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Famou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I13" i="2" s="1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<sst xmlns="http://schemas.openxmlformats.org/spreadsheetml/2006/main" count="9" uniqueCount="9">
  <si>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</si>
  <si>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</si>
  <si>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</si>
  <si>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</si>
  <si>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307(109x)</t>
  </si>
  <si>
    <t>AVERAGE: 187(179x)</t>
  </si>
  <si>
    <t>begin average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</si>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</sst>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Sheet1!$A$2:$A$110</c:f>
              <c:numCache>
                <c:formatCode>General</c:formatCode>
                <c:ptCount val="109"/>
                <c:pt idx="0">
                  <c:v>1265</c:v>
                </c:pt>
                <c:pt idx="1">
                  <c:v>1586</c:v>
                </c:pt>
                <c:pt idx="2">
                  <c:v>1894</c:v>
                </c:pt>
                <c:pt idx="3">
                  <c:v>2204</c:v>
                </c:pt>
                <c:pt idx="4">
                  <c:v>2534</c:v>
                </c:pt>
                <c:pt idx="5">
                  <c:v>2882</c:v>
                </c:pt>
                <c:pt idx="6">
                  <c:v>3249</c:v>
                </c:pt>
                <c:pt idx="7">
                  <c:v>3588</c:v>
                </c:pt>
                <c:pt idx="8">
                  <c:v>3914</c:v>
                </c:pt>
                <c:pt idx="9">
                  <c:v>4230</c:v>
                </c:pt>
                <c:pt idx="10">
                  <c:v>4524</c:v>
                </c:pt>
                <c:pt idx="11">
                  <c:v>4857</c:v>
                </c:pt>
                <c:pt idx="12">
                  <c:v>5157</c:v>
                </c:pt>
                <c:pt idx="13">
                  <c:v>5482</c:v>
                </c:pt>
                <c:pt idx="14">
                  <c:v>5795</c:v>
                </c:pt>
                <c:pt idx="15">
                  <c:v>6086</c:v>
                </c:pt>
                <c:pt idx="16">
                  <c:v>6390</c:v>
                </c:pt>
                <c:pt idx="17">
                  <c:v>6710</c:v>
                </c:pt>
                <c:pt idx="18">
                  <c:v>6976</c:v>
                </c:pt>
                <c:pt idx="19">
                  <c:v>7279</c:v>
                </c:pt>
                <c:pt idx="20">
                  <c:v>7601</c:v>
                </c:pt>
                <c:pt idx="21">
                  <c:v>7912</c:v>
                </c:pt>
                <c:pt idx="22">
                  <c:v>8245</c:v>
                </c:pt>
                <c:pt idx="23">
                  <c:v>8595</c:v>
                </c:pt>
                <c:pt idx="24">
                  <c:v>8878</c:v>
                </c:pt>
                <c:pt idx="25">
                  <c:v>9199</c:v>
                </c:pt>
                <c:pt idx="26">
                  <c:v>9522</c:v>
                </c:pt>
                <c:pt idx="27">
                  <c:v>9836</c:v>
                </c:pt>
                <c:pt idx="28">
                  <c:v>10161</c:v>
                </c:pt>
                <c:pt idx="29">
                  <c:v>10465</c:v>
                </c:pt>
                <c:pt idx="30">
                  <c:v>10781</c:v>
                </c:pt>
                <c:pt idx="31">
                  <c:v>11061</c:v>
                </c:pt>
                <c:pt idx="32">
                  <c:v>11378</c:v>
                </c:pt>
                <c:pt idx="33">
                  <c:v>11708</c:v>
                </c:pt>
                <c:pt idx="34">
                  <c:v>11998</c:v>
                </c:pt>
                <c:pt idx="35">
                  <c:v>12313</c:v>
                </c:pt>
                <c:pt idx="36">
                  <c:v>12622</c:v>
                </c:pt>
                <c:pt idx="37">
                  <c:v>12936</c:v>
                </c:pt>
                <c:pt idx="38">
                  <c:v>13230</c:v>
                </c:pt>
                <c:pt idx="39">
                  <c:v>13542</c:v>
                </c:pt>
                <c:pt idx="40">
                  <c:v>13861</c:v>
                </c:pt>
                <c:pt idx="41">
                  <c:v>14162</c:v>
                </c:pt>
                <c:pt idx="42">
                  <c:v>14442</c:v>
                </c:pt>
                <c:pt idx="43">
                  <c:v>14740</c:v>
                </c:pt>
                <c:pt idx="44">
                  <c:v>15030</c:v>
                </c:pt>
                <c:pt idx="45">
                  <c:v>15330</c:v>
                </c:pt>
                <c:pt idx="46">
                  <c:v>15644</c:v>
                </c:pt>
                <c:pt idx="47">
                  <c:v>15933</c:v>
                </c:pt>
                <c:pt idx="48">
                  <c:v>16228</c:v>
                </c:pt>
                <c:pt idx="49">
                  <c:v>16554</c:v>
                </c:pt>
                <c:pt idx="50">
                  <c:v>16844</c:v>
                </c:pt>
                <c:pt idx="51">
                  <c:v>17159</c:v>
                </c:pt>
                <c:pt idx="52">
                  <c:v>17454</c:v>
                </c:pt>
                <c:pt idx="53">
                  <c:v>17763</c:v>
                </c:pt>
                <c:pt idx="54">
                  <c:v>18067</c:v>
                </c:pt>
                <c:pt idx="55">
                  <c:v>18364</c:v>
                </c:pt>
                <c:pt idx="56">
                  <c:v>18683</c:v>
                </c:pt>
                <c:pt idx="57">
                  <c:v>18970</c:v>
                </c:pt>
                <c:pt idx="58">
                  <c:v>19265</c:v>
                </c:pt>
                <c:pt idx="59">
                  <c:v>19599</c:v>
                </c:pt>
                <c:pt idx="60">
                  <c:v>19916</c:v>
                </c:pt>
                <c:pt idx="61">
                  <c:v>20223</c:v>
                </c:pt>
                <c:pt idx="62">
                  <c:v>20523</c:v>
                </c:pt>
                <c:pt idx="63">
                  <c:v>20836</c:v>
                </c:pt>
                <c:pt idx="64">
                  <c:v>21137</c:v>
                </c:pt>
                <c:pt idx="65">
                  <c:v>21422</c:v>
                </c:pt>
                <c:pt idx="66">
                  <c:v>21741</c:v>
                </c:pt>
                <c:pt idx="67">
                  <c:v>22048</c:v>
                </c:pt>
                <c:pt idx="68">
                  <c:v>22363</c:v>
                </c:pt>
                <c:pt idx="69">
                  <c:v>22688</c:v>
                </c:pt>
                <c:pt idx="70">
                  <c:v>22995</c:v>
                </c:pt>
                <c:pt idx="71">
                  <c:v>23308</c:v>
                </c:pt>
                <c:pt idx="72">
                  <c:v>23638</c:v>
                </c:pt>
                <c:pt idx="73">
                  <c:v>23947</c:v>
                </c:pt>
                <c:pt idx="74">
                  <c:v>24277</c:v>
                </c:pt>
                <c:pt idx="75">
                  <c:v>24571</c:v>
                </c:pt>
                <c:pt idx="76">
                  <c:v>24905</c:v>
                </c:pt>
                <c:pt idx="77">
                  <c:v>25190</c:v>
                </c:pt>
                <c:pt idx="78">
                  <c:v>25505</c:v>
                </c:pt>
                <c:pt idx="79">
                  <c:v>25836</c:v>
                </c:pt>
                <c:pt idx="80">
                  <c:v>26145</c:v>
                </c:pt>
                <c:pt idx="81">
                  <c:v>26436</c:v>
                </c:pt>
                <c:pt idx="82">
                  <c:v>26752</c:v>
                </c:pt>
                <c:pt idx="83">
                  <c:v>27072</c:v>
                </c:pt>
                <c:pt idx="84">
                  <c:v>27366</c:v>
                </c:pt>
                <c:pt idx="85">
                  <c:v>27662</c:v>
                </c:pt>
                <c:pt idx="86">
                  <c:v>27951</c:v>
                </c:pt>
                <c:pt idx="87">
                  <c:v>28259</c:v>
                </c:pt>
                <c:pt idx="88">
                  <c:v>28572</c:v>
                </c:pt>
                <c:pt idx="89">
                  <c:v>28851</c:v>
                </c:pt>
                <c:pt idx="90">
                  <c:v>29161</c:v>
                </c:pt>
                <c:pt idx="91">
                  <c:v>29470</c:v>
                </c:pt>
                <c:pt idx="92">
                  <c:v>29812</c:v>
                </c:pt>
                <c:pt idx="93">
                  <c:v>30160</c:v>
                </c:pt>
                <c:pt idx="94">
                  <c:v>30478</c:v>
                </c:pt>
                <c:pt idx="95">
                  <c:v>30800</c:v>
                </c:pt>
                <c:pt idx="96">
                  <c:v>31092</c:v>
                </c:pt>
                <c:pt idx="97">
                  <c:v>31406</c:v>
                </c:pt>
                <c:pt idx="98">
                  <c:v>31689</c:v>
                </c:pt>
                <c:pt idx="99">
                  <c:v>31996</c:v>
                </c:pt>
                <c:pt idx="100">
                  <c:v>32295</c:v>
                </c:pt>
                <c:pt idx="101">
                  <c:v>32578</c:v>
                </c:pt>
                <c:pt idx="102">
                  <c:v>32893</c:v>
                </c:pt>
                <c:pt idx="103">
                  <c:v>33188</c:v>
                </c:pt>
                <c:pt idx="104">
                  <c:v>33488</c:v>
                </c:pt>
                <c:pt idx="105">
                  <c:v>33796</c:v>
                </c:pt>
                <c:pt idx="106">
                  <c:v>34091</c:v>
                </c:pt>
                <c:pt idx="107">
                  <c:v>34448</c:v>
                </c:pt>
                <c:pt idx="108">
                  <c:v>34738</c:v>
                </c:pt>
              </c:numCache>
            </c:numRef>
          </c:cat>
          <c:val>
            <c:numRef>
              <c:f>Sheet1!$B$2:$B$110</c:f>
              <c:numCache>
                <c:formatCode>General</c:formatCode>
                <c:ptCount val="109"/>
                <c:pt idx="0">
                  <c:v>22</c:v>
                </c:pt>
                <c:pt idx="1">
                  <c:v>29</c:v>
                </c:pt>
                <c:pt idx="2">
                  <c:v>39</c:v>
                </c:pt>
                <c:pt idx="3">
                  <c:v>30</c:v>
                </c:pt>
                <c:pt idx="4">
                  <c:v>17</c:v>
                </c:pt>
                <c:pt idx="5">
                  <c:v>22</c:v>
                </c:pt>
                <c:pt idx="6">
                  <c:v>29</c:v>
                </c:pt>
                <c:pt idx="7">
                  <c:v>28</c:v>
                </c:pt>
                <c:pt idx="8">
                  <c:v>21</c:v>
                </c:pt>
                <c:pt idx="9">
                  <c:v>31</c:v>
                </c:pt>
                <c:pt idx="10">
                  <c:v>26</c:v>
                </c:pt>
                <c:pt idx="11">
                  <c:v>33</c:v>
                </c:pt>
                <c:pt idx="12">
                  <c:v>27</c:v>
                </c:pt>
                <c:pt idx="13">
                  <c:v>28</c:v>
                </c:pt>
                <c:pt idx="14">
                  <c:v>21</c:v>
                </c:pt>
                <c:pt idx="15">
                  <c:v>26</c:v>
                </c:pt>
                <c:pt idx="16">
                  <c:v>20</c:v>
                </c:pt>
                <c:pt idx="17">
                  <c:v>27</c:v>
                </c:pt>
                <c:pt idx="18">
                  <c:v>21</c:v>
                </c:pt>
                <c:pt idx="19">
                  <c:v>35</c:v>
                </c:pt>
                <c:pt idx="20">
                  <c:v>21</c:v>
                </c:pt>
                <c:pt idx="21">
                  <c:v>25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28</c:v>
                </c:pt>
                <c:pt idx="26">
                  <c:v>30</c:v>
                </c:pt>
                <c:pt idx="27">
                  <c:v>40</c:v>
                </c:pt>
                <c:pt idx="28">
                  <c:v>19</c:v>
                </c:pt>
                <c:pt idx="29">
                  <c:v>17</c:v>
                </c:pt>
                <c:pt idx="30">
                  <c:v>22</c:v>
                </c:pt>
                <c:pt idx="31">
                  <c:v>15</c:v>
                </c:pt>
                <c:pt idx="32">
                  <c:v>18</c:v>
                </c:pt>
                <c:pt idx="33">
                  <c:v>21</c:v>
                </c:pt>
                <c:pt idx="34">
                  <c:v>20</c:v>
                </c:pt>
                <c:pt idx="35">
                  <c:v>23</c:v>
                </c:pt>
                <c:pt idx="36">
                  <c:v>26</c:v>
                </c:pt>
                <c:pt idx="37">
                  <c:v>25</c:v>
                </c:pt>
                <c:pt idx="38">
                  <c:v>18</c:v>
                </c:pt>
                <c:pt idx="39">
                  <c:v>21</c:v>
                </c:pt>
                <c:pt idx="40">
                  <c:v>18</c:v>
                </c:pt>
                <c:pt idx="41">
                  <c:v>24</c:v>
                </c:pt>
                <c:pt idx="42">
                  <c:v>19</c:v>
                </c:pt>
                <c:pt idx="43">
                  <c:v>31</c:v>
                </c:pt>
                <c:pt idx="44">
                  <c:v>29</c:v>
                </c:pt>
                <c:pt idx="45">
                  <c:v>23</c:v>
                </c:pt>
                <c:pt idx="46">
                  <c:v>27</c:v>
                </c:pt>
                <c:pt idx="47">
                  <c:v>28</c:v>
                </c:pt>
                <c:pt idx="48">
                  <c:v>21</c:v>
                </c:pt>
                <c:pt idx="49">
                  <c:v>27</c:v>
                </c:pt>
                <c:pt idx="50">
                  <c:v>25</c:v>
                </c:pt>
                <c:pt idx="51">
                  <c:v>28</c:v>
                </c:pt>
                <c:pt idx="52">
                  <c:v>23</c:v>
                </c:pt>
                <c:pt idx="53">
                  <c:v>34</c:v>
                </c:pt>
                <c:pt idx="54">
                  <c:v>27</c:v>
                </c:pt>
                <c:pt idx="55">
                  <c:v>24</c:v>
                </c:pt>
                <c:pt idx="56">
                  <c:v>23</c:v>
                </c:pt>
                <c:pt idx="57">
                  <c:v>21</c:v>
                </c:pt>
                <c:pt idx="58">
                  <c:v>21</c:v>
                </c:pt>
                <c:pt idx="59">
                  <c:v>24</c:v>
                </c:pt>
                <c:pt idx="60">
                  <c:v>25</c:v>
                </c:pt>
                <c:pt idx="61">
                  <c:v>20</c:v>
                </c:pt>
                <c:pt idx="62">
                  <c:v>23</c:v>
                </c:pt>
                <c:pt idx="63">
                  <c:v>25</c:v>
                </c:pt>
                <c:pt idx="64">
                  <c:v>27</c:v>
                </c:pt>
                <c:pt idx="65">
                  <c:v>25</c:v>
                </c:pt>
                <c:pt idx="66">
                  <c:v>24</c:v>
                </c:pt>
                <c:pt idx="67">
                  <c:v>17</c:v>
                </c:pt>
                <c:pt idx="68">
                  <c:v>22</c:v>
                </c:pt>
                <c:pt idx="69">
                  <c:v>25</c:v>
                </c:pt>
                <c:pt idx="70">
                  <c:v>16</c:v>
                </c:pt>
                <c:pt idx="71">
                  <c:v>24</c:v>
                </c:pt>
                <c:pt idx="72">
                  <c:v>14</c:v>
                </c:pt>
                <c:pt idx="73">
                  <c:v>28</c:v>
                </c:pt>
                <c:pt idx="74">
                  <c:v>25</c:v>
                </c:pt>
                <c:pt idx="75">
                  <c:v>21</c:v>
                </c:pt>
                <c:pt idx="76">
                  <c:v>22</c:v>
                </c:pt>
                <c:pt idx="77">
                  <c:v>15</c:v>
                </c:pt>
                <c:pt idx="78">
                  <c:v>17</c:v>
                </c:pt>
                <c:pt idx="79">
                  <c:v>14</c:v>
                </c:pt>
                <c:pt idx="80">
                  <c:v>18</c:v>
                </c:pt>
                <c:pt idx="81">
                  <c:v>13</c:v>
                </c:pt>
                <c:pt idx="82">
                  <c:v>18</c:v>
                </c:pt>
                <c:pt idx="83">
                  <c:v>18</c:v>
                </c:pt>
                <c:pt idx="84">
                  <c:v>15</c:v>
                </c:pt>
                <c:pt idx="85">
                  <c:v>18</c:v>
                </c:pt>
                <c:pt idx="86">
                  <c:v>12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21</c:v>
                </c:pt>
                <c:pt idx="92">
                  <c:v>25</c:v>
                </c:pt>
                <c:pt idx="93">
                  <c:v>13</c:v>
                </c:pt>
                <c:pt idx="94">
                  <c:v>20</c:v>
                </c:pt>
                <c:pt idx="95">
                  <c:v>21</c:v>
                </c:pt>
                <c:pt idx="96">
                  <c:v>12</c:v>
                </c:pt>
                <c:pt idx="97">
                  <c:v>13</c:v>
                </c:pt>
                <c:pt idx="98">
                  <c:v>18</c:v>
                </c:pt>
                <c:pt idx="99">
                  <c:v>12</c:v>
                </c:pt>
                <c:pt idx="100">
                  <c:v>15</c:v>
                </c:pt>
                <c:pt idx="101">
                  <c:v>18</c:v>
                </c:pt>
                <c:pt idx="102">
                  <c:v>19</c:v>
                </c:pt>
                <c:pt idx="103">
                  <c:v>19</c:v>
                </c:pt>
                <c:pt idx="104">
                  <c:v>20</c:v>
                </c:pt>
                <c:pt idx="105">
                  <c:v>22</c:v>
                </c:pt>
                <c:pt idx="106">
                  <c:v>22</c:v>
                </c:pt>
                <c:pt idx="107">
                  <c:v>21</c:v>
                </c:pt>
                <c:pt idx="108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44032"/>
        <c:axId val="558940768"/>
      </c:lineChart>
      <c:catAx>
        <c:axId val="55894403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55894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894076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55894403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Sheet1!$C$2:$C$180</c:f>
              <c:numCache>
                <c:formatCode>General</c:formatCode>
                <c:ptCount val="179"/>
                <c:pt idx="0">
                  <c:v>1077</c:v>
                </c:pt>
                <c:pt idx="1">
                  <c:v>1282</c:v>
                </c:pt>
                <c:pt idx="2">
                  <c:v>1516</c:v>
                </c:pt>
                <c:pt idx="3">
                  <c:v>1715</c:v>
                </c:pt>
                <c:pt idx="4">
                  <c:v>1917</c:v>
                </c:pt>
                <c:pt idx="5">
                  <c:v>2094</c:v>
                </c:pt>
                <c:pt idx="6">
                  <c:v>2254</c:v>
                </c:pt>
                <c:pt idx="7">
                  <c:v>2429</c:v>
                </c:pt>
                <c:pt idx="8">
                  <c:v>2604</c:v>
                </c:pt>
                <c:pt idx="9">
                  <c:v>2781</c:v>
                </c:pt>
                <c:pt idx="10">
                  <c:v>2981</c:v>
                </c:pt>
                <c:pt idx="11">
                  <c:v>3162</c:v>
                </c:pt>
                <c:pt idx="12">
                  <c:v>3359</c:v>
                </c:pt>
                <c:pt idx="13">
                  <c:v>3599</c:v>
                </c:pt>
                <c:pt idx="14">
                  <c:v>3770</c:v>
                </c:pt>
                <c:pt idx="15">
                  <c:v>3936</c:v>
                </c:pt>
                <c:pt idx="16">
                  <c:v>4145</c:v>
                </c:pt>
                <c:pt idx="17">
                  <c:v>4350</c:v>
                </c:pt>
                <c:pt idx="18">
                  <c:v>4575</c:v>
                </c:pt>
                <c:pt idx="19">
                  <c:v>4770</c:v>
                </c:pt>
                <c:pt idx="20">
                  <c:v>4972</c:v>
                </c:pt>
                <c:pt idx="21">
                  <c:v>5190</c:v>
                </c:pt>
                <c:pt idx="22">
                  <c:v>5355</c:v>
                </c:pt>
                <c:pt idx="23">
                  <c:v>5537</c:v>
                </c:pt>
                <c:pt idx="24">
                  <c:v>5673</c:v>
                </c:pt>
                <c:pt idx="25">
                  <c:v>5868</c:v>
                </c:pt>
                <c:pt idx="26">
                  <c:v>6036</c:v>
                </c:pt>
                <c:pt idx="27">
                  <c:v>6257</c:v>
                </c:pt>
                <c:pt idx="28">
                  <c:v>6417</c:v>
                </c:pt>
                <c:pt idx="29">
                  <c:v>6612</c:v>
                </c:pt>
                <c:pt idx="30">
                  <c:v>6806</c:v>
                </c:pt>
                <c:pt idx="31">
                  <c:v>7001</c:v>
                </c:pt>
                <c:pt idx="32">
                  <c:v>7193</c:v>
                </c:pt>
                <c:pt idx="33">
                  <c:v>7369</c:v>
                </c:pt>
                <c:pt idx="34">
                  <c:v>7519</c:v>
                </c:pt>
                <c:pt idx="35">
                  <c:v>7718</c:v>
                </c:pt>
                <c:pt idx="36">
                  <c:v>7892</c:v>
                </c:pt>
                <c:pt idx="37">
                  <c:v>8090</c:v>
                </c:pt>
                <c:pt idx="38">
                  <c:v>8296</c:v>
                </c:pt>
                <c:pt idx="39">
                  <c:v>8497</c:v>
                </c:pt>
                <c:pt idx="40">
                  <c:v>8737</c:v>
                </c:pt>
                <c:pt idx="41">
                  <c:v>8946</c:v>
                </c:pt>
                <c:pt idx="42">
                  <c:v>9092</c:v>
                </c:pt>
                <c:pt idx="43">
                  <c:v>9303</c:v>
                </c:pt>
                <c:pt idx="44">
                  <c:v>9509</c:v>
                </c:pt>
                <c:pt idx="45">
                  <c:v>9703</c:v>
                </c:pt>
                <c:pt idx="46">
                  <c:v>9930</c:v>
                </c:pt>
                <c:pt idx="47">
                  <c:v>10105</c:v>
                </c:pt>
                <c:pt idx="48">
                  <c:v>10303</c:v>
                </c:pt>
                <c:pt idx="49">
                  <c:v>10486</c:v>
                </c:pt>
                <c:pt idx="50">
                  <c:v>10697</c:v>
                </c:pt>
                <c:pt idx="51">
                  <c:v>10893</c:v>
                </c:pt>
                <c:pt idx="52">
                  <c:v>11081</c:v>
                </c:pt>
                <c:pt idx="53">
                  <c:v>11290</c:v>
                </c:pt>
                <c:pt idx="54">
                  <c:v>11467</c:v>
                </c:pt>
                <c:pt idx="55">
                  <c:v>11643</c:v>
                </c:pt>
                <c:pt idx="56">
                  <c:v>11860</c:v>
                </c:pt>
                <c:pt idx="57">
                  <c:v>12042</c:v>
                </c:pt>
                <c:pt idx="58">
                  <c:v>12238</c:v>
                </c:pt>
                <c:pt idx="59">
                  <c:v>12445</c:v>
                </c:pt>
                <c:pt idx="60">
                  <c:v>12649</c:v>
                </c:pt>
                <c:pt idx="61">
                  <c:v>12831</c:v>
                </c:pt>
                <c:pt idx="62">
                  <c:v>13025</c:v>
                </c:pt>
                <c:pt idx="63">
                  <c:v>13169</c:v>
                </c:pt>
                <c:pt idx="64">
                  <c:v>13359</c:v>
                </c:pt>
                <c:pt idx="65">
                  <c:v>13579</c:v>
                </c:pt>
                <c:pt idx="66">
                  <c:v>13765</c:v>
                </c:pt>
                <c:pt idx="67">
                  <c:v>13944</c:v>
                </c:pt>
                <c:pt idx="68">
                  <c:v>14127</c:v>
                </c:pt>
                <c:pt idx="69">
                  <c:v>14299</c:v>
                </c:pt>
                <c:pt idx="70">
                  <c:v>14471</c:v>
                </c:pt>
                <c:pt idx="71">
                  <c:v>14643</c:v>
                </c:pt>
                <c:pt idx="72">
                  <c:v>14825</c:v>
                </c:pt>
                <c:pt idx="73">
                  <c:v>14980</c:v>
                </c:pt>
                <c:pt idx="74">
                  <c:v>15178</c:v>
                </c:pt>
                <c:pt idx="75">
                  <c:v>15382</c:v>
                </c:pt>
                <c:pt idx="76">
                  <c:v>15533</c:v>
                </c:pt>
                <c:pt idx="77">
                  <c:v>15706</c:v>
                </c:pt>
                <c:pt idx="78">
                  <c:v>15840</c:v>
                </c:pt>
                <c:pt idx="79">
                  <c:v>16049</c:v>
                </c:pt>
                <c:pt idx="80">
                  <c:v>16237</c:v>
                </c:pt>
                <c:pt idx="81">
                  <c:v>16443</c:v>
                </c:pt>
                <c:pt idx="82">
                  <c:v>16639</c:v>
                </c:pt>
                <c:pt idx="83">
                  <c:v>16858</c:v>
                </c:pt>
                <c:pt idx="84">
                  <c:v>17080</c:v>
                </c:pt>
                <c:pt idx="85">
                  <c:v>17292</c:v>
                </c:pt>
                <c:pt idx="86">
                  <c:v>17487</c:v>
                </c:pt>
                <c:pt idx="87">
                  <c:v>17649</c:v>
                </c:pt>
                <c:pt idx="88">
                  <c:v>17858</c:v>
                </c:pt>
                <c:pt idx="89">
                  <c:v>18024</c:v>
                </c:pt>
                <c:pt idx="90">
                  <c:v>18221</c:v>
                </c:pt>
                <c:pt idx="91">
                  <c:v>18419</c:v>
                </c:pt>
                <c:pt idx="92">
                  <c:v>18588</c:v>
                </c:pt>
                <c:pt idx="93">
                  <c:v>18794</c:v>
                </c:pt>
                <c:pt idx="94">
                  <c:v>18974</c:v>
                </c:pt>
                <c:pt idx="95">
                  <c:v>19153</c:v>
                </c:pt>
                <c:pt idx="96">
                  <c:v>19346</c:v>
                </c:pt>
                <c:pt idx="97">
                  <c:v>19497</c:v>
                </c:pt>
                <c:pt idx="98">
                  <c:v>19673</c:v>
                </c:pt>
                <c:pt idx="99">
                  <c:v>19838</c:v>
                </c:pt>
                <c:pt idx="100">
                  <c:v>20043</c:v>
                </c:pt>
                <c:pt idx="101">
                  <c:v>20223</c:v>
                </c:pt>
                <c:pt idx="102">
                  <c:v>20396</c:v>
                </c:pt>
                <c:pt idx="103">
                  <c:v>20611</c:v>
                </c:pt>
                <c:pt idx="104">
                  <c:v>20811</c:v>
                </c:pt>
                <c:pt idx="105">
                  <c:v>21014</c:v>
                </c:pt>
                <c:pt idx="106">
                  <c:v>21255</c:v>
                </c:pt>
                <c:pt idx="107">
                  <c:v>21454</c:v>
                </c:pt>
                <c:pt idx="108">
                  <c:v>21628</c:v>
                </c:pt>
                <c:pt idx="109">
                  <c:v>21841</c:v>
                </c:pt>
                <c:pt idx="110">
                  <c:v>22006</c:v>
                </c:pt>
                <c:pt idx="111">
                  <c:v>22236</c:v>
                </c:pt>
                <c:pt idx="112">
                  <c:v>22440</c:v>
                </c:pt>
                <c:pt idx="113">
                  <c:v>22621</c:v>
                </c:pt>
                <c:pt idx="114">
                  <c:v>22810</c:v>
                </c:pt>
                <c:pt idx="115">
                  <c:v>22989</c:v>
                </c:pt>
                <c:pt idx="116">
                  <c:v>23177</c:v>
                </c:pt>
                <c:pt idx="117">
                  <c:v>23331</c:v>
                </c:pt>
                <c:pt idx="118">
                  <c:v>23500</c:v>
                </c:pt>
                <c:pt idx="119">
                  <c:v>23650</c:v>
                </c:pt>
                <c:pt idx="120">
                  <c:v>23839</c:v>
                </c:pt>
                <c:pt idx="121">
                  <c:v>24051</c:v>
                </c:pt>
                <c:pt idx="122">
                  <c:v>24232</c:v>
                </c:pt>
                <c:pt idx="123">
                  <c:v>24429</c:v>
                </c:pt>
                <c:pt idx="124">
                  <c:v>24609</c:v>
                </c:pt>
                <c:pt idx="125">
                  <c:v>24801</c:v>
                </c:pt>
                <c:pt idx="126">
                  <c:v>25004</c:v>
                </c:pt>
                <c:pt idx="127">
                  <c:v>25201</c:v>
                </c:pt>
                <c:pt idx="128">
                  <c:v>25383</c:v>
                </c:pt>
                <c:pt idx="129">
                  <c:v>25580</c:v>
                </c:pt>
                <c:pt idx="130">
                  <c:v>25730</c:v>
                </c:pt>
                <c:pt idx="131">
                  <c:v>25912</c:v>
                </c:pt>
                <c:pt idx="132">
                  <c:v>26091</c:v>
                </c:pt>
                <c:pt idx="133">
                  <c:v>26261</c:v>
                </c:pt>
                <c:pt idx="134">
                  <c:v>26470</c:v>
                </c:pt>
                <c:pt idx="135">
                  <c:v>26633</c:v>
                </c:pt>
                <c:pt idx="136">
                  <c:v>26832</c:v>
                </c:pt>
                <c:pt idx="137">
                  <c:v>27048</c:v>
                </c:pt>
                <c:pt idx="138">
                  <c:v>27235</c:v>
                </c:pt>
                <c:pt idx="139">
                  <c:v>27440</c:v>
                </c:pt>
                <c:pt idx="140">
                  <c:v>27631</c:v>
                </c:pt>
                <c:pt idx="141">
                  <c:v>27808</c:v>
                </c:pt>
                <c:pt idx="142">
                  <c:v>27997</c:v>
                </c:pt>
                <c:pt idx="143">
                  <c:v>28140</c:v>
                </c:pt>
                <c:pt idx="144">
                  <c:v>28313</c:v>
                </c:pt>
                <c:pt idx="145">
                  <c:v>28484</c:v>
                </c:pt>
                <c:pt idx="146">
                  <c:v>28657</c:v>
                </c:pt>
                <c:pt idx="147">
                  <c:v>28860</c:v>
                </c:pt>
                <c:pt idx="148">
                  <c:v>29030</c:v>
                </c:pt>
                <c:pt idx="149">
                  <c:v>29192</c:v>
                </c:pt>
                <c:pt idx="150">
                  <c:v>29369</c:v>
                </c:pt>
                <c:pt idx="151">
                  <c:v>29582</c:v>
                </c:pt>
                <c:pt idx="152">
                  <c:v>29793</c:v>
                </c:pt>
                <c:pt idx="153">
                  <c:v>30001</c:v>
                </c:pt>
                <c:pt idx="154">
                  <c:v>30200</c:v>
                </c:pt>
                <c:pt idx="155">
                  <c:v>30349</c:v>
                </c:pt>
                <c:pt idx="156">
                  <c:v>30527</c:v>
                </c:pt>
                <c:pt idx="157">
                  <c:v>30756</c:v>
                </c:pt>
                <c:pt idx="158">
                  <c:v>30944</c:v>
                </c:pt>
                <c:pt idx="159">
                  <c:v>31116</c:v>
                </c:pt>
                <c:pt idx="160">
                  <c:v>31308</c:v>
                </c:pt>
                <c:pt idx="161">
                  <c:v>31513</c:v>
                </c:pt>
                <c:pt idx="162">
                  <c:v>31678</c:v>
                </c:pt>
                <c:pt idx="163">
                  <c:v>31863</c:v>
                </c:pt>
                <c:pt idx="164">
                  <c:v>32074</c:v>
                </c:pt>
                <c:pt idx="165">
                  <c:v>32263</c:v>
                </c:pt>
                <c:pt idx="166">
                  <c:v>32469</c:v>
                </c:pt>
                <c:pt idx="167">
                  <c:v>32665</c:v>
                </c:pt>
                <c:pt idx="168">
                  <c:v>32835</c:v>
                </c:pt>
                <c:pt idx="169">
                  <c:v>33034</c:v>
                </c:pt>
                <c:pt idx="170">
                  <c:v>33253</c:v>
                </c:pt>
                <c:pt idx="171">
                  <c:v>33453</c:v>
                </c:pt>
                <c:pt idx="172">
                  <c:v>33660</c:v>
                </c:pt>
                <c:pt idx="173">
                  <c:v>33838</c:v>
                </c:pt>
                <c:pt idx="174">
                  <c:v>33983</c:v>
                </c:pt>
                <c:pt idx="175">
                  <c:v>34163</c:v>
                </c:pt>
                <c:pt idx="176">
                  <c:v>34364</c:v>
                </c:pt>
                <c:pt idx="177">
                  <c:v>34535</c:v>
                </c:pt>
                <c:pt idx="178">
                  <c:v>34689</c:v>
                </c:pt>
              </c:numCache>
            </c:numRef>
          </c:cat>
          <c:val>
            <c:numRef>
              <c:f>Sheet1!$E$2:$E$180</c:f>
              <c:numCache>
                <c:formatCode>General</c:formatCode>
                <c:ptCount val="179"/>
                <c:pt idx="0">
                  <c:v>3.369140625</c:v>
                </c:pt>
                <c:pt idx="1">
                  <c:v>10.5107421875</c:v>
                </c:pt>
                <c:pt idx="2">
                  <c:v>21.1123046875</c:v>
                </c:pt>
                <c:pt idx="3">
                  <c:v>23.09765625</c:v>
                </c:pt>
                <c:pt idx="4">
                  <c:v>24.4091796875</c:v>
                </c:pt>
                <c:pt idx="5">
                  <c:v>25.6083984375</c:v>
                </c:pt>
                <c:pt idx="6">
                  <c:v>27.3232421875</c:v>
                </c:pt>
                <c:pt idx="7">
                  <c:v>27.8076171875</c:v>
                </c:pt>
                <c:pt idx="8">
                  <c:v>28.47265625</c:v>
                </c:pt>
                <c:pt idx="9">
                  <c:v>29.470703125</c:v>
                </c:pt>
                <c:pt idx="10">
                  <c:v>31.6845703125</c:v>
                </c:pt>
                <c:pt idx="11">
                  <c:v>32.19921875</c:v>
                </c:pt>
                <c:pt idx="12">
                  <c:v>32.2666015625</c:v>
                </c:pt>
                <c:pt idx="13">
                  <c:v>32.60546875</c:v>
                </c:pt>
                <c:pt idx="14">
                  <c:v>33</c:v>
                </c:pt>
                <c:pt idx="15">
                  <c:v>33.265625</c:v>
                </c:pt>
                <c:pt idx="16">
                  <c:v>33.5625</c:v>
                </c:pt>
                <c:pt idx="17">
                  <c:v>33.9501953125</c:v>
                </c:pt>
                <c:pt idx="18">
                  <c:v>33.9375</c:v>
                </c:pt>
                <c:pt idx="19">
                  <c:v>35.12109375</c:v>
                </c:pt>
                <c:pt idx="20">
                  <c:v>34.2080078125</c:v>
                </c:pt>
                <c:pt idx="21">
                  <c:v>34.3828125</c:v>
                </c:pt>
                <c:pt idx="22">
                  <c:v>35.14453125</c:v>
                </c:pt>
                <c:pt idx="23">
                  <c:v>34.97265625</c:v>
                </c:pt>
                <c:pt idx="24">
                  <c:v>35.16015625</c:v>
                </c:pt>
                <c:pt idx="25">
                  <c:v>35.4345703125</c:v>
                </c:pt>
                <c:pt idx="26">
                  <c:v>35.55078125</c:v>
                </c:pt>
                <c:pt idx="27">
                  <c:v>36.0869140625</c:v>
                </c:pt>
                <c:pt idx="28">
                  <c:v>36.3525390625</c:v>
                </c:pt>
                <c:pt idx="29">
                  <c:v>36.8408203125</c:v>
                </c:pt>
                <c:pt idx="30">
                  <c:v>37.4375</c:v>
                </c:pt>
                <c:pt idx="31">
                  <c:v>38.7626953125</c:v>
                </c:pt>
                <c:pt idx="32">
                  <c:v>39.8154296875</c:v>
                </c:pt>
                <c:pt idx="33">
                  <c:v>39.4072265625</c:v>
                </c:pt>
                <c:pt idx="34">
                  <c:v>40.0458984375</c:v>
                </c:pt>
                <c:pt idx="35">
                  <c:v>40.2900390625</c:v>
                </c:pt>
                <c:pt idx="36">
                  <c:v>40.4833984375</c:v>
                </c:pt>
                <c:pt idx="37">
                  <c:v>40.6748046875</c:v>
                </c:pt>
                <c:pt idx="38">
                  <c:v>40.6396484375</c:v>
                </c:pt>
                <c:pt idx="39">
                  <c:v>40.6396484375</c:v>
                </c:pt>
                <c:pt idx="40">
                  <c:v>40.6455078125</c:v>
                </c:pt>
                <c:pt idx="41">
                  <c:v>40.6474609375</c:v>
                </c:pt>
                <c:pt idx="42">
                  <c:v>40.6474609375</c:v>
                </c:pt>
                <c:pt idx="43">
                  <c:v>40.7119140625</c:v>
                </c:pt>
                <c:pt idx="44">
                  <c:v>40.912109375</c:v>
                </c:pt>
                <c:pt idx="45">
                  <c:v>40.974609375</c:v>
                </c:pt>
                <c:pt idx="46">
                  <c:v>40.9404296875</c:v>
                </c:pt>
                <c:pt idx="47">
                  <c:v>40.962890625</c:v>
                </c:pt>
                <c:pt idx="48">
                  <c:v>40.96875</c:v>
                </c:pt>
                <c:pt idx="49">
                  <c:v>40.970703125</c:v>
                </c:pt>
                <c:pt idx="50">
                  <c:v>42.103515625</c:v>
                </c:pt>
                <c:pt idx="51">
                  <c:v>41.0234375</c:v>
                </c:pt>
                <c:pt idx="52">
                  <c:v>41.025390625</c:v>
                </c:pt>
                <c:pt idx="53">
                  <c:v>41.033203125</c:v>
                </c:pt>
                <c:pt idx="54">
                  <c:v>41.07421875</c:v>
                </c:pt>
                <c:pt idx="55">
                  <c:v>41.072265625</c:v>
                </c:pt>
                <c:pt idx="56">
                  <c:v>41.015625</c:v>
                </c:pt>
                <c:pt idx="57">
                  <c:v>41.083984375</c:v>
                </c:pt>
                <c:pt idx="58">
                  <c:v>41.083984375</c:v>
                </c:pt>
                <c:pt idx="59">
                  <c:v>41.08984375</c:v>
                </c:pt>
                <c:pt idx="60">
                  <c:v>41.091796875</c:v>
                </c:pt>
                <c:pt idx="61">
                  <c:v>41.091796875</c:v>
                </c:pt>
                <c:pt idx="62">
                  <c:v>41.0966796875</c:v>
                </c:pt>
                <c:pt idx="63">
                  <c:v>41.123046875</c:v>
                </c:pt>
                <c:pt idx="64">
                  <c:v>41.296875</c:v>
                </c:pt>
                <c:pt idx="65">
                  <c:v>41.302734375</c:v>
                </c:pt>
                <c:pt idx="66">
                  <c:v>41.306640625</c:v>
                </c:pt>
                <c:pt idx="67">
                  <c:v>41.3076171875</c:v>
                </c:pt>
                <c:pt idx="68">
                  <c:v>41.333984375</c:v>
                </c:pt>
                <c:pt idx="69">
                  <c:v>41.3349609375</c:v>
                </c:pt>
                <c:pt idx="70">
                  <c:v>41.337890625</c:v>
                </c:pt>
                <c:pt idx="71">
                  <c:v>41.353515625</c:v>
                </c:pt>
                <c:pt idx="72">
                  <c:v>41.4765625</c:v>
                </c:pt>
                <c:pt idx="73">
                  <c:v>41.583984375</c:v>
                </c:pt>
                <c:pt idx="74">
                  <c:v>42.32421875</c:v>
                </c:pt>
                <c:pt idx="75">
                  <c:v>42.884765625</c:v>
                </c:pt>
                <c:pt idx="76">
                  <c:v>43.630859375</c:v>
                </c:pt>
                <c:pt idx="77">
                  <c:v>43.650390625</c:v>
                </c:pt>
                <c:pt idx="78">
                  <c:v>43.650390625</c:v>
                </c:pt>
                <c:pt idx="79">
                  <c:v>43.6796875</c:v>
                </c:pt>
                <c:pt idx="80">
                  <c:v>44.208984375</c:v>
                </c:pt>
                <c:pt idx="81">
                  <c:v>44.978515625</c:v>
                </c:pt>
                <c:pt idx="82">
                  <c:v>45.6669921875</c:v>
                </c:pt>
                <c:pt idx="83">
                  <c:v>45.607421875</c:v>
                </c:pt>
                <c:pt idx="84">
                  <c:v>45.630859375</c:v>
                </c:pt>
                <c:pt idx="85">
                  <c:v>45.6337890625</c:v>
                </c:pt>
                <c:pt idx="86">
                  <c:v>45.6357421875</c:v>
                </c:pt>
                <c:pt idx="87">
                  <c:v>45.6005859375</c:v>
                </c:pt>
                <c:pt idx="88">
                  <c:v>45.6220703125</c:v>
                </c:pt>
                <c:pt idx="89">
                  <c:v>45.6240234375</c:v>
                </c:pt>
                <c:pt idx="90">
                  <c:v>45.7548828125</c:v>
                </c:pt>
                <c:pt idx="91">
                  <c:v>45.7802734375</c:v>
                </c:pt>
                <c:pt idx="92">
                  <c:v>45.7802734375</c:v>
                </c:pt>
                <c:pt idx="93">
                  <c:v>45.8447265625</c:v>
                </c:pt>
                <c:pt idx="94">
                  <c:v>45.7529296875</c:v>
                </c:pt>
                <c:pt idx="95">
                  <c:v>45.7529296875</c:v>
                </c:pt>
                <c:pt idx="96">
                  <c:v>45.7587890625</c:v>
                </c:pt>
                <c:pt idx="97">
                  <c:v>45.7568359375</c:v>
                </c:pt>
                <c:pt idx="98">
                  <c:v>45.76171875</c:v>
                </c:pt>
                <c:pt idx="99">
                  <c:v>45.7646484375</c:v>
                </c:pt>
                <c:pt idx="100">
                  <c:v>45.7705078125</c:v>
                </c:pt>
                <c:pt idx="101">
                  <c:v>45.7685546875</c:v>
                </c:pt>
                <c:pt idx="102">
                  <c:v>45.7724609375</c:v>
                </c:pt>
                <c:pt idx="103">
                  <c:v>45.7802734375</c:v>
                </c:pt>
                <c:pt idx="104">
                  <c:v>45.7802734375</c:v>
                </c:pt>
                <c:pt idx="105">
                  <c:v>45.9599609375</c:v>
                </c:pt>
                <c:pt idx="106">
                  <c:v>45.8759765625</c:v>
                </c:pt>
                <c:pt idx="107">
                  <c:v>45.8818359375</c:v>
                </c:pt>
                <c:pt idx="108">
                  <c:v>45.9833984375</c:v>
                </c:pt>
                <c:pt idx="109">
                  <c:v>45.9970703125</c:v>
                </c:pt>
                <c:pt idx="110">
                  <c:v>45.9990234375</c:v>
                </c:pt>
                <c:pt idx="111">
                  <c:v>45.93359375</c:v>
                </c:pt>
                <c:pt idx="112">
                  <c:v>45.9326171875</c:v>
                </c:pt>
                <c:pt idx="113">
                  <c:v>45.9599609375</c:v>
                </c:pt>
                <c:pt idx="114">
                  <c:v>45.9892578125</c:v>
                </c:pt>
                <c:pt idx="115">
                  <c:v>45.9912109375</c:v>
                </c:pt>
                <c:pt idx="116">
                  <c:v>45.9951171875</c:v>
                </c:pt>
                <c:pt idx="117">
                  <c:v>45.9951171875</c:v>
                </c:pt>
                <c:pt idx="118">
                  <c:v>45.9990234375</c:v>
                </c:pt>
                <c:pt idx="119">
                  <c:v>46.0029296875</c:v>
                </c:pt>
                <c:pt idx="120">
                  <c:v>46.0498046875</c:v>
                </c:pt>
                <c:pt idx="121">
                  <c:v>46.0634765625</c:v>
                </c:pt>
                <c:pt idx="122">
                  <c:v>46.0615234375</c:v>
                </c:pt>
                <c:pt idx="123">
                  <c:v>46.0673828125</c:v>
                </c:pt>
                <c:pt idx="124">
                  <c:v>46.0654296875</c:v>
                </c:pt>
                <c:pt idx="125">
                  <c:v>46.0693359375</c:v>
                </c:pt>
                <c:pt idx="126">
                  <c:v>46.0751953125</c:v>
                </c:pt>
                <c:pt idx="127">
                  <c:v>46.0732421875</c:v>
                </c:pt>
                <c:pt idx="128">
                  <c:v>46.0771484375</c:v>
                </c:pt>
                <c:pt idx="129">
                  <c:v>46.0771484375</c:v>
                </c:pt>
                <c:pt idx="130">
                  <c:v>46.1591796875</c:v>
                </c:pt>
                <c:pt idx="131">
                  <c:v>46.1630859375</c:v>
                </c:pt>
                <c:pt idx="132">
                  <c:v>46.1669921875</c:v>
                </c:pt>
                <c:pt idx="133">
                  <c:v>46.1728515625</c:v>
                </c:pt>
                <c:pt idx="134">
                  <c:v>46.1748046875</c:v>
                </c:pt>
                <c:pt idx="135">
                  <c:v>46.1748046875</c:v>
                </c:pt>
                <c:pt idx="136">
                  <c:v>46.1826171875</c:v>
                </c:pt>
                <c:pt idx="137">
                  <c:v>46.1826171875</c:v>
                </c:pt>
                <c:pt idx="138">
                  <c:v>46.1865234375</c:v>
                </c:pt>
                <c:pt idx="139">
                  <c:v>46.1865234375</c:v>
                </c:pt>
                <c:pt idx="140">
                  <c:v>46.1904296875</c:v>
                </c:pt>
                <c:pt idx="141">
                  <c:v>46.1923828125</c:v>
                </c:pt>
                <c:pt idx="142">
                  <c:v>46.1943359375</c:v>
                </c:pt>
                <c:pt idx="143">
                  <c:v>46.1943359375</c:v>
                </c:pt>
                <c:pt idx="144">
                  <c:v>46.1982421875</c:v>
                </c:pt>
                <c:pt idx="145">
                  <c:v>46.2021484375</c:v>
                </c:pt>
                <c:pt idx="146">
                  <c:v>46.2060546875</c:v>
                </c:pt>
                <c:pt idx="147">
                  <c:v>46.2490234375</c:v>
                </c:pt>
                <c:pt idx="148">
                  <c:v>46.2529296875</c:v>
                </c:pt>
                <c:pt idx="149">
                  <c:v>46.2529296875</c:v>
                </c:pt>
                <c:pt idx="150">
                  <c:v>46.2568359375</c:v>
                </c:pt>
                <c:pt idx="151">
                  <c:v>46.296875</c:v>
                </c:pt>
                <c:pt idx="152">
                  <c:v>46.2998046875</c:v>
                </c:pt>
                <c:pt idx="153">
                  <c:v>46.2998046875</c:v>
                </c:pt>
                <c:pt idx="154">
                  <c:v>46.3037109375</c:v>
                </c:pt>
                <c:pt idx="155">
                  <c:v>46.3076171875</c:v>
                </c:pt>
                <c:pt idx="156">
                  <c:v>46.3115234375</c:v>
                </c:pt>
                <c:pt idx="157">
                  <c:v>46.3115234375</c:v>
                </c:pt>
                <c:pt idx="158">
                  <c:v>46.31640625</c:v>
                </c:pt>
                <c:pt idx="159">
                  <c:v>46.3154296875</c:v>
                </c:pt>
                <c:pt idx="160">
                  <c:v>46.3193359375</c:v>
                </c:pt>
                <c:pt idx="161">
                  <c:v>46.3603515625</c:v>
                </c:pt>
                <c:pt idx="162">
                  <c:v>46.3623046875</c:v>
                </c:pt>
                <c:pt idx="163">
                  <c:v>46.37109375</c:v>
                </c:pt>
                <c:pt idx="164">
                  <c:v>46.375</c:v>
                </c:pt>
                <c:pt idx="165">
                  <c:v>46.3779296875</c:v>
                </c:pt>
                <c:pt idx="166">
                  <c:v>46.3779296875</c:v>
                </c:pt>
                <c:pt idx="167">
                  <c:v>46.3837890625</c:v>
                </c:pt>
                <c:pt idx="168">
                  <c:v>46.3818359375</c:v>
                </c:pt>
                <c:pt idx="169">
                  <c:v>46.3955078125</c:v>
                </c:pt>
                <c:pt idx="170">
                  <c:v>46.4052734375</c:v>
                </c:pt>
                <c:pt idx="171">
                  <c:v>46.4052734375</c:v>
                </c:pt>
                <c:pt idx="172">
                  <c:v>46.4111328125</c:v>
                </c:pt>
                <c:pt idx="173">
                  <c:v>46.4091796875</c:v>
                </c:pt>
                <c:pt idx="174">
                  <c:v>46.4130859375</c:v>
                </c:pt>
                <c:pt idx="175">
                  <c:v>46.51953125</c:v>
                </c:pt>
                <c:pt idx="176">
                  <c:v>46.4716796875</c:v>
                </c:pt>
                <c:pt idx="177">
                  <c:v>46.4765625</c:v>
                </c:pt>
                <c:pt idx="178">
                  <c:v>46.4755859375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40224"/>
        <c:axId val="267503408"/>
      </c:lineChart>
      <c:catAx>
        <c:axId val="55894022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26750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50340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55894022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0"/>
  <sheetViews>
    <sheetView tabSelected="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1265</f>
        <v>1265</v>
      </c>
      <c r="B2" s="1">
        <f>22</f>
        <v>22</v>
      </c>
      <c r="C2" s="1">
        <f>1077</f>
        <v>1077</v>
      </c>
      <c r="D2" s="1">
        <f>3450</f>
        <v>3450</v>
      </c>
      <c r="E2" s="1">
        <f>3.369140625</f>
        <v>3.369140625</v>
      </c>
      <c r="G2" s="1">
        <f>307</f>
        <v>307</v>
      </c>
    </row>
    <row r="3" spans="1:10" x14ac:dyDescent="0.25">
      <c r="A3" s="1">
        <f>1586</f>
        <v>1586</v>
      </c>
      <c r="B3" s="1">
        <f>29</f>
        <v>29</v>
      </c>
      <c r="C3" s="1">
        <f>1282</f>
        <v>1282</v>
      </c>
      <c r="D3" s="1">
        <f>10763</f>
        <v>10763</v>
      </c>
      <c r="E3" s="1">
        <f>10.5107421875</f>
        <v>10.5107421875</v>
      </c>
    </row>
    <row r="4" spans="1:10" x14ac:dyDescent="0.25">
      <c r="A4" s="1">
        <f>1894</f>
        <v>1894</v>
      </c>
      <c r="B4" s="1">
        <f>39</f>
        <v>39</v>
      </c>
      <c r="C4" s="1">
        <f>1516</f>
        <v>1516</v>
      </c>
      <c r="D4" s="1">
        <f>21619</f>
        <v>21619</v>
      </c>
      <c r="E4" s="1">
        <f>21.1123046875</f>
        <v>21.1123046875</v>
      </c>
      <c r="G4" s="1" t="s">
        <v>5</v>
      </c>
    </row>
    <row r="5" spans="1:10" x14ac:dyDescent="0.25">
      <c r="A5" s="1">
        <f>2204</f>
        <v>2204</v>
      </c>
      <c r="B5" s="1">
        <f>30</f>
        <v>30</v>
      </c>
      <c r="C5" s="1">
        <f>1715</f>
        <v>1715</v>
      </c>
      <c r="D5" s="1">
        <f>23652</f>
        <v>23652</v>
      </c>
      <c r="E5" s="1">
        <f>23.09765625</f>
        <v>23.09765625</v>
      </c>
      <c r="G5" s="1">
        <f>187</f>
        <v>187</v>
      </c>
    </row>
    <row r="6" spans="1:10" x14ac:dyDescent="0.25">
      <c r="A6" s="1">
        <f>2534</f>
        <v>2534</v>
      </c>
      <c r="B6" s="1">
        <f>17</f>
        <v>17</v>
      </c>
      <c r="C6" s="1">
        <f>1917</f>
        <v>1917</v>
      </c>
      <c r="D6" s="1">
        <f>24995</f>
        <v>24995</v>
      </c>
      <c r="E6" s="1">
        <f>24.4091796875</f>
        <v>24.4091796875</v>
      </c>
    </row>
    <row r="7" spans="1:10" x14ac:dyDescent="0.25">
      <c r="A7" s="1">
        <f>2882</f>
        <v>2882</v>
      </c>
      <c r="B7" s="1">
        <f>22</f>
        <v>22</v>
      </c>
      <c r="C7" s="1">
        <f>2094</f>
        <v>2094</v>
      </c>
      <c r="D7" s="1">
        <f>26223</f>
        <v>26223</v>
      </c>
      <c r="E7" s="1">
        <f>25.6083984375</f>
        <v>25.6083984375</v>
      </c>
    </row>
    <row r="8" spans="1:10" x14ac:dyDescent="0.25">
      <c r="A8" s="1">
        <f>3249</f>
        <v>3249</v>
      </c>
      <c r="B8" s="1">
        <f>29</f>
        <v>29</v>
      </c>
      <c r="C8" s="1">
        <f>2254</f>
        <v>2254</v>
      </c>
      <c r="D8" s="1">
        <f>27979</f>
        <v>27979</v>
      </c>
      <c r="E8" s="1">
        <f>27.3232421875</f>
        <v>27.3232421875</v>
      </c>
    </row>
    <row r="9" spans="1:10" x14ac:dyDescent="0.25">
      <c r="A9" s="1">
        <f>3588</f>
        <v>3588</v>
      </c>
      <c r="B9" s="1">
        <f>28</f>
        <v>28</v>
      </c>
      <c r="C9" s="1">
        <f>2429</f>
        <v>2429</v>
      </c>
      <c r="D9" s="1">
        <f>28475</f>
        <v>28475</v>
      </c>
      <c r="E9" s="1">
        <f>27.8076171875</f>
        <v>27.8076171875</v>
      </c>
    </row>
    <row r="10" spans="1:10" x14ac:dyDescent="0.25">
      <c r="A10" s="1">
        <f>3914</f>
        <v>3914</v>
      </c>
      <c r="B10" s="1">
        <f>21</f>
        <v>21</v>
      </c>
      <c r="C10" s="1">
        <f>2604</f>
        <v>2604</v>
      </c>
      <c r="D10" s="1">
        <f>29156</f>
        <v>29156</v>
      </c>
      <c r="E10" s="1">
        <f>28.47265625</f>
        <v>28.47265625</v>
      </c>
    </row>
    <row r="11" spans="1:10" x14ac:dyDescent="0.25">
      <c r="A11" s="1">
        <f>4230</f>
        <v>4230</v>
      </c>
      <c r="B11" s="1">
        <f>31</f>
        <v>31</v>
      </c>
      <c r="C11" s="1">
        <f>2781</f>
        <v>2781</v>
      </c>
      <c r="D11" s="1">
        <f>30178</f>
        <v>30178</v>
      </c>
      <c r="E11" s="1">
        <f>29.470703125</f>
        <v>29.470703125</v>
      </c>
    </row>
    <row r="12" spans="1:10" x14ac:dyDescent="0.25">
      <c r="A12" s="1">
        <f>4524</f>
        <v>4524</v>
      </c>
      <c r="B12" s="1">
        <f>26</f>
        <v>26</v>
      </c>
      <c r="C12" s="1">
        <f>2981</f>
        <v>2981</v>
      </c>
      <c r="D12" s="1">
        <f>32445</f>
        <v>32445</v>
      </c>
      <c r="E12" s="1">
        <f>31.6845703125</f>
        <v>31.6845703125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4857</f>
        <v>4857</v>
      </c>
      <c r="B13" s="1">
        <f>33</f>
        <v>33</v>
      </c>
      <c r="C13" s="1">
        <f>3162</f>
        <v>3162</v>
      </c>
      <c r="D13" s="1">
        <f>32972</f>
        <v>32972</v>
      </c>
      <c r="E13" s="1">
        <f>32.19921875</f>
        <v>32.19921875</v>
      </c>
      <c r="H13" s="1">
        <f>AVERAGE(E13:E22)</f>
        <v>33.41162109375</v>
      </c>
      <c r="I13" s="1">
        <f>MAX(E2:E219)</f>
        <v>46.51953125</v>
      </c>
      <c r="J13" s="1">
        <f>AVERAGE(E169:E180)</f>
        <v>46.429036458333336</v>
      </c>
    </row>
    <row r="14" spans="1:10" x14ac:dyDescent="0.25">
      <c r="A14" s="1">
        <f>5157</f>
        <v>5157</v>
      </c>
      <c r="B14" s="1">
        <f>27</f>
        <v>27</v>
      </c>
      <c r="C14" s="1">
        <f>3359</f>
        <v>3359</v>
      </c>
      <c r="D14" s="1">
        <f>33041</f>
        <v>33041</v>
      </c>
      <c r="E14" s="1">
        <f>32.2666015625</f>
        <v>32.2666015625</v>
      </c>
    </row>
    <row r="15" spans="1:10" x14ac:dyDescent="0.25">
      <c r="A15" s="1">
        <f>5482</f>
        <v>5482</v>
      </c>
      <c r="B15" s="1">
        <f>28</f>
        <v>28</v>
      </c>
      <c r="C15" s="1">
        <f>3599</f>
        <v>3599</v>
      </c>
      <c r="D15" s="1">
        <f>33388</f>
        <v>33388</v>
      </c>
      <c r="E15" s="1">
        <f>32.60546875</f>
        <v>32.60546875</v>
      </c>
    </row>
    <row r="16" spans="1:10" x14ac:dyDescent="0.25">
      <c r="A16" s="1">
        <f>5795</f>
        <v>5795</v>
      </c>
      <c r="B16" s="1">
        <f>21</f>
        <v>21</v>
      </c>
      <c r="C16" s="1">
        <f>3770</f>
        <v>3770</v>
      </c>
      <c r="D16" s="1">
        <f>33792</f>
        <v>33792</v>
      </c>
      <c r="E16" s="1">
        <f>33</f>
        <v>33</v>
      </c>
    </row>
    <row r="17" spans="1:5" x14ac:dyDescent="0.25">
      <c r="A17" s="1">
        <f>6086</f>
        <v>6086</v>
      </c>
      <c r="B17" s="1">
        <f>26</f>
        <v>26</v>
      </c>
      <c r="C17" s="1">
        <f>3936</f>
        <v>3936</v>
      </c>
      <c r="D17" s="1">
        <f>34064</f>
        <v>34064</v>
      </c>
      <c r="E17" s="1">
        <f>33.265625</f>
        <v>33.265625</v>
      </c>
    </row>
    <row r="18" spans="1:5" x14ac:dyDescent="0.25">
      <c r="A18" s="1">
        <f>6390</f>
        <v>6390</v>
      </c>
      <c r="B18" s="1">
        <f>20</f>
        <v>20</v>
      </c>
      <c r="C18" s="1">
        <f>4145</f>
        <v>4145</v>
      </c>
      <c r="D18" s="1">
        <f>34368</f>
        <v>34368</v>
      </c>
      <c r="E18" s="1">
        <f>33.5625</f>
        <v>33.5625</v>
      </c>
    </row>
    <row r="19" spans="1:5" x14ac:dyDescent="0.25">
      <c r="A19" s="1">
        <f>6710</f>
        <v>6710</v>
      </c>
      <c r="B19" s="1">
        <f>27</f>
        <v>27</v>
      </c>
      <c r="C19" s="1">
        <f>4350</f>
        <v>4350</v>
      </c>
      <c r="D19" s="1">
        <f>34765</f>
        <v>34765</v>
      </c>
      <c r="E19" s="1">
        <f>33.9501953125</f>
        <v>33.9501953125</v>
      </c>
    </row>
    <row r="20" spans="1:5" x14ac:dyDescent="0.25">
      <c r="A20" s="1">
        <f>6976</f>
        <v>6976</v>
      </c>
      <c r="B20" s="1">
        <f>21</f>
        <v>21</v>
      </c>
      <c r="C20" s="1">
        <f>4575</f>
        <v>4575</v>
      </c>
      <c r="D20" s="1">
        <f>34752</f>
        <v>34752</v>
      </c>
      <c r="E20" s="1">
        <f>33.9375</f>
        <v>33.9375</v>
      </c>
    </row>
    <row r="21" spans="1:5" x14ac:dyDescent="0.25">
      <c r="A21" s="1">
        <f>7279</f>
        <v>7279</v>
      </c>
      <c r="B21" s="1">
        <f>35</f>
        <v>35</v>
      </c>
      <c r="C21" s="1">
        <f>4770</f>
        <v>4770</v>
      </c>
      <c r="D21" s="1">
        <f>35964</f>
        <v>35964</v>
      </c>
      <c r="E21" s="1">
        <f>35.12109375</f>
        <v>35.12109375</v>
      </c>
    </row>
    <row r="22" spans="1:5" x14ac:dyDescent="0.25">
      <c r="A22" s="1">
        <f>7601</f>
        <v>7601</v>
      </c>
      <c r="B22" s="1">
        <f>21</f>
        <v>21</v>
      </c>
      <c r="C22" s="1">
        <f>4972</f>
        <v>4972</v>
      </c>
      <c r="D22" s="1">
        <f>35029</f>
        <v>35029</v>
      </c>
      <c r="E22" s="1">
        <f>34.2080078125</f>
        <v>34.2080078125</v>
      </c>
    </row>
    <row r="23" spans="1:5" x14ac:dyDescent="0.25">
      <c r="A23" s="1">
        <f>7912</f>
        <v>7912</v>
      </c>
      <c r="B23" s="1">
        <f>25</f>
        <v>25</v>
      </c>
      <c r="C23" s="1">
        <f>5190</f>
        <v>5190</v>
      </c>
      <c r="D23" s="1">
        <f>35208</f>
        <v>35208</v>
      </c>
      <c r="E23" s="1">
        <f>34.3828125</f>
        <v>34.3828125</v>
      </c>
    </row>
    <row r="24" spans="1:5" x14ac:dyDescent="0.25">
      <c r="A24" s="1">
        <f>8245</f>
        <v>8245</v>
      </c>
      <c r="B24" s="1">
        <f>24</f>
        <v>24</v>
      </c>
      <c r="C24" s="1">
        <f>5355</f>
        <v>5355</v>
      </c>
      <c r="D24" s="1">
        <f>35988</f>
        <v>35988</v>
      </c>
      <c r="E24" s="1">
        <f>35.14453125</f>
        <v>35.14453125</v>
      </c>
    </row>
    <row r="25" spans="1:5" x14ac:dyDescent="0.25">
      <c r="A25" s="1">
        <f>8595</f>
        <v>8595</v>
      </c>
      <c r="B25" s="1">
        <f>26</f>
        <v>26</v>
      </c>
      <c r="C25" s="1">
        <f>5537</f>
        <v>5537</v>
      </c>
      <c r="D25" s="1">
        <f>35812</f>
        <v>35812</v>
      </c>
      <c r="E25" s="1">
        <f>34.97265625</f>
        <v>34.97265625</v>
      </c>
    </row>
    <row r="26" spans="1:5" x14ac:dyDescent="0.25">
      <c r="A26" s="1">
        <f>8878</f>
        <v>8878</v>
      </c>
      <c r="B26" s="1">
        <f>28</f>
        <v>28</v>
      </c>
      <c r="C26" s="1">
        <f>5673</f>
        <v>5673</v>
      </c>
      <c r="D26" s="1">
        <f>36004</f>
        <v>36004</v>
      </c>
      <c r="E26" s="1">
        <f>35.16015625</f>
        <v>35.16015625</v>
      </c>
    </row>
    <row r="27" spans="1:5" x14ac:dyDescent="0.25">
      <c r="A27" s="1">
        <f>9199</f>
        <v>9199</v>
      </c>
      <c r="B27" s="1">
        <f>28</f>
        <v>28</v>
      </c>
      <c r="C27" s="1">
        <f>5868</f>
        <v>5868</v>
      </c>
      <c r="D27" s="1">
        <f>36285</f>
        <v>36285</v>
      </c>
      <c r="E27" s="1">
        <f>35.4345703125</f>
        <v>35.4345703125</v>
      </c>
    </row>
    <row r="28" spans="1:5" x14ac:dyDescent="0.25">
      <c r="A28" s="1">
        <f>9522</f>
        <v>9522</v>
      </c>
      <c r="B28" s="1">
        <f>30</f>
        <v>30</v>
      </c>
      <c r="C28" s="1">
        <f>6036</f>
        <v>6036</v>
      </c>
      <c r="D28" s="1">
        <f>36404</f>
        <v>36404</v>
      </c>
      <c r="E28" s="1">
        <f>35.55078125</f>
        <v>35.55078125</v>
      </c>
    </row>
    <row r="29" spans="1:5" x14ac:dyDescent="0.25">
      <c r="A29" s="1">
        <f>9836</f>
        <v>9836</v>
      </c>
      <c r="B29" s="1">
        <f>40</f>
        <v>40</v>
      </c>
      <c r="C29" s="1">
        <f>6257</f>
        <v>6257</v>
      </c>
      <c r="D29" s="1">
        <f>36953</f>
        <v>36953</v>
      </c>
      <c r="E29" s="1">
        <f>36.0869140625</f>
        <v>36.0869140625</v>
      </c>
    </row>
    <row r="30" spans="1:5" x14ac:dyDescent="0.25">
      <c r="A30" s="1">
        <f>10161</f>
        <v>10161</v>
      </c>
      <c r="B30" s="1">
        <f>19</f>
        <v>19</v>
      </c>
      <c r="C30" s="1">
        <f>6417</f>
        <v>6417</v>
      </c>
      <c r="D30" s="1">
        <f>37225</f>
        <v>37225</v>
      </c>
      <c r="E30" s="1">
        <f>36.3525390625</f>
        <v>36.3525390625</v>
      </c>
    </row>
    <row r="31" spans="1:5" x14ac:dyDescent="0.25">
      <c r="A31" s="1">
        <f>10465</f>
        <v>10465</v>
      </c>
      <c r="B31" s="1">
        <f>17</f>
        <v>17</v>
      </c>
      <c r="C31" s="1">
        <f>6612</f>
        <v>6612</v>
      </c>
      <c r="D31" s="1">
        <f>37725</f>
        <v>37725</v>
      </c>
      <c r="E31" s="1">
        <f>36.8408203125</f>
        <v>36.8408203125</v>
      </c>
    </row>
    <row r="32" spans="1:5" x14ac:dyDescent="0.25">
      <c r="A32" s="1">
        <f>10781</f>
        <v>10781</v>
      </c>
      <c r="B32" s="1">
        <f>22</f>
        <v>22</v>
      </c>
      <c r="C32" s="1">
        <f>6806</f>
        <v>6806</v>
      </c>
      <c r="D32" s="1">
        <f>38336</f>
        <v>38336</v>
      </c>
      <c r="E32" s="1">
        <f>37.4375</f>
        <v>37.4375</v>
      </c>
    </row>
    <row r="33" spans="1:5" x14ac:dyDescent="0.25">
      <c r="A33" s="1">
        <f>11061</f>
        <v>11061</v>
      </c>
      <c r="B33" s="1">
        <f>15</f>
        <v>15</v>
      </c>
      <c r="C33" s="1">
        <f>7001</f>
        <v>7001</v>
      </c>
      <c r="D33" s="1">
        <f>39693</f>
        <v>39693</v>
      </c>
      <c r="E33" s="1">
        <f>38.7626953125</f>
        <v>38.7626953125</v>
      </c>
    </row>
    <row r="34" spans="1:5" x14ac:dyDescent="0.25">
      <c r="A34" s="1">
        <f>11378</f>
        <v>11378</v>
      </c>
      <c r="B34" s="1">
        <f>18</f>
        <v>18</v>
      </c>
      <c r="C34" s="1">
        <f>7193</f>
        <v>7193</v>
      </c>
      <c r="D34" s="1">
        <f>40771</f>
        <v>40771</v>
      </c>
      <c r="E34" s="1">
        <f>39.8154296875</f>
        <v>39.8154296875</v>
      </c>
    </row>
    <row r="35" spans="1:5" x14ac:dyDescent="0.25">
      <c r="A35" s="1">
        <f>11708</f>
        <v>11708</v>
      </c>
      <c r="B35" s="1">
        <f>21</f>
        <v>21</v>
      </c>
      <c r="C35" s="1">
        <f>7369</f>
        <v>7369</v>
      </c>
      <c r="D35" s="1">
        <f>40353</f>
        <v>40353</v>
      </c>
      <c r="E35" s="1">
        <f>39.4072265625</f>
        <v>39.4072265625</v>
      </c>
    </row>
    <row r="36" spans="1:5" x14ac:dyDescent="0.25">
      <c r="A36" s="1">
        <f>11998</f>
        <v>11998</v>
      </c>
      <c r="B36" s="1">
        <f>20</f>
        <v>20</v>
      </c>
      <c r="C36" s="1">
        <f>7519</f>
        <v>7519</v>
      </c>
      <c r="D36" s="1">
        <f>41007</f>
        <v>41007</v>
      </c>
      <c r="E36" s="1">
        <f>40.0458984375</f>
        <v>40.0458984375</v>
      </c>
    </row>
    <row r="37" spans="1:5" x14ac:dyDescent="0.25">
      <c r="A37" s="1">
        <f>12313</f>
        <v>12313</v>
      </c>
      <c r="B37" s="1">
        <f>23</f>
        <v>23</v>
      </c>
      <c r="C37" s="1">
        <f>7718</f>
        <v>7718</v>
      </c>
      <c r="D37" s="1">
        <f>41257</f>
        <v>41257</v>
      </c>
      <c r="E37" s="1">
        <f>40.2900390625</f>
        <v>40.2900390625</v>
      </c>
    </row>
    <row r="38" spans="1:5" x14ac:dyDescent="0.25">
      <c r="A38" s="1">
        <f>12622</f>
        <v>12622</v>
      </c>
      <c r="B38" s="1">
        <f>26</f>
        <v>26</v>
      </c>
      <c r="C38" s="1">
        <f>7892</f>
        <v>7892</v>
      </c>
      <c r="D38" s="1">
        <f>41455</f>
        <v>41455</v>
      </c>
      <c r="E38" s="1">
        <f>40.4833984375</f>
        <v>40.4833984375</v>
      </c>
    </row>
    <row r="39" spans="1:5" x14ac:dyDescent="0.25">
      <c r="A39" s="1">
        <f>12936</f>
        <v>12936</v>
      </c>
      <c r="B39" s="1">
        <f>25</f>
        <v>25</v>
      </c>
      <c r="C39" s="1">
        <f>8090</f>
        <v>8090</v>
      </c>
      <c r="D39" s="1">
        <f>41651</f>
        <v>41651</v>
      </c>
      <c r="E39" s="1">
        <f>40.6748046875</f>
        <v>40.6748046875</v>
      </c>
    </row>
    <row r="40" spans="1:5" x14ac:dyDescent="0.25">
      <c r="A40" s="1">
        <f>13230</f>
        <v>13230</v>
      </c>
      <c r="B40" s="1">
        <f>18</f>
        <v>18</v>
      </c>
      <c r="C40" s="1">
        <f>8296</f>
        <v>8296</v>
      </c>
      <c r="D40" s="1">
        <f>41615</f>
        <v>41615</v>
      </c>
      <c r="E40" s="1">
        <f>40.6396484375</f>
        <v>40.6396484375</v>
      </c>
    </row>
    <row r="41" spans="1:5" x14ac:dyDescent="0.25">
      <c r="A41" s="1">
        <f>13542</f>
        <v>13542</v>
      </c>
      <c r="B41" s="1">
        <f>21</f>
        <v>21</v>
      </c>
      <c r="C41" s="1">
        <f>8497</f>
        <v>8497</v>
      </c>
      <c r="D41" s="1">
        <f>41615</f>
        <v>41615</v>
      </c>
      <c r="E41" s="1">
        <f>40.6396484375</f>
        <v>40.6396484375</v>
      </c>
    </row>
    <row r="42" spans="1:5" x14ac:dyDescent="0.25">
      <c r="A42" s="1">
        <f>13861</f>
        <v>13861</v>
      </c>
      <c r="B42" s="1">
        <f>18</f>
        <v>18</v>
      </c>
      <c r="C42" s="1">
        <f>8737</f>
        <v>8737</v>
      </c>
      <c r="D42" s="1">
        <f>41621</f>
        <v>41621</v>
      </c>
      <c r="E42" s="1">
        <f>40.6455078125</f>
        <v>40.6455078125</v>
      </c>
    </row>
    <row r="43" spans="1:5" x14ac:dyDescent="0.25">
      <c r="A43" s="1">
        <f>14162</f>
        <v>14162</v>
      </c>
      <c r="B43" s="1">
        <f>24</f>
        <v>24</v>
      </c>
      <c r="C43" s="1">
        <f>8946</f>
        <v>8946</v>
      </c>
      <c r="D43" s="1">
        <f>41623</f>
        <v>41623</v>
      </c>
      <c r="E43" s="1">
        <f>40.6474609375</f>
        <v>40.6474609375</v>
      </c>
    </row>
    <row r="44" spans="1:5" x14ac:dyDescent="0.25">
      <c r="A44" s="1">
        <f>14442</f>
        <v>14442</v>
      </c>
      <c r="B44" s="1">
        <f>19</f>
        <v>19</v>
      </c>
      <c r="C44" s="1">
        <f>9092</f>
        <v>9092</v>
      </c>
      <c r="D44" s="1">
        <f>41623</f>
        <v>41623</v>
      </c>
      <c r="E44" s="1">
        <f>40.6474609375</f>
        <v>40.6474609375</v>
      </c>
    </row>
    <row r="45" spans="1:5" x14ac:dyDescent="0.25">
      <c r="A45" s="1">
        <f>14740</f>
        <v>14740</v>
      </c>
      <c r="B45" s="1">
        <f>31</f>
        <v>31</v>
      </c>
      <c r="C45" s="1">
        <f>9303</f>
        <v>9303</v>
      </c>
      <c r="D45" s="1">
        <f>41689</f>
        <v>41689</v>
      </c>
      <c r="E45" s="1">
        <f>40.7119140625</f>
        <v>40.7119140625</v>
      </c>
    </row>
    <row r="46" spans="1:5" x14ac:dyDescent="0.25">
      <c r="A46" s="1">
        <f>15030</f>
        <v>15030</v>
      </c>
      <c r="B46" s="1">
        <f>29</f>
        <v>29</v>
      </c>
      <c r="C46" s="1">
        <f>9509</f>
        <v>9509</v>
      </c>
      <c r="D46" s="1">
        <f>41894</f>
        <v>41894</v>
      </c>
      <c r="E46" s="1">
        <f>40.912109375</f>
        <v>40.912109375</v>
      </c>
    </row>
    <row r="47" spans="1:5" x14ac:dyDescent="0.25">
      <c r="A47" s="1">
        <f>15330</f>
        <v>15330</v>
      </c>
      <c r="B47" s="1">
        <f>23</f>
        <v>23</v>
      </c>
      <c r="C47" s="1">
        <f>9703</f>
        <v>9703</v>
      </c>
      <c r="D47" s="1">
        <f>41958</f>
        <v>41958</v>
      </c>
      <c r="E47" s="1">
        <f>40.974609375</f>
        <v>40.974609375</v>
      </c>
    </row>
    <row r="48" spans="1:5" x14ac:dyDescent="0.25">
      <c r="A48" s="1">
        <f>15644</f>
        <v>15644</v>
      </c>
      <c r="B48" s="1">
        <f>27</f>
        <v>27</v>
      </c>
      <c r="C48" s="1">
        <f>9930</f>
        <v>9930</v>
      </c>
      <c r="D48" s="1">
        <f>41923</f>
        <v>41923</v>
      </c>
      <c r="E48" s="1">
        <f>40.9404296875</f>
        <v>40.9404296875</v>
      </c>
    </row>
    <row r="49" spans="1:5" x14ac:dyDescent="0.25">
      <c r="A49" s="1">
        <f>15933</f>
        <v>15933</v>
      </c>
      <c r="B49" s="1">
        <f>28</f>
        <v>28</v>
      </c>
      <c r="C49" s="1">
        <f>10105</f>
        <v>10105</v>
      </c>
      <c r="D49" s="1">
        <f>41946</f>
        <v>41946</v>
      </c>
      <c r="E49" s="1">
        <f>40.962890625</f>
        <v>40.962890625</v>
      </c>
    </row>
    <row r="50" spans="1:5" x14ac:dyDescent="0.25">
      <c r="A50" s="1">
        <f>16228</f>
        <v>16228</v>
      </c>
      <c r="B50" s="1">
        <f>21</f>
        <v>21</v>
      </c>
      <c r="C50" s="1">
        <f>10303</f>
        <v>10303</v>
      </c>
      <c r="D50" s="1">
        <f>41952</f>
        <v>41952</v>
      </c>
      <c r="E50" s="1">
        <f>40.96875</f>
        <v>40.96875</v>
      </c>
    </row>
    <row r="51" spans="1:5" x14ac:dyDescent="0.25">
      <c r="A51" s="1">
        <f>16554</f>
        <v>16554</v>
      </c>
      <c r="B51" s="1">
        <f>27</f>
        <v>27</v>
      </c>
      <c r="C51" s="1">
        <f>10486</f>
        <v>10486</v>
      </c>
      <c r="D51" s="1">
        <f>41954</f>
        <v>41954</v>
      </c>
      <c r="E51" s="1">
        <f>40.970703125</f>
        <v>40.970703125</v>
      </c>
    </row>
    <row r="52" spans="1:5" x14ac:dyDescent="0.25">
      <c r="A52" s="1">
        <f>16844</f>
        <v>16844</v>
      </c>
      <c r="B52" s="1">
        <f>25</f>
        <v>25</v>
      </c>
      <c r="C52" s="1">
        <f>10697</f>
        <v>10697</v>
      </c>
      <c r="D52" s="1">
        <f>43114</f>
        <v>43114</v>
      </c>
      <c r="E52" s="1">
        <f>42.103515625</f>
        <v>42.103515625</v>
      </c>
    </row>
    <row r="53" spans="1:5" x14ac:dyDescent="0.25">
      <c r="A53" s="1">
        <f>17159</f>
        <v>17159</v>
      </c>
      <c r="B53" s="1">
        <f>28</f>
        <v>28</v>
      </c>
      <c r="C53" s="1">
        <f>10893</f>
        <v>10893</v>
      </c>
      <c r="D53" s="1">
        <f>42008</f>
        <v>42008</v>
      </c>
      <c r="E53" s="1">
        <f>41.0234375</f>
        <v>41.0234375</v>
      </c>
    </row>
    <row r="54" spans="1:5" x14ac:dyDescent="0.25">
      <c r="A54" s="1">
        <f>17454</f>
        <v>17454</v>
      </c>
      <c r="B54" s="1">
        <f>23</f>
        <v>23</v>
      </c>
      <c r="C54" s="1">
        <f>11081</f>
        <v>11081</v>
      </c>
      <c r="D54" s="1">
        <f>42010</f>
        <v>42010</v>
      </c>
      <c r="E54" s="1">
        <f>41.025390625</f>
        <v>41.025390625</v>
      </c>
    </row>
    <row r="55" spans="1:5" x14ac:dyDescent="0.25">
      <c r="A55" s="1">
        <f>17763</f>
        <v>17763</v>
      </c>
      <c r="B55" s="1">
        <f>34</f>
        <v>34</v>
      </c>
      <c r="C55" s="1">
        <f>11290</f>
        <v>11290</v>
      </c>
      <c r="D55" s="1">
        <f>42018</f>
        <v>42018</v>
      </c>
      <c r="E55" s="1">
        <f>41.033203125</f>
        <v>41.033203125</v>
      </c>
    </row>
    <row r="56" spans="1:5" x14ac:dyDescent="0.25">
      <c r="A56" s="1">
        <f>18067</f>
        <v>18067</v>
      </c>
      <c r="B56" s="1">
        <f>27</f>
        <v>27</v>
      </c>
      <c r="C56" s="1">
        <f>11467</f>
        <v>11467</v>
      </c>
      <c r="D56" s="1">
        <f>42060</f>
        <v>42060</v>
      </c>
      <c r="E56" s="1">
        <f>41.07421875</f>
        <v>41.07421875</v>
      </c>
    </row>
    <row r="57" spans="1:5" x14ac:dyDescent="0.25">
      <c r="A57" s="1">
        <f>18364</f>
        <v>18364</v>
      </c>
      <c r="B57" s="1">
        <f>24</f>
        <v>24</v>
      </c>
      <c r="C57" s="1">
        <f>11643</f>
        <v>11643</v>
      </c>
      <c r="D57" s="1">
        <f>42058</f>
        <v>42058</v>
      </c>
      <c r="E57" s="1">
        <f>41.072265625</f>
        <v>41.072265625</v>
      </c>
    </row>
    <row r="58" spans="1:5" x14ac:dyDescent="0.25">
      <c r="A58" s="1">
        <f>18683</f>
        <v>18683</v>
      </c>
      <c r="B58" s="1">
        <f>23</f>
        <v>23</v>
      </c>
      <c r="C58" s="1">
        <f>11860</f>
        <v>11860</v>
      </c>
      <c r="D58" s="1">
        <f>42000</f>
        <v>42000</v>
      </c>
      <c r="E58" s="1">
        <f>41.015625</f>
        <v>41.015625</v>
      </c>
    </row>
    <row r="59" spans="1:5" x14ac:dyDescent="0.25">
      <c r="A59" s="1">
        <f>18970</f>
        <v>18970</v>
      </c>
      <c r="B59" s="1">
        <f>21</f>
        <v>21</v>
      </c>
      <c r="C59" s="1">
        <f>12042</f>
        <v>12042</v>
      </c>
      <c r="D59" s="1">
        <f>42070</f>
        <v>42070</v>
      </c>
      <c r="E59" s="1">
        <f>41.083984375</f>
        <v>41.083984375</v>
      </c>
    </row>
    <row r="60" spans="1:5" x14ac:dyDescent="0.25">
      <c r="A60" s="1">
        <f>19265</f>
        <v>19265</v>
      </c>
      <c r="B60" s="1">
        <f>21</f>
        <v>21</v>
      </c>
      <c r="C60" s="1">
        <f>12238</f>
        <v>12238</v>
      </c>
      <c r="D60" s="1">
        <f>42070</f>
        <v>42070</v>
      </c>
      <c r="E60" s="1">
        <f>41.083984375</f>
        <v>41.083984375</v>
      </c>
    </row>
    <row r="61" spans="1:5" x14ac:dyDescent="0.25">
      <c r="A61" s="1">
        <f>19599</f>
        <v>19599</v>
      </c>
      <c r="B61" s="1">
        <f>24</f>
        <v>24</v>
      </c>
      <c r="C61" s="1">
        <f>12445</f>
        <v>12445</v>
      </c>
      <c r="D61" s="1">
        <f>42076</f>
        <v>42076</v>
      </c>
      <c r="E61" s="1">
        <f>41.08984375</f>
        <v>41.08984375</v>
      </c>
    </row>
    <row r="62" spans="1:5" x14ac:dyDescent="0.25">
      <c r="A62" s="1">
        <f>19916</f>
        <v>19916</v>
      </c>
      <c r="B62" s="1">
        <f>25</f>
        <v>25</v>
      </c>
      <c r="C62" s="1">
        <f>12649</f>
        <v>12649</v>
      </c>
      <c r="D62" s="1">
        <f>42078</f>
        <v>42078</v>
      </c>
      <c r="E62" s="1">
        <f>41.091796875</f>
        <v>41.091796875</v>
      </c>
    </row>
    <row r="63" spans="1:5" x14ac:dyDescent="0.25">
      <c r="A63" s="1">
        <f>20223</f>
        <v>20223</v>
      </c>
      <c r="B63" s="1">
        <f>20</f>
        <v>20</v>
      </c>
      <c r="C63" s="1">
        <f>12831</f>
        <v>12831</v>
      </c>
      <c r="D63" s="1">
        <f>42078</f>
        <v>42078</v>
      </c>
      <c r="E63" s="1">
        <f>41.091796875</f>
        <v>41.091796875</v>
      </c>
    </row>
    <row r="64" spans="1:5" x14ac:dyDescent="0.25">
      <c r="A64" s="1">
        <f>20523</f>
        <v>20523</v>
      </c>
      <c r="B64" s="1">
        <f>23</f>
        <v>23</v>
      </c>
      <c r="C64" s="1">
        <f>13025</f>
        <v>13025</v>
      </c>
      <c r="D64" s="1">
        <f>42083</f>
        <v>42083</v>
      </c>
      <c r="E64" s="1">
        <f>41.0966796875</f>
        <v>41.0966796875</v>
      </c>
    </row>
    <row r="65" spans="1:5" x14ac:dyDescent="0.25">
      <c r="A65" s="1">
        <f>20836</f>
        <v>20836</v>
      </c>
      <c r="B65" s="1">
        <f>25</f>
        <v>25</v>
      </c>
      <c r="C65" s="1">
        <f>13169</f>
        <v>13169</v>
      </c>
      <c r="D65" s="1">
        <f>42110</f>
        <v>42110</v>
      </c>
      <c r="E65" s="1">
        <f>41.123046875</f>
        <v>41.123046875</v>
      </c>
    </row>
    <row r="66" spans="1:5" x14ac:dyDescent="0.25">
      <c r="A66" s="1">
        <f>21137</f>
        <v>21137</v>
      </c>
      <c r="B66" s="1">
        <f>27</f>
        <v>27</v>
      </c>
      <c r="C66" s="1">
        <f>13359</f>
        <v>13359</v>
      </c>
      <c r="D66" s="1">
        <f>42288</f>
        <v>42288</v>
      </c>
      <c r="E66" s="1">
        <f>41.296875</f>
        <v>41.296875</v>
      </c>
    </row>
    <row r="67" spans="1:5" x14ac:dyDescent="0.25">
      <c r="A67" s="1">
        <f>21422</f>
        <v>21422</v>
      </c>
      <c r="B67" s="1">
        <f>25</f>
        <v>25</v>
      </c>
      <c r="C67" s="1">
        <f>13579</f>
        <v>13579</v>
      </c>
      <c r="D67" s="1">
        <f>42294</f>
        <v>42294</v>
      </c>
      <c r="E67" s="1">
        <f>41.302734375</f>
        <v>41.302734375</v>
      </c>
    </row>
    <row r="68" spans="1:5" x14ac:dyDescent="0.25">
      <c r="A68" s="1">
        <f>21741</f>
        <v>21741</v>
      </c>
      <c r="B68" s="1">
        <f>24</f>
        <v>24</v>
      </c>
      <c r="C68" s="1">
        <f>13765</f>
        <v>13765</v>
      </c>
      <c r="D68" s="1">
        <f>42298</f>
        <v>42298</v>
      </c>
      <c r="E68" s="1">
        <f>41.306640625</f>
        <v>41.306640625</v>
      </c>
    </row>
    <row r="69" spans="1:5" x14ac:dyDescent="0.25">
      <c r="A69" s="1">
        <f>22048</f>
        <v>22048</v>
      </c>
      <c r="B69" s="1">
        <f>17</f>
        <v>17</v>
      </c>
      <c r="C69" s="1">
        <f>13944</f>
        <v>13944</v>
      </c>
      <c r="D69" s="1">
        <f>42299</f>
        <v>42299</v>
      </c>
      <c r="E69" s="1">
        <f>41.3076171875</f>
        <v>41.3076171875</v>
      </c>
    </row>
    <row r="70" spans="1:5" x14ac:dyDescent="0.25">
      <c r="A70" s="1">
        <f>22363</f>
        <v>22363</v>
      </c>
      <c r="B70" s="1">
        <f>22</f>
        <v>22</v>
      </c>
      <c r="C70" s="1">
        <f>14127</f>
        <v>14127</v>
      </c>
      <c r="D70" s="1">
        <f>42326</f>
        <v>42326</v>
      </c>
      <c r="E70" s="1">
        <f>41.333984375</f>
        <v>41.333984375</v>
      </c>
    </row>
    <row r="71" spans="1:5" x14ac:dyDescent="0.25">
      <c r="A71" s="1">
        <f>22688</f>
        <v>22688</v>
      </c>
      <c r="B71" s="1">
        <f>25</f>
        <v>25</v>
      </c>
      <c r="C71" s="1">
        <f>14299</f>
        <v>14299</v>
      </c>
      <c r="D71" s="1">
        <f>42327</f>
        <v>42327</v>
      </c>
      <c r="E71" s="1">
        <f>41.3349609375</f>
        <v>41.3349609375</v>
      </c>
    </row>
    <row r="72" spans="1:5" x14ac:dyDescent="0.25">
      <c r="A72" s="1">
        <f>22995</f>
        <v>22995</v>
      </c>
      <c r="B72" s="1">
        <f>16</f>
        <v>16</v>
      </c>
      <c r="C72" s="1">
        <f>14471</f>
        <v>14471</v>
      </c>
      <c r="D72" s="1">
        <f>42330</f>
        <v>42330</v>
      </c>
      <c r="E72" s="1">
        <f>41.337890625</f>
        <v>41.337890625</v>
      </c>
    </row>
    <row r="73" spans="1:5" x14ac:dyDescent="0.25">
      <c r="A73" s="1">
        <f>23308</f>
        <v>23308</v>
      </c>
      <c r="B73" s="1">
        <f>24</f>
        <v>24</v>
      </c>
      <c r="C73" s="1">
        <f>14643</f>
        <v>14643</v>
      </c>
      <c r="D73" s="1">
        <f>42346</f>
        <v>42346</v>
      </c>
      <c r="E73" s="1">
        <f>41.353515625</f>
        <v>41.353515625</v>
      </c>
    </row>
    <row r="74" spans="1:5" x14ac:dyDescent="0.25">
      <c r="A74" s="1">
        <f>23638</f>
        <v>23638</v>
      </c>
      <c r="B74" s="1">
        <f>14</f>
        <v>14</v>
      </c>
      <c r="C74" s="1">
        <f>14825</f>
        <v>14825</v>
      </c>
      <c r="D74" s="1">
        <f>42472</f>
        <v>42472</v>
      </c>
      <c r="E74" s="1">
        <f>41.4765625</f>
        <v>41.4765625</v>
      </c>
    </row>
    <row r="75" spans="1:5" x14ac:dyDescent="0.25">
      <c r="A75" s="1">
        <f>23947</f>
        <v>23947</v>
      </c>
      <c r="B75" s="1">
        <f>28</f>
        <v>28</v>
      </c>
      <c r="C75" s="1">
        <f>14980</f>
        <v>14980</v>
      </c>
      <c r="D75" s="1">
        <f>42582</f>
        <v>42582</v>
      </c>
      <c r="E75" s="1">
        <f>41.583984375</f>
        <v>41.583984375</v>
      </c>
    </row>
    <row r="76" spans="1:5" x14ac:dyDescent="0.25">
      <c r="A76" s="1">
        <f>24277</f>
        <v>24277</v>
      </c>
      <c r="B76" s="1">
        <f>25</f>
        <v>25</v>
      </c>
      <c r="C76" s="1">
        <f>15178</f>
        <v>15178</v>
      </c>
      <c r="D76" s="1">
        <f>43340</f>
        <v>43340</v>
      </c>
      <c r="E76" s="1">
        <f>42.32421875</f>
        <v>42.32421875</v>
      </c>
    </row>
    <row r="77" spans="1:5" x14ac:dyDescent="0.25">
      <c r="A77" s="1">
        <f>24571</f>
        <v>24571</v>
      </c>
      <c r="B77" s="1">
        <f>21</f>
        <v>21</v>
      </c>
      <c r="C77" s="1">
        <f>15382</f>
        <v>15382</v>
      </c>
      <c r="D77" s="1">
        <f>43914</f>
        <v>43914</v>
      </c>
      <c r="E77" s="1">
        <f>42.884765625</f>
        <v>42.884765625</v>
      </c>
    </row>
    <row r="78" spans="1:5" x14ac:dyDescent="0.25">
      <c r="A78" s="1">
        <f>24905</f>
        <v>24905</v>
      </c>
      <c r="B78" s="1">
        <f>22</f>
        <v>22</v>
      </c>
      <c r="C78" s="1">
        <f>15533</f>
        <v>15533</v>
      </c>
      <c r="D78" s="1">
        <f>44678</f>
        <v>44678</v>
      </c>
      <c r="E78" s="1">
        <f>43.630859375</f>
        <v>43.630859375</v>
      </c>
    </row>
    <row r="79" spans="1:5" x14ac:dyDescent="0.25">
      <c r="A79" s="1">
        <f>25190</f>
        <v>25190</v>
      </c>
      <c r="B79" s="1">
        <f>15</f>
        <v>15</v>
      </c>
      <c r="C79" s="1">
        <f>15706</f>
        <v>15706</v>
      </c>
      <c r="D79" s="1">
        <f>44698</f>
        <v>44698</v>
      </c>
      <c r="E79" s="1">
        <f>43.650390625</f>
        <v>43.650390625</v>
      </c>
    </row>
    <row r="80" spans="1:5" x14ac:dyDescent="0.25">
      <c r="A80" s="1">
        <f>25505</f>
        <v>25505</v>
      </c>
      <c r="B80" s="1">
        <f>17</f>
        <v>17</v>
      </c>
      <c r="C80" s="1">
        <f>15840</f>
        <v>15840</v>
      </c>
      <c r="D80" s="1">
        <f>44698</f>
        <v>44698</v>
      </c>
      <c r="E80" s="1">
        <f>43.650390625</f>
        <v>43.650390625</v>
      </c>
    </row>
    <row r="81" spans="1:5" x14ac:dyDescent="0.25">
      <c r="A81" s="1">
        <f>25836</f>
        <v>25836</v>
      </c>
      <c r="B81" s="1">
        <f>14</f>
        <v>14</v>
      </c>
      <c r="C81" s="1">
        <f>16049</f>
        <v>16049</v>
      </c>
      <c r="D81" s="1">
        <f>44728</f>
        <v>44728</v>
      </c>
      <c r="E81" s="1">
        <f>43.6796875</f>
        <v>43.6796875</v>
      </c>
    </row>
    <row r="82" spans="1:5" x14ac:dyDescent="0.25">
      <c r="A82" s="1">
        <f>26145</f>
        <v>26145</v>
      </c>
      <c r="B82" s="1">
        <f>18</f>
        <v>18</v>
      </c>
      <c r="C82" s="1">
        <f>16237</f>
        <v>16237</v>
      </c>
      <c r="D82" s="1">
        <f>45270</f>
        <v>45270</v>
      </c>
      <c r="E82" s="1">
        <f>44.208984375</f>
        <v>44.208984375</v>
      </c>
    </row>
    <row r="83" spans="1:5" x14ac:dyDescent="0.25">
      <c r="A83" s="1">
        <f>26436</f>
        <v>26436</v>
      </c>
      <c r="B83" s="1">
        <f>13</f>
        <v>13</v>
      </c>
      <c r="C83" s="1">
        <f>16443</f>
        <v>16443</v>
      </c>
      <c r="D83" s="1">
        <f>46058</f>
        <v>46058</v>
      </c>
      <c r="E83" s="1">
        <f>44.978515625</f>
        <v>44.978515625</v>
      </c>
    </row>
    <row r="84" spans="1:5" x14ac:dyDescent="0.25">
      <c r="A84" s="1">
        <f>26752</f>
        <v>26752</v>
      </c>
      <c r="B84" s="1">
        <f>18</f>
        <v>18</v>
      </c>
      <c r="C84" s="1">
        <f>16639</f>
        <v>16639</v>
      </c>
      <c r="D84" s="1">
        <f>46763</f>
        <v>46763</v>
      </c>
      <c r="E84" s="1">
        <f>45.6669921875</f>
        <v>45.6669921875</v>
      </c>
    </row>
    <row r="85" spans="1:5" x14ac:dyDescent="0.25">
      <c r="A85" s="1">
        <f>27072</f>
        <v>27072</v>
      </c>
      <c r="B85" s="1">
        <f>18</f>
        <v>18</v>
      </c>
      <c r="C85" s="1">
        <f>16858</f>
        <v>16858</v>
      </c>
      <c r="D85" s="1">
        <f>46702</f>
        <v>46702</v>
      </c>
      <c r="E85" s="1">
        <f>45.607421875</f>
        <v>45.607421875</v>
      </c>
    </row>
    <row r="86" spans="1:5" x14ac:dyDescent="0.25">
      <c r="A86" s="1">
        <f>27366</f>
        <v>27366</v>
      </c>
      <c r="B86" s="1">
        <f>15</f>
        <v>15</v>
      </c>
      <c r="C86" s="1">
        <f>17080</f>
        <v>17080</v>
      </c>
      <c r="D86" s="1">
        <f>46726</f>
        <v>46726</v>
      </c>
      <c r="E86" s="1">
        <f>45.630859375</f>
        <v>45.630859375</v>
      </c>
    </row>
    <row r="87" spans="1:5" x14ac:dyDescent="0.25">
      <c r="A87" s="1">
        <f>27662</f>
        <v>27662</v>
      </c>
      <c r="B87" s="1">
        <f>18</f>
        <v>18</v>
      </c>
      <c r="C87" s="1">
        <f>17292</f>
        <v>17292</v>
      </c>
      <c r="D87" s="1">
        <f>46729</f>
        <v>46729</v>
      </c>
      <c r="E87" s="1">
        <f>45.6337890625</f>
        <v>45.6337890625</v>
      </c>
    </row>
    <row r="88" spans="1:5" x14ac:dyDescent="0.25">
      <c r="A88" s="1">
        <f>27951</f>
        <v>27951</v>
      </c>
      <c r="B88" s="1">
        <f>12</f>
        <v>12</v>
      </c>
      <c r="C88" s="1">
        <f>17487</f>
        <v>17487</v>
      </c>
      <c r="D88" s="1">
        <f>46731</f>
        <v>46731</v>
      </c>
      <c r="E88" s="1">
        <f>45.6357421875</f>
        <v>45.6357421875</v>
      </c>
    </row>
    <row r="89" spans="1:5" x14ac:dyDescent="0.25">
      <c r="A89" s="1">
        <f>28259</f>
        <v>28259</v>
      </c>
      <c r="B89" s="1">
        <f>15</f>
        <v>15</v>
      </c>
      <c r="C89" s="1">
        <f>17649</f>
        <v>17649</v>
      </c>
      <c r="D89" s="1">
        <f>46695</f>
        <v>46695</v>
      </c>
      <c r="E89" s="1">
        <f>45.6005859375</f>
        <v>45.6005859375</v>
      </c>
    </row>
    <row r="90" spans="1:5" x14ac:dyDescent="0.25">
      <c r="A90" s="1">
        <f>28572</f>
        <v>28572</v>
      </c>
      <c r="B90" s="1">
        <f>15</f>
        <v>15</v>
      </c>
      <c r="C90" s="1">
        <f>17858</f>
        <v>17858</v>
      </c>
      <c r="D90" s="1">
        <f>46717</f>
        <v>46717</v>
      </c>
      <c r="E90" s="1">
        <f>45.6220703125</f>
        <v>45.6220703125</v>
      </c>
    </row>
    <row r="91" spans="1:5" x14ac:dyDescent="0.25">
      <c r="A91" s="1">
        <f>28851</f>
        <v>28851</v>
      </c>
      <c r="B91" s="1">
        <f>15</f>
        <v>15</v>
      </c>
      <c r="C91" s="1">
        <f>18024</f>
        <v>18024</v>
      </c>
      <c r="D91" s="1">
        <f>46719</f>
        <v>46719</v>
      </c>
      <c r="E91" s="1">
        <f>45.6240234375</f>
        <v>45.6240234375</v>
      </c>
    </row>
    <row r="92" spans="1:5" x14ac:dyDescent="0.25">
      <c r="A92" s="1">
        <f>29161</f>
        <v>29161</v>
      </c>
      <c r="B92" s="1">
        <f>15</f>
        <v>15</v>
      </c>
      <c r="C92" s="1">
        <f>18221</f>
        <v>18221</v>
      </c>
      <c r="D92" s="1">
        <f>46853</f>
        <v>46853</v>
      </c>
      <c r="E92" s="1">
        <f>45.7548828125</f>
        <v>45.7548828125</v>
      </c>
    </row>
    <row r="93" spans="1:5" x14ac:dyDescent="0.25">
      <c r="A93" s="1">
        <f>29470</f>
        <v>29470</v>
      </c>
      <c r="B93" s="1">
        <f>21</f>
        <v>21</v>
      </c>
      <c r="C93" s="1">
        <f>18419</f>
        <v>18419</v>
      </c>
      <c r="D93" s="1">
        <f>46879</f>
        <v>46879</v>
      </c>
      <c r="E93" s="1">
        <f>45.7802734375</f>
        <v>45.7802734375</v>
      </c>
    </row>
    <row r="94" spans="1:5" x14ac:dyDescent="0.25">
      <c r="A94" s="1">
        <f>29812</f>
        <v>29812</v>
      </c>
      <c r="B94" s="1">
        <f>25</f>
        <v>25</v>
      </c>
      <c r="C94" s="1">
        <f>18588</f>
        <v>18588</v>
      </c>
      <c r="D94" s="1">
        <f>46879</f>
        <v>46879</v>
      </c>
      <c r="E94" s="1">
        <f>45.7802734375</f>
        <v>45.7802734375</v>
      </c>
    </row>
    <row r="95" spans="1:5" x14ac:dyDescent="0.25">
      <c r="A95" s="1">
        <f>30160</f>
        <v>30160</v>
      </c>
      <c r="B95" s="1">
        <f>13</f>
        <v>13</v>
      </c>
      <c r="C95" s="1">
        <f>18794</f>
        <v>18794</v>
      </c>
      <c r="D95" s="1">
        <f>46945</f>
        <v>46945</v>
      </c>
      <c r="E95" s="1">
        <f>45.8447265625</f>
        <v>45.8447265625</v>
      </c>
    </row>
    <row r="96" spans="1:5" x14ac:dyDescent="0.25">
      <c r="A96" s="1">
        <f>30478</f>
        <v>30478</v>
      </c>
      <c r="B96" s="1">
        <f>20</f>
        <v>20</v>
      </c>
      <c r="C96" s="1">
        <f>18974</f>
        <v>18974</v>
      </c>
      <c r="D96" s="1">
        <f>46851</f>
        <v>46851</v>
      </c>
      <c r="E96" s="1">
        <f>45.7529296875</f>
        <v>45.7529296875</v>
      </c>
    </row>
    <row r="97" spans="1:5" x14ac:dyDescent="0.25">
      <c r="A97" s="1">
        <f>30800</f>
        <v>30800</v>
      </c>
      <c r="B97" s="1">
        <f>21</f>
        <v>21</v>
      </c>
      <c r="C97" s="1">
        <f>19153</f>
        <v>19153</v>
      </c>
      <c r="D97" s="1">
        <f>46851</f>
        <v>46851</v>
      </c>
      <c r="E97" s="1">
        <f>45.7529296875</f>
        <v>45.7529296875</v>
      </c>
    </row>
    <row r="98" spans="1:5" x14ac:dyDescent="0.25">
      <c r="A98" s="1">
        <f>31092</f>
        <v>31092</v>
      </c>
      <c r="B98" s="1">
        <f>12</f>
        <v>12</v>
      </c>
      <c r="C98" s="1">
        <f>19346</f>
        <v>19346</v>
      </c>
      <c r="D98" s="1">
        <f>46857</f>
        <v>46857</v>
      </c>
      <c r="E98" s="1">
        <f>45.7587890625</f>
        <v>45.7587890625</v>
      </c>
    </row>
    <row r="99" spans="1:5" x14ac:dyDescent="0.25">
      <c r="A99" s="1">
        <f>31406</f>
        <v>31406</v>
      </c>
      <c r="B99" s="1">
        <f>13</f>
        <v>13</v>
      </c>
      <c r="C99" s="1">
        <f>19497</f>
        <v>19497</v>
      </c>
      <c r="D99" s="1">
        <f>46855</f>
        <v>46855</v>
      </c>
      <c r="E99" s="1">
        <f>45.7568359375</f>
        <v>45.7568359375</v>
      </c>
    </row>
    <row r="100" spans="1:5" x14ac:dyDescent="0.25">
      <c r="A100" s="1">
        <f>31689</f>
        <v>31689</v>
      </c>
      <c r="B100" s="1">
        <f>18</f>
        <v>18</v>
      </c>
      <c r="C100" s="1">
        <f>19673</f>
        <v>19673</v>
      </c>
      <c r="D100" s="1">
        <f>46860</f>
        <v>46860</v>
      </c>
      <c r="E100" s="1">
        <f>45.76171875</f>
        <v>45.76171875</v>
      </c>
    </row>
    <row r="101" spans="1:5" x14ac:dyDescent="0.25">
      <c r="A101" s="1">
        <f>31996</f>
        <v>31996</v>
      </c>
      <c r="B101" s="1">
        <f>12</f>
        <v>12</v>
      </c>
      <c r="C101" s="1">
        <f>19838</f>
        <v>19838</v>
      </c>
      <c r="D101" s="1">
        <f>46863</f>
        <v>46863</v>
      </c>
      <c r="E101" s="1">
        <f>45.7646484375</f>
        <v>45.7646484375</v>
      </c>
    </row>
    <row r="102" spans="1:5" x14ac:dyDescent="0.25">
      <c r="A102" s="1">
        <f>32295</f>
        <v>32295</v>
      </c>
      <c r="B102" s="1">
        <f>15</f>
        <v>15</v>
      </c>
      <c r="C102" s="1">
        <f>20043</f>
        <v>20043</v>
      </c>
      <c r="D102" s="1">
        <f>46869</f>
        <v>46869</v>
      </c>
      <c r="E102" s="1">
        <f>45.7705078125</f>
        <v>45.7705078125</v>
      </c>
    </row>
    <row r="103" spans="1:5" x14ac:dyDescent="0.25">
      <c r="A103" s="1">
        <f>32578</f>
        <v>32578</v>
      </c>
      <c r="B103" s="1">
        <f>18</f>
        <v>18</v>
      </c>
      <c r="C103" s="1">
        <f>20223</f>
        <v>20223</v>
      </c>
      <c r="D103" s="1">
        <f>46867</f>
        <v>46867</v>
      </c>
      <c r="E103" s="1">
        <f>45.7685546875</f>
        <v>45.7685546875</v>
      </c>
    </row>
    <row r="104" spans="1:5" x14ac:dyDescent="0.25">
      <c r="A104" s="1">
        <f>32893</f>
        <v>32893</v>
      </c>
      <c r="B104" s="1">
        <f>19</f>
        <v>19</v>
      </c>
      <c r="C104" s="1">
        <f>20396</f>
        <v>20396</v>
      </c>
      <c r="D104" s="1">
        <f>46871</f>
        <v>46871</v>
      </c>
      <c r="E104" s="1">
        <f>45.7724609375</f>
        <v>45.7724609375</v>
      </c>
    </row>
    <row r="105" spans="1:5" x14ac:dyDescent="0.25">
      <c r="A105" s="1">
        <f>33188</f>
        <v>33188</v>
      </c>
      <c r="B105" s="1">
        <f>19</f>
        <v>19</v>
      </c>
      <c r="C105" s="1">
        <f>20611</f>
        <v>20611</v>
      </c>
      <c r="D105" s="1">
        <f>46879</f>
        <v>46879</v>
      </c>
      <c r="E105" s="1">
        <f>45.7802734375</f>
        <v>45.7802734375</v>
      </c>
    </row>
    <row r="106" spans="1:5" x14ac:dyDescent="0.25">
      <c r="A106" s="1">
        <f>33488</f>
        <v>33488</v>
      </c>
      <c r="B106" s="1">
        <f>20</f>
        <v>20</v>
      </c>
      <c r="C106" s="1">
        <f>20811</f>
        <v>20811</v>
      </c>
      <c r="D106" s="1">
        <f>46879</f>
        <v>46879</v>
      </c>
      <c r="E106" s="1">
        <f>45.7802734375</f>
        <v>45.7802734375</v>
      </c>
    </row>
    <row r="107" spans="1:5" x14ac:dyDescent="0.25">
      <c r="A107" s="1">
        <f>33796</f>
        <v>33796</v>
      </c>
      <c r="B107" s="1">
        <f>22</f>
        <v>22</v>
      </c>
      <c r="C107" s="1">
        <f>21014</f>
        <v>21014</v>
      </c>
      <c r="D107" s="1">
        <f>47063</f>
        <v>47063</v>
      </c>
      <c r="E107" s="1">
        <f>45.9599609375</f>
        <v>45.9599609375</v>
      </c>
    </row>
    <row r="108" spans="1:5" x14ac:dyDescent="0.25">
      <c r="A108" s="1">
        <f>34091</f>
        <v>34091</v>
      </c>
      <c r="B108" s="1">
        <f>22</f>
        <v>22</v>
      </c>
      <c r="C108" s="1">
        <f>21255</f>
        <v>21255</v>
      </c>
      <c r="D108" s="1">
        <f>46977</f>
        <v>46977</v>
      </c>
      <c r="E108" s="1">
        <f>45.8759765625</f>
        <v>45.8759765625</v>
      </c>
    </row>
    <row r="109" spans="1:5" x14ac:dyDescent="0.25">
      <c r="A109" s="1">
        <f>34448</f>
        <v>34448</v>
      </c>
      <c r="B109" s="1">
        <f>21</f>
        <v>21</v>
      </c>
      <c r="C109" s="1">
        <f>21454</f>
        <v>21454</v>
      </c>
      <c r="D109" s="1">
        <f>46983</f>
        <v>46983</v>
      </c>
      <c r="E109" s="1">
        <f>45.8818359375</f>
        <v>45.8818359375</v>
      </c>
    </row>
    <row r="110" spans="1:5" x14ac:dyDescent="0.25">
      <c r="A110" s="1">
        <f>34738</f>
        <v>34738</v>
      </c>
      <c r="B110" s="1">
        <f>18</f>
        <v>18</v>
      </c>
      <c r="C110" s="1">
        <f>21628</f>
        <v>21628</v>
      </c>
      <c r="D110" s="1">
        <f>47087</f>
        <v>47087</v>
      </c>
      <c r="E110" s="1">
        <f>45.9833984375</f>
        <v>45.9833984375</v>
      </c>
    </row>
    <row r="111" spans="1:5" x14ac:dyDescent="0.25">
      <c r="C111" s="1">
        <f>21841</f>
        <v>21841</v>
      </c>
      <c r="D111" s="1">
        <f>47101</f>
        <v>47101</v>
      </c>
      <c r="E111" s="1">
        <f>45.9970703125</f>
        <v>45.9970703125</v>
      </c>
    </row>
    <row r="112" spans="1:5" x14ac:dyDescent="0.25">
      <c r="C112" s="1">
        <f>22006</f>
        <v>22006</v>
      </c>
      <c r="D112" s="1">
        <f>47103</f>
        <v>47103</v>
      </c>
      <c r="E112" s="1">
        <f>45.9990234375</f>
        <v>45.9990234375</v>
      </c>
    </row>
    <row r="113" spans="3:5" x14ac:dyDescent="0.25">
      <c r="C113" s="1">
        <f>22236</f>
        <v>22236</v>
      </c>
      <c r="D113" s="1">
        <f>47036</f>
        <v>47036</v>
      </c>
      <c r="E113" s="1">
        <f>45.93359375</f>
        <v>45.93359375</v>
      </c>
    </row>
    <row r="114" spans="3:5" x14ac:dyDescent="0.25">
      <c r="C114" s="1">
        <f>22440</f>
        <v>22440</v>
      </c>
      <c r="D114" s="1">
        <f>47035</f>
        <v>47035</v>
      </c>
      <c r="E114" s="1">
        <f>45.9326171875</f>
        <v>45.9326171875</v>
      </c>
    </row>
    <row r="115" spans="3:5" x14ac:dyDescent="0.25">
      <c r="C115" s="1">
        <f>22621</f>
        <v>22621</v>
      </c>
      <c r="D115" s="1">
        <f>47063</f>
        <v>47063</v>
      </c>
      <c r="E115" s="1">
        <f>45.9599609375</f>
        <v>45.9599609375</v>
      </c>
    </row>
    <row r="116" spans="3:5" x14ac:dyDescent="0.25">
      <c r="C116" s="1">
        <f>22810</f>
        <v>22810</v>
      </c>
      <c r="D116" s="1">
        <f>47093</f>
        <v>47093</v>
      </c>
      <c r="E116" s="1">
        <f>45.9892578125</f>
        <v>45.9892578125</v>
      </c>
    </row>
    <row r="117" spans="3:5" x14ac:dyDescent="0.25">
      <c r="C117" s="1">
        <f>22989</f>
        <v>22989</v>
      </c>
      <c r="D117" s="1">
        <f>47095</f>
        <v>47095</v>
      </c>
      <c r="E117" s="1">
        <f>45.9912109375</f>
        <v>45.9912109375</v>
      </c>
    </row>
    <row r="118" spans="3:5" x14ac:dyDescent="0.25">
      <c r="C118" s="1">
        <f>23177</f>
        <v>23177</v>
      </c>
      <c r="D118" s="1">
        <f>47099</f>
        <v>47099</v>
      </c>
      <c r="E118" s="1">
        <f>45.9951171875</f>
        <v>45.9951171875</v>
      </c>
    </row>
    <row r="119" spans="3:5" x14ac:dyDescent="0.25">
      <c r="C119" s="1">
        <f>23331</f>
        <v>23331</v>
      </c>
      <c r="D119" s="1">
        <f>47099</f>
        <v>47099</v>
      </c>
      <c r="E119" s="1">
        <f>45.9951171875</f>
        <v>45.9951171875</v>
      </c>
    </row>
    <row r="120" spans="3:5" x14ac:dyDescent="0.25">
      <c r="C120" s="1">
        <f>23500</f>
        <v>23500</v>
      </c>
      <c r="D120" s="1">
        <f>47103</f>
        <v>47103</v>
      </c>
      <c r="E120" s="1">
        <f>45.9990234375</f>
        <v>45.9990234375</v>
      </c>
    </row>
    <row r="121" spans="3:5" x14ac:dyDescent="0.25">
      <c r="C121" s="1">
        <f>23650</f>
        <v>23650</v>
      </c>
      <c r="D121" s="1">
        <f>47107</f>
        <v>47107</v>
      </c>
      <c r="E121" s="1">
        <f>46.0029296875</f>
        <v>46.0029296875</v>
      </c>
    </row>
    <row r="122" spans="3:5" x14ac:dyDescent="0.25">
      <c r="C122" s="1">
        <f>23839</f>
        <v>23839</v>
      </c>
      <c r="D122" s="1">
        <f>47155</f>
        <v>47155</v>
      </c>
      <c r="E122" s="1">
        <f>46.0498046875</f>
        <v>46.0498046875</v>
      </c>
    </row>
    <row r="123" spans="3:5" x14ac:dyDescent="0.25">
      <c r="C123" s="1">
        <f>24051</f>
        <v>24051</v>
      </c>
      <c r="D123" s="1">
        <f>47169</f>
        <v>47169</v>
      </c>
      <c r="E123" s="1">
        <f>46.0634765625</f>
        <v>46.0634765625</v>
      </c>
    </row>
    <row r="124" spans="3:5" x14ac:dyDescent="0.25">
      <c r="C124" s="1">
        <f>24232</f>
        <v>24232</v>
      </c>
      <c r="D124" s="1">
        <f>47167</f>
        <v>47167</v>
      </c>
      <c r="E124" s="1">
        <f>46.0615234375</f>
        <v>46.0615234375</v>
      </c>
    </row>
    <row r="125" spans="3:5" x14ac:dyDescent="0.25">
      <c r="C125" s="1">
        <f>24429</f>
        <v>24429</v>
      </c>
      <c r="D125" s="1">
        <f>47173</f>
        <v>47173</v>
      </c>
      <c r="E125" s="1">
        <f>46.0673828125</f>
        <v>46.0673828125</v>
      </c>
    </row>
    <row r="126" spans="3:5" x14ac:dyDescent="0.25">
      <c r="C126" s="1">
        <f>24609</f>
        <v>24609</v>
      </c>
      <c r="D126" s="1">
        <f>47171</f>
        <v>47171</v>
      </c>
      <c r="E126" s="1">
        <f>46.0654296875</f>
        <v>46.0654296875</v>
      </c>
    </row>
    <row r="127" spans="3:5" x14ac:dyDescent="0.25">
      <c r="C127" s="1">
        <f>24801</f>
        <v>24801</v>
      </c>
      <c r="D127" s="1">
        <f>47175</f>
        <v>47175</v>
      </c>
      <c r="E127" s="1">
        <f>46.0693359375</f>
        <v>46.0693359375</v>
      </c>
    </row>
    <row r="128" spans="3:5" x14ac:dyDescent="0.25">
      <c r="C128" s="1">
        <f>25004</f>
        <v>25004</v>
      </c>
      <c r="D128" s="1">
        <f>47181</f>
        <v>47181</v>
      </c>
      <c r="E128" s="1">
        <f>46.0751953125</f>
        <v>46.0751953125</v>
      </c>
    </row>
    <row r="129" spans="3:5" x14ac:dyDescent="0.25">
      <c r="C129" s="1">
        <f>25201</f>
        <v>25201</v>
      </c>
      <c r="D129" s="1">
        <f>47179</f>
        <v>47179</v>
      </c>
      <c r="E129" s="1">
        <f>46.0732421875</f>
        <v>46.0732421875</v>
      </c>
    </row>
    <row r="130" spans="3:5" x14ac:dyDescent="0.25">
      <c r="C130" s="1">
        <f>25383</f>
        <v>25383</v>
      </c>
      <c r="D130" s="1">
        <f>47183</f>
        <v>47183</v>
      </c>
      <c r="E130" s="1">
        <f>46.0771484375</f>
        <v>46.0771484375</v>
      </c>
    </row>
    <row r="131" spans="3:5" x14ac:dyDescent="0.25">
      <c r="C131" s="1">
        <f>25580</f>
        <v>25580</v>
      </c>
      <c r="D131" s="1">
        <f>47183</f>
        <v>47183</v>
      </c>
      <c r="E131" s="1">
        <f>46.0771484375</f>
        <v>46.0771484375</v>
      </c>
    </row>
    <row r="132" spans="3:5" x14ac:dyDescent="0.25">
      <c r="C132" s="1">
        <f>25730</f>
        <v>25730</v>
      </c>
      <c r="D132" s="1">
        <f>47267</f>
        <v>47267</v>
      </c>
      <c r="E132" s="1">
        <f>46.1591796875</f>
        <v>46.1591796875</v>
      </c>
    </row>
    <row r="133" spans="3:5" x14ac:dyDescent="0.25">
      <c r="C133" s="1">
        <f>25912</f>
        <v>25912</v>
      </c>
      <c r="D133" s="1">
        <f>47271</f>
        <v>47271</v>
      </c>
      <c r="E133" s="1">
        <f>46.1630859375</f>
        <v>46.1630859375</v>
      </c>
    </row>
    <row r="134" spans="3:5" x14ac:dyDescent="0.25">
      <c r="C134" s="1">
        <f>26091</f>
        <v>26091</v>
      </c>
      <c r="D134" s="1">
        <f>47275</f>
        <v>47275</v>
      </c>
      <c r="E134" s="1">
        <f>46.1669921875</f>
        <v>46.1669921875</v>
      </c>
    </row>
    <row r="135" spans="3:5" x14ac:dyDescent="0.25">
      <c r="C135" s="1">
        <f>26261</f>
        <v>26261</v>
      </c>
      <c r="D135" s="1">
        <f>47281</f>
        <v>47281</v>
      </c>
      <c r="E135" s="1">
        <f>46.1728515625</f>
        <v>46.1728515625</v>
      </c>
    </row>
    <row r="136" spans="3:5" x14ac:dyDescent="0.25">
      <c r="C136" s="1">
        <f>26470</f>
        <v>26470</v>
      </c>
      <c r="D136" s="1">
        <f>47283</f>
        <v>47283</v>
      </c>
      <c r="E136" s="1">
        <f>46.1748046875</f>
        <v>46.1748046875</v>
      </c>
    </row>
    <row r="137" spans="3:5" x14ac:dyDescent="0.25">
      <c r="C137" s="1">
        <f>26633</f>
        <v>26633</v>
      </c>
      <c r="D137" s="1">
        <f>47283</f>
        <v>47283</v>
      </c>
      <c r="E137" s="1">
        <f>46.1748046875</f>
        <v>46.1748046875</v>
      </c>
    </row>
    <row r="138" spans="3:5" x14ac:dyDescent="0.25">
      <c r="C138" s="1">
        <f>26832</f>
        <v>26832</v>
      </c>
      <c r="D138" s="1">
        <f>47291</f>
        <v>47291</v>
      </c>
      <c r="E138" s="1">
        <f>46.1826171875</f>
        <v>46.1826171875</v>
      </c>
    </row>
    <row r="139" spans="3:5" x14ac:dyDescent="0.25">
      <c r="C139" s="1">
        <f>27048</f>
        <v>27048</v>
      </c>
      <c r="D139" s="1">
        <f>47291</f>
        <v>47291</v>
      </c>
      <c r="E139" s="1">
        <f>46.1826171875</f>
        <v>46.1826171875</v>
      </c>
    </row>
    <row r="140" spans="3:5" x14ac:dyDescent="0.25">
      <c r="C140" s="1">
        <f>27235</f>
        <v>27235</v>
      </c>
      <c r="D140" s="1">
        <f>47295</f>
        <v>47295</v>
      </c>
      <c r="E140" s="1">
        <f>46.1865234375</f>
        <v>46.1865234375</v>
      </c>
    </row>
    <row r="141" spans="3:5" x14ac:dyDescent="0.25">
      <c r="C141" s="1">
        <f>27440</f>
        <v>27440</v>
      </c>
      <c r="D141" s="1">
        <f>47295</f>
        <v>47295</v>
      </c>
      <c r="E141" s="1">
        <f>46.1865234375</f>
        <v>46.1865234375</v>
      </c>
    </row>
    <row r="142" spans="3:5" x14ac:dyDescent="0.25">
      <c r="C142" s="1">
        <f>27631</f>
        <v>27631</v>
      </c>
      <c r="D142" s="1">
        <f>47299</f>
        <v>47299</v>
      </c>
      <c r="E142" s="1">
        <f>46.1904296875</f>
        <v>46.1904296875</v>
      </c>
    </row>
    <row r="143" spans="3:5" x14ac:dyDescent="0.25">
      <c r="C143" s="1">
        <f>27808</f>
        <v>27808</v>
      </c>
      <c r="D143" s="1">
        <f>47301</f>
        <v>47301</v>
      </c>
      <c r="E143" s="1">
        <f>46.1923828125</f>
        <v>46.1923828125</v>
      </c>
    </row>
    <row r="144" spans="3:5" x14ac:dyDescent="0.25">
      <c r="C144" s="1">
        <f>27997</f>
        <v>27997</v>
      </c>
      <c r="D144" s="1">
        <f>47303</f>
        <v>47303</v>
      </c>
      <c r="E144" s="1">
        <f>46.1943359375</f>
        <v>46.1943359375</v>
      </c>
    </row>
    <row r="145" spans="3:5" x14ac:dyDescent="0.25">
      <c r="C145" s="1">
        <f>28140</f>
        <v>28140</v>
      </c>
      <c r="D145" s="1">
        <f>47303</f>
        <v>47303</v>
      </c>
      <c r="E145" s="1">
        <f>46.1943359375</f>
        <v>46.1943359375</v>
      </c>
    </row>
    <row r="146" spans="3:5" x14ac:dyDescent="0.25">
      <c r="C146" s="1">
        <f>28313</f>
        <v>28313</v>
      </c>
      <c r="D146" s="1">
        <f>47307</f>
        <v>47307</v>
      </c>
      <c r="E146" s="1">
        <f>46.1982421875</f>
        <v>46.1982421875</v>
      </c>
    </row>
    <row r="147" spans="3:5" x14ac:dyDescent="0.25">
      <c r="C147" s="1">
        <f>28484</f>
        <v>28484</v>
      </c>
      <c r="D147" s="1">
        <f>47311</f>
        <v>47311</v>
      </c>
      <c r="E147" s="1">
        <f>46.2021484375</f>
        <v>46.2021484375</v>
      </c>
    </row>
    <row r="148" spans="3:5" x14ac:dyDescent="0.25">
      <c r="C148" s="1">
        <f>28657</f>
        <v>28657</v>
      </c>
      <c r="D148" s="1">
        <f>47315</f>
        <v>47315</v>
      </c>
      <c r="E148" s="1">
        <f>46.2060546875</f>
        <v>46.2060546875</v>
      </c>
    </row>
    <row r="149" spans="3:5" x14ac:dyDescent="0.25">
      <c r="C149" s="1">
        <f>28860</f>
        <v>28860</v>
      </c>
      <c r="D149" s="1">
        <f>47359</f>
        <v>47359</v>
      </c>
      <c r="E149" s="1">
        <f>46.2490234375</f>
        <v>46.2490234375</v>
      </c>
    </row>
    <row r="150" spans="3:5" x14ac:dyDescent="0.25">
      <c r="C150" s="1">
        <f>29030</f>
        <v>29030</v>
      </c>
      <c r="D150" s="1">
        <f>47363</f>
        <v>47363</v>
      </c>
      <c r="E150" s="1">
        <f>46.2529296875</f>
        <v>46.2529296875</v>
      </c>
    </row>
    <row r="151" spans="3:5" x14ac:dyDescent="0.25">
      <c r="C151" s="1">
        <f>29192</f>
        <v>29192</v>
      </c>
      <c r="D151" s="1">
        <f>47363</f>
        <v>47363</v>
      </c>
      <c r="E151" s="1">
        <f>46.2529296875</f>
        <v>46.2529296875</v>
      </c>
    </row>
    <row r="152" spans="3:5" x14ac:dyDescent="0.25">
      <c r="C152" s="1">
        <f>29369</f>
        <v>29369</v>
      </c>
      <c r="D152" s="1">
        <f>47367</f>
        <v>47367</v>
      </c>
      <c r="E152" s="1">
        <f>46.2568359375</f>
        <v>46.2568359375</v>
      </c>
    </row>
    <row r="153" spans="3:5" x14ac:dyDescent="0.25">
      <c r="C153" s="1">
        <f>29582</f>
        <v>29582</v>
      </c>
      <c r="D153" s="1">
        <f>47408</f>
        <v>47408</v>
      </c>
      <c r="E153" s="1">
        <f>46.296875</f>
        <v>46.296875</v>
      </c>
    </row>
    <row r="154" spans="3:5" x14ac:dyDescent="0.25">
      <c r="C154" s="1">
        <f>29793</f>
        <v>29793</v>
      </c>
      <c r="D154" s="1">
        <f>47411</f>
        <v>47411</v>
      </c>
      <c r="E154" s="1">
        <f>46.2998046875</f>
        <v>46.2998046875</v>
      </c>
    </row>
    <row r="155" spans="3:5" x14ac:dyDescent="0.25">
      <c r="C155" s="1">
        <f>30001</f>
        <v>30001</v>
      </c>
      <c r="D155" s="1">
        <f>47411</f>
        <v>47411</v>
      </c>
      <c r="E155" s="1">
        <f>46.2998046875</f>
        <v>46.2998046875</v>
      </c>
    </row>
    <row r="156" spans="3:5" x14ac:dyDescent="0.25">
      <c r="C156" s="1">
        <f>30200</f>
        <v>30200</v>
      </c>
      <c r="D156" s="1">
        <f>47415</f>
        <v>47415</v>
      </c>
      <c r="E156" s="1">
        <f>46.3037109375</f>
        <v>46.3037109375</v>
      </c>
    </row>
    <row r="157" spans="3:5" x14ac:dyDescent="0.25">
      <c r="C157" s="1">
        <f>30349</f>
        <v>30349</v>
      </c>
      <c r="D157" s="1">
        <f>47419</f>
        <v>47419</v>
      </c>
      <c r="E157" s="1">
        <f>46.3076171875</f>
        <v>46.3076171875</v>
      </c>
    </row>
    <row r="158" spans="3:5" x14ac:dyDescent="0.25">
      <c r="C158" s="1">
        <f>30527</f>
        <v>30527</v>
      </c>
      <c r="D158" s="1">
        <f>47423</f>
        <v>47423</v>
      </c>
      <c r="E158" s="1">
        <f>46.3115234375</f>
        <v>46.3115234375</v>
      </c>
    </row>
    <row r="159" spans="3:5" x14ac:dyDescent="0.25">
      <c r="C159" s="1">
        <f>30756</f>
        <v>30756</v>
      </c>
      <c r="D159" s="1">
        <f>47423</f>
        <v>47423</v>
      </c>
      <c r="E159" s="1">
        <f>46.3115234375</f>
        <v>46.3115234375</v>
      </c>
    </row>
    <row r="160" spans="3:5" x14ac:dyDescent="0.25">
      <c r="C160" s="1">
        <f>30944</f>
        <v>30944</v>
      </c>
      <c r="D160" s="1">
        <f>47428</f>
        <v>47428</v>
      </c>
      <c r="E160" s="1">
        <f>46.31640625</f>
        <v>46.31640625</v>
      </c>
    </row>
    <row r="161" spans="3:5" x14ac:dyDescent="0.25">
      <c r="C161" s="1">
        <f>31116</f>
        <v>31116</v>
      </c>
      <c r="D161" s="1">
        <f>47427</f>
        <v>47427</v>
      </c>
      <c r="E161" s="1">
        <f>46.3154296875</f>
        <v>46.3154296875</v>
      </c>
    </row>
    <row r="162" spans="3:5" x14ac:dyDescent="0.25">
      <c r="C162" s="1">
        <f>31308</f>
        <v>31308</v>
      </c>
      <c r="D162" s="1">
        <f>47431</f>
        <v>47431</v>
      </c>
      <c r="E162" s="1">
        <f>46.3193359375</f>
        <v>46.3193359375</v>
      </c>
    </row>
    <row r="163" spans="3:5" x14ac:dyDescent="0.25">
      <c r="C163" s="1">
        <f>31513</f>
        <v>31513</v>
      </c>
      <c r="D163" s="1">
        <f>47473</f>
        <v>47473</v>
      </c>
      <c r="E163" s="1">
        <f>46.3603515625</f>
        <v>46.3603515625</v>
      </c>
    </row>
    <row r="164" spans="3:5" x14ac:dyDescent="0.25">
      <c r="C164" s="1">
        <f>31678</f>
        <v>31678</v>
      </c>
      <c r="D164" s="1">
        <f>47475</f>
        <v>47475</v>
      </c>
      <c r="E164" s="1">
        <f>46.3623046875</f>
        <v>46.3623046875</v>
      </c>
    </row>
    <row r="165" spans="3:5" x14ac:dyDescent="0.25">
      <c r="C165" s="1">
        <f>31863</f>
        <v>31863</v>
      </c>
      <c r="D165" s="1">
        <f>47484</f>
        <v>47484</v>
      </c>
      <c r="E165" s="1">
        <f>46.37109375</f>
        <v>46.37109375</v>
      </c>
    </row>
    <row r="166" spans="3:5" x14ac:dyDescent="0.25">
      <c r="C166" s="1">
        <f>32074</f>
        <v>32074</v>
      </c>
      <c r="D166" s="1">
        <f>47488</f>
        <v>47488</v>
      </c>
      <c r="E166" s="1">
        <f>46.375</f>
        <v>46.375</v>
      </c>
    </row>
    <row r="167" spans="3:5" x14ac:dyDescent="0.25">
      <c r="C167" s="1">
        <f>32263</f>
        <v>32263</v>
      </c>
      <c r="D167" s="1">
        <f>47491</f>
        <v>47491</v>
      </c>
      <c r="E167" s="1">
        <f>46.3779296875</f>
        <v>46.3779296875</v>
      </c>
    </row>
    <row r="168" spans="3:5" x14ac:dyDescent="0.25">
      <c r="C168" s="1">
        <f>32469</f>
        <v>32469</v>
      </c>
      <c r="D168" s="1">
        <f>47491</f>
        <v>47491</v>
      </c>
      <c r="E168" s="1">
        <f>46.3779296875</f>
        <v>46.3779296875</v>
      </c>
    </row>
    <row r="169" spans="3:5" x14ac:dyDescent="0.25">
      <c r="C169" s="1">
        <f>32665</f>
        <v>32665</v>
      </c>
      <c r="D169" s="1">
        <f>47497</f>
        <v>47497</v>
      </c>
      <c r="E169" s="1">
        <f>46.3837890625</f>
        <v>46.3837890625</v>
      </c>
    </row>
    <row r="170" spans="3:5" x14ac:dyDescent="0.25">
      <c r="C170" s="1">
        <f>32835</f>
        <v>32835</v>
      </c>
      <c r="D170" s="1">
        <f>47495</f>
        <v>47495</v>
      </c>
      <c r="E170" s="1">
        <f>46.3818359375</f>
        <v>46.3818359375</v>
      </c>
    </row>
    <row r="171" spans="3:5" x14ac:dyDescent="0.25">
      <c r="C171" s="1">
        <f>33034</f>
        <v>33034</v>
      </c>
      <c r="D171" s="1">
        <f>47509</f>
        <v>47509</v>
      </c>
      <c r="E171" s="1">
        <f>46.3955078125</f>
        <v>46.3955078125</v>
      </c>
    </row>
    <row r="172" spans="3:5" x14ac:dyDescent="0.25">
      <c r="C172" s="1">
        <f>33253</f>
        <v>33253</v>
      </c>
      <c r="D172" s="1">
        <f>47519</f>
        <v>47519</v>
      </c>
      <c r="E172" s="1">
        <f>46.4052734375</f>
        <v>46.4052734375</v>
      </c>
    </row>
    <row r="173" spans="3:5" x14ac:dyDescent="0.25">
      <c r="C173" s="1">
        <f>33453</f>
        <v>33453</v>
      </c>
      <c r="D173" s="1">
        <f>47519</f>
        <v>47519</v>
      </c>
      <c r="E173" s="1">
        <f>46.4052734375</f>
        <v>46.4052734375</v>
      </c>
    </row>
    <row r="174" spans="3:5" x14ac:dyDescent="0.25">
      <c r="C174" s="1">
        <f>33660</f>
        <v>33660</v>
      </c>
      <c r="D174" s="1">
        <f>47525</f>
        <v>47525</v>
      </c>
      <c r="E174" s="1">
        <f>46.4111328125</f>
        <v>46.4111328125</v>
      </c>
    </row>
    <row r="175" spans="3:5" x14ac:dyDescent="0.25">
      <c r="C175" s="1">
        <f>33838</f>
        <v>33838</v>
      </c>
      <c r="D175" s="1">
        <f>47523</f>
        <v>47523</v>
      </c>
      <c r="E175" s="1">
        <f>46.4091796875</f>
        <v>46.4091796875</v>
      </c>
    </row>
    <row r="176" spans="3:5" x14ac:dyDescent="0.25">
      <c r="C176" s="1">
        <f>33983</f>
        <v>33983</v>
      </c>
      <c r="D176" s="1">
        <f>47527</f>
        <v>47527</v>
      </c>
      <c r="E176" s="1">
        <f>46.4130859375</f>
        <v>46.4130859375</v>
      </c>
    </row>
    <row r="177" spans="3:5" x14ac:dyDescent="0.25">
      <c r="C177" s="1">
        <f>34163</f>
        <v>34163</v>
      </c>
      <c r="D177" s="1">
        <f>47636</f>
        <v>47636</v>
      </c>
      <c r="E177" s="1">
        <f>46.51953125</f>
        <v>46.51953125</v>
      </c>
    </row>
    <row r="178" spans="3:5" x14ac:dyDescent="0.25">
      <c r="C178" s="1">
        <f>34364</f>
        <v>34364</v>
      </c>
      <c r="D178" s="1">
        <f>47587</f>
        <v>47587</v>
      </c>
      <c r="E178" s="1">
        <f>46.4716796875</f>
        <v>46.4716796875</v>
      </c>
    </row>
    <row r="179" spans="3:5" x14ac:dyDescent="0.25">
      <c r="C179" s="1">
        <f>34535</f>
        <v>34535</v>
      </c>
      <c r="D179" s="1">
        <f>47592</f>
        <v>47592</v>
      </c>
      <c r="E179" s="1">
        <f>46.4765625</f>
        <v>46.4765625</v>
      </c>
    </row>
    <row r="180" spans="3:5" x14ac:dyDescent="0.25">
      <c r="C180" s="1">
        <f>34689</f>
        <v>34689</v>
      </c>
      <c r="D180" s="1">
        <f>47591</f>
        <v>47591</v>
      </c>
      <c r="E180" s="1">
        <f>46.4755859375</f>
        <v>46.4755859375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2016-01-08T15:46:50Z</cp:lastPrinted>
  <dcterms:created xsi:type="dcterms:W3CDTF">2016-01-08T15:46:50Z</dcterms:created>
  <dcterms:modified xsi:type="dcterms:W3CDTF">2016-01-08T15:11:58Z</dcterms:modified>
</cp:coreProperties>
</file>