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Famous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I14" i="2" l="1"/>
  <c r="H1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G14" i="2" s="1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<sst xmlns="http://schemas.openxmlformats.org/spreadsheetml/2006/main" count="9" uniqueCount="9">
  <si>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</si>
  <si>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</si>
  <si>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</si>
  <si>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</si>
  <si>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304(111x)</t>
  </si>
  <si>
    <t>AVERAGE: 186(182x)</t>
  </si>
  <si>
    <t>begin average</t>
  </si>
  <si>
    <t>max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</si>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</sst>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Sheet1!$A$2:$A$112</c:f>
              <c:numCache>
                <c:formatCode>General</c:formatCode>
                <c:ptCount val="111"/>
                <c:pt idx="0">
                  <c:v>658</c:v>
                </c:pt>
                <c:pt idx="1">
                  <c:v>1000</c:v>
                </c:pt>
                <c:pt idx="2">
                  <c:v>1284</c:v>
                </c:pt>
                <c:pt idx="3">
                  <c:v>1571</c:v>
                </c:pt>
                <c:pt idx="4">
                  <c:v>1846</c:v>
                </c:pt>
                <c:pt idx="5">
                  <c:v>2150</c:v>
                </c:pt>
                <c:pt idx="6">
                  <c:v>2450</c:v>
                </c:pt>
                <c:pt idx="7">
                  <c:v>2763</c:v>
                </c:pt>
                <c:pt idx="8">
                  <c:v>3046</c:v>
                </c:pt>
                <c:pt idx="9">
                  <c:v>3342</c:v>
                </c:pt>
                <c:pt idx="10">
                  <c:v>3626</c:v>
                </c:pt>
                <c:pt idx="11">
                  <c:v>3917</c:v>
                </c:pt>
                <c:pt idx="12">
                  <c:v>4217</c:v>
                </c:pt>
                <c:pt idx="13">
                  <c:v>4518</c:v>
                </c:pt>
                <c:pt idx="14">
                  <c:v>4830</c:v>
                </c:pt>
                <c:pt idx="15">
                  <c:v>5131</c:v>
                </c:pt>
                <c:pt idx="16">
                  <c:v>5420</c:v>
                </c:pt>
                <c:pt idx="17">
                  <c:v>5702</c:v>
                </c:pt>
                <c:pt idx="18">
                  <c:v>6012</c:v>
                </c:pt>
                <c:pt idx="19">
                  <c:v>6339</c:v>
                </c:pt>
                <c:pt idx="20">
                  <c:v>6616</c:v>
                </c:pt>
                <c:pt idx="21">
                  <c:v>6934</c:v>
                </c:pt>
                <c:pt idx="22">
                  <c:v>7199</c:v>
                </c:pt>
                <c:pt idx="23">
                  <c:v>7479</c:v>
                </c:pt>
                <c:pt idx="24">
                  <c:v>7767</c:v>
                </c:pt>
                <c:pt idx="25">
                  <c:v>8066</c:v>
                </c:pt>
                <c:pt idx="26">
                  <c:v>8383</c:v>
                </c:pt>
                <c:pt idx="27">
                  <c:v>8667</c:v>
                </c:pt>
                <c:pt idx="28">
                  <c:v>8960</c:v>
                </c:pt>
                <c:pt idx="29">
                  <c:v>9255</c:v>
                </c:pt>
                <c:pt idx="30">
                  <c:v>9515</c:v>
                </c:pt>
                <c:pt idx="31">
                  <c:v>9833</c:v>
                </c:pt>
                <c:pt idx="32">
                  <c:v>10136</c:v>
                </c:pt>
                <c:pt idx="33">
                  <c:v>10446</c:v>
                </c:pt>
                <c:pt idx="34">
                  <c:v>10742</c:v>
                </c:pt>
                <c:pt idx="35">
                  <c:v>11052</c:v>
                </c:pt>
                <c:pt idx="36">
                  <c:v>11370</c:v>
                </c:pt>
                <c:pt idx="37">
                  <c:v>11648</c:v>
                </c:pt>
                <c:pt idx="38">
                  <c:v>11985</c:v>
                </c:pt>
                <c:pt idx="39">
                  <c:v>12289</c:v>
                </c:pt>
                <c:pt idx="40">
                  <c:v>12594</c:v>
                </c:pt>
                <c:pt idx="41">
                  <c:v>12925</c:v>
                </c:pt>
                <c:pt idx="42">
                  <c:v>13205</c:v>
                </c:pt>
                <c:pt idx="43">
                  <c:v>13529</c:v>
                </c:pt>
                <c:pt idx="44">
                  <c:v>13815</c:v>
                </c:pt>
                <c:pt idx="45">
                  <c:v>14139</c:v>
                </c:pt>
                <c:pt idx="46">
                  <c:v>14417</c:v>
                </c:pt>
                <c:pt idx="47">
                  <c:v>14732</c:v>
                </c:pt>
                <c:pt idx="48">
                  <c:v>15043</c:v>
                </c:pt>
                <c:pt idx="49">
                  <c:v>15337</c:v>
                </c:pt>
                <c:pt idx="50">
                  <c:v>15681</c:v>
                </c:pt>
                <c:pt idx="51">
                  <c:v>15984</c:v>
                </c:pt>
                <c:pt idx="52">
                  <c:v>16314</c:v>
                </c:pt>
                <c:pt idx="53">
                  <c:v>16581</c:v>
                </c:pt>
                <c:pt idx="54">
                  <c:v>16896</c:v>
                </c:pt>
                <c:pt idx="55">
                  <c:v>17210</c:v>
                </c:pt>
                <c:pt idx="56">
                  <c:v>17514</c:v>
                </c:pt>
                <c:pt idx="57">
                  <c:v>17822</c:v>
                </c:pt>
                <c:pt idx="58">
                  <c:v>18104</c:v>
                </c:pt>
                <c:pt idx="59">
                  <c:v>18417</c:v>
                </c:pt>
                <c:pt idx="60">
                  <c:v>18745</c:v>
                </c:pt>
                <c:pt idx="61">
                  <c:v>19051</c:v>
                </c:pt>
                <c:pt idx="62">
                  <c:v>19343</c:v>
                </c:pt>
                <c:pt idx="63">
                  <c:v>19653</c:v>
                </c:pt>
                <c:pt idx="64">
                  <c:v>19949</c:v>
                </c:pt>
                <c:pt idx="65">
                  <c:v>20228</c:v>
                </c:pt>
                <c:pt idx="66">
                  <c:v>20545</c:v>
                </c:pt>
                <c:pt idx="67">
                  <c:v>20822</c:v>
                </c:pt>
                <c:pt idx="68">
                  <c:v>21128</c:v>
                </c:pt>
                <c:pt idx="69">
                  <c:v>21442</c:v>
                </c:pt>
                <c:pt idx="70">
                  <c:v>21782</c:v>
                </c:pt>
                <c:pt idx="71">
                  <c:v>22155</c:v>
                </c:pt>
                <c:pt idx="72">
                  <c:v>22512</c:v>
                </c:pt>
                <c:pt idx="73">
                  <c:v>22875</c:v>
                </c:pt>
                <c:pt idx="74">
                  <c:v>23253</c:v>
                </c:pt>
                <c:pt idx="75">
                  <c:v>23612</c:v>
                </c:pt>
                <c:pt idx="76">
                  <c:v>23912</c:v>
                </c:pt>
                <c:pt idx="77">
                  <c:v>24186</c:v>
                </c:pt>
                <c:pt idx="78">
                  <c:v>24492</c:v>
                </c:pt>
                <c:pt idx="79">
                  <c:v>24818</c:v>
                </c:pt>
                <c:pt idx="80">
                  <c:v>25105</c:v>
                </c:pt>
                <c:pt idx="81">
                  <c:v>25433</c:v>
                </c:pt>
                <c:pt idx="82">
                  <c:v>25768</c:v>
                </c:pt>
                <c:pt idx="83">
                  <c:v>26124</c:v>
                </c:pt>
                <c:pt idx="84">
                  <c:v>26433</c:v>
                </c:pt>
                <c:pt idx="85">
                  <c:v>26731</c:v>
                </c:pt>
                <c:pt idx="86">
                  <c:v>27034</c:v>
                </c:pt>
                <c:pt idx="87">
                  <c:v>27327</c:v>
                </c:pt>
                <c:pt idx="88">
                  <c:v>27649</c:v>
                </c:pt>
                <c:pt idx="89">
                  <c:v>27967</c:v>
                </c:pt>
                <c:pt idx="90">
                  <c:v>28246</c:v>
                </c:pt>
                <c:pt idx="91">
                  <c:v>28537</c:v>
                </c:pt>
                <c:pt idx="92">
                  <c:v>28834</c:v>
                </c:pt>
                <c:pt idx="93">
                  <c:v>29124</c:v>
                </c:pt>
                <c:pt idx="94">
                  <c:v>29408</c:v>
                </c:pt>
                <c:pt idx="95">
                  <c:v>29714</c:v>
                </c:pt>
                <c:pt idx="96">
                  <c:v>30043</c:v>
                </c:pt>
                <c:pt idx="97">
                  <c:v>30383</c:v>
                </c:pt>
                <c:pt idx="98">
                  <c:v>30694</c:v>
                </c:pt>
                <c:pt idx="99">
                  <c:v>31004</c:v>
                </c:pt>
                <c:pt idx="100">
                  <c:v>31357</c:v>
                </c:pt>
                <c:pt idx="101">
                  <c:v>31663</c:v>
                </c:pt>
                <c:pt idx="102">
                  <c:v>31982</c:v>
                </c:pt>
                <c:pt idx="103">
                  <c:v>32308</c:v>
                </c:pt>
                <c:pt idx="104">
                  <c:v>32627</c:v>
                </c:pt>
                <c:pt idx="105">
                  <c:v>32924</c:v>
                </c:pt>
                <c:pt idx="106">
                  <c:v>33263</c:v>
                </c:pt>
                <c:pt idx="107">
                  <c:v>33586</c:v>
                </c:pt>
                <c:pt idx="108">
                  <c:v>33895</c:v>
                </c:pt>
                <c:pt idx="109">
                  <c:v>34173</c:v>
                </c:pt>
                <c:pt idx="110">
                  <c:v>34489</c:v>
                </c:pt>
              </c:numCache>
            </c:numRef>
          </c:cat>
          <c:val>
            <c:numRef>
              <c:f>Sheet1!$B$2:$B$112</c:f>
              <c:numCache>
                <c:formatCode>General</c:formatCode>
                <c:ptCount val="111"/>
                <c:pt idx="0">
                  <c:v>0</c:v>
                </c:pt>
                <c:pt idx="1">
                  <c:v>19</c:v>
                </c:pt>
                <c:pt idx="2">
                  <c:v>23</c:v>
                </c:pt>
                <c:pt idx="3">
                  <c:v>43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23</c:v>
                </c:pt>
                <c:pt idx="8">
                  <c:v>30</c:v>
                </c:pt>
                <c:pt idx="9">
                  <c:v>25</c:v>
                </c:pt>
                <c:pt idx="10">
                  <c:v>25</c:v>
                </c:pt>
                <c:pt idx="11">
                  <c:v>22</c:v>
                </c:pt>
                <c:pt idx="12">
                  <c:v>29</c:v>
                </c:pt>
                <c:pt idx="13">
                  <c:v>23</c:v>
                </c:pt>
                <c:pt idx="14">
                  <c:v>23</c:v>
                </c:pt>
                <c:pt idx="15">
                  <c:v>19</c:v>
                </c:pt>
                <c:pt idx="16">
                  <c:v>21</c:v>
                </c:pt>
                <c:pt idx="17">
                  <c:v>17</c:v>
                </c:pt>
                <c:pt idx="18">
                  <c:v>18</c:v>
                </c:pt>
                <c:pt idx="19">
                  <c:v>28</c:v>
                </c:pt>
                <c:pt idx="20">
                  <c:v>25</c:v>
                </c:pt>
                <c:pt idx="21">
                  <c:v>33</c:v>
                </c:pt>
                <c:pt idx="22">
                  <c:v>17</c:v>
                </c:pt>
                <c:pt idx="23">
                  <c:v>22</c:v>
                </c:pt>
                <c:pt idx="24">
                  <c:v>25</c:v>
                </c:pt>
                <c:pt idx="25">
                  <c:v>24</c:v>
                </c:pt>
                <c:pt idx="26">
                  <c:v>30</c:v>
                </c:pt>
                <c:pt idx="27">
                  <c:v>25</c:v>
                </c:pt>
                <c:pt idx="28">
                  <c:v>20</c:v>
                </c:pt>
                <c:pt idx="29">
                  <c:v>31</c:v>
                </c:pt>
                <c:pt idx="30">
                  <c:v>23</c:v>
                </c:pt>
                <c:pt idx="31">
                  <c:v>26</c:v>
                </c:pt>
                <c:pt idx="32">
                  <c:v>14</c:v>
                </c:pt>
                <c:pt idx="33">
                  <c:v>21</c:v>
                </c:pt>
                <c:pt idx="34">
                  <c:v>18</c:v>
                </c:pt>
                <c:pt idx="35">
                  <c:v>21</c:v>
                </c:pt>
                <c:pt idx="36">
                  <c:v>16</c:v>
                </c:pt>
                <c:pt idx="37">
                  <c:v>21</c:v>
                </c:pt>
                <c:pt idx="38">
                  <c:v>20</c:v>
                </c:pt>
                <c:pt idx="39">
                  <c:v>25</c:v>
                </c:pt>
                <c:pt idx="40">
                  <c:v>18</c:v>
                </c:pt>
                <c:pt idx="41">
                  <c:v>22</c:v>
                </c:pt>
                <c:pt idx="42">
                  <c:v>18</c:v>
                </c:pt>
                <c:pt idx="43">
                  <c:v>22</c:v>
                </c:pt>
                <c:pt idx="44">
                  <c:v>23</c:v>
                </c:pt>
                <c:pt idx="45">
                  <c:v>22</c:v>
                </c:pt>
                <c:pt idx="46">
                  <c:v>18</c:v>
                </c:pt>
                <c:pt idx="47">
                  <c:v>25</c:v>
                </c:pt>
                <c:pt idx="48">
                  <c:v>28</c:v>
                </c:pt>
                <c:pt idx="49">
                  <c:v>32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25</c:v>
                </c:pt>
                <c:pt idx="55">
                  <c:v>27</c:v>
                </c:pt>
                <c:pt idx="56">
                  <c:v>21</c:v>
                </c:pt>
                <c:pt idx="57">
                  <c:v>27</c:v>
                </c:pt>
                <c:pt idx="58">
                  <c:v>22</c:v>
                </c:pt>
                <c:pt idx="59">
                  <c:v>28</c:v>
                </c:pt>
                <c:pt idx="60">
                  <c:v>24</c:v>
                </c:pt>
                <c:pt idx="61">
                  <c:v>25</c:v>
                </c:pt>
                <c:pt idx="62">
                  <c:v>20</c:v>
                </c:pt>
                <c:pt idx="63">
                  <c:v>25</c:v>
                </c:pt>
                <c:pt idx="64">
                  <c:v>25</c:v>
                </c:pt>
                <c:pt idx="65">
                  <c:v>22</c:v>
                </c:pt>
                <c:pt idx="66">
                  <c:v>22</c:v>
                </c:pt>
                <c:pt idx="67">
                  <c:v>16</c:v>
                </c:pt>
                <c:pt idx="68">
                  <c:v>25</c:v>
                </c:pt>
                <c:pt idx="69">
                  <c:v>17</c:v>
                </c:pt>
                <c:pt idx="70">
                  <c:v>27</c:v>
                </c:pt>
                <c:pt idx="71">
                  <c:v>30</c:v>
                </c:pt>
                <c:pt idx="72">
                  <c:v>20</c:v>
                </c:pt>
                <c:pt idx="73">
                  <c:v>27</c:v>
                </c:pt>
                <c:pt idx="74">
                  <c:v>27</c:v>
                </c:pt>
                <c:pt idx="75">
                  <c:v>24</c:v>
                </c:pt>
                <c:pt idx="76">
                  <c:v>25</c:v>
                </c:pt>
                <c:pt idx="77">
                  <c:v>22</c:v>
                </c:pt>
                <c:pt idx="78">
                  <c:v>18</c:v>
                </c:pt>
                <c:pt idx="79">
                  <c:v>17</c:v>
                </c:pt>
                <c:pt idx="80">
                  <c:v>16</c:v>
                </c:pt>
                <c:pt idx="81">
                  <c:v>20</c:v>
                </c:pt>
                <c:pt idx="82">
                  <c:v>22</c:v>
                </c:pt>
                <c:pt idx="83">
                  <c:v>20</c:v>
                </c:pt>
                <c:pt idx="84">
                  <c:v>12</c:v>
                </c:pt>
                <c:pt idx="85">
                  <c:v>11</c:v>
                </c:pt>
                <c:pt idx="86">
                  <c:v>18</c:v>
                </c:pt>
                <c:pt idx="87">
                  <c:v>25</c:v>
                </c:pt>
                <c:pt idx="88">
                  <c:v>22</c:v>
                </c:pt>
                <c:pt idx="89">
                  <c:v>20</c:v>
                </c:pt>
                <c:pt idx="90">
                  <c:v>22</c:v>
                </c:pt>
                <c:pt idx="91">
                  <c:v>19</c:v>
                </c:pt>
                <c:pt idx="92">
                  <c:v>17</c:v>
                </c:pt>
                <c:pt idx="93">
                  <c:v>18</c:v>
                </c:pt>
                <c:pt idx="94">
                  <c:v>16</c:v>
                </c:pt>
                <c:pt idx="95">
                  <c:v>21</c:v>
                </c:pt>
                <c:pt idx="96">
                  <c:v>24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17</c:v>
                </c:pt>
                <c:pt idx="101">
                  <c:v>18</c:v>
                </c:pt>
                <c:pt idx="102">
                  <c:v>21</c:v>
                </c:pt>
                <c:pt idx="103">
                  <c:v>18</c:v>
                </c:pt>
                <c:pt idx="104">
                  <c:v>23</c:v>
                </c:pt>
                <c:pt idx="105">
                  <c:v>25</c:v>
                </c:pt>
                <c:pt idx="106">
                  <c:v>24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619712"/>
        <c:axId val="712609376"/>
      </c:lineChart>
      <c:catAx>
        <c:axId val="71261971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712609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1260937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71261971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Sheet1!$C$2:$C$183</c:f>
              <c:numCache>
                <c:formatCode>General</c:formatCode>
                <c:ptCount val="182"/>
                <c:pt idx="0">
                  <c:v>723</c:v>
                </c:pt>
                <c:pt idx="1">
                  <c:v>929</c:v>
                </c:pt>
                <c:pt idx="2">
                  <c:v>1139</c:v>
                </c:pt>
                <c:pt idx="3">
                  <c:v>1305</c:v>
                </c:pt>
                <c:pt idx="4">
                  <c:v>1519</c:v>
                </c:pt>
                <c:pt idx="5">
                  <c:v>1698</c:v>
                </c:pt>
                <c:pt idx="6">
                  <c:v>1858</c:v>
                </c:pt>
                <c:pt idx="7">
                  <c:v>2018</c:v>
                </c:pt>
                <c:pt idx="8">
                  <c:v>2183</c:v>
                </c:pt>
                <c:pt idx="9">
                  <c:v>2332</c:v>
                </c:pt>
                <c:pt idx="10">
                  <c:v>2521</c:v>
                </c:pt>
                <c:pt idx="11">
                  <c:v>2688</c:v>
                </c:pt>
                <c:pt idx="12">
                  <c:v>2877</c:v>
                </c:pt>
                <c:pt idx="13">
                  <c:v>3070</c:v>
                </c:pt>
                <c:pt idx="14">
                  <c:v>3230</c:v>
                </c:pt>
                <c:pt idx="15">
                  <c:v>3403</c:v>
                </c:pt>
                <c:pt idx="16">
                  <c:v>3609</c:v>
                </c:pt>
                <c:pt idx="17">
                  <c:v>3786</c:v>
                </c:pt>
                <c:pt idx="18">
                  <c:v>3986</c:v>
                </c:pt>
                <c:pt idx="19">
                  <c:v>4191</c:v>
                </c:pt>
                <c:pt idx="20">
                  <c:v>4401</c:v>
                </c:pt>
                <c:pt idx="21">
                  <c:v>4590</c:v>
                </c:pt>
                <c:pt idx="22">
                  <c:v>4743</c:v>
                </c:pt>
                <c:pt idx="23">
                  <c:v>4902</c:v>
                </c:pt>
                <c:pt idx="24">
                  <c:v>5087</c:v>
                </c:pt>
                <c:pt idx="25">
                  <c:v>5264</c:v>
                </c:pt>
                <c:pt idx="26">
                  <c:v>5411</c:v>
                </c:pt>
                <c:pt idx="27">
                  <c:v>5578</c:v>
                </c:pt>
                <c:pt idx="28">
                  <c:v>5754</c:v>
                </c:pt>
                <c:pt idx="29">
                  <c:v>5905</c:v>
                </c:pt>
                <c:pt idx="30">
                  <c:v>6093</c:v>
                </c:pt>
                <c:pt idx="31">
                  <c:v>6263</c:v>
                </c:pt>
                <c:pt idx="32">
                  <c:v>6456</c:v>
                </c:pt>
                <c:pt idx="33">
                  <c:v>6630</c:v>
                </c:pt>
                <c:pt idx="34">
                  <c:v>6860</c:v>
                </c:pt>
                <c:pt idx="35">
                  <c:v>7053</c:v>
                </c:pt>
                <c:pt idx="36">
                  <c:v>7218</c:v>
                </c:pt>
                <c:pt idx="37">
                  <c:v>7376</c:v>
                </c:pt>
                <c:pt idx="38">
                  <c:v>7548</c:v>
                </c:pt>
                <c:pt idx="39">
                  <c:v>7717</c:v>
                </c:pt>
                <c:pt idx="40">
                  <c:v>7889</c:v>
                </c:pt>
                <c:pt idx="41">
                  <c:v>8090</c:v>
                </c:pt>
                <c:pt idx="42">
                  <c:v>8284</c:v>
                </c:pt>
                <c:pt idx="43">
                  <c:v>8488</c:v>
                </c:pt>
                <c:pt idx="44">
                  <c:v>8660</c:v>
                </c:pt>
                <c:pt idx="45">
                  <c:v>8830</c:v>
                </c:pt>
                <c:pt idx="46">
                  <c:v>9031</c:v>
                </c:pt>
                <c:pt idx="47">
                  <c:v>9186</c:v>
                </c:pt>
                <c:pt idx="48">
                  <c:v>9367</c:v>
                </c:pt>
                <c:pt idx="49">
                  <c:v>9547</c:v>
                </c:pt>
                <c:pt idx="50">
                  <c:v>9739</c:v>
                </c:pt>
                <c:pt idx="51">
                  <c:v>9939</c:v>
                </c:pt>
                <c:pt idx="52">
                  <c:v>10126</c:v>
                </c:pt>
                <c:pt idx="53">
                  <c:v>10332</c:v>
                </c:pt>
                <c:pt idx="54">
                  <c:v>10550</c:v>
                </c:pt>
                <c:pt idx="55">
                  <c:v>10724</c:v>
                </c:pt>
                <c:pt idx="56">
                  <c:v>10915</c:v>
                </c:pt>
                <c:pt idx="57">
                  <c:v>11128</c:v>
                </c:pt>
                <c:pt idx="58">
                  <c:v>11284</c:v>
                </c:pt>
                <c:pt idx="59">
                  <c:v>11502</c:v>
                </c:pt>
                <c:pt idx="60">
                  <c:v>11719</c:v>
                </c:pt>
                <c:pt idx="61">
                  <c:v>11878</c:v>
                </c:pt>
                <c:pt idx="62">
                  <c:v>12074</c:v>
                </c:pt>
                <c:pt idx="63">
                  <c:v>12235</c:v>
                </c:pt>
                <c:pt idx="64">
                  <c:v>12446</c:v>
                </c:pt>
                <c:pt idx="65">
                  <c:v>12638</c:v>
                </c:pt>
                <c:pt idx="66">
                  <c:v>12831</c:v>
                </c:pt>
                <c:pt idx="67">
                  <c:v>13056</c:v>
                </c:pt>
                <c:pt idx="68">
                  <c:v>13263</c:v>
                </c:pt>
                <c:pt idx="69">
                  <c:v>13426</c:v>
                </c:pt>
                <c:pt idx="70">
                  <c:v>13648</c:v>
                </c:pt>
                <c:pt idx="71">
                  <c:v>13861</c:v>
                </c:pt>
                <c:pt idx="72">
                  <c:v>14054</c:v>
                </c:pt>
                <c:pt idx="73">
                  <c:v>14249</c:v>
                </c:pt>
                <c:pt idx="74">
                  <c:v>14445</c:v>
                </c:pt>
                <c:pt idx="75">
                  <c:v>14612</c:v>
                </c:pt>
                <c:pt idx="76">
                  <c:v>14772</c:v>
                </c:pt>
                <c:pt idx="77">
                  <c:v>14950</c:v>
                </c:pt>
                <c:pt idx="78">
                  <c:v>15169</c:v>
                </c:pt>
                <c:pt idx="79">
                  <c:v>15388</c:v>
                </c:pt>
                <c:pt idx="80">
                  <c:v>15587</c:v>
                </c:pt>
                <c:pt idx="81">
                  <c:v>15803</c:v>
                </c:pt>
                <c:pt idx="82">
                  <c:v>16033</c:v>
                </c:pt>
                <c:pt idx="83">
                  <c:v>16223</c:v>
                </c:pt>
                <c:pt idx="84">
                  <c:v>16421</c:v>
                </c:pt>
                <c:pt idx="85">
                  <c:v>16610</c:v>
                </c:pt>
                <c:pt idx="86">
                  <c:v>16799</c:v>
                </c:pt>
                <c:pt idx="87">
                  <c:v>16973</c:v>
                </c:pt>
                <c:pt idx="88">
                  <c:v>17145</c:v>
                </c:pt>
                <c:pt idx="89">
                  <c:v>17354</c:v>
                </c:pt>
                <c:pt idx="90">
                  <c:v>17525</c:v>
                </c:pt>
                <c:pt idx="91">
                  <c:v>17709</c:v>
                </c:pt>
                <c:pt idx="92">
                  <c:v>17885</c:v>
                </c:pt>
                <c:pt idx="93">
                  <c:v>18041</c:v>
                </c:pt>
                <c:pt idx="94">
                  <c:v>18255</c:v>
                </c:pt>
                <c:pt idx="95">
                  <c:v>18444</c:v>
                </c:pt>
                <c:pt idx="96">
                  <c:v>18624</c:v>
                </c:pt>
                <c:pt idx="97">
                  <c:v>18808</c:v>
                </c:pt>
                <c:pt idx="98">
                  <c:v>18985</c:v>
                </c:pt>
                <c:pt idx="99">
                  <c:v>19185</c:v>
                </c:pt>
                <c:pt idx="100">
                  <c:v>19381</c:v>
                </c:pt>
                <c:pt idx="101">
                  <c:v>19549</c:v>
                </c:pt>
                <c:pt idx="102">
                  <c:v>19745</c:v>
                </c:pt>
                <c:pt idx="103">
                  <c:v>19919</c:v>
                </c:pt>
                <c:pt idx="104">
                  <c:v>20091</c:v>
                </c:pt>
                <c:pt idx="105">
                  <c:v>20278</c:v>
                </c:pt>
                <c:pt idx="106">
                  <c:v>20434</c:v>
                </c:pt>
                <c:pt idx="107">
                  <c:v>20629</c:v>
                </c:pt>
                <c:pt idx="108">
                  <c:v>20830</c:v>
                </c:pt>
                <c:pt idx="109">
                  <c:v>21009</c:v>
                </c:pt>
                <c:pt idx="110">
                  <c:v>21182</c:v>
                </c:pt>
                <c:pt idx="111">
                  <c:v>21373</c:v>
                </c:pt>
                <c:pt idx="112">
                  <c:v>21593</c:v>
                </c:pt>
                <c:pt idx="113">
                  <c:v>21834</c:v>
                </c:pt>
                <c:pt idx="114">
                  <c:v>22064</c:v>
                </c:pt>
                <c:pt idx="115">
                  <c:v>22296</c:v>
                </c:pt>
                <c:pt idx="116">
                  <c:v>22518</c:v>
                </c:pt>
                <c:pt idx="117">
                  <c:v>22739</c:v>
                </c:pt>
                <c:pt idx="118">
                  <c:v>22966</c:v>
                </c:pt>
                <c:pt idx="119">
                  <c:v>23191</c:v>
                </c:pt>
                <c:pt idx="120">
                  <c:v>23399</c:v>
                </c:pt>
                <c:pt idx="121">
                  <c:v>23604</c:v>
                </c:pt>
                <c:pt idx="122">
                  <c:v>23821</c:v>
                </c:pt>
                <c:pt idx="123">
                  <c:v>24017</c:v>
                </c:pt>
                <c:pt idx="124">
                  <c:v>24214</c:v>
                </c:pt>
                <c:pt idx="125">
                  <c:v>24373</c:v>
                </c:pt>
                <c:pt idx="126">
                  <c:v>24590</c:v>
                </c:pt>
                <c:pt idx="127">
                  <c:v>24761</c:v>
                </c:pt>
                <c:pt idx="128">
                  <c:v>24945</c:v>
                </c:pt>
                <c:pt idx="129">
                  <c:v>25122</c:v>
                </c:pt>
                <c:pt idx="130">
                  <c:v>25289</c:v>
                </c:pt>
                <c:pt idx="131">
                  <c:v>25476</c:v>
                </c:pt>
                <c:pt idx="132">
                  <c:v>25668</c:v>
                </c:pt>
                <c:pt idx="133">
                  <c:v>25834</c:v>
                </c:pt>
                <c:pt idx="134">
                  <c:v>26016</c:v>
                </c:pt>
                <c:pt idx="135">
                  <c:v>26199</c:v>
                </c:pt>
                <c:pt idx="136">
                  <c:v>26367</c:v>
                </c:pt>
                <c:pt idx="137">
                  <c:v>26549</c:v>
                </c:pt>
                <c:pt idx="138">
                  <c:v>26774</c:v>
                </c:pt>
                <c:pt idx="139">
                  <c:v>26939</c:v>
                </c:pt>
                <c:pt idx="140">
                  <c:v>27134</c:v>
                </c:pt>
                <c:pt idx="141">
                  <c:v>27296</c:v>
                </c:pt>
                <c:pt idx="142">
                  <c:v>27521</c:v>
                </c:pt>
                <c:pt idx="143">
                  <c:v>27727</c:v>
                </c:pt>
                <c:pt idx="144">
                  <c:v>27899</c:v>
                </c:pt>
                <c:pt idx="145">
                  <c:v>28123</c:v>
                </c:pt>
                <c:pt idx="146">
                  <c:v>28342</c:v>
                </c:pt>
                <c:pt idx="147">
                  <c:v>28537</c:v>
                </c:pt>
                <c:pt idx="148">
                  <c:v>28692</c:v>
                </c:pt>
                <c:pt idx="149">
                  <c:v>28834</c:v>
                </c:pt>
                <c:pt idx="150">
                  <c:v>29011</c:v>
                </c:pt>
                <c:pt idx="151">
                  <c:v>29179</c:v>
                </c:pt>
                <c:pt idx="152">
                  <c:v>29368</c:v>
                </c:pt>
                <c:pt idx="153">
                  <c:v>29574</c:v>
                </c:pt>
                <c:pt idx="154">
                  <c:v>29768</c:v>
                </c:pt>
                <c:pt idx="155">
                  <c:v>29948</c:v>
                </c:pt>
                <c:pt idx="156">
                  <c:v>30123</c:v>
                </c:pt>
                <c:pt idx="157">
                  <c:v>30306</c:v>
                </c:pt>
                <c:pt idx="158">
                  <c:v>30526</c:v>
                </c:pt>
                <c:pt idx="159">
                  <c:v>30715</c:v>
                </c:pt>
                <c:pt idx="160">
                  <c:v>30891</c:v>
                </c:pt>
                <c:pt idx="161">
                  <c:v>31083</c:v>
                </c:pt>
                <c:pt idx="162">
                  <c:v>31267</c:v>
                </c:pt>
                <c:pt idx="163">
                  <c:v>31450</c:v>
                </c:pt>
                <c:pt idx="164">
                  <c:v>31608</c:v>
                </c:pt>
                <c:pt idx="165">
                  <c:v>31811</c:v>
                </c:pt>
                <c:pt idx="166">
                  <c:v>32015</c:v>
                </c:pt>
                <c:pt idx="167">
                  <c:v>32189</c:v>
                </c:pt>
                <c:pt idx="168">
                  <c:v>32367</c:v>
                </c:pt>
                <c:pt idx="169">
                  <c:v>32563</c:v>
                </c:pt>
                <c:pt idx="170">
                  <c:v>32760</c:v>
                </c:pt>
                <c:pt idx="171">
                  <c:v>32949</c:v>
                </c:pt>
                <c:pt idx="172">
                  <c:v>33129</c:v>
                </c:pt>
                <c:pt idx="173">
                  <c:v>33322</c:v>
                </c:pt>
                <c:pt idx="174">
                  <c:v>33508</c:v>
                </c:pt>
                <c:pt idx="175">
                  <c:v>33693</c:v>
                </c:pt>
                <c:pt idx="176">
                  <c:v>33841</c:v>
                </c:pt>
                <c:pt idx="177">
                  <c:v>34056</c:v>
                </c:pt>
                <c:pt idx="178">
                  <c:v>34249</c:v>
                </c:pt>
                <c:pt idx="179">
                  <c:v>34424</c:v>
                </c:pt>
                <c:pt idx="180">
                  <c:v>34589</c:v>
                </c:pt>
                <c:pt idx="181">
                  <c:v>34743</c:v>
                </c:pt>
              </c:numCache>
            </c:numRef>
          </c:cat>
          <c:val>
            <c:numRef>
              <c:f>Sheet1!$E$2:$E$183</c:f>
              <c:numCache>
                <c:formatCode>General</c:formatCode>
                <c:ptCount val="182"/>
                <c:pt idx="0">
                  <c:v>3.298828125</c:v>
                </c:pt>
                <c:pt idx="1">
                  <c:v>10.19921875</c:v>
                </c:pt>
                <c:pt idx="2">
                  <c:v>19.71484375</c:v>
                </c:pt>
                <c:pt idx="3">
                  <c:v>21.1865234375</c:v>
                </c:pt>
                <c:pt idx="4">
                  <c:v>23.296875</c:v>
                </c:pt>
                <c:pt idx="5">
                  <c:v>24.8095703125</c:v>
                </c:pt>
                <c:pt idx="6">
                  <c:v>26.26953125</c:v>
                </c:pt>
                <c:pt idx="7">
                  <c:v>27.546875</c:v>
                </c:pt>
                <c:pt idx="8">
                  <c:v>28.1845703125</c:v>
                </c:pt>
                <c:pt idx="9">
                  <c:v>28.951171875</c:v>
                </c:pt>
                <c:pt idx="10">
                  <c:v>31.6259765625</c:v>
                </c:pt>
                <c:pt idx="11">
                  <c:v>32.1884765625</c:v>
                </c:pt>
                <c:pt idx="12">
                  <c:v>32.353515625</c:v>
                </c:pt>
                <c:pt idx="13">
                  <c:v>32.6142578125</c:v>
                </c:pt>
                <c:pt idx="14">
                  <c:v>32.7041015625</c:v>
                </c:pt>
                <c:pt idx="15">
                  <c:v>33.0126953125</c:v>
                </c:pt>
                <c:pt idx="16">
                  <c:v>34.0244140625</c:v>
                </c:pt>
                <c:pt idx="17">
                  <c:v>33.7080078125</c:v>
                </c:pt>
                <c:pt idx="18">
                  <c:v>33.9619140625</c:v>
                </c:pt>
                <c:pt idx="19">
                  <c:v>34.8525390625</c:v>
                </c:pt>
                <c:pt idx="20">
                  <c:v>34.2392578125</c:v>
                </c:pt>
                <c:pt idx="21">
                  <c:v>34.302734375</c:v>
                </c:pt>
                <c:pt idx="22">
                  <c:v>34.4189453125</c:v>
                </c:pt>
                <c:pt idx="23">
                  <c:v>34.845703125</c:v>
                </c:pt>
                <c:pt idx="24">
                  <c:v>34.9111328125</c:v>
                </c:pt>
                <c:pt idx="25">
                  <c:v>35.1455078125</c:v>
                </c:pt>
                <c:pt idx="26">
                  <c:v>35.3564453125</c:v>
                </c:pt>
                <c:pt idx="27">
                  <c:v>35.564453125</c:v>
                </c:pt>
                <c:pt idx="28">
                  <c:v>35.6142578125</c:v>
                </c:pt>
                <c:pt idx="29">
                  <c:v>35.6923828125</c:v>
                </c:pt>
                <c:pt idx="30">
                  <c:v>36.2744140625</c:v>
                </c:pt>
                <c:pt idx="31">
                  <c:v>36.544921875</c:v>
                </c:pt>
                <c:pt idx="32">
                  <c:v>37.03515625</c:v>
                </c:pt>
                <c:pt idx="33">
                  <c:v>37.38671875</c:v>
                </c:pt>
                <c:pt idx="34">
                  <c:v>38.646484375</c:v>
                </c:pt>
                <c:pt idx="35">
                  <c:v>40.107421875</c:v>
                </c:pt>
                <c:pt idx="36">
                  <c:v>39.86328125</c:v>
                </c:pt>
                <c:pt idx="37">
                  <c:v>41.63671875</c:v>
                </c:pt>
                <c:pt idx="38">
                  <c:v>40.390625</c:v>
                </c:pt>
                <c:pt idx="39">
                  <c:v>40.71875</c:v>
                </c:pt>
                <c:pt idx="40">
                  <c:v>40.755859375</c:v>
                </c:pt>
                <c:pt idx="41">
                  <c:v>40.69140625</c:v>
                </c:pt>
                <c:pt idx="42">
                  <c:v>40.7421875</c:v>
                </c:pt>
                <c:pt idx="43">
                  <c:v>40.744140625</c:v>
                </c:pt>
                <c:pt idx="44">
                  <c:v>40.7421875</c:v>
                </c:pt>
                <c:pt idx="45">
                  <c:v>40.74609375</c:v>
                </c:pt>
                <c:pt idx="46">
                  <c:v>40.74609375</c:v>
                </c:pt>
                <c:pt idx="47">
                  <c:v>40.74609375</c:v>
                </c:pt>
                <c:pt idx="48">
                  <c:v>41.0986328125</c:v>
                </c:pt>
                <c:pt idx="49">
                  <c:v>41.1708984375</c:v>
                </c:pt>
                <c:pt idx="50">
                  <c:v>41.3662109375</c:v>
                </c:pt>
                <c:pt idx="51">
                  <c:v>41.2548828125</c:v>
                </c:pt>
                <c:pt idx="52">
                  <c:v>41.2685546875</c:v>
                </c:pt>
                <c:pt idx="53">
                  <c:v>41.2841796875</c:v>
                </c:pt>
                <c:pt idx="54">
                  <c:v>41.49609375</c:v>
                </c:pt>
                <c:pt idx="55">
                  <c:v>41.6669921875</c:v>
                </c:pt>
                <c:pt idx="56">
                  <c:v>41.8818359375</c:v>
                </c:pt>
                <c:pt idx="57">
                  <c:v>42.0224609375</c:v>
                </c:pt>
                <c:pt idx="58">
                  <c:v>42.2294921875</c:v>
                </c:pt>
                <c:pt idx="59">
                  <c:v>42.4267578125</c:v>
                </c:pt>
                <c:pt idx="60">
                  <c:v>42.6201171875</c:v>
                </c:pt>
                <c:pt idx="61">
                  <c:v>42.83984375</c:v>
                </c:pt>
                <c:pt idx="62">
                  <c:v>43.033203125</c:v>
                </c:pt>
                <c:pt idx="63">
                  <c:v>43.21484375</c:v>
                </c:pt>
                <c:pt idx="64">
                  <c:v>43.337890625</c:v>
                </c:pt>
                <c:pt idx="65">
                  <c:v>43.3359375</c:v>
                </c:pt>
                <c:pt idx="66">
                  <c:v>43.33984375</c:v>
                </c:pt>
                <c:pt idx="67">
                  <c:v>43.341796875</c:v>
                </c:pt>
                <c:pt idx="68">
                  <c:v>43.34375</c:v>
                </c:pt>
                <c:pt idx="69">
                  <c:v>43.34765625</c:v>
                </c:pt>
                <c:pt idx="70">
                  <c:v>43.349609375</c:v>
                </c:pt>
                <c:pt idx="71">
                  <c:v>43.35546875</c:v>
                </c:pt>
                <c:pt idx="72">
                  <c:v>43.375</c:v>
                </c:pt>
                <c:pt idx="73">
                  <c:v>43.443359375</c:v>
                </c:pt>
                <c:pt idx="74">
                  <c:v>43.625</c:v>
                </c:pt>
                <c:pt idx="75">
                  <c:v>43.78515625</c:v>
                </c:pt>
                <c:pt idx="76">
                  <c:v>43.953125</c:v>
                </c:pt>
                <c:pt idx="77">
                  <c:v>44.33203125</c:v>
                </c:pt>
                <c:pt idx="78">
                  <c:v>45.150390625</c:v>
                </c:pt>
                <c:pt idx="79">
                  <c:v>45.72265625</c:v>
                </c:pt>
                <c:pt idx="80">
                  <c:v>45.55078125</c:v>
                </c:pt>
                <c:pt idx="81">
                  <c:v>45.560546875</c:v>
                </c:pt>
                <c:pt idx="82">
                  <c:v>45.55859375</c:v>
                </c:pt>
                <c:pt idx="83">
                  <c:v>45.57421875</c:v>
                </c:pt>
                <c:pt idx="84">
                  <c:v>45.630859375</c:v>
                </c:pt>
                <c:pt idx="85">
                  <c:v>45.6875</c:v>
                </c:pt>
                <c:pt idx="86">
                  <c:v>45.6875</c:v>
                </c:pt>
                <c:pt idx="87">
                  <c:v>45.6953125</c:v>
                </c:pt>
                <c:pt idx="88">
                  <c:v>45.6953125</c:v>
                </c:pt>
                <c:pt idx="89">
                  <c:v>45.666015625</c:v>
                </c:pt>
                <c:pt idx="90">
                  <c:v>45.6640625</c:v>
                </c:pt>
                <c:pt idx="91">
                  <c:v>45.67578125</c:v>
                </c:pt>
                <c:pt idx="92">
                  <c:v>45.6875</c:v>
                </c:pt>
                <c:pt idx="93">
                  <c:v>45.71875</c:v>
                </c:pt>
                <c:pt idx="94">
                  <c:v>45.814453125</c:v>
                </c:pt>
                <c:pt idx="95">
                  <c:v>45.8125</c:v>
                </c:pt>
                <c:pt idx="96">
                  <c:v>45.859375</c:v>
                </c:pt>
                <c:pt idx="97">
                  <c:v>45.87109375</c:v>
                </c:pt>
                <c:pt idx="98">
                  <c:v>45.87109375</c:v>
                </c:pt>
                <c:pt idx="99">
                  <c:v>45.876953125</c:v>
                </c:pt>
                <c:pt idx="100">
                  <c:v>45.875</c:v>
                </c:pt>
                <c:pt idx="101">
                  <c:v>45.87890625</c:v>
                </c:pt>
                <c:pt idx="102">
                  <c:v>45.8798828125</c:v>
                </c:pt>
                <c:pt idx="103">
                  <c:v>45.8828125</c:v>
                </c:pt>
                <c:pt idx="104">
                  <c:v>45.8837890625</c:v>
                </c:pt>
                <c:pt idx="105">
                  <c:v>45.88671875</c:v>
                </c:pt>
                <c:pt idx="106">
                  <c:v>45.88671875</c:v>
                </c:pt>
                <c:pt idx="107">
                  <c:v>45.890625</c:v>
                </c:pt>
                <c:pt idx="108">
                  <c:v>45.98046875</c:v>
                </c:pt>
                <c:pt idx="109">
                  <c:v>45.984375</c:v>
                </c:pt>
                <c:pt idx="110">
                  <c:v>45.98828125</c:v>
                </c:pt>
                <c:pt idx="111">
                  <c:v>45.9921875</c:v>
                </c:pt>
                <c:pt idx="112">
                  <c:v>46.005859375</c:v>
                </c:pt>
                <c:pt idx="113">
                  <c:v>46.00390625</c:v>
                </c:pt>
                <c:pt idx="114">
                  <c:v>46.06640625</c:v>
                </c:pt>
                <c:pt idx="115">
                  <c:v>46.095703125</c:v>
                </c:pt>
                <c:pt idx="116">
                  <c:v>46.1015625</c:v>
                </c:pt>
                <c:pt idx="117">
                  <c:v>46.10546875</c:v>
                </c:pt>
                <c:pt idx="118">
                  <c:v>46.10546875</c:v>
                </c:pt>
                <c:pt idx="119">
                  <c:v>46.109375</c:v>
                </c:pt>
                <c:pt idx="120">
                  <c:v>46.115234375</c:v>
                </c:pt>
                <c:pt idx="121">
                  <c:v>46.11328125</c:v>
                </c:pt>
                <c:pt idx="122">
                  <c:v>46.16796875</c:v>
                </c:pt>
                <c:pt idx="123">
                  <c:v>46.1689453125</c:v>
                </c:pt>
                <c:pt idx="124">
                  <c:v>46.171875</c:v>
                </c:pt>
                <c:pt idx="125">
                  <c:v>46.171875</c:v>
                </c:pt>
                <c:pt idx="126">
                  <c:v>46.177734375</c:v>
                </c:pt>
                <c:pt idx="127">
                  <c:v>46.17578125</c:v>
                </c:pt>
                <c:pt idx="128">
                  <c:v>46.251953125</c:v>
                </c:pt>
                <c:pt idx="129">
                  <c:v>46.25</c:v>
                </c:pt>
                <c:pt idx="130">
                  <c:v>46.2578125</c:v>
                </c:pt>
                <c:pt idx="131">
                  <c:v>46.2578125</c:v>
                </c:pt>
                <c:pt idx="132">
                  <c:v>46.26171875</c:v>
                </c:pt>
                <c:pt idx="133">
                  <c:v>46.26171875</c:v>
                </c:pt>
                <c:pt idx="134">
                  <c:v>46.265625</c:v>
                </c:pt>
                <c:pt idx="135">
                  <c:v>46.2666015625</c:v>
                </c:pt>
                <c:pt idx="136">
                  <c:v>46.26953125</c:v>
                </c:pt>
                <c:pt idx="137">
                  <c:v>46.271484375</c:v>
                </c:pt>
                <c:pt idx="138">
                  <c:v>46.27734375</c:v>
                </c:pt>
                <c:pt idx="139">
                  <c:v>46.27734375</c:v>
                </c:pt>
                <c:pt idx="140">
                  <c:v>46.283203125</c:v>
                </c:pt>
                <c:pt idx="141">
                  <c:v>46.28125</c:v>
                </c:pt>
                <c:pt idx="142">
                  <c:v>46.28515625</c:v>
                </c:pt>
                <c:pt idx="143">
                  <c:v>46.296875</c:v>
                </c:pt>
                <c:pt idx="144">
                  <c:v>46.30078125</c:v>
                </c:pt>
                <c:pt idx="145">
                  <c:v>46.302734375</c:v>
                </c:pt>
                <c:pt idx="146">
                  <c:v>46.306640625</c:v>
                </c:pt>
                <c:pt idx="147">
                  <c:v>46.30859375</c:v>
                </c:pt>
                <c:pt idx="148">
                  <c:v>46.30859375</c:v>
                </c:pt>
                <c:pt idx="149">
                  <c:v>46.34375</c:v>
                </c:pt>
                <c:pt idx="150">
                  <c:v>46.4921875</c:v>
                </c:pt>
                <c:pt idx="151">
                  <c:v>46.390625</c:v>
                </c:pt>
                <c:pt idx="152">
                  <c:v>46.40234375</c:v>
                </c:pt>
                <c:pt idx="153">
                  <c:v>46.404296875</c:v>
                </c:pt>
                <c:pt idx="154">
                  <c:v>46.4140625</c:v>
                </c:pt>
                <c:pt idx="155">
                  <c:v>46.41796875</c:v>
                </c:pt>
                <c:pt idx="156">
                  <c:v>46.4189453125</c:v>
                </c:pt>
                <c:pt idx="157">
                  <c:v>46.421875</c:v>
                </c:pt>
                <c:pt idx="158">
                  <c:v>46.423828125</c:v>
                </c:pt>
                <c:pt idx="159">
                  <c:v>46.42578125</c:v>
                </c:pt>
                <c:pt idx="160">
                  <c:v>46.4296875</c:v>
                </c:pt>
                <c:pt idx="161">
                  <c:v>46.4306640625</c:v>
                </c:pt>
                <c:pt idx="162">
                  <c:v>46.43359375</c:v>
                </c:pt>
                <c:pt idx="163">
                  <c:v>46.435546875</c:v>
                </c:pt>
                <c:pt idx="164">
                  <c:v>46.43359375</c:v>
                </c:pt>
                <c:pt idx="165">
                  <c:v>46.439453125</c:v>
                </c:pt>
                <c:pt idx="166">
                  <c:v>46.44140625</c:v>
                </c:pt>
                <c:pt idx="167">
                  <c:v>46.44921875</c:v>
                </c:pt>
                <c:pt idx="168">
                  <c:v>46.453125</c:v>
                </c:pt>
                <c:pt idx="169">
                  <c:v>46.453125</c:v>
                </c:pt>
                <c:pt idx="170">
                  <c:v>46.474609375</c:v>
                </c:pt>
                <c:pt idx="171">
                  <c:v>46.47265625</c:v>
                </c:pt>
                <c:pt idx="172">
                  <c:v>46.4765625</c:v>
                </c:pt>
                <c:pt idx="173">
                  <c:v>46.4765625</c:v>
                </c:pt>
                <c:pt idx="174">
                  <c:v>46.48828125</c:v>
                </c:pt>
                <c:pt idx="175">
                  <c:v>46.521484375</c:v>
                </c:pt>
                <c:pt idx="176">
                  <c:v>46.51953125</c:v>
                </c:pt>
                <c:pt idx="177">
                  <c:v>46.521484375</c:v>
                </c:pt>
                <c:pt idx="178">
                  <c:v>46.5234375</c:v>
                </c:pt>
                <c:pt idx="179">
                  <c:v>46.5234375</c:v>
                </c:pt>
                <c:pt idx="180">
                  <c:v>46.5283203125</c:v>
                </c:pt>
                <c:pt idx="181">
                  <c:v>46.546875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605568"/>
        <c:axId val="712606112"/>
      </c:lineChart>
      <c:catAx>
        <c:axId val="71260556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712606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12606112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71260556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3"/>
  <sheetViews>
    <sheetView tabSelected="1" workbookViewId="0">
      <selection activeCell="G14" sqref="G14"/>
    </sheetView>
  </sheetViews>
  <sheetFormatPr defaultColWidth="9.109375" defaultRowHeight="13.2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9" x14ac:dyDescent="0.25">
      <c r="A2" s="1">
        <f>658</f>
        <v>658</v>
      </c>
      <c r="B2" s="1">
        <f>0</f>
        <v>0</v>
      </c>
      <c r="C2" s="1">
        <f>723</f>
        <v>723</v>
      </c>
      <c r="D2" s="1">
        <f>3378</f>
        <v>3378</v>
      </c>
      <c r="E2" s="1">
        <f>3.298828125</f>
        <v>3.298828125</v>
      </c>
      <c r="G2" s="1">
        <f>304</f>
        <v>304</v>
      </c>
    </row>
    <row r="3" spans="1:9" x14ac:dyDescent="0.25">
      <c r="A3" s="1">
        <f>1000</f>
        <v>1000</v>
      </c>
      <c r="B3" s="1">
        <f>19</f>
        <v>19</v>
      </c>
      <c r="C3" s="1">
        <f>929</f>
        <v>929</v>
      </c>
      <c r="D3" s="1">
        <f>10444</f>
        <v>10444</v>
      </c>
      <c r="E3" s="1">
        <f>10.19921875</f>
        <v>10.19921875</v>
      </c>
    </row>
    <row r="4" spans="1:9" x14ac:dyDescent="0.25">
      <c r="A4" s="1">
        <f>1284</f>
        <v>1284</v>
      </c>
      <c r="B4" s="1">
        <f>23</f>
        <v>23</v>
      </c>
      <c r="C4" s="1">
        <f>1139</f>
        <v>1139</v>
      </c>
      <c r="D4" s="1">
        <f>20188</f>
        <v>20188</v>
      </c>
      <c r="E4" s="1">
        <f>19.71484375</f>
        <v>19.71484375</v>
      </c>
      <c r="G4" s="1" t="s">
        <v>5</v>
      </c>
    </row>
    <row r="5" spans="1:9" x14ac:dyDescent="0.25">
      <c r="A5" s="1">
        <f>1571</f>
        <v>1571</v>
      </c>
      <c r="B5" s="1">
        <f>43</f>
        <v>43</v>
      </c>
      <c r="C5" s="1">
        <f>1305</f>
        <v>1305</v>
      </c>
      <c r="D5" s="1">
        <f>21695</f>
        <v>21695</v>
      </c>
      <c r="E5" s="1">
        <f>21.1865234375</f>
        <v>21.1865234375</v>
      </c>
      <c r="G5" s="1">
        <f>186</f>
        <v>186</v>
      </c>
    </row>
    <row r="6" spans="1:9" x14ac:dyDescent="0.25">
      <c r="A6" s="1">
        <f>1846</f>
        <v>1846</v>
      </c>
      <c r="B6" s="1">
        <f>25</f>
        <v>25</v>
      </c>
      <c r="C6" s="1">
        <f>1519</f>
        <v>1519</v>
      </c>
      <c r="D6" s="1">
        <f>23856</f>
        <v>23856</v>
      </c>
      <c r="E6" s="1">
        <f>23.296875</f>
        <v>23.296875</v>
      </c>
    </row>
    <row r="7" spans="1:9" x14ac:dyDescent="0.25">
      <c r="A7" s="1">
        <f>2150</f>
        <v>2150</v>
      </c>
      <c r="B7" s="1">
        <f>28</f>
        <v>28</v>
      </c>
      <c r="C7" s="1">
        <f>1698</f>
        <v>1698</v>
      </c>
      <c r="D7" s="1">
        <f>25405</f>
        <v>25405</v>
      </c>
      <c r="E7" s="1">
        <f>24.8095703125</f>
        <v>24.8095703125</v>
      </c>
    </row>
    <row r="8" spans="1:9" x14ac:dyDescent="0.25">
      <c r="A8" s="1">
        <f>2450</f>
        <v>2450</v>
      </c>
      <c r="B8" s="1">
        <f>32</f>
        <v>32</v>
      </c>
      <c r="C8" s="1">
        <f>1858</f>
        <v>1858</v>
      </c>
      <c r="D8" s="1">
        <f>26900</f>
        <v>26900</v>
      </c>
      <c r="E8" s="1">
        <f>26.26953125</f>
        <v>26.26953125</v>
      </c>
    </row>
    <row r="9" spans="1:9" x14ac:dyDescent="0.25">
      <c r="A9" s="1">
        <f>2763</f>
        <v>2763</v>
      </c>
      <c r="B9" s="1">
        <f>23</f>
        <v>23</v>
      </c>
      <c r="C9" s="1">
        <f>2018</f>
        <v>2018</v>
      </c>
      <c r="D9" s="1">
        <f>28208</f>
        <v>28208</v>
      </c>
      <c r="E9" s="1">
        <f>27.546875</f>
        <v>27.546875</v>
      </c>
    </row>
    <row r="10" spans="1:9" x14ac:dyDescent="0.25">
      <c r="A10" s="1">
        <f>3046</f>
        <v>3046</v>
      </c>
      <c r="B10" s="1">
        <f>30</f>
        <v>30</v>
      </c>
      <c r="C10" s="1">
        <f>2183</f>
        <v>2183</v>
      </c>
      <c r="D10" s="1">
        <f>28861</f>
        <v>28861</v>
      </c>
      <c r="E10" s="1">
        <f>28.1845703125</f>
        <v>28.1845703125</v>
      </c>
    </row>
    <row r="11" spans="1:9" x14ac:dyDescent="0.25">
      <c r="A11" s="1">
        <f>3342</f>
        <v>3342</v>
      </c>
      <c r="B11" s="1">
        <f>25</f>
        <v>25</v>
      </c>
      <c r="C11" s="1">
        <f>2332</f>
        <v>2332</v>
      </c>
      <c r="D11" s="1">
        <f>29646</f>
        <v>29646</v>
      </c>
      <c r="E11" s="1">
        <f>28.951171875</f>
        <v>28.951171875</v>
      </c>
    </row>
    <row r="12" spans="1:9" x14ac:dyDescent="0.25">
      <c r="A12" s="1">
        <f>3626</f>
        <v>3626</v>
      </c>
      <c r="B12" s="1">
        <f>25</f>
        <v>25</v>
      </c>
      <c r="C12" s="1">
        <f>2521</f>
        <v>2521</v>
      </c>
      <c r="D12" s="1">
        <f>32385</f>
        <v>32385</v>
      </c>
      <c r="E12" s="1">
        <f>31.6259765625</f>
        <v>31.6259765625</v>
      </c>
    </row>
    <row r="13" spans="1:9" x14ac:dyDescent="0.25">
      <c r="A13" s="1">
        <f>3917</f>
        <v>3917</v>
      </c>
      <c r="B13" s="1">
        <f>22</f>
        <v>22</v>
      </c>
      <c r="C13" s="1">
        <f>2688</f>
        <v>2688</v>
      </c>
      <c r="D13" s="1">
        <f>32961</f>
        <v>32961</v>
      </c>
      <c r="E13" s="1">
        <f>32.1884765625</f>
        <v>32.1884765625</v>
      </c>
      <c r="G13" s="1" t="s">
        <v>6</v>
      </c>
      <c r="H13" s="1" t="s">
        <v>7</v>
      </c>
      <c r="I13" s="1" t="s">
        <v>8</v>
      </c>
    </row>
    <row r="14" spans="1:9" x14ac:dyDescent="0.25">
      <c r="A14" s="1">
        <f>4217</f>
        <v>4217</v>
      </c>
      <c r="B14" s="1">
        <f>29</f>
        <v>29</v>
      </c>
      <c r="C14" s="1">
        <f>2877</f>
        <v>2877</v>
      </c>
      <c r="D14" s="1">
        <f>33130</f>
        <v>33130</v>
      </c>
      <c r="E14" s="1">
        <f>32.353515625</f>
        <v>32.353515625</v>
      </c>
      <c r="G14" s="1">
        <f>AVERAGE(E21:E26)</f>
        <v>34.595052083333336</v>
      </c>
      <c r="H14" s="1">
        <f>MAX(E2:E183)</f>
        <v>46.546875</v>
      </c>
      <c r="I14" s="1">
        <f>AVERAGE(E167:E183)</f>
        <v>46.488798253676471</v>
      </c>
    </row>
    <row r="15" spans="1:9" x14ac:dyDescent="0.25">
      <c r="A15" s="1">
        <f>4518</f>
        <v>4518</v>
      </c>
      <c r="B15" s="1">
        <f>23</f>
        <v>23</v>
      </c>
      <c r="C15" s="1">
        <f>3070</f>
        <v>3070</v>
      </c>
      <c r="D15" s="1">
        <f>33397</f>
        <v>33397</v>
      </c>
      <c r="E15" s="1">
        <f>32.6142578125</f>
        <v>32.6142578125</v>
      </c>
    </row>
    <row r="16" spans="1:9" x14ac:dyDescent="0.25">
      <c r="A16" s="1">
        <f>4830</f>
        <v>4830</v>
      </c>
      <c r="B16" s="1">
        <f>23</f>
        <v>23</v>
      </c>
      <c r="C16" s="1">
        <f>3230</f>
        <v>3230</v>
      </c>
      <c r="D16" s="1">
        <f>33489</f>
        <v>33489</v>
      </c>
      <c r="E16" s="1">
        <f>32.7041015625</f>
        <v>32.7041015625</v>
      </c>
    </row>
    <row r="17" spans="1:5" x14ac:dyDescent="0.25">
      <c r="A17" s="1">
        <f>5131</f>
        <v>5131</v>
      </c>
      <c r="B17" s="1">
        <f>19</f>
        <v>19</v>
      </c>
      <c r="C17" s="1">
        <f>3403</f>
        <v>3403</v>
      </c>
      <c r="D17" s="1">
        <f>33805</f>
        <v>33805</v>
      </c>
      <c r="E17" s="1">
        <f>33.0126953125</f>
        <v>33.0126953125</v>
      </c>
    </row>
    <row r="18" spans="1:5" x14ac:dyDescent="0.25">
      <c r="A18" s="1">
        <f>5420</f>
        <v>5420</v>
      </c>
      <c r="B18" s="1">
        <f>21</f>
        <v>21</v>
      </c>
      <c r="C18" s="1">
        <f>3609</f>
        <v>3609</v>
      </c>
      <c r="D18" s="1">
        <f>34841</f>
        <v>34841</v>
      </c>
      <c r="E18" s="1">
        <f>34.0244140625</f>
        <v>34.0244140625</v>
      </c>
    </row>
    <row r="19" spans="1:5" x14ac:dyDescent="0.25">
      <c r="A19" s="1">
        <f>5702</f>
        <v>5702</v>
      </c>
      <c r="B19" s="1">
        <f>17</f>
        <v>17</v>
      </c>
      <c r="C19" s="1">
        <f>3786</f>
        <v>3786</v>
      </c>
      <c r="D19" s="1">
        <f>34517</f>
        <v>34517</v>
      </c>
      <c r="E19" s="1">
        <f>33.7080078125</f>
        <v>33.7080078125</v>
      </c>
    </row>
    <row r="20" spans="1:5" x14ac:dyDescent="0.25">
      <c r="A20" s="1">
        <f>6012</f>
        <v>6012</v>
      </c>
      <c r="B20" s="1">
        <f>18</f>
        <v>18</v>
      </c>
      <c r="C20" s="1">
        <f>3986</f>
        <v>3986</v>
      </c>
      <c r="D20" s="1">
        <f>34777</f>
        <v>34777</v>
      </c>
      <c r="E20" s="1">
        <f>33.9619140625</f>
        <v>33.9619140625</v>
      </c>
    </row>
    <row r="21" spans="1:5" x14ac:dyDescent="0.25">
      <c r="A21" s="1">
        <f>6339</f>
        <v>6339</v>
      </c>
      <c r="B21" s="1">
        <f>28</f>
        <v>28</v>
      </c>
      <c r="C21" s="1">
        <f>4191</f>
        <v>4191</v>
      </c>
      <c r="D21" s="1">
        <f>35689</f>
        <v>35689</v>
      </c>
      <c r="E21" s="1">
        <f>34.8525390625</f>
        <v>34.8525390625</v>
      </c>
    </row>
    <row r="22" spans="1:5" x14ac:dyDescent="0.25">
      <c r="A22" s="1">
        <f>6616</f>
        <v>6616</v>
      </c>
      <c r="B22" s="1">
        <f>25</f>
        <v>25</v>
      </c>
      <c r="C22" s="1">
        <f>4401</f>
        <v>4401</v>
      </c>
      <c r="D22" s="1">
        <f>35061</f>
        <v>35061</v>
      </c>
      <c r="E22" s="1">
        <f>34.2392578125</f>
        <v>34.2392578125</v>
      </c>
    </row>
    <row r="23" spans="1:5" x14ac:dyDescent="0.25">
      <c r="A23" s="1">
        <f>6934</f>
        <v>6934</v>
      </c>
      <c r="B23" s="1">
        <f>33</f>
        <v>33</v>
      </c>
      <c r="C23" s="1">
        <f>4590</f>
        <v>4590</v>
      </c>
      <c r="D23" s="1">
        <f>35126</f>
        <v>35126</v>
      </c>
      <c r="E23" s="1">
        <f>34.302734375</f>
        <v>34.302734375</v>
      </c>
    </row>
    <row r="24" spans="1:5" x14ac:dyDescent="0.25">
      <c r="A24" s="1">
        <f>7199</f>
        <v>7199</v>
      </c>
      <c r="B24" s="1">
        <f>17</f>
        <v>17</v>
      </c>
      <c r="C24" s="1">
        <f>4743</f>
        <v>4743</v>
      </c>
      <c r="D24" s="1">
        <f>35245</f>
        <v>35245</v>
      </c>
      <c r="E24" s="1">
        <f>34.4189453125</f>
        <v>34.4189453125</v>
      </c>
    </row>
    <row r="25" spans="1:5" x14ac:dyDescent="0.25">
      <c r="A25" s="1">
        <f>7479</f>
        <v>7479</v>
      </c>
      <c r="B25" s="1">
        <f>22</f>
        <v>22</v>
      </c>
      <c r="C25" s="1">
        <f>4902</f>
        <v>4902</v>
      </c>
      <c r="D25" s="1">
        <f>35682</f>
        <v>35682</v>
      </c>
      <c r="E25" s="1">
        <f>34.845703125</f>
        <v>34.845703125</v>
      </c>
    </row>
    <row r="26" spans="1:5" x14ac:dyDescent="0.25">
      <c r="A26" s="1">
        <f>7767</f>
        <v>7767</v>
      </c>
      <c r="B26" s="1">
        <f>25</f>
        <v>25</v>
      </c>
      <c r="C26" s="1">
        <f>5087</f>
        <v>5087</v>
      </c>
      <c r="D26" s="1">
        <f>35749</f>
        <v>35749</v>
      </c>
      <c r="E26" s="1">
        <f>34.9111328125</f>
        <v>34.9111328125</v>
      </c>
    </row>
    <row r="27" spans="1:5" x14ac:dyDescent="0.25">
      <c r="A27" s="1">
        <f>8066</f>
        <v>8066</v>
      </c>
      <c r="B27" s="1">
        <f>24</f>
        <v>24</v>
      </c>
      <c r="C27" s="1">
        <f>5264</f>
        <v>5264</v>
      </c>
      <c r="D27" s="1">
        <f>35989</f>
        <v>35989</v>
      </c>
      <c r="E27" s="1">
        <f>35.1455078125</f>
        <v>35.1455078125</v>
      </c>
    </row>
    <row r="28" spans="1:5" x14ac:dyDescent="0.25">
      <c r="A28" s="1">
        <f>8383</f>
        <v>8383</v>
      </c>
      <c r="B28" s="1">
        <f>30</f>
        <v>30</v>
      </c>
      <c r="C28" s="1">
        <f>5411</f>
        <v>5411</v>
      </c>
      <c r="D28" s="1">
        <f>36205</f>
        <v>36205</v>
      </c>
      <c r="E28" s="1">
        <f>35.3564453125</f>
        <v>35.3564453125</v>
      </c>
    </row>
    <row r="29" spans="1:5" x14ac:dyDescent="0.25">
      <c r="A29" s="1">
        <f>8667</f>
        <v>8667</v>
      </c>
      <c r="B29" s="1">
        <f>25</f>
        <v>25</v>
      </c>
      <c r="C29" s="1">
        <f>5578</f>
        <v>5578</v>
      </c>
      <c r="D29" s="1">
        <f>36418</f>
        <v>36418</v>
      </c>
      <c r="E29" s="1">
        <f>35.564453125</f>
        <v>35.564453125</v>
      </c>
    </row>
    <row r="30" spans="1:5" x14ac:dyDescent="0.25">
      <c r="A30" s="1">
        <f>8960</f>
        <v>8960</v>
      </c>
      <c r="B30" s="1">
        <f>20</f>
        <v>20</v>
      </c>
      <c r="C30" s="1">
        <f>5754</f>
        <v>5754</v>
      </c>
      <c r="D30" s="1">
        <f>36469</f>
        <v>36469</v>
      </c>
      <c r="E30" s="1">
        <f>35.6142578125</f>
        <v>35.6142578125</v>
      </c>
    </row>
    <row r="31" spans="1:5" x14ac:dyDescent="0.25">
      <c r="A31" s="1">
        <f>9255</f>
        <v>9255</v>
      </c>
      <c r="B31" s="1">
        <f>31</f>
        <v>31</v>
      </c>
      <c r="C31" s="1">
        <f>5905</f>
        <v>5905</v>
      </c>
      <c r="D31" s="1">
        <f>36549</f>
        <v>36549</v>
      </c>
      <c r="E31" s="1">
        <f>35.6923828125</f>
        <v>35.6923828125</v>
      </c>
    </row>
    <row r="32" spans="1:5" x14ac:dyDescent="0.25">
      <c r="A32" s="1">
        <f>9515</f>
        <v>9515</v>
      </c>
      <c r="B32" s="1">
        <f>23</f>
        <v>23</v>
      </c>
      <c r="C32" s="1">
        <f>6093</f>
        <v>6093</v>
      </c>
      <c r="D32" s="1">
        <f>37145</f>
        <v>37145</v>
      </c>
      <c r="E32" s="1">
        <f>36.2744140625</f>
        <v>36.2744140625</v>
      </c>
    </row>
    <row r="33" spans="1:5" x14ac:dyDescent="0.25">
      <c r="A33" s="1">
        <f>9833</f>
        <v>9833</v>
      </c>
      <c r="B33" s="1">
        <f>26</f>
        <v>26</v>
      </c>
      <c r="C33" s="1">
        <f>6263</f>
        <v>6263</v>
      </c>
      <c r="D33" s="1">
        <f>37422</f>
        <v>37422</v>
      </c>
      <c r="E33" s="1">
        <f>36.544921875</f>
        <v>36.544921875</v>
      </c>
    </row>
    <row r="34" spans="1:5" x14ac:dyDescent="0.25">
      <c r="A34" s="1">
        <f>10136</f>
        <v>10136</v>
      </c>
      <c r="B34" s="1">
        <f>14</f>
        <v>14</v>
      </c>
      <c r="C34" s="1">
        <f>6456</f>
        <v>6456</v>
      </c>
      <c r="D34" s="1">
        <f>37924</f>
        <v>37924</v>
      </c>
      <c r="E34" s="1">
        <f>37.03515625</f>
        <v>37.03515625</v>
      </c>
    </row>
    <row r="35" spans="1:5" x14ac:dyDescent="0.25">
      <c r="A35" s="1">
        <f>10446</f>
        <v>10446</v>
      </c>
      <c r="B35" s="1">
        <f>21</f>
        <v>21</v>
      </c>
      <c r="C35" s="1">
        <f>6630</f>
        <v>6630</v>
      </c>
      <c r="D35" s="1">
        <f>38284</f>
        <v>38284</v>
      </c>
      <c r="E35" s="1">
        <f>37.38671875</f>
        <v>37.38671875</v>
      </c>
    </row>
    <row r="36" spans="1:5" x14ac:dyDescent="0.25">
      <c r="A36" s="1">
        <f>10742</f>
        <v>10742</v>
      </c>
      <c r="B36" s="1">
        <f>18</f>
        <v>18</v>
      </c>
      <c r="C36" s="1">
        <f>6860</f>
        <v>6860</v>
      </c>
      <c r="D36" s="1">
        <f>39574</f>
        <v>39574</v>
      </c>
      <c r="E36" s="1">
        <f>38.646484375</f>
        <v>38.646484375</v>
      </c>
    </row>
    <row r="37" spans="1:5" x14ac:dyDescent="0.25">
      <c r="A37" s="1">
        <f>11052</f>
        <v>11052</v>
      </c>
      <c r="B37" s="1">
        <f>21</f>
        <v>21</v>
      </c>
      <c r="C37" s="1">
        <f>7053</f>
        <v>7053</v>
      </c>
      <c r="D37" s="1">
        <f>41070</f>
        <v>41070</v>
      </c>
      <c r="E37" s="1">
        <f>40.107421875</f>
        <v>40.107421875</v>
      </c>
    </row>
    <row r="38" spans="1:5" x14ac:dyDescent="0.25">
      <c r="A38" s="1">
        <f>11370</f>
        <v>11370</v>
      </c>
      <c r="B38" s="1">
        <f>16</f>
        <v>16</v>
      </c>
      <c r="C38" s="1">
        <f>7218</f>
        <v>7218</v>
      </c>
      <c r="D38" s="1">
        <f>40820</f>
        <v>40820</v>
      </c>
      <c r="E38" s="1">
        <f>39.86328125</f>
        <v>39.86328125</v>
      </c>
    </row>
    <row r="39" spans="1:5" x14ac:dyDescent="0.25">
      <c r="A39" s="1">
        <f>11648</f>
        <v>11648</v>
      </c>
      <c r="B39" s="1">
        <f>21</f>
        <v>21</v>
      </c>
      <c r="C39" s="1">
        <f>7376</f>
        <v>7376</v>
      </c>
      <c r="D39" s="1">
        <f>42636</f>
        <v>42636</v>
      </c>
      <c r="E39" s="1">
        <f>41.63671875</f>
        <v>41.63671875</v>
      </c>
    </row>
    <row r="40" spans="1:5" x14ac:dyDescent="0.25">
      <c r="A40" s="1">
        <f>11985</f>
        <v>11985</v>
      </c>
      <c r="B40" s="1">
        <f>20</f>
        <v>20</v>
      </c>
      <c r="C40" s="1">
        <f>7548</f>
        <v>7548</v>
      </c>
      <c r="D40" s="1">
        <f>41360</f>
        <v>41360</v>
      </c>
      <c r="E40" s="1">
        <f>40.390625</f>
        <v>40.390625</v>
      </c>
    </row>
    <row r="41" spans="1:5" x14ac:dyDescent="0.25">
      <c r="A41" s="1">
        <f>12289</f>
        <v>12289</v>
      </c>
      <c r="B41" s="1">
        <f>25</f>
        <v>25</v>
      </c>
      <c r="C41" s="1">
        <f>7717</f>
        <v>7717</v>
      </c>
      <c r="D41" s="1">
        <f>41696</f>
        <v>41696</v>
      </c>
      <c r="E41" s="1">
        <f>40.71875</f>
        <v>40.71875</v>
      </c>
    </row>
    <row r="42" spans="1:5" x14ac:dyDescent="0.25">
      <c r="A42" s="1">
        <f>12594</f>
        <v>12594</v>
      </c>
      <c r="B42" s="1">
        <f>18</f>
        <v>18</v>
      </c>
      <c r="C42" s="1">
        <f>7889</f>
        <v>7889</v>
      </c>
      <c r="D42" s="1">
        <f>41734</f>
        <v>41734</v>
      </c>
      <c r="E42" s="1">
        <f>40.755859375</f>
        <v>40.755859375</v>
      </c>
    </row>
    <row r="43" spans="1:5" x14ac:dyDescent="0.25">
      <c r="A43" s="1">
        <f>12925</f>
        <v>12925</v>
      </c>
      <c r="B43" s="1">
        <f>22</f>
        <v>22</v>
      </c>
      <c r="C43" s="1">
        <f>8090</f>
        <v>8090</v>
      </c>
      <c r="D43" s="1">
        <f>41668</f>
        <v>41668</v>
      </c>
      <c r="E43" s="1">
        <f>40.69140625</f>
        <v>40.69140625</v>
      </c>
    </row>
    <row r="44" spans="1:5" x14ac:dyDescent="0.25">
      <c r="A44" s="1">
        <f>13205</f>
        <v>13205</v>
      </c>
      <c r="B44" s="1">
        <f>18</f>
        <v>18</v>
      </c>
      <c r="C44" s="1">
        <f>8284</f>
        <v>8284</v>
      </c>
      <c r="D44" s="1">
        <f>41720</f>
        <v>41720</v>
      </c>
      <c r="E44" s="1">
        <f>40.7421875</f>
        <v>40.7421875</v>
      </c>
    </row>
    <row r="45" spans="1:5" x14ac:dyDescent="0.25">
      <c r="A45" s="1">
        <f>13529</f>
        <v>13529</v>
      </c>
      <c r="B45" s="1">
        <f>22</f>
        <v>22</v>
      </c>
      <c r="C45" s="1">
        <f>8488</f>
        <v>8488</v>
      </c>
      <c r="D45" s="1">
        <f>41722</f>
        <v>41722</v>
      </c>
      <c r="E45" s="1">
        <f>40.744140625</f>
        <v>40.744140625</v>
      </c>
    </row>
    <row r="46" spans="1:5" x14ac:dyDescent="0.25">
      <c r="A46" s="1">
        <f>13815</f>
        <v>13815</v>
      </c>
      <c r="B46" s="1">
        <f>23</f>
        <v>23</v>
      </c>
      <c r="C46" s="1">
        <f>8660</f>
        <v>8660</v>
      </c>
      <c r="D46" s="1">
        <f>41720</f>
        <v>41720</v>
      </c>
      <c r="E46" s="1">
        <f>40.7421875</f>
        <v>40.7421875</v>
      </c>
    </row>
    <row r="47" spans="1:5" x14ac:dyDescent="0.25">
      <c r="A47" s="1">
        <f>14139</f>
        <v>14139</v>
      </c>
      <c r="B47" s="1">
        <f>22</f>
        <v>22</v>
      </c>
      <c r="C47" s="1">
        <f>8830</f>
        <v>8830</v>
      </c>
      <c r="D47" s="1">
        <f>41724</f>
        <v>41724</v>
      </c>
      <c r="E47" s="1">
        <f>40.74609375</f>
        <v>40.74609375</v>
      </c>
    </row>
    <row r="48" spans="1:5" x14ac:dyDescent="0.25">
      <c r="A48" s="1">
        <f>14417</f>
        <v>14417</v>
      </c>
      <c r="B48" s="1">
        <f>18</f>
        <v>18</v>
      </c>
      <c r="C48" s="1">
        <f>9031</f>
        <v>9031</v>
      </c>
      <c r="D48" s="1">
        <f>41724</f>
        <v>41724</v>
      </c>
      <c r="E48" s="1">
        <f>40.74609375</f>
        <v>40.74609375</v>
      </c>
    </row>
    <row r="49" spans="1:5" x14ac:dyDescent="0.25">
      <c r="A49" s="1">
        <f>14732</f>
        <v>14732</v>
      </c>
      <c r="B49" s="1">
        <f>25</f>
        <v>25</v>
      </c>
      <c r="C49" s="1">
        <f>9186</f>
        <v>9186</v>
      </c>
      <c r="D49" s="1">
        <f>41724</f>
        <v>41724</v>
      </c>
      <c r="E49" s="1">
        <f>40.74609375</f>
        <v>40.74609375</v>
      </c>
    </row>
    <row r="50" spans="1:5" x14ac:dyDescent="0.25">
      <c r="A50" s="1">
        <f>15043</f>
        <v>15043</v>
      </c>
      <c r="B50" s="1">
        <f>28</f>
        <v>28</v>
      </c>
      <c r="C50" s="1">
        <f>9367</f>
        <v>9367</v>
      </c>
      <c r="D50" s="1">
        <f>42085</f>
        <v>42085</v>
      </c>
      <c r="E50" s="1">
        <f>41.0986328125</f>
        <v>41.0986328125</v>
      </c>
    </row>
    <row r="51" spans="1:5" x14ac:dyDescent="0.25">
      <c r="A51" s="1">
        <f>15337</f>
        <v>15337</v>
      </c>
      <c r="B51" s="1">
        <f>32</f>
        <v>32</v>
      </c>
      <c r="C51" s="1">
        <f>9547</f>
        <v>9547</v>
      </c>
      <c r="D51" s="1">
        <f>42159</f>
        <v>42159</v>
      </c>
      <c r="E51" s="1">
        <f>41.1708984375</f>
        <v>41.1708984375</v>
      </c>
    </row>
    <row r="52" spans="1:5" x14ac:dyDescent="0.25">
      <c r="A52" s="1">
        <f>15681</f>
        <v>15681</v>
      </c>
      <c r="B52" s="1">
        <f>29</f>
        <v>29</v>
      </c>
      <c r="C52" s="1">
        <f>9739</f>
        <v>9739</v>
      </c>
      <c r="D52" s="1">
        <f>42359</f>
        <v>42359</v>
      </c>
      <c r="E52" s="1">
        <f>41.3662109375</f>
        <v>41.3662109375</v>
      </c>
    </row>
    <row r="53" spans="1:5" x14ac:dyDescent="0.25">
      <c r="A53" s="1">
        <f>15984</f>
        <v>15984</v>
      </c>
      <c r="B53" s="1">
        <f>29</f>
        <v>29</v>
      </c>
      <c r="C53" s="1">
        <f>9939</f>
        <v>9939</v>
      </c>
      <c r="D53" s="1">
        <f>42245</f>
        <v>42245</v>
      </c>
      <c r="E53" s="1">
        <f>41.2548828125</f>
        <v>41.2548828125</v>
      </c>
    </row>
    <row r="54" spans="1:5" x14ac:dyDescent="0.25">
      <c r="A54" s="1">
        <f>16314</f>
        <v>16314</v>
      </c>
      <c r="B54" s="1">
        <f>29</f>
        <v>29</v>
      </c>
      <c r="C54" s="1">
        <f>10126</f>
        <v>10126</v>
      </c>
      <c r="D54" s="1">
        <f>42259</f>
        <v>42259</v>
      </c>
      <c r="E54" s="1">
        <f>41.2685546875</f>
        <v>41.2685546875</v>
      </c>
    </row>
    <row r="55" spans="1:5" x14ac:dyDescent="0.25">
      <c r="A55" s="1">
        <f>16581</f>
        <v>16581</v>
      </c>
      <c r="B55" s="1">
        <f>29</f>
        <v>29</v>
      </c>
      <c r="C55" s="1">
        <f>10332</f>
        <v>10332</v>
      </c>
      <c r="D55" s="1">
        <f>42275</f>
        <v>42275</v>
      </c>
      <c r="E55" s="1">
        <f>41.2841796875</f>
        <v>41.2841796875</v>
      </c>
    </row>
    <row r="56" spans="1:5" x14ac:dyDescent="0.25">
      <c r="A56" s="1">
        <f>16896</f>
        <v>16896</v>
      </c>
      <c r="B56" s="1">
        <f>25</f>
        <v>25</v>
      </c>
      <c r="C56" s="1">
        <f>10550</f>
        <v>10550</v>
      </c>
      <c r="D56" s="1">
        <f>42492</f>
        <v>42492</v>
      </c>
      <c r="E56" s="1">
        <f>41.49609375</f>
        <v>41.49609375</v>
      </c>
    </row>
    <row r="57" spans="1:5" x14ac:dyDescent="0.25">
      <c r="A57" s="1">
        <f>17210</f>
        <v>17210</v>
      </c>
      <c r="B57" s="1">
        <f>27</f>
        <v>27</v>
      </c>
      <c r="C57" s="1">
        <f>10724</f>
        <v>10724</v>
      </c>
      <c r="D57" s="1">
        <f>42667</f>
        <v>42667</v>
      </c>
      <c r="E57" s="1">
        <f>41.6669921875</f>
        <v>41.6669921875</v>
      </c>
    </row>
    <row r="58" spans="1:5" x14ac:dyDescent="0.25">
      <c r="A58" s="1">
        <f>17514</f>
        <v>17514</v>
      </c>
      <c r="B58" s="1">
        <f>21</f>
        <v>21</v>
      </c>
      <c r="C58" s="1">
        <f>10915</f>
        <v>10915</v>
      </c>
      <c r="D58" s="1">
        <f>42887</f>
        <v>42887</v>
      </c>
      <c r="E58" s="1">
        <f>41.8818359375</f>
        <v>41.8818359375</v>
      </c>
    </row>
    <row r="59" spans="1:5" x14ac:dyDescent="0.25">
      <c r="A59" s="1">
        <f>17822</f>
        <v>17822</v>
      </c>
      <c r="B59" s="1">
        <f>27</f>
        <v>27</v>
      </c>
      <c r="C59" s="1">
        <f>11128</f>
        <v>11128</v>
      </c>
      <c r="D59" s="1">
        <f>43031</f>
        <v>43031</v>
      </c>
      <c r="E59" s="1">
        <f>42.0224609375</f>
        <v>42.0224609375</v>
      </c>
    </row>
    <row r="60" spans="1:5" x14ac:dyDescent="0.25">
      <c r="A60" s="1">
        <f>18104</f>
        <v>18104</v>
      </c>
      <c r="B60" s="1">
        <f>22</f>
        <v>22</v>
      </c>
      <c r="C60" s="1">
        <f>11284</f>
        <v>11284</v>
      </c>
      <c r="D60" s="1">
        <f>43243</f>
        <v>43243</v>
      </c>
      <c r="E60" s="1">
        <f>42.2294921875</f>
        <v>42.2294921875</v>
      </c>
    </row>
    <row r="61" spans="1:5" x14ac:dyDescent="0.25">
      <c r="A61" s="1">
        <f>18417</f>
        <v>18417</v>
      </c>
      <c r="B61" s="1">
        <f>28</f>
        <v>28</v>
      </c>
      <c r="C61" s="1">
        <f>11502</f>
        <v>11502</v>
      </c>
      <c r="D61" s="1">
        <f>43445</f>
        <v>43445</v>
      </c>
      <c r="E61" s="1">
        <f>42.4267578125</f>
        <v>42.4267578125</v>
      </c>
    </row>
    <row r="62" spans="1:5" x14ac:dyDescent="0.25">
      <c r="A62" s="1">
        <f>18745</f>
        <v>18745</v>
      </c>
      <c r="B62" s="1">
        <f>24</f>
        <v>24</v>
      </c>
      <c r="C62" s="1">
        <f>11719</f>
        <v>11719</v>
      </c>
      <c r="D62" s="1">
        <f>43643</f>
        <v>43643</v>
      </c>
      <c r="E62" s="1">
        <f>42.6201171875</f>
        <v>42.6201171875</v>
      </c>
    </row>
    <row r="63" spans="1:5" x14ac:dyDescent="0.25">
      <c r="A63" s="1">
        <f>19051</f>
        <v>19051</v>
      </c>
      <c r="B63" s="1">
        <f>25</f>
        <v>25</v>
      </c>
      <c r="C63" s="1">
        <f>11878</f>
        <v>11878</v>
      </c>
      <c r="D63" s="1">
        <f>43868</f>
        <v>43868</v>
      </c>
      <c r="E63" s="1">
        <f>42.83984375</f>
        <v>42.83984375</v>
      </c>
    </row>
    <row r="64" spans="1:5" x14ac:dyDescent="0.25">
      <c r="A64" s="1">
        <f>19343</f>
        <v>19343</v>
      </c>
      <c r="B64" s="1">
        <f>20</f>
        <v>20</v>
      </c>
      <c r="C64" s="1">
        <f>12074</f>
        <v>12074</v>
      </c>
      <c r="D64" s="1">
        <f>44066</f>
        <v>44066</v>
      </c>
      <c r="E64" s="1">
        <f>43.033203125</f>
        <v>43.033203125</v>
      </c>
    </row>
    <row r="65" spans="1:5" x14ac:dyDescent="0.25">
      <c r="A65" s="1">
        <f>19653</f>
        <v>19653</v>
      </c>
      <c r="B65" s="1">
        <f>25</f>
        <v>25</v>
      </c>
      <c r="C65" s="1">
        <f>12235</f>
        <v>12235</v>
      </c>
      <c r="D65" s="1">
        <f>44252</f>
        <v>44252</v>
      </c>
      <c r="E65" s="1">
        <f>43.21484375</f>
        <v>43.21484375</v>
      </c>
    </row>
    <row r="66" spans="1:5" x14ac:dyDescent="0.25">
      <c r="A66" s="1">
        <f>19949</f>
        <v>19949</v>
      </c>
      <c r="B66" s="1">
        <f>25</f>
        <v>25</v>
      </c>
      <c r="C66" s="1">
        <f>12446</f>
        <v>12446</v>
      </c>
      <c r="D66" s="1">
        <f>44378</f>
        <v>44378</v>
      </c>
      <c r="E66" s="1">
        <f>43.337890625</f>
        <v>43.337890625</v>
      </c>
    </row>
    <row r="67" spans="1:5" x14ac:dyDescent="0.25">
      <c r="A67" s="1">
        <f>20228</f>
        <v>20228</v>
      </c>
      <c r="B67" s="1">
        <f>22</f>
        <v>22</v>
      </c>
      <c r="C67" s="1">
        <f>12638</f>
        <v>12638</v>
      </c>
      <c r="D67" s="1">
        <f>44376</f>
        <v>44376</v>
      </c>
      <c r="E67" s="1">
        <f>43.3359375</f>
        <v>43.3359375</v>
      </c>
    </row>
    <row r="68" spans="1:5" x14ac:dyDescent="0.25">
      <c r="A68" s="1">
        <f>20545</f>
        <v>20545</v>
      </c>
      <c r="B68" s="1">
        <f>22</f>
        <v>22</v>
      </c>
      <c r="C68" s="1">
        <f>12831</f>
        <v>12831</v>
      </c>
      <c r="D68" s="1">
        <f>44380</f>
        <v>44380</v>
      </c>
      <c r="E68" s="1">
        <f>43.33984375</f>
        <v>43.33984375</v>
      </c>
    </row>
    <row r="69" spans="1:5" x14ac:dyDescent="0.25">
      <c r="A69" s="1">
        <f>20822</f>
        <v>20822</v>
      </c>
      <c r="B69" s="1">
        <f>16</f>
        <v>16</v>
      </c>
      <c r="C69" s="1">
        <f>13056</f>
        <v>13056</v>
      </c>
      <c r="D69" s="1">
        <f>44382</f>
        <v>44382</v>
      </c>
      <c r="E69" s="1">
        <f>43.341796875</f>
        <v>43.341796875</v>
      </c>
    </row>
    <row r="70" spans="1:5" x14ac:dyDescent="0.25">
      <c r="A70" s="1">
        <f>21128</f>
        <v>21128</v>
      </c>
      <c r="B70" s="1">
        <f>25</f>
        <v>25</v>
      </c>
      <c r="C70" s="1">
        <f>13263</f>
        <v>13263</v>
      </c>
      <c r="D70" s="1">
        <f>44384</f>
        <v>44384</v>
      </c>
      <c r="E70" s="1">
        <f>43.34375</f>
        <v>43.34375</v>
      </c>
    </row>
    <row r="71" spans="1:5" x14ac:dyDescent="0.25">
      <c r="A71" s="1">
        <f>21442</f>
        <v>21442</v>
      </c>
      <c r="B71" s="1">
        <f>17</f>
        <v>17</v>
      </c>
      <c r="C71" s="1">
        <f>13426</f>
        <v>13426</v>
      </c>
      <c r="D71" s="1">
        <f>44388</f>
        <v>44388</v>
      </c>
      <c r="E71" s="1">
        <f>43.34765625</f>
        <v>43.34765625</v>
      </c>
    </row>
    <row r="72" spans="1:5" x14ac:dyDescent="0.25">
      <c r="A72" s="1">
        <f>21782</f>
        <v>21782</v>
      </c>
      <c r="B72" s="1">
        <f>27</f>
        <v>27</v>
      </c>
      <c r="C72" s="1">
        <f>13648</f>
        <v>13648</v>
      </c>
      <c r="D72" s="1">
        <f>44390</f>
        <v>44390</v>
      </c>
      <c r="E72" s="1">
        <f>43.349609375</f>
        <v>43.349609375</v>
      </c>
    </row>
    <row r="73" spans="1:5" x14ac:dyDescent="0.25">
      <c r="A73" s="1">
        <f>22155</f>
        <v>22155</v>
      </c>
      <c r="B73" s="1">
        <f>30</f>
        <v>30</v>
      </c>
      <c r="C73" s="1">
        <f>13861</f>
        <v>13861</v>
      </c>
      <c r="D73" s="1">
        <f>44396</f>
        <v>44396</v>
      </c>
      <c r="E73" s="1">
        <f>43.35546875</f>
        <v>43.35546875</v>
      </c>
    </row>
    <row r="74" spans="1:5" x14ac:dyDescent="0.25">
      <c r="A74" s="1">
        <f>22512</f>
        <v>22512</v>
      </c>
      <c r="B74" s="1">
        <f>20</f>
        <v>20</v>
      </c>
      <c r="C74" s="1">
        <f>14054</f>
        <v>14054</v>
      </c>
      <c r="D74" s="1">
        <f>44416</f>
        <v>44416</v>
      </c>
      <c r="E74" s="1">
        <f>43.375</f>
        <v>43.375</v>
      </c>
    </row>
    <row r="75" spans="1:5" x14ac:dyDescent="0.25">
      <c r="A75" s="1">
        <f>22875</f>
        <v>22875</v>
      </c>
      <c r="B75" s="1">
        <f>27</f>
        <v>27</v>
      </c>
      <c r="C75" s="1">
        <f>14249</f>
        <v>14249</v>
      </c>
      <c r="D75" s="1">
        <f>44486</f>
        <v>44486</v>
      </c>
      <c r="E75" s="1">
        <f>43.443359375</f>
        <v>43.443359375</v>
      </c>
    </row>
    <row r="76" spans="1:5" x14ac:dyDescent="0.25">
      <c r="A76" s="1">
        <f>23253</f>
        <v>23253</v>
      </c>
      <c r="B76" s="1">
        <f>27</f>
        <v>27</v>
      </c>
      <c r="C76" s="1">
        <f>14445</f>
        <v>14445</v>
      </c>
      <c r="D76" s="1">
        <f>44672</f>
        <v>44672</v>
      </c>
      <c r="E76" s="1">
        <f>43.625</f>
        <v>43.625</v>
      </c>
    </row>
    <row r="77" spans="1:5" x14ac:dyDescent="0.25">
      <c r="A77" s="1">
        <f>23612</f>
        <v>23612</v>
      </c>
      <c r="B77" s="1">
        <f>24</f>
        <v>24</v>
      </c>
      <c r="C77" s="1">
        <f>14612</f>
        <v>14612</v>
      </c>
      <c r="D77" s="1">
        <f>44836</f>
        <v>44836</v>
      </c>
      <c r="E77" s="1">
        <f>43.78515625</f>
        <v>43.78515625</v>
      </c>
    </row>
    <row r="78" spans="1:5" x14ac:dyDescent="0.25">
      <c r="A78" s="1">
        <f>23912</f>
        <v>23912</v>
      </c>
      <c r="B78" s="1">
        <f>25</f>
        <v>25</v>
      </c>
      <c r="C78" s="1">
        <f>14772</f>
        <v>14772</v>
      </c>
      <c r="D78" s="1">
        <f>45008</f>
        <v>45008</v>
      </c>
      <c r="E78" s="1">
        <f>43.953125</f>
        <v>43.953125</v>
      </c>
    </row>
    <row r="79" spans="1:5" x14ac:dyDescent="0.25">
      <c r="A79" s="1">
        <f>24186</f>
        <v>24186</v>
      </c>
      <c r="B79" s="1">
        <f>22</f>
        <v>22</v>
      </c>
      <c r="C79" s="1">
        <f>14950</f>
        <v>14950</v>
      </c>
      <c r="D79" s="1">
        <f>45396</f>
        <v>45396</v>
      </c>
      <c r="E79" s="1">
        <f>44.33203125</f>
        <v>44.33203125</v>
      </c>
    </row>
    <row r="80" spans="1:5" x14ac:dyDescent="0.25">
      <c r="A80" s="1">
        <f>24492</f>
        <v>24492</v>
      </c>
      <c r="B80" s="1">
        <f>18</f>
        <v>18</v>
      </c>
      <c r="C80" s="1">
        <f>15169</f>
        <v>15169</v>
      </c>
      <c r="D80" s="1">
        <f>46234</f>
        <v>46234</v>
      </c>
      <c r="E80" s="1">
        <f>45.150390625</f>
        <v>45.150390625</v>
      </c>
    </row>
    <row r="81" spans="1:5" x14ac:dyDescent="0.25">
      <c r="A81" s="1">
        <f>24818</f>
        <v>24818</v>
      </c>
      <c r="B81" s="1">
        <f>17</f>
        <v>17</v>
      </c>
      <c r="C81" s="1">
        <f>15388</f>
        <v>15388</v>
      </c>
      <c r="D81" s="1">
        <f>46820</f>
        <v>46820</v>
      </c>
      <c r="E81" s="1">
        <f>45.72265625</f>
        <v>45.72265625</v>
      </c>
    </row>
    <row r="82" spans="1:5" x14ac:dyDescent="0.25">
      <c r="A82" s="1">
        <f>25105</f>
        <v>25105</v>
      </c>
      <c r="B82" s="1">
        <f>16</f>
        <v>16</v>
      </c>
      <c r="C82" s="1">
        <f>15587</f>
        <v>15587</v>
      </c>
      <c r="D82" s="1">
        <f>46644</f>
        <v>46644</v>
      </c>
      <c r="E82" s="1">
        <f>45.55078125</f>
        <v>45.55078125</v>
      </c>
    </row>
    <row r="83" spans="1:5" x14ac:dyDescent="0.25">
      <c r="A83" s="1">
        <f>25433</f>
        <v>25433</v>
      </c>
      <c r="B83" s="1">
        <f>20</f>
        <v>20</v>
      </c>
      <c r="C83" s="1">
        <f>15803</f>
        <v>15803</v>
      </c>
      <c r="D83" s="1">
        <f>46654</f>
        <v>46654</v>
      </c>
      <c r="E83" s="1">
        <f>45.560546875</f>
        <v>45.560546875</v>
      </c>
    </row>
    <row r="84" spans="1:5" x14ac:dyDescent="0.25">
      <c r="A84" s="1">
        <f>25768</f>
        <v>25768</v>
      </c>
      <c r="B84" s="1">
        <f>22</f>
        <v>22</v>
      </c>
      <c r="C84" s="1">
        <f>16033</f>
        <v>16033</v>
      </c>
      <c r="D84" s="1">
        <f>46652</f>
        <v>46652</v>
      </c>
      <c r="E84" s="1">
        <f>45.55859375</f>
        <v>45.55859375</v>
      </c>
    </row>
    <row r="85" spans="1:5" x14ac:dyDescent="0.25">
      <c r="A85" s="1">
        <f>26124</f>
        <v>26124</v>
      </c>
      <c r="B85" s="1">
        <f>20</f>
        <v>20</v>
      </c>
      <c r="C85" s="1">
        <f>16223</f>
        <v>16223</v>
      </c>
      <c r="D85" s="1">
        <f>46668</f>
        <v>46668</v>
      </c>
      <c r="E85" s="1">
        <f>45.57421875</f>
        <v>45.57421875</v>
      </c>
    </row>
    <row r="86" spans="1:5" x14ac:dyDescent="0.25">
      <c r="A86" s="1">
        <f>26433</f>
        <v>26433</v>
      </c>
      <c r="B86" s="1">
        <f>12</f>
        <v>12</v>
      </c>
      <c r="C86" s="1">
        <f>16421</f>
        <v>16421</v>
      </c>
      <c r="D86" s="1">
        <f>46726</f>
        <v>46726</v>
      </c>
      <c r="E86" s="1">
        <f>45.630859375</f>
        <v>45.630859375</v>
      </c>
    </row>
    <row r="87" spans="1:5" x14ac:dyDescent="0.25">
      <c r="A87" s="1">
        <f>26731</f>
        <v>26731</v>
      </c>
      <c r="B87" s="1">
        <f>11</f>
        <v>11</v>
      </c>
      <c r="C87" s="1">
        <f>16610</f>
        <v>16610</v>
      </c>
      <c r="D87" s="1">
        <f>46784</f>
        <v>46784</v>
      </c>
      <c r="E87" s="1">
        <f>45.6875</f>
        <v>45.6875</v>
      </c>
    </row>
    <row r="88" spans="1:5" x14ac:dyDescent="0.25">
      <c r="A88" s="1">
        <f>27034</f>
        <v>27034</v>
      </c>
      <c r="B88" s="1">
        <f>18</f>
        <v>18</v>
      </c>
      <c r="C88" s="1">
        <f>16799</f>
        <v>16799</v>
      </c>
      <c r="D88" s="1">
        <f>46784</f>
        <v>46784</v>
      </c>
      <c r="E88" s="1">
        <f>45.6875</f>
        <v>45.6875</v>
      </c>
    </row>
    <row r="89" spans="1:5" x14ac:dyDescent="0.25">
      <c r="A89" s="1">
        <f>27327</f>
        <v>27327</v>
      </c>
      <c r="B89" s="1">
        <f>25</f>
        <v>25</v>
      </c>
      <c r="C89" s="1">
        <f>16973</f>
        <v>16973</v>
      </c>
      <c r="D89" s="1">
        <f>46792</f>
        <v>46792</v>
      </c>
      <c r="E89" s="1">
        <f>45.6953125</f>
        <v>45.6953125</v>
      </c>
    </row>
    <row r="90" spans="1:5" x14ac:dyDescent="0.25">
      <c r="A90" s="1">
        <f>27649</f>
        <v>27649</v>
      </c>
      <c r="B90" s="1">
        <f>22</f>
        <v>22</v>
      </c>
      <c r="C90" s="1">
        <f>17145</f>
        <v>17145</v>
      </c>
      <c r="D90" s="1">
        <f>46792</f>
        <v>46792</v>
      </c>
      <c r="E90" s="1">
        <f>45.6953125</f>
        <v>45.6953125</v>
      </c>
    </row>
    <row r="91" spans="1:5" x14ac:dyDescent="0.25">
      <c r="A91" s="1">
        <f>27967</f>
        <v>27967</v>
      </c>
      <c r="B91" s="1">
        <f>20</f>
        <v>20</v>
      </c>
      <c r="C91" s="1">
        <f>17354</f>
        <v>17354</v>
      </c>
      <c r="D91" s="1">
        <f>46762</f>
        <v>46762</v>
      </c>
      <c r="E91" s="1">
        <f>45.666015625</f>
        <v>45.666015625</v>
      </c>
    </row>
    <row r="92" spans="1:5" x14ac:dyDescent="0.25">
      <c r="A92" s="1">
        <f>28246</f>
        <v>28246</v>
      </c>
      <c r="B92" s="1">
        <f>22</f>
        <v>22</v>
      </c>
      <c r="C92" s="1">
        <f>17525</f>
        <v>17525</v>
      </c>
      <c r="D92" s="1">
        <f>46760</f>
        <v>46760</v>
      </c>
      <c r="E92" s="1">
        <f>45.6640625</f>
        <v>45.6640625</v>
      </c>
    </row>
    <row r="93" spans="1:5" x14ac:dyDescent="0.25">
      <c r="A93" s="1">
        <f>28537</f>
        <v>28537</v>
      </c>
      <c r="B93" s="1">
        <f>19</f>
        <v>19</v>
      </c>
      <c r="C93" s="1">
        <f>17709</f>
        <v>17709</v>
      </c>
      <c r="D93" s="1">
        <f>46772</f>
        <v>46772</v>
      </c>
      <c r="E93" s="1">
        <f>45.67578125</f>
        <v>45.67578125</v>
      </c>
    </row>
    <row r="94" spans="1:5" x14ac:dyDescent="0.25">
      <c r="A94" s="1">
        <f>28834</f>
        <v>28834</v>
      </c>
      <c r="B94" s="1">
        <f>17</f>
        <v>17</v>
      </c>
      <c r="C94" s="1">
        <f>17885</f>
        <v>17885</v>
      </c>
      <c r="D94" s="1">
        <f>46784</f>
        <v>46784</v>
      </c>
      <c r="E94" s="1">
        <f>45.6875</f>
        <v>45.6875</v>
      </c>
    </row>
    <row r="95" spans="1:5" x14ac:dyDescent="0.25">
      <c r="A95" s="1">
        <f>29124</f>
        <v>29124</v>
      </c>
      <c r="B95" s="1">
        <f>18</f>
        <v>18</v>
      </c>
      <c r="C95" s="1">
        <f>18041</f>
        <v>18041</v>
      </c>
      <c r="D95" s="1">
        <f>46816</f>
        <v>46816</v>
      </c>
      <c r="E95" s="1">
        <f>45.71875</f>
        <v>45.71875</v>
      </c>
    </row>
    <row r="96" spans="1:5" x14ac:dyDescent="0.25">
      <c r="A96" s="1">
        <f>29408</f>
        <v>29408</v>
      </c>
      <c r="B96" s="1">
        <f>16</f>
        <v>16</v>
      </c>
      <c r="C96" s="1">
        <f>18255</f>
        <v>18255</v>
      </c>
      <c r="D96" s="1">
        <f>46914</f>
        <v>46914</v>
      </c>
      <c r="E96" s="1">
        <f>45.814453125</f>
        <v>45.814453125</v>
      </c>
    </row>
    <row r="97" spans="1:5" x14ac:dyDescent="0.25">
      <c r="A97" s="1">
        <f>29714</f>
        <v>29714</v>
      </c>
      <c r="B97" s="1">
        <f>21</f>
        <v>21</v>
      </c>
      <c r="C97" s="1">
        <f>18444</f>
        <v>18444</v>
      </c>
      <c r="D97" s="1">
        <f>46912</f>
        <v>46912</v>
      </c>
      <c r="E97" s="1">
        <f>45.8125</f>
        <v>45.8125</v>
      </c>
    </row>
    <row r="98" spans="1:5" x14ac:dyDescent="0.25">
      <c r="A98" s="1">
        <f>30043</f>
        <v>30043</v>
      </c>
      <c r="B98" s="1">
        <f>24</f>
        <v>24</v>
      </c>
      <c r="C98" s="1">
        <f>18624</f>
        <v>18624</v>
      </c>
      <c r="D98" s="1">
        <f>46960</f>
        <v>46960</v>
      </c>
      <c r="E98" s="1">
        <f>45.859375</f>
        <v>45.859375</v>
      </c>
    </row>
    <row r="99" spans="1:5" x14ac:dyDescent="0.25">
      <c r="A99" s="1">
        <f>30383</f>
        <v>30383</v>
      </c>
      <c r="B99" s="1">
        <f>20</f>
        <v>20</v>
      </c>
      <c r="C99" s="1">
        <f>18808</f>
        <v>18808</v>
      </c>
      <c r="D99" s="1">
        <f>46972</f>
        <v>46972</v>
      </c>
      <c r="E99" s="1">
        <f>45.87109375</f>
        <v>45.87109375</v>
      </c>
    </row>
    <row r="100" spans="1:5" x14ac:dyDescent="0.25">
      <c r="A100" s="1">
        <f>30694</f>
        <v>30694</v>
      </c>
      <c r="B100" s="1">
        <f>20</f>
        <v>20</v>
      </c>
      <c r="C100" s="1">
        <f>18985</f>
        <v>18985</v>
      </c>
      <c r="D100" s="1">
        <f>46972</f>
        <v>46972</v>
      </c>
      <c r="E100" s="1">
        <f>45.87109375</f>
        <v>45.87109375</v>
      </c>
    </row>
    <row r="101" spans="1:5" x14ac:dyDescent="0.25">
      <c r="A101" s="1">
        <f>31004</f>
        <v>31004</v>
      </c>
      <c r="B101" s="1">
        <f>20</f>
        <v>20</v>
      </c>
      <c r="C101" s="1">
        <f>19185</f>
        <v>19185</v>
      </c>
      <c r="D101" s="1">
        <f>46978</f>
        <v>46978</v>
      </c>
      <c r="E101" s="1">
        <f>45.876953125</f>
        <v>45.876953125</v>
      </c>
    </row>
    <row r="102" spans="1:5" x14ac:dyDescent="0.25">
      <c r="A102" s="1">
        <f>31357</f>
        <v>31357</v>
      </c>
      <c r="B102" s="1">
        <f>17</f>
        <v>17</v>
      </c>
      <c r="C102" s="1">
        <f>19381</f>
        <v>19381</v>
      </c>
      <c r="D102" s="1">
        <f>46976</f>
        <v>46976</v>
      </c>
      <c r="E102" s="1">
        <f>45.875</f>
        <v>45.875</v>
      </c>
    </row>
    <row r="103" spans="1:5" x14ac:dyDescent="0.25">
      <c r="A103" s="1">
        <f>31663</f>
        <v>31663</v>
      </c>
      <c r="B103" s="1">
        <f>18</f>
        <v>18</v>
      </c>
      <c r="C103" s="1">
        <f>19549</f>
        <v>19549</v>
      </c>
      <c r="D103" s="1">
        <f>46980</f>
        <v>46980</v>
      </c>
      <c r="E103" s="1">
        <f>45.87890625</f>
        <v>45.87890625</v>
      </c>
    </row>
    <row r="104" spans="1:5" x14ac:dyDescent="0.25">
      <c r="A104" s="1">
        <f>31982</f>
        <v>31982</v>
      </c>
      <c r="B104" s="1">
        <f>21</f>
        <v>21</v>
      </c>
      <c r="C104" s="1">
        <f>19745</f>
        <v>19745</v>
      </c>
      <c r="D104" s="1">
        <f>46981</f>
        <v>46981</v>
      </c>
      <c r="E104" s="1">
        <f>45.8798828125</f>
        <v>45.8798828125</v>
      </c>
    </row>
    <row r="105" spans="1:5" x14ac:dyDescent="0.25">
      <c r="A105" s="1">
        <f>32308</f>
        <v>32308</v>
      </c>
      <c r="B105" s="1">
        <f>18</f>
        <v>18</v>
      </c>
      <c r="C105" s="1">
        <f>19919</f>
        <v>19919</v>
      </c>
      <c r="D105" s="1">
        <f>46984</f>
        <v>46984</v>
      </c>
      <c r="E105" s="1">
        <f>45.8828125</f>
        <v>45.8828125</v>
      </c>
    </row>
    <row r="106" spans="1:5" x14ac:dyDescent="0.25">
      <c r="A106" s="1">
        <f>32627</f>
        <v>32627</v>
      </c>
      <c r="B106" s="1">
        <f>23</f>
        <v>23</v>
      </c>
      <c r="C106" s="1">
        <f>20091</f>
        <v>20091</v>
      </c>
      <c r="D106" s="1">
        <f>46985</f>
        <v>46985</v>
      </c>
      <c r="E106" s="1">
        <f>45.8837890625</f>
        <v>45.8837890625</v>
      </c>
    </row>
    <row r="107" spans="1:5" x14ac:dyDescent="0.25">
      <c r="A107" s="1">
        <f>32924</f>
        <v>32924</v>
      </c>
      <c r="B107" s="1">
        <f>25</f>
        <v>25</v>
      </c>
      <c r="C107" s="1">
        <f>20278</f>
        <v>20278</v>
      </c>
      <c r="D107" s="1">
        <f>46988</f>
        <v>46988</v>
      </c>
      <c r="E107" s="1">
        <f>45.88671875</f>
        <v>45.88671875</v>
      </c>
    </row>
    <row r="108" spans="1:5" x14ac:dyDescent="0.25">
      <c r="A108" s="1">
        <f>33263</f>
        <v>33263</v>
      </c>
      <c r="B108" s="1">
        <f>24</f>
        <v>24</v>
      </c>
      <c r="C108" s="1">
        <f>20434</f>
        <v>20434</v>
      </c>
      <c r="D108" s="1">
        <f>46988</f>
        <v>46988</v>
      </c>
      <c r="E108" s="1">
        <f>45.88671875</f>
        <v>45.88671875</v>
      </c>
    </row>
    <row r="109" spans="1:5" x14ac:dyDescent="0.25">
      <c r="A109" s="1">
        <f>33586</f>
        <v>33586</v>
      </c>
      <c r="B109" s="1">
        <f>21</f>
        <v>21</v>
      </c>
      <c r="C109" s="1">
        <f>20629</f>
        <v>20629</v>
      </c>
      <c r="D109" s="1">
        <f>46992</f>
        <v>46992</v>
      </c>
      <c r="E109" s="1">
        <f>45.890625</f>
        <v>45.890625</v>
      </c>
    </row>
    <row r="110" spans="1:5" x14ac:dyDescent="0.25">
      <c r="A110" s="1">
        <f>33895</f>
        <v>33895</v>
      </c>
      <c r="B110" s="1">
        <f>21</f>
        <v>21</v>
      </c>
      <c r="C110" s="1">
        <f>20830</f>
        <v>20830</v>
      </c>
      <c r="D110" s="1">
        <f>47084</f>
        <v>47084</v>
      </c>
      <c r="E110" s="1">
        <f>45.98046875</f>
        <v>45.98046875</v>
      </c>
    </row>
    <row r="111" spans="1:5" x14ac:dyDescent="0.25">
      <c r="A111" s="1">
        <f>34173</f>
        <v>34173</v>
      </c>
      <c r="B111" s="1">
        <f>21</f>
        <v>21</v>
      </c>
      <c r="C111" s="1">
        <f>21009</f>
        <v>21009</v>
      </c>
      <c r="D111" s="1">
        <f>47088</f>
        <v>47088</v>
      </c>
      <c r="E111" s="1">
        <f>45.984375</f>
        <v>45.984375</v>
      </c>
    </row>
    <row r="112" spans="1:5" x14ac:dyDescent="0.25">
      <c r="A112" s="1">
        <f>34489</f>
        <v>34489</v>
      </c>
      <c r="B112" s="1">
        <f>21</f>
        <v>21</v>
      </c>
      <c r="C112" s="1">
        <f>21182</f>
        <v>21182</v>
      </c>
      <c r="D112" s="1">
        <f>47092</f>
        <v>47092</v>
      </c>
      <c r="E112" s="1">
        <f>45.98828125</f>
        <v>45.98828125</v>
      </c>
    </row>
    <row r="113" spans="3:5" x14ac:dyDescent="0.25">
      <c r="C113" s="1">
        <f>21373</f>
        <v>21373</v>
      </c>
      <c r="D113" s="1">
        <f>47096</f>
        <v>47096</v>
      </c>
      <c r="E113" s="1">
        <f>45.9921875</f>
        <v>45.9921875</v>
      </c>
    </row>
    <row r="114" spans="3:5" x14ac:dyDescent="0.25">
      <c r="C114" s="1">
        <f>21593</f>
        <v>21593</v>
      </c>
      <c r="D114" s="1">
        <f>47110</f>
        <v>47110</v>
      </c>
      <c r="E114" s="1">
        <f>46.005859375</f>
        <v>46.005859375</v>
      </c>
    </row>
    <row r="115" spans="3:5" x14ac:dyDescent="0.25">
      <c r="C115" s="1">
        <f>21834</f>
        <v>21834</v>
      </c>
      <c r="D115" s="1">
        <f>47108</f>
        <v>47108</v>
      </c>
      <c r="E115" s="1">
        <f>46.00390625</f>
        <v>46.00390625</v>
      </c>
    </row>
    <row r="116" spans="3:5" x14ac:dyDescent="0.25">
      <c r="C116" s="1">
        <f>22064</f>
        <v>22064</v>
      </c>
      <c r="D116" s="1">
        <f>47172</f>
        <v>47172</v>
      </c>
      <c r="E116" s="1">
        <f>46.06640625</f>
        <v>46.06640625</v>
      </c>
    </row>
    <row r="117" spans="3:5" x14ac:dyDescent="0.25">
      <c r="C117" s="1">
        <f>22296</f>
        <v>22296</v>
      </c>
      <c r="D117" s="1">
        <f>47202</f>
        <v>47202</v>
      </c>
      <c r="E117" s="1">
        <f>46.095703125</f>
        <v>46.095703125</v>
      </c>
    </row>
    <row r="118" spans="3:5" x14ac:dyDescent="0.25">
      <c r="C118" s="1">
        <f>22518</f>
        <v>22518</v>
      </c>
      <c r="D118" s="1">
        <f>47208</f>
        <v>47208</v>
      </c>
      <c r="E118" s="1">
        <f>46.1015625</f>
        <v>46.1015625</v>
      </c>
    </row>
    <row r="119" spans="3:5" x14ac:dyDescent="0.25">
      <c r="C119" s="1">
        <f>22739</f>
        <v>22739</v>
      </c>
      <c r="D119" s="1">
        <f>47212</f>
        <v>47212</v>
      </c>
      <c r="E119" s="1">
        <f>46.10546875</f>
        <v>46.10546875</v>
      </c>
    </row>
    <row r="120" spans="3:5" x14ac:dyDescent="0.25">
      <c r="C120" s="1">
        <f>22966</f>
        <v>22966</v>
      </c>
      <c r="D120" s="1">
        <f>47212</f>
        <v>47212</v>
      </c>
      <c r="E120" s="1">
        <f>46.10546875</f>
        <v>46.10546875</v>
      </c>
    </row>
    <row r="121" spans="3:5" x14ac:dyDescent="0.25">
      <c r="C121" s="1">
        <f>23191</f>
        <v>23191</v>
      </c>
      <c r="D121" s="1">
        <f>47216</f>
        <v>47216</v>
      </c>
      <c r="E121" s="1">
        <f>46.109375</f>
        <v>46.109375</v>
      </c>
    </row>
    <row r="122" spans="3:5" x14ac:dyDescent="0.25">
      <c r="C122" s="1">
        <f>23399</f>
        <v>23399</v>
      </c>
      <c r="D122" s="1">
        <f>47222</f>
        <v>47222</v>
      </c>
      <c r="E122" s="1">
        <f>46.115234375</f>
        <v>46.115234375</v>
      </c>
    </row>
    <row r="123" spans="3:5" x14ac:dyDescent="0.25">
      <c r="C123" s="1">
        <f>23604</f>
        <v>23604</v>
      </c>
      <c r="D123" s="1">
        <f>47220</f>
        <v>47220</v>
      </c>
      <c r="E123" s="1">
        <f>46.11328125</f>
        <v>46.11328125</v>
      </c>
    </row>
    <row r="124" spans="3:5" x14ac:dyDescent="0.25">
      <c r="C124" s="1">
        <f>23821</f>
        <v>23821</v>
      </c>
      <c r="D124" s="1">
        <f>47276</f>
        <v>47276</v>
      </c>
      <c r="E124" s="1">
        <f>46.16796875</f>
        <v>46.16796875</v>
      </c>
    </row>
    <row r="125" spans="3:5" x14ac:dyDescent="0.25">
      <c r="C125" s="1">
        <f>24017</f>
        <v>24017</v>
      </c>
      <c r="D125" s="1">
        <f>47277</f>
        <v>47277</v>
      </c>
      <c r="E125" s="1">
        <f>46.1689453125</f>
        <v>46.1689453125</v>
      </c>
    </row>
    <row r="126" spans="3:5" x14ac:dyDescent="0.25">
      <c r="C126" s="1">
        <f>24214</f>
        <v>24214</v>
      </c>
      <c r="D126" s="1">
        <f>47280</f>
        <v>47280</v>
      </c>
      <c r="E126" s="1">
        <f>46.171875</f>
        <v>46.171875</v>
      </c>
    </row>
    <row r="127" spans="3:5" x14ac:dyDescent="0.25">
      <c r="C127" s="1">
        <f>24373</f>
        <v>24373</v>
      </c>
      <c r="D127" s="1">
        <f>47280</f>
        <v>47280</v>
      </c>
      <c r="E127" s="1">
        <f>46.171875</f>
        <v>46.171875</v>
      </c>
    </row>
    <row r="128" spans="3:5" x14ac:dyDescent="0.25">
      <c r="C128" s="1">
        <f>24590</f>
        <v>24590</v>
      </c>
      <c r="D128" s="1">
        <f>47286</f>
        <v>47286</v>
      </c>
      <c r="E128" s="1">
        <f>46.177734375</f>
        <v>46.177734375</v>
      </c>
    </row>
    <row r="129" spans="3:5" x14ac:dyDescent="0.25">
      <c r="C129" s="1">
        <f>24761</f>
        <v>24761</v>
      </c>
      <c r="D129" s="1">
        <f>47284</f>
        <v>47284</v>
      </c>
      <c r="E129" s="1">
        <f>46.17578125</f>
        <v>46.17578125</v>
      </c>
    </row>
    <row r="130" spans="3:5" x14ac:dyDescent="0.25">
      <c r="C130" s="1">
        <f>24945</f>
        <v>24945</v>
      </c>
      <c r="D130" s="1">
        <f>47362</f>
        <v>47362</v>
      </c>
      <c r="E130" s="1">
        <f>46.251953125</f>
        <v>46.251953125</v>
      </c>
    </row>
    <row r="131" spans="3:5" x14ac:dyDescent="0.25">
      <c r="C131" s="1">
        <f>25122</f>
        <v>25122</v>
      </c>
      <c r="D131" s="1">
        <f>47360</f>
        <v>47360</v>
      </c>
      <c r="E131" s="1">
        <f>46.25</f>
        <v>46.25</v>
      </c>
    </row>
    <row r="132" spans="3:5" x14ac:dyDescent="0.25">
      <c r="C132" s="1">
        <f>25289</f>
        <v>25289</v>
      </c>
      <c r="D132" s="1">
        <f>47368</f>
        <v>47368</v>
      </c>
      <c r="E132" s="1">
        <f>46.2578125</f>
        <v>46.2578125</v>
      </c>
    </row>
    <row r="133" spans="3:5" x14ac:dyDescent="0.25">
      <c r="C133" s="1">
        <f>25476</f>
        <v>25476</v>
      </c>
      <c r="D133" s="1">
        <f>47368</f>
        <v>47368</v>
      </c>
      <c r="E133" s="1">
        <f>46.2578125</f>
        <v>46.2578125</v>
      </c>
    </row>
    <row r="134" spans="3:5" x14ac:dyDescent="0.25">
      <c r="C134" s="1">
        <f>25668</f>
        <v>25668</v>
      </c>
      <c r="D134" s="1">
        <f>47372</f>
        <v>47372</v>
      </c>
      <c r="E134" s="1">
        <f>46.26171875</f>
        <v>46.26171875</v>
      </c>
    </row>
    <row r="135" spans="3:5" x14ac:dyDescent="0.25">
      <c r="C135" s="1">
        <f>25834</f>
        <v>25834</v>
      </c>
      <c r="D135" s="1">
        <f>47372</f>
        <v>47372</v>
      </c>
      <c r="E135" s="1">
        <f>46.26171875</f>
        <v>46.26171875</v>
      </c>
    </row>
    <row r="136" spans="3:5" x14ac:dyDescent="0.25">
      <c r="C136" s="1">
        <f>26016</f>
        <v>26016</v>
      </c>
      <c r="D136" s="1">
        <f>47376</f>
        <v>47376</v>
      </c>
      <c r="E136" s="1">
        <f>46.265625</f>
        <v>46.265625</v>
      </c>
    </row>
    <row r="137" spans="3:5" x14ac:dyDescent="0.25">
      <c r="C137" s="1">
        <f>26199</f>
        <v>26199</v>
      </c>
      <c r="D137" s="1">
        <f>47377</f>
        <v>47377</v>
      </c>
      <c r="E137" s="1">
        <f>46.2666015625</f>
        <v>46.2666015625</v>
      </c>
    </row>
    <row r="138" spans="3:5" x14ac:dyDescent="0.25">
      <c r="C138" s="1">
        <f>26367</f>
        <v>26367</v>
      </c>
      <c r="D138" s="1">
        <f>47380</f>
        <v>47380</v>
      </c>
      <c r="E138" s="1">
        <f>46.26953125</f>
        <v>46.26953125</v>
      </c>
    </row>
    <row r="139" spans="3:5" x14ac:dyDescent="0.25">
      <c r="C139" s="1">
        <f>26549</f>
        <v>26549</v>
      </c>
      <c r="D139" s="1">
        <f>47382</f>
        <v>47382</v>
      </c>
      <c r="E139" s="1">
        <f>46.271484375</f>
        <v>46.271484375</v>
      </c>
    </row>
    <row r="140" spans="3:5" x14ac:dyDescent="0.25">
      <c r="C140" s="1">
        <f>26774</f>
        <v>26774</v>
      </c>
      <c r="D140" s="1">
        <f>47388</f>
        <v>47388</v>
      </c>
      <c r="E140" s="1">
        <f>46.27734375</f>
        <v>46.27734375</v>
      </c>
    </row>
    <row r="141" spans="3:5" x14ac:dyDescent="0.25">
      <c r="C141" s="1">
        <f>26939</f>
        <v>26939</v>
      </c>
      <c r="D141" s="1">
        <f>47388</f>
        <v>47388</v>
      </c>
      <c r="E141" s="1">
        <f>46.27734375</f>
        <v>46.27734375</v>
      </c>
    </row>
    <row r="142" spans="3:5" x14ac:dyDescent="0.25">
      <c r="C142" s="1">
        <f>27134</f>
        <v>27134</v>
      </c>
      <c r="D142" s="1">
        <f>47394</f>
        <v>47394</v>
      </c>
      <c r="E142" s="1">
        <f>46.283203125</f>
        <v>46.283203125</v>
      </c>
    </row>
    <row r="143" spans="3:5" x14ac:dyDescent="0.25">
      <c r="C143" s="1">
        <f>27296</f>
        <v>27296</v>
      </c>
      <c r="D143" s="1">
        <f>47392</f>
        <v>47392</v>
      </c>
      <c r="E143" s="1">
        <f>46.28125</f>
        <v>46.28125</v>
      </c>
    </row>
    <row r="144" spans="3:5" x14ac:dyDescent="0.25">
      <c r="C144" s="1">
        <f>27521</f>
        <v>27521</v>
      </c>
      <c r="D144" s="1">
        <f>47396</f>
        <v>47396</v>
      </c>
      <c r="E144" s="1">
        <f>46.28515625</f>
        <v>46.28515625</v>
      </c>
    </row>
    <row r="145" spans="3:5" x14ac:dyDescent="0.25">
      <c r="C145" s="1">
        <f>27727</f>
        <v>27727</v>
      </c>
      <c r="D145" s="1">
        <f>47408</f>
        <v>47408</v>
      </c>
      <c r="E145" s="1">
        <f>46.296875</f>
        <v>46.296875</v>
      </c>
    </row>
    <row r="146" spans="3:5" x14ac:dyDescent="0.25">
      <c r="C146" s="1">
        <f>27899</f>
        <v>27899</v>
      </c>
      <c r="D146" s="1">
        <f>47412</f>
        <v>47412</v>
      </c>
      <c r="E146" s="1">
        <f>46.30078125</f>
        <v>46.30078125</v>
      </c>
    </row>
    <row r="147" spans="3:5" x14ac:dyDescent="0.25">
      <c r="C147" s="1">
        <f>28123</f>
        <v>28123</v>
      </c>
      <c r="D147" s="1">
        <f>47414</f>
        <v>47414</v>
      </c>
      <c r="E147" s="1">
        <f>46.302734375</f>
        <v>46.302734375</v>
      </c>
    </row>
    <row r="148" spans="3:5" x14ac:dyDescent="0.25">
      <c r="C148" s="1">
        <f>28342</f>
        <v>28342</v>
      </c>
      <c r="D148" s="1">
        <f>47418</f>
        <v>47418</v>
      </c>
      <c r="E148" s="1">
        <f>46.306640625</f>
        <v>46.306640625</v>
      </c>
    </row>
    <row r="149" spans="3:5" x14ac:dyDescent="0.25">
      <c r="C149" s="1">
        <f>28537</f>
        <v>28537</v>
      </c>
      <c r="D149" s="1">
        <f>47420</f>
        <v>47420</v>
      </c>
      <c r="E149" s="1">
        <f>46.30859375</f>
        <v>46.30859375</v>
      </c>
    </row>
    <row r="150" spans="3:5" x14ac:dyDescent="0.25">
      <c r="C150" s="1">
        <f>28692</f>
        <v>28692</v>
      </c>
      <c r="D150" s="1">
        <f>47420</f>
        <v>47420</v>
      </c>
      <c r="E150" s="1">
        <f>46.30859375</f>
        <v>46.30859375</v>
      </c>
    </row>
    <row r="151" spans="3:5" x14ac:dyDescent="0.25">
      <c r="C151" s="1">
        <f>28834</f>
        <v>28834</v>
      </c>
      <c r="D151" s="1">
        <f>47456</f>
        <v>47456</v>
      </c>
      <c r="E151" s="1">
        <f>46.34375</f>
        <v>46.34375</v>
      </c>
    </row>
    <row r="152" spans="3:5" x14ac:dyDescent="0.25">
      <c r="C152" s="1">
        <f>29011</f>
        <v>29011</v>
      </c>
      <c r="D152" s="1">
        <f>47608</f>
        <v>47608</v>
      </c>
      <c r="E152" s="1">
        <f>46.4921875</f>
        <v>46.4921875</v>
      </c>
    </row>
    <row r="153" spans="3:5" x14ac:dyDescent="0.25">
      <c r="C153" s="1">
        <f>29179</f>
        <v>29179</v>
      </c>
      <c r="D153" s="1">
        <f>47504</f>
        <v>47504</v>
      </c>
      <c r="E153" s="1">
        <f>46.390625</f>
        <v>46.390625</v>
      </c>
    </row>
    <row r="154" spans="3:5" x14ac:dyDescent="0.25">
      <c r="C154" s="1">
        <f>29368</f>
        <v>29368</v>
      </c>
      <c r="D154" s="1">
        <f>47516</f>
        <v>47516</v>
      </c>
      <c r="E154" s="1">
        <f>46.40234375</f>
        <v>46.40234375</v>
      </c>
    </row>
    <row r="155" spans="3:5" x14ac:dyDescent="0.25">
      <c r="C155" s="1">
        <f>29574</f>
        <v>29574</v>
      </c>
      <c r="D155" s="1">
        <f>47518</f>
        <v>47518</v>
      </c>
      <c r="E155" s="1">
        <f>46.404296875</f>
        <v>46.404296875</v>
      </c>
    </row>
    <row r="156" spans="3:5" x14ac:dyDescent="0.25">
      <c r="C156" s="1">
        <f>29768</f>
        <v>29768</v>
      </c>
      <c r="D156" s="1">
        <f>47528</f>
        <v>47528</v>
      </c>
      <c r="E156" s="1">
        <f>46.4140625</f>
        <v>46.4140625</v>
      </c>
    </row>
    <row r="157" spans="3:5" x14ac:dyDescent="0.25">
      <c r="C157" s="1">
        <f>29948</f>
        <v>29948</v>
      </c>
      <c r="D157" s="1">
        <f>47532</f>
        <v>47532</v>
      </c>
      <c r="E157" s="1">
        <f>46.41796875</f>
        <v>46.41796875</v>
      </c>
    </row>
    <row r="158" spans="3:5" x14ac:dyDescent="0.25">
      <c r="C158" s="1">
        <f>30123</f>
        <v>30123</v>
      </c>
      <c r="D158" s="1">
        <f>47533</f>
        <v>47533</v>
      </c>
      <c r="E158" s="1">
        <f>46.4189453125</f>
        <v>46.4189453125</v>
      </c>
    </row>
    <row r="159" spans="3:5" x14ac:dyDescent="0.25">
      <c r="C159" s="1">
        <f>30306</f>
        <v>30306</v>
      </c>
      <c r="D159" s="1">
        <f>47536</f>
        <v>47536</v>
      </c>
      <c r="E159" s="1">
        <f>46.421875</f>
        <v>46.421875</v>
      </c>
    </row>
    <row r="160" spans="3:5" x14ac:dyDescent="0.25">
      <c r="C160" s="1">
        <f>30526</f>
        <v>30526</v>
      </c>
      <c r="D160" s="1">
        <f>47538</f>
        <v>47538</v>
      </c>
      <c r="E160" s="1">
        <f>46.423828125</f>
        <v>46.423828125</v>
      </c>
    </row>
    <row r="161" spans="3:5" x14ac:dyDescent="0.25">
      <c r="C161" s="1">
        <f>30715</f>
        <v>30715</v>
      </c>
      <c r="D161" s="1">
        <f>47540</f>
        <v>47540</v>
      </c>
      <c r="E161" s="1">
        <f>46.42578125</f>
        <v>46.42578125</v>
      </c>
    </row>
    <row r="162" spans="3:5" x14ac:dyDescent="0.25">
      <c r="C162" s="1">
        <f>30891</f>
        <v>30891</v>
      </c>
      <c r="D162" s="1">
        <f>47544</f>
        <v>47544</v>
      </c>
      <c r="E162" s="1">
        <f>46.4296875</f>
        <v>46.4296875</v>
      </c>
    </row>
    <row r="163" spans="3:5" x14ac:dyDescent="0.25">
      <c r="C163" s="1">
        <f>31083</f>
        <v>31083</v>
      </c>
      <c r="D163" s="1">
        <f>47545</f>
        <v>47545</v>
      </c>
      <c r="E163" s="1">
        <f>46.4306640625</f>
        <v>46.4306640625</v>
      </c>
    </row>
    <row r="164" spans="3:5" x14ac:dyDescent="0.25">
      <c r="C164" s="1">
        <f>31267</f>
        <v>31267</v>
      </c>
      <c r="D164" s="1">
        <f>47548</f>
        <v>47548</v>
      </c>
      <c r="E164" s="1">
        <f>46.43359375</f>
        <v>46.43359375</v>
      </c>
    </row>
    <row r="165" spans="3:5" x14ac:dyDescent="0.25">
      <c r="C165" s="1">
        <f>31450</f>
        <v>31450</v>
      </c>
      <c r="D165" s="1">
        <f>47550</f>
        <v>47550</v>
      </c>
      <c r="E165" s="1">
        <f>46.435546875</f>
        <v>46.435546875</v>
      </c>
    </row>
    <row r="166" spans="3:5" x14ac:dyDescent="0.25">
      <c r="C166" s="1">
        <f>31608</f>
        <v>31608</v>
      </c>
      <c r="D166" s="1">
        <f>47548</f>
        <v>47548</v>
      </c>
      <c r="E166" s="1">
        <f>46.43359375</f>
        <v>46.43359375</v>
      </c>
    </row>
    <row r="167" spans="3:5" x14ac:dyDescent="0.25">
      <c r="C167" s="1">
        <f>31811</f>
        <v>31811</v>
      </c>
      <c r="D167" s="1">
        <f>47554</f>
        <v>47554</v>
      </c>
      <c r="E167" s="1">
        <f>46.439453125</f>
        <v>46.439453125</v>
      </c>
    </row>
    <row r="168" spans="3:5" x14ac:dyDescent="0.25">
      <c r="C168" s="1">
        <f>32015</f>
        <v>32015</v>
      </c>
      <c r="D168" s="1">
        <f>47556</f>
        <v>47556</v>
      </c>
      <c r="E168" s="1">
        <f>46.44140625</f>
        <v>46.44140625</v>
      </c>
    </row>
    <row r="169" spans="3:5" x14ac:dyDescent="0.25">
      <c r="C169" s="1">
        <f>32189</f>
        <v>32189</v>
      </c>
      <c r="D169" s="1">
        <f>47564</f>
        <v>47564</v>
      </c>
      <c r="E169" s="1">
        <f>46.44921875</f>
        <v>46.44921875</v>
      </c>
    </row>
    <row r="170" spans="3:5" x14ac:dyDescent="0.25">
      <c r="C170" s="1">
        <f>32367</f>
        <v>32367</v>
      </c>
      <c r="D170" s="1">
        <f>47568</f>
        <v>47568</v>
      </c>
      <c r="E170" s="1">
        <f>46.453125</f>
        <v>46.453125</v>
      </c>
    </row>
    <row r="171" spans="3:5" x14ac:dyDescent="0.25">
      <c r="C171" s="1">
        <f>32563</f>
        <v>32563</v>
      </c>
      <c r="D171" s="1">
        <f>47568</f>
        <v>47568</v>
      </c>
      <c r="E171" s="1">
        <f>46.453125</f>
        <v>46.453125</v>
      </c>
    </row>
    <row r="172" spans="3:5" x14ac:dyDescent="0.25">
      <c r="C172" s="1">
        <f>32760</f>
        <v>32760</v>
      </c>
      <c r="D172" s="1">
        <f>47590</f>
        <v>47590</v>
      </c>
      <c r="E172" s="1">
        <f>46.474609375</f>
        <v>46.474609375</v>
      </c>
    </row>
    <row r="173" spans="3:5" x14ac:dyDescent="0.25">
      <c r="C173" s="1">
        <f>32949</f>
        <v>32949</v>
      </c>
      <c r="D173" s="1">
        <f>47588</f>
        <v>47588</v>
      </c>
      <c r="E173" s="1">
        <f>46.47265625</f>
        <v>46.47265625</v>
      </c>
    </row>
    <row r="174" spans="3:5" x14ac:dyDescent="0.25">
      <c r="C174" s="1">
        <f>33129</f>
        <v>33129</v>
      </c>
      <c r="D174" s="1">
        <f>47592</f>
        <v>47592</v>
      </c>
      <c r="E174" s="1">
        <f>46.4765625</f>
        <v>46.4765625</v>
      </c>
    </row>
    <row r="175" spans="3:5" x14ac:dyDescent="0.25">
      <c r="C175" s="1">
        <f>33322</f>
        <v>33322</v>
      </c>
      <c r="D175" s="1">
        <f>47592</f>
        <v>47592</v>
      </c>
      <c r="E175" s="1">
        <f>46.4765625</f>
        <v>46.4765625</v>
      </c>
    </row>
    <row r="176" spans="3:5" x14ac:dyDescent="0.25">
      <c r="C176" s="1">
        <f>33508</f>
        <v>33508</v>
      </c>
      <c r="D176" s="1">
        <f>47604</f>
        <v>47604</v>
      </c>
      <c r="E176" s="1">
        <f>46.48828125</f>
        <v>46.48828125</v>
      </c>
    </row>
    <row r="177" spans="3:5" x14ac:dyDescent="0.25">
      <c r="C177" s="1">
        <f>33693</f>
        <v>33693</v>
      </c>
      <c r="D177" s="1">
        <f>47638</f>
        <v>47638</v>
      </c>
      <c r="E177" s="1">
        <f>46.521484375</f>
        <v>46.521484375</v>
      </c>
    </row>
    <row r="178" spans="3:5" x14ac:dyDescent="0.25">
      <c r="C178" s="1">
        <f>33841</f>
        <v>33841</v>
      </c>
      <c r="D178" s="1">
        <f>47636</f>
        <v>47636</v>
      </c>
      <c r="E178" s="1">
        <f>46.51953125</f>
        <v>46.51953125</v>
      </c>
    </row>
    <row r="179" spans="3:5" x14ac:dyDescent="0.25">
      <c r="C179" s="1">
        <f>34056</f>
        <v>34056</v>
      </c>
      <c r="D179" s="1">
        <f>47638</f>
        <v>47638</v>
      </c>
      <c r="E179" s="1">
        <f>46.521484375</f>
        <v>46.521484375</v>
      </c>
    </row>
    <row r="180" spans="3:5" x14ac:dyDescent="0.25">
      <c r="C180" s="1">
        <f>34249</f>
        <v>34249</v>
      </c>
      <c r="D180" s="1">
        <f>47640</f>
        <v>47640</v>
      </c>
      <c r="E180" s="1">
        <f>46.5234375</f>
        <v>46.5234375</v>
      </c>
    </row>
    <row r="181" spans="3:5" x14ac:dyDescent="0.25">
      <c r="C181" s="1">
        <f>34424</f>
        <v>34424</v>
      </c>
      <c r="D181" s="1">
        <f>47640</f>
        <v>47640</v>
      </c>
      <c r="E181" s="1">
        <f>46.5234375</f>
        <v>46.5234375</v>
      </c>
    </row>
    <row r="182" spans="3:5" x14ac:dyDescent="0.25">
      <c r="C182" s="1">
        <f>34589</f>
        <v>34589</v>
      </c>
      <c r="D182" s="1">
        <f>47645</f>
        <v>47645</v>
      </c>
      <c r="E182" s="1">
        <f>46.5283203125</f>
        <v>46.5283203125</v>
      </c>
    </row>
    <row r="183" spans="3:5" x14ac:dyDescent="0.25">
      <c r="C183" s="1">
        <f>34743</f>
        <v>34743</v>
      </c>
      <c r="D183" s="1">
        <f>47664</f>
        <v>47664</v>
      </c>
      <c r="E183" s="1">
        <f>46.546875</f>
        <v>46.546875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2016-01-08T15:46:50Z</cp:lastPrinted>
  <dcterms:created xsi:type="dcterms:W3CDTF">2016-01-08T15:46:50Z</dcterms:created>
  <dcterms:modified xsi:type="dcterms:W3CDTF">2016-01-08T15:11:59Z</dcterms:modified>
</cp:coreProperties>
</file>