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<sst xmlns="http://schemas.openxmlformats.org/spreadsheetml/2006/main" count="9" uniqueCount="9">
  <si>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</si>
  <si>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</si>
  <si>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</si>
  <si>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</si>
  <si>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310(106x)</t>
  </si>
  <si>
    <t>AVERAGE: 184(179x)</t>
  </si>
  <si>
    <t>begin average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</si>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</sst>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Sheet1!$A$2:$A$107</c:f>
              <c:numCache>
                <c:formatCode>General</c:formatCode>
                <c:ptCount val="106"/>
                <c:pt idx="0">
                  <c:v>1301</c:v>
                </c:pt>
                <c:pt idx="1">
                  <c:v>1578</c:v>
                </c:pt>
                <c:pt idx="2">
                  <c:v>1881</c:v>
                </c:pt>
                <c:pt idx="3">
                  <c:v>2187</c:v>
                </c:pt>
                <c:pt idx="4">
                  <c:v>2489</c:v>
                </c:pt>
                <c:pt idx="5">
                  <c:v>2778</c:v>
                </c:pt>
                <c:pt idx="6">
                  <c:v>3091</c:v>
                </c:pt>
                <c:pt idx="7">
                  <c:v>3395</c:v>
                </c:pt>
                <c:pt idx="8">
                  <c:v>3689</c:v>
                </c:pt>
                <c:pt idx="9">
                  <c:v>3962</c:v>
                </c:pt>
                <c:pt idx="10">
                  <c:v>4262</c:v>
                </c:pt>
                <c:pt idx="11">
                  <c:v>4578</c:v>
                </c:pt>
                <c:pt idx="12">
                  <c:v>4919</c:v>
                </c:pt>
                <c:pt idx="13">
                  <c:v>5223</c:v>
                </c:pt>
                <c:pt idx="14">
                  <c:v>5538</c:v>
                </c:pt>
                <c:pt idx="15">
                  <c:v>5865</c:v>
                </c:pt>
                <c:pt idx="16">
                  <c:v>6189</c:v>
                </c:pt>
                <c:pt idx="17">
                  <c:v>6512</c:v>
                </c:pt>
                <c:pt idx="18">
                  <c:v>6851</c:v>
                </c:pt>
                <c:pt idx="19">
                  <c:v>7174</c:v>
                </c:pt>
                <c:pt idx="20">
                  <c:v>7529</c:v>
                </c:pt>
                <c:pt idx="21">
                  <c:v>7813</c:v>
                </c:pt>
                <c:pt idx="22">
                  <c:v>8124</c:v>
                </c:pt>
                <c:pt idx="23">
                  <c:v>8440</c:v>
                </c:pt>
                <c:pt idx="24">
                  <c:v>8727</c:v>
                </c:pt>
                <c:pt idx="25">
                  <c:v>9036</c:v>
                </c:pt>
                <c:pt idx="26">
                  <c:v>9353</c:v>
                </c:pt>
                <c:pt idx="27">
                  <c:v>9664</c:v>
                </c:pt>
                <c:pt idx="28">
                  <c:v>9943</c:v>
                </c:pt>
                <c:pt idx="29">
                  <c:v>10238</c:v>
                </c:pt>
                <c:pt idx="30">
                  <c:v>10520</c:v>
                </c:pt>
                <c:pt idx="31">
                  <c:v>10841</c:v>
                </c:pt>
                <c:pt idx="32">
                  <c:v>11157</c:v>
                </c:pt>
                <c:pt idx="33">
                  <c:v>11495</c:v>
                </c:pt>
                <c:pt idx="34">
                  <c:v>11780</c:v>
                </c:pt>
                <c:pt idx="35">
                  <c:v>12092</c:v>
                </c:pt>
                <c:pt idx="36">
                  <c:v>12438</c:v>
                </c:pt>
                <c:pt idx="37">
                  <c:v>12772</c:v>
                </c:pt>
                <c:pt idx="38">
                  <c:v>13067</c:v>
                </c:pt>
                <c:pt idx="39">
                  <c:v>13387</c:v>
                </c:pt>
                <c:pt idx="40">
                  <c:v>13695</c:v>
                </c:pt>
                <c:pt idx="41">
                  <c:v>13997</c:v>
                </c:pt>
                <c:pt idx="42">
                  <c:v>14306</c:v>
                </c:pt>
                <c:pt idx="43">
                  <c:v>14620</c:v>
                </c:pt>
                <c:pt idx="44">
                  <c:v>14919</c:v>
                </c:pt>
                <c:pt idx="45">
                  <c:v>15230</c:v>
                </c:pt>
                <c:pt idx="46">
                  <c:v>15530</c:v>
                </c:pt>
                <c:pt idx="47">
                  <c:v>15833</c:v>
                </c:pt>
                <c:pt idx="48">
                  <c:v>16112</c:v>
                </c:pt>
                <c:pt idx="49">
                  <c:v>16431</c:v>
                </c:pt>
                <c:pt idx="50">
                  <c:v>16720</c:v>
                </c:pt>
                <c:pt idx="51">
                  <c:v>17027</c:v>
                </c:pt>
                <c:pt idx="52">
                  <c:v>17364</c:v>
                </c:pt>
                <c:pt idx="53">
                  <c:v>17666</c:v>
                </c:pt>
                <c:pt idx="54">
                  <c:v>17965</c:v>
                </c:pt>
                <c:pt idx="55">
                  <c:v>18244</c:v>
                </c:pt>
                <c:pt idx="56">
                  <c:v>18549</c:v>
                </c:pt>
                <c:pt idx="57">
                  <c:v>18885</c:v>
                </c:pt>
                <c:pt idx="58">
                  <c:v>19198</c:v>
                </c:pt>
                <c:pt idx="59">
                  <c:v>19486</c:v>
                </c:pt>
                <c:pt idx="60">
                  <c:v>19815</c:v>
                </c:pt>
                <c:pt idx="61">
                  <c:v>20140</c:v>
                </c:pt>
                <c:pt idx="62">
                  <c:v>20457</c:v>
                </c:pt>
                <c:pt idx="63">
                  <c:v>20776</c:v>
                </c:pt>
                <c:pt idx="64">
                  <c:v>21053</c:v>
                </c:pt>
                <c:pt idx="65">
                  <c:v>21342</c:v>
                </c:pt>
                <c:pt idx="66">
                  <c:v>21663</c:v>
                </c:pt>
                <c:pt idx="67">
                  <c:v>21969</c:v>
                </c:pt>
                <c:pt idx="68">
                  <c:v>22293</c:v>
                </c:pt>
                <c:pt idx="69">
                  <c:v>22580</c:v>
                </c:pt>
                <c:pt idx="70">
                  <c:v>22899</c:v>
                </c:pt>
                <c:pt idx="71">
                  <c:v>23250</c:v>
                </c:pt>
                <c:pt idx="72">
                  <c:v>23579</c:v>
                </c:pt>
                <c:pt idx="73">
                  <c:v>23883</c:v>
                </c:pt>
                <c:pt idx="74">
                  <c:v>24193</c:v>
                </c:pt>
                <c:pt idx="75">
                  <c:v>24542</c:v>
                </c:pt>
                <c:pt idx="76">
                  <c:v>24858</c:v>
                </c:pt>
                <c:pt idx="77">
                  <c:v>25181</c:v>
                </c:pt>
                <c:pt idx="78">
                  <c:v>25527</c:v>
                </c:pt>
                <c:pt idx="79">
                  <c:v>25836</c:v>
                </c:pt>
                <c:pt idx="80">
                  <c:v>26159</c:v>
                </c:pt>
                <c:pt idx="81">
                  <c:v>26461</c:v>
                </c:pt>
                <c:pt idx="82">
                  <c:v>26789</c:v>
                </c:pt>
                <c:pt idx="83">
                  <c:v>27110</c:v>
                </c:pt>
                <c:pt idx="84">
                  <c:v>27385</c:v>
                </c:pt>
                <c:pt idx="85">
                  <c:v>27696</c:v>
                </c:pt>
                <c:pt idx="86">
                  <c:v>27997</c:v>
                </c:pt>
                <c:pt idx="87">
                  <c:v>28303</c:v>
                </c:pt>
                <c:pt idx="88">
                  <c:v>28636</c:v>
                </c:pt>
                <c:pt idx="89">
                  <c:v>28948</c:v>
                </c:pt>
                <c:pt idx="90">
                  <c:v>29241</c:v>
                </c:pt>
                <c:pt idx="91">
                  <c:v>29559</c:v>
                </c:pt>
                <c:pt idx="92">
                  <c:v>29887</c:v>
                </c:pt>
                <c:pt idx="93">
                  <c:v>30227</c:v>
                </c:pt>
                <c:pt idx="94">
                  <c:v>30524</c:v>
                </c:pt>
                <c:pt idx="95">
                  <c:v>30867</c:v>
                </c:pt>
                <c:pt idx="96">
                  <c:v>31196</c:v>
                </c:pt>
                <c:pt idx="97">
                  <c:v>31509</c:v>
                </c:pt>
                <c:pt idx="98">
                  <c:v>31882</c:v>
                </c:pt>
                <c:pt idx="99">
                  <c:v>32243</c:v>
                </c:pt>
                <c:pt idx="100">
                  <c:v>32615</c:v>
                </c:pt>
                <c:pt idx="101">
                  <c:v>32916</c:v>
                </c:pt>
                <c:pt idx="102">
                  <c:v>33243</c:v>
                </c:pt>
                <c:pt idx="103">
                  <c:v>33572</c:v>
                </c:pt>
                <c:pt idx="104">
                  <c:v>33889</c:v>
                </c:pt>
                <c:pt idx="105">
                  <c:v>34206</c:v>
                </c:pt>
              </c:numCache>
            </c:numRef>
          </c:cat>
          <c:val>
            <c:numRef>
              <c:f>Sheet1!$B$2:$B$107</c:f>
              <c:numCache>
                <c:formatCode>General</c:formatCode>
                <c:ptCount val="106"/>
                <c:pt idx="0">
                  <c:v>25</c:v>
                </c:pt>
                <c:pt idx="1">
                  <c:v>19</c:v>
                </c:pt>
                <c:pt idx="2">
                  <c:v>27</c:v>
                </c:pt>
                <c:pt idx="3">
                  <c:v>39</c:v>
                </c:pt>
                <c:pt idx="4">
                  <c:v>30</c:v>
                </c:pt>
                <c:pt idx="5">
                  <c:v>29</c:v>
                </c:pt>
                <c:pt idx="6">
                  <c:v>19</c:v>
                </c:pt>
                <c:pt idx="7">
                  <c:v>17</c:v>
                </c:pt>
                <c:pt idx="8">
                  <c:v>20</c:v>
                </c:pt>
                <c:pt idx="9">
                  <c:v>16</c:v>
                </c:pt>
                <c:pt idx="10">
                  <c:v>18</c:v>
                </c:pt>
                <c:pt idx="11">
                  <c:v>11</c:v>
                </c:pt>
                <c:pt idx="12">
                  <c:v>25</c:v>
                </c:pt>
                <c:pt idx="13">
                  <c:v>16</c:v>
                </c:pt>
                <c:pt idx="14">
                  <c:v>18</c:v>
                </c:pt>
                <c:pt idx="15">
                  <c:v>22</c:v>
                </c:pt>
                <c:pt idx="16">
                  <c:v>16</c:v>
                </c:pt>
                <c:pt idx="17">
                  <c:v>22</c:v>
                </c:pt>
                <c:pt idx="18">
                  <c:v>25</c:v>
                </c:pt>
                <c:pt idx="19">
                  <c:v>31</c:v>
                </c:pt>
                <c:pt idx="20">
                  <c:v>31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27</c:v>
                </c:pt>
                <c:pt idx="26">
                  <c:v>23</c:v>
                </c:pt>
                <c:pt idx="27">
                  <c:v>15</c:v>
                </c:pt>
                <c:pt idx="28">
                  <c:v>17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13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25</c:v>
                </c:pt>
                <c:pt idx="38">
                  <c:v>19</c:v>
                </c:pt>
                <c:pt idx="39">
                  <c:v>17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24</c:v>
                </c:pt>
                <c:pt idx="44">
                  <c:v>29</c:v>
                </c:pt>
                <c:pt idx="45">
                  <c:v>32</c:v>
                </c:pt>
                <c:pt idx="46">
                  <c:v>25</c:v>
                </c:pt>
                <c:pt idx="47">
                  <c:v>22</c:v>
                </c:pt>
                <c:pt idx="48">
                  <c:v>25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20</c:v>
                </c:pt>
                <c:pt idx="54">
                  <c:v>26</c:v>
                </c:pt>
                <c:pt idx="55">
                  <c:v>22</c:v>
                </c:pt>
                <c:pt idx="56">
                  <c:v>29</c:v>
                </c:pt>
                <c:pt idx="57">
                  <c:v>23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15</c:v>
                </c:pt>
                <c:pt idx="63">
                  <c:v>20</c:v>
                </c:pt>
                <c:pt idx="64">
                  <c:v>21</c:v>
                </c:pt>
                <c:pt idx="65">
                  <c:v>20</c:v>
                </c:pt>
                <c:pt idx="66">
                  <c:v>19</c:v>
                </c:pt>
                <c:pt idx="67">
                  <c:v>17</c:v>
                </c:pt>
                <c:pt idx="68">
                  <c:v>15</c:v>
                </c:pt>
                <c:pt idx="69">
                  <c:v>17</c:v>
                </c:pt>
                <c:pt idx="70">
                  <c:v>17</c:v>
                </c:pt>
                <c:pt idx="71">
                  <c:v>27</c:v>
                </c:pt>
                <c:pt idx="72">
                  <c:v>20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26</c:v>
                </c:pt>
                <c:pt idx="77">
                  <c:v>22</c:v>
                </c:pt>
                <c:pt idx="78">
                  <c:v>24</c:v>
                </c:pt>
                <c:pt idx="79">
                  <c:v>17</c:v>
                </c:pt>
                <c:pt idx="80">
                  <c:v>20</c:v>
                </c:pt>
                <c:pt idx="81">
                  <c:v>22</c:v>
                </c:pt>
                <c:pt idx="82">
                  <c:v>20</c:v>
                </c:pt>
                <c:pt idx="83">
                  <c:v>25</c:v>
                </c:pt>
                <c:pt idx="84">
                  <c:v>20</c:v>
                </c:pt>
                <c:pt idx="85">
                  <c:v>26</c:v>
                </c:pt>
                <c:pt idx="86">
                  <c:v>17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19</c:v>
                </c:pt>
                <c:pt idx="92">
                  <c:v>31</c:v>
                </c:pt>
                <c:pt idx="93">
                  <c:v>25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17</c:v>
                </c:pt>
                <c:pt idx="98">
                  <c:v>22</c:v>
                </c:pt>
                <c:pt idx="99">
                  <c:v>17</c:v>
                </c:pt>
                <c:pt idx="100">
                  <c:v>19</c:v>
                </c:pt>
                <c:pt idx="101">
                  <c:v>17</c:v>
                </c:pt>
                <c:pt idx="102">
                  <c:v>23</c:v>
                </c:pt>
                <c:pt idx="103">
                  <c:v>18</c:v>
                </c:pt>
                <c:pt idx="104">
                  <c:v>22</c:v>
                </c:pt>
                <c:pt idx="105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73120"/>
        <c:axId val="268958432"/>
      </c:lineChart>
      <c:catAx>
        <c:axId val="2689731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689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9584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689731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Sheet1!$C$2:$C$180</c:f>
              <c:numCache>
                <c:formatCode>General</c:formatCode>
                <c:ptCount val="179"/>
                <c:pt idx="0">
                  <c:v>1188</c:v>
                </c:pt>
                <c:pt idx="1">
                  <c:v>1365</c:v>
                </c:pt>
                <c:pt idx="2">
                  <c:v>1538</c:v>
                </c:pt>
                <c:pt idx="3">
                  <c:v>1737</c:v>
                </c:pt>
                <c:pt idx="4">
                  <c:v>1927</c:v>
                </c:pt>
                <c:pt idx="5">
                  <c:v>2116</c:v>
                </c:pt>
                <c:pt idx="6">
                  <c:v>2304</c:v>
                </c:pt>
                <c:pt idx="7">
                  <c:v>2489</c:v>
                </c:pt>
                <c:pt idx="8">
                  <c:v>2643</c:v>
                </c:pt>
                <c:pt idx="9">
                  <c:v>2798</c:v>
                </c:pt>
                <c:pt idx="10">
                  <c:v>2976</c:v>
                </c:pt>
                <c:pt idx="11">
                  <c:v>3138</c:v>
                </c:pt>
                <c:pt idx="12">
                  <c:v>3291</c:v>
                </c:pt>
                <c:pt idx="13">
                  <c:v>3468</c:v>
                </c:pt>
                <c:pt idx="14">
                  <c:v>3600</c:v>
                </c:pt>
                <c:pt idx="15">
                  <c:v>3772</c:v>
                </c:pt>
                <c:pt idx="16">
                  <c:v>3900</c:v>
                </c:pt>
                <c:pt idx="17">
                  <c:v>4099</c:v>
                </c:pt>
                <c:pt idx="18">
                  <c:v>4275</c:v>
                </c:pt>
                <c:pt idx="19">
                  <c:v>4435</c:v>
                </c:pt>
                <c:pt idx="20">
                  <c:v>4634</c:v>
                </c:pt>
                <c:pt idx="21">
                  <c:v>4819</c:v>
                </c:pt>
                <c:pt idx="22">
                  <c:v>5029</c:v>
                </c:pt>
                <c:pt idx="23">
                  <c:v>5165</c:v>
                </c:pt>
                <c:pt idx="24">
                  <c:v>5361</c:v>
                </c:pt>
                <c:pt idx="25">
                  <c:v>5559</c:v>
                </c:pt>
                <c:pt idx="26">
                  <c:v>5729</c:v>
                </c:pt>
                <c:pt idx="27">
                  <c:v>5906</c:v>
                </c:pt>
                <c:pt idx="28">
                  <c:v>6059</c:v>
                </c:pt>
                <c:pt idx="29">
                  <c:v>6240</c:v>
                </c:pt>
                <c:pt idx="30">
                  <c:v>6422</c:v>
                </c:pt>
                <c:pt idx="31">
                  <c:v>6613</c:v>
                </c:pt>
                <c:pt idx="32">
                  <c:v>6788</c:v>
                </c:pt>
                <c:pt idx="33">
                  <c:v>7017</c:v>
                </c:pt>
                <c:pt idx="34">
                  <c:v>7241</c:v>
                </c:pt>
                <c:pt idx="35">
                  <c:v>7431</c:v>
                </c:pt>
                <c:pt idx="36">
                  <c:v>7681</c:v>
                </c:pt>
                <c:pt idx="37">
                  <c:v>7840</c:v>
                </c:pt>
                <c:pt idx="38">
                  <c:v>8015</c:v>
                </c:pt>
                <c:pt idx="39">
                  <c:v>8218</c:v>
                </c:pt>
                <c:pt idx="40">
                  <c:v>8372</c:v>
                </c:pt>
                <c:pt idx="41">
                  <c:v>8564</c:v>
                </c:pt>
                <c:pt idx="42">
                  <c:v>8778</c:v>
                </c:pt>
                <c:pt idx="43">
                  <c:v>8947</c:v>
                </c:pt>
                <c:pt idx="44">
                  <c:v>9142</c:v>
                </c:pt>
                <c:pt idx="45">
                  <c:v>9367</c:v>
                </c:pt>
                <c:pt idx="46">
                  <c:v>9539</c:v>
                </c:pt>
                <c:pt idx="47">
                  <c:v>9751</c:v>
                </c:pt>
                <c:pt idx="48">
                  <c:v>9949</c:v>
                </c:pt>
                <c:pt idx="49">
                  <c:v>10148</c:v>
                </c:pt>
                <c:pt idx="50">
                  <c:v>10350</c:v>
                </c:pt>
                <c:pt idx="51">
                  <c:v>10529</c:v>
                </c:pt>
                <c:pt idx="52">
                  <c:v>10708</c:v>
                </c:pt>
                <c:pt idx="53">
                  <c:v>10889</c:v>
                </c:pt>
                <c:pt idx="54">
                  <c:v>11056</c:v>
                </c:pt>
                <c:pt idx="55">
                  <c:v>11224</c:v>
                </c:pt>
                <c:pt idx="56">
                  <c:v>11387</c:v>
                </c:pt>
                <c:pt idx="57">
                  <c:v>11609</c:v>
                </c:pt>
                <c:pt idx="58">
                  <c:v>11795</c:v>
                </c:pt>
                <c:pt idx="59">
                  <c:v>11977</c:v>
                </c:pt>
                <c:pt idx="60">
                  <c:v>12169</c:v>
                </c:pt>
                <c:pt idx="61">
                  <c:v>12335</c:v>
                </c:pt>
                <c:pt idx="62">
                  <c:v>12508</c:v>
                </c:pt>
                <c:pt idx="63">
                  <c:v>12687</c:v>
                </c:pt>
                <c:pt idx="64">
                  <c:v>12902</c:v>
                </c:pt>
                <c:pt idx="65">
                  <c:v>13075</c:v>
                </c:pt>
                <c:pt idx="66">
                  <c:v>13260</c:v>
                </c:pt>
                <c:pt idx="67">
                  <c:v>13460</c:v>
                </c:pt>
                <c:pt idx="68">
                  <c:v>13622</c:v>
                </c:pt>
                <c:pt idx="69">
                  <c:v>13810</c:v>
                </c:pt>
                <c:pt idx="70">
                  <c:v>14029</c:v>
                </c:pt>
                <c:pt idx="71">
                  <c:v>14193</c:v>
                </c:pt>
                <c:pt idx="72">
                  <c:v>14399</c:v>
                </c:pt>
                <c:pt idx="73">
                  <c:v>14599</c:v>
                </c:pt>
                <c:pt idx="74">
                  <c:v>14789</c:v>
                </c:pt>
                <c:pt idx="75">
                  <c:v>14984</c:v>
                </c:pt>
                <c:pt idx="76">
                  <c:v>15158</c:v>
                </c:pt>
                <c:pt idx="77">
                  <c:v>15381</c:v>
                </c:pt>
                <c:pt idx="78">
                  <c:v>15562</c:v>
                </c:pt>
                <c:pt idx="79">
                  <c:v>15752</c:v>
                </c:pt>
                <c:pt idx="80">
                  <c:v>15948</c:v>
                </c:pt>
                <c:pt idx="81">
                  <c:v>16147</c:v>
                </c:pt>
                <c:pt idx="82">
                  <c:v>16326</c:v>
                </c:pt>
                <c:pt idx="83">
                  <c:v>16543</c:v>
                </c:pt>
                <c:pt idx="84">
                  <c:v>16730</c:v>
                </c:pt>
                <c:pt idx="85">
                  <c:v>16901</c:v>
                </c:pt>
                <c:pt idx="86">
                  <c:v>17097</c:v>
                </c:pt>
                <c:pt idx="87">
                  <c:v>17280</c:v>
                </c:pt>
                <c:pt idx="88">
                  <c:v>17483</c:v>
                </c:pt>
                <c:pt idx="89">
                  <c:v>17706</c:v>
                </c:pt>
                <c:pt idx="90">
                  <c:v>17871</c:v>
                </c:pt>
                <c:pt idx="91">
                  <c:v>18079</c:v>
                </c:pt>
                <c:pt idx="92">
                  <c:v>18218</c:v>
                </c:pt>
                <c:pt idx="93">
                  <c:v>18411</c:v>
                </c:pt>
                <c:pt idx="94">
                  <c:v>18628</c:v>
                </c:pt>
                <c:pt idx="95">
                  <c:v>18802</c:v>
                </c:pt>
                <c:pt idx="96">
                  <c:v>18990</c:v>
                </c:pt>
                <c:pt idx="97">
                  <c:v>19165</c:v>
                </c:pt>
                <c:pt idx="98">
                  <c:v>19341</c:v>
                </c:pt>
                <c:pt idx="99">
                  <c:v>19522</c:v>
                </c:pt>
                <c:pt idx="100">
                  <c:v>19700</c:v>
                </c:pt>
                <c:pt idx="101">
                  <c:v>19882</c:v>
                </c:pt>
                <c:pt idx="102">
                  <c:v>20035</c:v>
                </c:pt>
                <c:pt idx="103">
                  <c:v>20207</c:v>
                </c:pt>
                <c:pt idx="104">
                  <c:v>20356</c:v>
                </c:pt>
                <c:pt idx="105">
                  <c:v>20524</c:v>
                </c:pt>
                <c:pt idx="106">
                  <c:v>20675</c:v>
                </c:pt>
                <c:pt idx="107">
                  <c:v>20865</c:v>
                </c:pt>
                <c:pt idx="108">
                  <c:v>21011</c:v>
                </c:pt>
                <c:pt idx="109">
                  <c:v>21220</c:v>
                </c:pt>
                <c:pt idx="110">
                  <c:v>21390</c:v>
                </c:pt>
                <c:pt idx="111">
                  <c:v>21557</c:v>
                </c:pt>
                <c:pt idx="112">
                  <c:v>21730</c:v>
                </c:pt>
                <c:pt idx="113">
                  <c:v>21882</c:v>
                </c:pt>
                <c:pt idx="114">
                  <c:v>22097</c:v>
                </c:pt>
                <c:pt idx="115">
                  <c:v>22263</c:v>
                </c:pt>
                <c:pt idx="116">
                  <c:v>22439</c:v>
                </c:pt>
                <c:pt idx="117">
                  <c:v>22622</c:v>
                </c:pt>
                <c:pt idx="118">
                  <c:v>22785</c:v>
                </c:pt>
                <c:pt idx="119">
                  <c:v>22975</c:v>
                </c:pt>
                <c:pt idx="120">
                  <c:v>23133</c:v>
                </c:pt>
                <c:pt idx="121">
                  <c:v>23322</c:v>
                </c:pt>
                <c:pt idx="122">
                  <c:v>23507</c:v>
                </c:pt>
                <c:pt idx="123">
                  <c:v>23702</c:v>
                </c:pt>
                <c:pt idx="124">
                  <c:v>23882</c:v>
                </c:pt>
                <c:pt idx="125">
                  <c:v>24057</c:v>
                </c:pt>
                <c:pt idx="126">
                  <c:v>24260</c:v>
                </c:pt>
                <c:pt idx="127">
                  <c:v>24437</c:v>
                </c:pt>
                <c:pt idx="128">
                  <c:v>24625</c:v>
                </c:pt>
                <c:pt idx="129">
                  <c:v>24811</c:v>
                </c:pt>
                <c:pt idx="130">
                  <c:v>25034</c:v>
                </c:pt>
                <c:pt idx="131">
                  <c:v>25257</c:v>
                </c:pt>
                <c:pt idx="132">
                  <c:v>25419</c:v>
                </c:pt>
                <c:pt idx="133">
                  <c:v>25659</c:v>
                </c:pt>
                <c:pt idx="134">
                  <c:v>25825</c:v>
                </c:pt>
                <c:pt idx="135">
                  <c:v>26026</c:v>
                </c:pt>
                <c:pt idx="136">
                  <c:v>26248</c:v>
                </c:pt>
                <c:pt idx="137">
                  <c:v>26448</c:v>
                </c:pt>
                <c:pt idx="138">
                  <c:v>26648</c:v>
                </c:pt>
                <c:pt idx="139">
                  <c:v>26837</c:v>
                </c:pt>
                <c:pt idx="140">
                  <c:v>26998</c:v>
                </c:pt>
                <c:pt idx="141">
                  <c:v>27219</c:v>
                </c:pt>
                <c:pt idx="142">
                  <c:v>27417</c:v>
                </c:pt>
                <c:pt idx="143">
                  <c:v>27578</c:v>
                </c:pt>
                <c:pt idx="144">
                  <c:v>27791</c:v>
                </c:pt>
                <c:pt idx="145">
                  <c:v>27977</c:v>
                </c:pt>
                <c:pt idx="146">
                  <c:v>28174</c:v>
                </c:pt>
                <c:pt idx="147">
                  <c:v>28342</c:v>
                </c:pt>
                <c:pt idx="148">
                  <c:v>28520</c:v>
                </c:pt>
                <c:pt idx="149">
                  <c:v>28712</c:v>
                </c:pt>
                <c:pt idx="150">
                  <c:v>28883</c:v>
                </c:pt>
                <c:pt idx="151">
                  <c:v>29067</c:v>
                </c:pt>
                <c:pt idx="152">
                  <c:v>29262</c:v>
                </c:pt>
                <c:pt idx="153">
                  <c:v>29423</c:v>
                </c:pt>
                <c:pt idx="154">
                  <c:v>29583</c:v>
                </c:pt>
                <c:pt idx="155">
                  <c:v>29782</c:v>
                </c:pt>
                <c:pt idx="156">
                  <c:v>29967</c:v>
                </c:pt>
                <c:pt idx="157">
                  <c:v>30168</c:v>
                </c:pt>
                <c:pt idx="158">
                  <c:v>30345</c:v>
                </c:pt>
                <c:pt idx="159">
                  <c:v>30544</c:v>
                </c:pt>
                <c:pt idx="160">
                  <c:v>30738</c:v>
                </c:pt>
                <c:pt idx="161">
                  <c:v>30930</c:v>
                </c:pt>
                <c:pt idx="162">
                  <c:v>31128</c:v>
                </c:pt>
                <c:pt idx="163">
                  <c:v>31324</c:v>
                </c:pt>
                <c:pt idx="164">
                  <c:v>31508</c:v>
                </c:pt>
                <c:pt idx="165">
                  <c:v>31723</c:v>
                </c:pt>
                <c:pt idx="166">
                  <c:v>31916</c:v>
                </c:pt>
                <c:pt idx="167">
                  <c:v>32121</c:v>
                </c:pt>
                <c:pt idx="168">
                  <c:v>32323</c:v>
                </c:pt>
                <c:pt idx="169">
                  <c:v>32544</c:v>
                </c:pt>
                <c:pt idx="170">
                  <c:v>32736</c:v>
                </c:pt>
                <c:pt idx="171">
                  <c:v>32891</c:v>
                </c:pt>
                <c:pt idx="172">
                  <c:v>33138</c:v>
                </c:pt>
                <c:pt idx="173">
                  <c:v>33339</c:v>
                </c:pt>
                <c:pt idx="174">
                  <c:v>33571</c:v>
                </c:pt>
                <c:pt idx="175">
                  <c:v>33767</c:v>
                </c:pt>
                <c:pt idx="176">
                  <c:v>33932</c:v>
                </c:pt>
                <c:pt idx="177">
                  <c:v>34104</c:v>
                </c:pt>
                <c:pt idx="178">
                  <c:v>34265</c:v>
                </c:pt>
              </c:numCache>
            </c:numRef>
          </c:cat>
          <c:val>
            <c:numRef>
              <c:f>Sheet1!$E$2:$E$180</c:f>
              <c:numCache>
                <c:formatCode>General</c:formatCode>
                <c:ptCount val="179"/>
                <c:pt idx="0">
                  <c:v>2.6494140625</c:v>
                </c:pt>
                <c:pt idx="1">
                  <c:v>10.0986328125</c:v>
                </c:pt>
                <c:pt idx="2">
                  <c:v>18.5771484375</c:v>
                </c:pt>
                <c:pt idx="3">
                  <c:v>20.6123046875</c:v>
                </c:pt>
                <c:pt idx="4">
                  <c:v>22.962890625</c:v>
                </c:pt>
                <c:pt idx="5">
                  <c:v>24.2236328125</c:v>
                </c:pt>
                <c:pt idx="6">
                  <c:v>26.056640625</c:v>
                </c:pt>
                <c:pt idx="7">
                  <c:v>27.5908203125</c:v>
                </c:pt>
                <c:pt idx="8">
                  <c:v>28.3486328125</c:v>
                </c:pt>
                <c:pt idx="9">
                  <c:v>28.8857421875</c:v>
                </c:pt>
                <c:pt idx="10">
                  <c:v>31.517578125</c:v>
                </c:pt>
                <c:pt idx="11">
                  <c:v>32.251953125</c:v>
                </c:pt>
                <c:pt idx="12">
                  <c:v>32.322265625</c:v>
                </c:pt>
                <c:pt idx="13">
                  <c:v>33.0615234375</c:v>
                </c:pt>
                <c:pt idx="14">
                  <c:v>32.619140625</c:v>
                </c:pt>
                <c:pt idx="15">
                  <c:v>32.8896484375</c:v>
                </c:pt>
                <c:pt idx="16">
                  <c:v>33.103515625</c:v>
                </c:pt>
                <c:pt idx="17">
                  <c:v>33.4091796875</c:v>
                </c:pt>
                <c:pt idx="18">
                  <c:v>33.931640625</c:v>
                </c:pt>
                <c:pt idx="19">
                  <c:v>33.974609375</c:v>
                </c:pt>
                <c:pt idx="20">
                  <c:v>34.728515625</c:v>
                </c:pt>
                <c:pt idx="21">
                  <c:v>35.216796875</c:v>
                </c:pt>
                <c:pt idx="22">
                  <c:v>34.2060546875</c:v>
                </c:pt>
                <c:pt idx="23">
                  <c:v>34.318359375</c:v>
                </c:pt>
                <c:pt idx="24">
                  <c:v>34.8623046875</c:v>
                </c:pt>
                <c:pt idx="25">
                  <c:v>35.169921875</c:v>
                </c:pt>
                <c:pt idx="26">
                  <c:v>35.560546875</c:v>
                </c:pt>
                <c:pt idx="27">
                  <c:v>36.396484375</c:v>
                </c:pt>
                <c:pt idx="28">
                  <c:v>36.525390625</c:v>
                </c:pt>
                <c:pt idx="29">
                  <c:v>37.0390625</c:v>
                </c:pt>
                <c:pt idx="30">
                  <c:v>37.74609375</c:v>
                </c:pt>
                <c:pt idx="31">
                  <c:v>38.69921875</c:v>
                </c:pt>
                <c:pt idx="32">
                  <c:v>39.04296875</c:v>
                </c:pt>
                <c:pt idx="33">
                  <c:v>39.373046875</c:v>
                </c:pt>
                <c:pt idx="34">
                  <c:v>39.87109375</c:v>
                </c:pt>
                <c:pt idx="35">
                  <c:v>41.20703125</c:v>
                </c:pt>
                <c:pt idx="36">
                  <c:v>40.470703125</c:v>
                </c:pt>
                <c:pt idx="37">
                  <c:v>40.5166015625</c:v>
                </c:pt>
                <c:pt idx="38">
                  <c:v>40.5751953125</c:v>
                </c:pt>
                <c:pt idx="39">
                  <c:v>40.5322265625</c:v>
                </c:pt>
                <c:pt idx="40">
                  <c:v>40.5947265625</c:v>
                </c:pt>
                <c:pt idx="41">
                  <c:v>40.5966796875</c:v>
                </c:pt>
                <c:pt idx="42">
                  <c:v>40.6962890625</c:v>
                </c:pt>
                <c:pt idx="43">
                  <c:v>40.8515625</c:v>
                </c:pt>
                <c:pt idx="44">
                  <c:v>40.880859375</c:v>
                </c:pt>
                <c:pt idx="45">
                  <c:v>40.95703125</c:v>
                </c:pt>
                <c:pt idx="46">
                  <c:v>40.95703125</c:v>
                </c:pt>
                <c:pt idx="47">
                  <c:v>40.9658203125</c:v>
                </c:pt>
                <c:pt idx="48">
                  <c:v>40.97265625</c:v>
                </c:pt>
                <c:pt idx="49">
                  <c:v>41.05078125</c:v>
                </c:pt>
                <c:pt idx="50">
                  <c:v>41.052734375</c:v>
                </c:pt>
                <c:pt idx="51">
                  <c:v>41.0625</c:v>
                </c:pt>
                <c:pt idx="52">
                  <c:v>41.0625</c:v>
                </c:pt>
                <c:pt idx="53">
                  <c:v>41.06640625</c:v>
                </c:pt>
                <c:pt idx="54">
                  <c:v>41.06640625</c:v>
                </c:pt>
                <c:pt idx="55">
                  <c:v>41.0703125</c:v>
                </c:pt>
                <c:pt idx="56">
                  <c:v>41.0703125</c:v>
                </c:pt>
                <c:pt idx="57">
                  <c:v>41.080078125</c:v>
                </c:pt>
                <c:pt idx="58">
                  <c:v>41.1484375</c:v>
                </c:pt>
                <c:pt idx="59">
                  <c:v>41.1484375</c:v>
                </c:pt>
                <c:pt idx="60">
                  <c:v>41.3515625</c:v>
                </c:pt>
                <c:pt idx="61">
                  <c:v>41.3515625</c:v>
                </c:pt>
                <c:pt idx="62">
                  <c:v>41.35546875</c:v>
                </c:pt>
                <c:pt idx="63">
                  <c:v>41.359375</c:v>
                </c:pt>
                <c:pt idx="64">
                  <c:v>41.361328125</c:v>
                </c:pt>
                <c:pt idx="65">
                  <c:v>41.36328125</c:v>
                </c:pt>
                <c:pt idx="66">
                  <c:v>41.36328125</c:v>
                </c:pt>
                <c:pt idx="67">
                  <c:v>41.3671875</c:v>
                </c:pt>
                <c:pt idx="68">
                  <c:v>41.5078125</c:v>
                </c:pt>
                <c:pt idx="69">
                  <c:v>41.392578125</c:v>
                </c:pt>
                <c:pt idx="70">
                  <c:v>41.39453125</c:v>
                </c:pt>
                <c:pt idx="71">
                  <c:v>41.51171875</c:v>
                </c:pt>
                <c:pt idx="72">
                  <c:v>41.712890625</c:v>
                </c:pt>
                <c:pt idx="73">
                  <c:v>41.89453125</c:v>
                </c:pt>
                <c:pt idx="74">
                  <c:v>42.11328125</c:v>
                </c:pt>
                <c:pt idx="75">
                  <c:v>42.56640625</c:v>
                </c:pt>
                <c:pt idx="76">
                  <c:v>43.26171875</c:v>
                </c:pt>
                <c:pt idx="77">
                  <c:v>43.544921875</c:v>
                </c:pt>
                <c:pt idx="78">
                  <c:v>43.65234375</c:v>
                </c:pt>
                <c:pt idx="79">
                  <c:v>43.65625</c:v>
                </c:pt>
                <c:pt idx="80">
                  <c:v>44.091796875</c:v>
                </c:pt>
                <c:pt idx="81">
                  <c:v>44.7421875</c:v>
                </c:pt>
                <c:pt idx="82">
                  <c:v>45.42578125</c:v>
                </c:pt>
                <c:pt idx="83">
                  <c:v>45.568359375</c:v>
                </c:pt>
                <c:pt idx="84">
                  <c:v>45.56640625</c:v>
                </c:pt>
                <c:pt idx="85">
                  <c:v>45.7109375</c:v>
                </c:pt>
                <c:pt idx="86">
                  <c:v>45.75</c:v>
                </c:pt>
                <c:pt idx="87">
                  <c:v>45.75390625</c:v>
                </c:pt>
                <c:pt idx="88">
                  <c:v>45.759765625</c:v>
                </c:pt>
                <c:pt idx="89">
                  <c:v>45.76171875</c:v>
                </c:pt>
                <c:pt idx="90">
                  <c:v>45.77734375</c:v>
                </c:pt>
                <c:pt idx="91">
                  <c:v>45.787109375</c:v>
                </c:pt>
                <c:pt idx="92">
                  <c:v>45.78515625</c:v>
                </c:pt>
                <c:pt idx="93">
                  <c:v>45.7900390625</c:v>
                </c:pt>
                <c:pt idx="94">
                  <c:v>45.87109375</c:v>
                </c:pt>
                <c:pt idx="95">
                  <c:v>45.87890625</c:v>
                </c:pt>
                <c:pt idx="96">
                  <c:v>45.884765625</c:v>
                </c:pt>
                <c:pt idx="97">
                  <c:v>45.88671875</c:v>
                </c:pt>
                <c:pt idx="98">
                  <c:v>45.8916015625</c:v>
                </c:pt>
                <c:pt idx="99">
                  <c:v>45.890625</c:v>
                </c:pt>
                <c:pt idx="100">
                  <c:v>45.89453125</c:v>
                </c:pt>
                <c:pt idx="101">
                  <c:v>45.89453125</c:v>
                </c:pt>
                <c:pt idx="102">
                  <c:v>45.8984375</c:v>
                </c:pt>
                <c:pt idx="103">
                  <c:v>45.8984375</c:v>
                </c:pt>
                <c:pt idx="104">
                  <c:v>45.90234375</c:v>
                </c:pt>
                <c:pt idx="105">
                  <c:v>45.90625</c:v>
                </c:pt>
                <c:pt idx="106">
                  <c:v>45.91015625</c:v>
                </c:pt>
                <c:pt idx="107">
                  <c:v>45.9931640625</c:v>
                </c:pt>
                <c:pt idx="108">
                  <c:v>45.9921875</c:v>
                </c:pt>
                <c:pt idx="109">
                  <c:v>45.99609375</c:v>
                </c:pt>
                <c:pt idx="110">
                  <c:v>46.0078125</c:v>
                </c:pt>
                <c:pt idx="111">
                  <c:v>46.01171875</c:v>
                </c:pt>
                <c:pt idx="112">
                  <c:v>46.01953125</c:v>
                </c:pt>
                <c:pt idx="113">
                  <c:v>46.1015625</c:v>
                </c:pt>
                <c:pt idx="114">
                  <c:v>46.103515625</c:v>
                </c:pt>
                <c:pt idx="115">
                  <c:v>46.10546875</c:v>
                </c:pt>
                <c:pt idx="116">
                  <c:v>46.10546875</c:v>
                </c:pt>
                <c:pt idx="117">
                  <c:v>46.1171875</c:v>
                </c:pt>
                <c:pt idx="118">
                  <c:v>46.1171875</c:v>
                </c:pt>
                <c:pt idx="119">
                  <c:v>46.12109375</c:v>
                </c:pt>
                <c:pt idx="120">
                  <c:v>46.125</c:v>
                </c:pt>
                <c:pt idx="121">
                  <c:v>46.17578125</c:v>
                </c:pt>
                <c:pt idx="122">
                  <c:v>46.17578125</c:v>
                </c:pt>
                <c:pt idx="123">
                  <c:v>46.185546875</c:v>
                </c:pt>
                <c:pt idx="124">
                  <c:v>46.25390625</c:v>
                </c:pt>
                <c:pt idx="125">
                  <c:v>46.25390625</c:v>
                </c:pt>
                <c:pt idx="126">
                  <c:v>46.2578125</c:v>
                </c:pt>
                <c:pt idx="127">
                  <c:v>46.26171875</c:v>
                </c:pt>
                <c:pt idx="128">
                  <c:v>46.33203125</c:v>
                </c:pt>
                <c:pt idx="129">
                  <c:v>46.33984375</c:v>
                </c:pt>
                <c:pt idx="130">
                  <c:v>46.341796875</c:v>
                </c:pt>
                <c:pt idx="131">
                  <c:v>46.34375</c:v>
                </c:pt>
                <c:pt idx="132">
                  <c:v>46.34375</c:v>
                </c:pt>
                <c:pt idx="133">
                  <c:v>46.349609375</c:v>
                </c:pt>
                <c:pt idx="134">
                  <c:v>46.34765625</c:v>
                </c:pt>
                <c:pt idx="135">
                  <c:v>46.3525390625</c:v>
                </c:pt>
                <c:pt idx="136">
                  <c:v>46.35546875</c:v>
                </c:pt>
                <c:pt idx="137">
                  <c:v>46.35546875</c:v>
                </c:pt>
                <c:pt idx="138">
                  <c:v>46.359375</c:v>
                </c:pt>
                <c:pt idx="139">
                  <c:v>46.36328125</c:v>
                </c:pt>
                <c:pt idx="140">
                  <c:v>46.3671875</c:v>
                </c:pt>
                <c:pt idx="141">
                  <c:v>46.373046875</c:v>
                </c:pt>
                <c:pt idx="142">
                  <c:v>46.37890625</c:v>
                </c:pt>
                <c:pt idx="143">
                  <c:v>46.3828125</c:v>
                </c:pt>
                <c:pt idx="144">
                  <c:v>46.3837890625</c:v>
                </c:pt>
                <c:pt idx="145">
                  <c:v>46.38671875</c:v>
                </c:pt>
                <c:pt idx="146">
                  <c:v>46.390625</c:v>
                </c:pt>
                <c:pt idx="147">
                  <c:v>46.390625</c:v>
                </c:pt>
                <c:pt idx="148">
                  <c:v>46.421875</c:v>
                </c:pt>
                <c:pt idx="149">
                  <c:v>46.4609375</c:v>
                </c:pt>
                <c:pt idx="150">
                  <c:v>46.4609375</c:v>
                </c:pt>
                <c:pt idx="151">
                  <c:v>46.509765625</c:v>
                </c:pt>
                <c:pt idx="152">
                  <c:v>46.51953125</c:v>
                </c:pt>
                <c:pt idx="153">
                  <c:v>46.51953125</c:v>
                </c:pt>
                <c:pt idx="154">
                  <c:v>46.5234375</c:v>
                </c:pt>
                <c:pt idx="155">
                  <c:v>46.52734375</c:v>
                </c:pt>
                <c:pt idx="156">
                  <c:v>46.53125</c:v>
                </c:pt>
                <c:pt idx="157">
                  <c:v>46.53125</c:v>
                </c:pt>
                <c:pt idx="158">
                  <c:v>46.533203125</c:v>
                </c:pt>
                <c:pt idx="159">
                  <c:v>46.53515625</c:v>
                </c:pt>
                <c:pt idx="160">
                  <c:v>46.5390625</c:v>
                </c:pt>
                <c:pt idx="161">
                  <c:v>46.5390625</c:v>
                </c:pt>
                <c:pt idx="162">
                  <c:v>46.54296875</c:v>
                </c:pt>
                <c:pt idx="163">
                  <c:v>46.544921875</c:v>
                </c:pt>
                <c:pt idx="164">
                  <c:v>46.546875</c:v>
                </c:pt>
                <c:pt idx="165">
                  <c:v>46.5546875</c:v>
                </c:pt>
                <c:pt idx="166">
                  <c:v>46.58203125</c:v>
                </c:pt>
                <c:pt idx="167">
                  <c:v>46.609375</c:v>
                </c:pt>
                <c:pt idx="168">
                  <c:v>46.61328125</c:v>
                </c:pt>
                <c:pt idx="169">
                  <c:v>46.625</c:v>
                </c:pt>
                <c:pt idx="170">
                  <c:v>46.638671875</c:v>
                </c:pt>
                <c:pt idx="171">
                  <c:v>46.640625</c:v>
                </c:pt>
                <c:pt idx="172">
                  <c:v>46.6455078125</c:v>
                </c:pt>
                <c:pt idx="173">
                  <c:v>46.6455078125</c:v>
                </c:pt>
                <c:pt idx="174">
                  <c:v>46.6484375</c:v>
                </c:pt>
                <c:pt idx="175">
                  <c:v>47.62890625</c:v>
                </c:pt>
                <c:pt idx="176">
                  <c:v>46.69140625</c:v>
                </c:pt>
                <c:pt idx="177">
                  <c:v>46.703125</c:v>
                </c:pt>
                <c:pt idx="178">
                  <c:v>46.703125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59520"/>
        <c:axId val="268963872"/>
      </c:lineChart>
      <c:catAx>
        <c:axId val="2689595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6896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96387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689595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4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0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1301</f>
        <v>1301</v>
      </c>
      <c r="B2" s="1">
        <f>25</f>
        <v>25</v>
      </c>
      <c r="C2" s="1">
        <f>1188</f>
        <v>1188</v>
      </c>
      <c r="D2" s="1">
        <f>2713</f>
        <v>2713</v>
      </c>
      <c r="E2" s="1">
        <f>2.6494140625</f>
        <v>2.6494140625</v>
      </c>
      <c r="G2" s="1">
        <f>310</f>
        <v>310</v>
      </c>
    </row>
    <row r="3" spans="1:10" x14ac:dyDescent="0.25">
      <c r="A3" s="1">
        <f>1578</f>
        <v>1578</v>
      </c>
      <c r="B3" s="1">
        <f>19</f>
        <v>19</v>
      </c>
      <c r="C3" s="1">
        <f>1365</f>
        <v>1365</v>
      </c>
      <c r="D3" s="1">
        <f>10341</f>
        <v>10341</v>
      </c>
      <c r="E3" s="1">
        <f>10.0986328125</f>
        <v>10.0986328125</v>
      </c>
    </row>
    <row r="4" spans="1:10" x14ac:dyDescent="0.25">
      <c r="A4" s="1">
        <f>1881</f>
        <v>1881</v>
      </c>
      <c r="B4" s="1">
        <f>27</f>
        <v>27</v>
      </c>
      <c r="C4" s="1">
        <f>1538</f>
        <v>1538</v>
      </c>
      <c r="D4" s="1">
        <f>19023</f>
        <v>19023</v>
      </c>
      <c r="E4" s="1">
        <f>18.5771484375</f>
        <v>18.5771484375</v>
      </c>
      <c r="G4" s="1" t="s">
        <v>5</v>
      </c>
    </row>
    <row r="5" spans="1:10" x14ac:dyDescent="0.25">
      <c r="A5" s="1">
        <f>2187</f>
        <v>2187</v>
      </c>
      <c r="B5" s="1">
        <f>39</f>
        <v>39</v>
      </c>
      <c r="C5" s="1">
        <f>1737</f>
        <v>1737</v>
      </c>
      <c r="D5" s="1">
        <f>21107</f>
        <v>21107</v>
      </c>
      <c r="E5" s="1">
        <f>20.6123046875</f>
        <v>20.6123046875</v>
      </c>
      <c r="G5" s="1">
        <f>184</f>
        <v>184</v>
      </c>
    </row>
    <row r="6" spans="1:10" x14ac:dyDescent="0.25">
      <c r="A6" s="1">
        <f>2489</f>
        <v>2489</v>
      </c>
      <c r="B6" s="1">
        <f>30</f>
        <v>30</v>
      </c>
      <c r="C6" s="1">
        <f>1927</f>
        <v>1927</v>
      </c>
      <c r="D6" s="1">
        <f>23514</f>
        <v>23514</v>
      </c>
      <c r="E6" s="1">
        <f>22.962890625</f>
        <v>22.962890625</v>
      </c>
    </row>
    <row r="7" spans="1:10" x14ac:dyDescent="0.25">
      <c r="A7" s="1">
        <f>2778</f>
        <v>2778</v>
      </c>
      <c r="B7" s="1">
        <f>29</f>
        <v>29</v>
      </c>
      <c r="C7" s="1">
        <f>2116</f>
        <v>2116</v>
      </c>
      <c r="D7" s="1">
        <f>24805</f>
        <v>24805</v>
      </c>
      <c r="E7" s="1">
        <f>24.2236328125</f>
        <v>24.2236328125</v>
      </c>
    </row>
    <row r="8" spans="1:10" x14ac:dyDescent="0.25">
      <c r="A8" s="1">
        <f>3091</f>
        <v>3091</v>
      </c>
      <c r="B8" s="1">
        <f>19</f>
        <v>19</v>
      </c>
      <c r="C8" s="1">
        <f>2304</f>
        <v>2304</v>
      </c>
      <c r="D8" s="1">
        <f>26682</f>
        <v>26682</v>
      </c>
      <c r="E8" s="1">
        <f>26.056640625</f>
        <v>26.056640625</v>
      </c>
    </row>
    <row r="9" spans="1:10" x14ac:dyDescent="0.25">
      <c r="A9" s="1">
        <f>3395</f>
        <v>3395</v>
      </c>
      <c r="B9" s="1">
        <f>17</f>
        <v>17</v>
      </c>
      <c r="C9" s="1">
        <f>2489</f>
        <v>2489</v>
      </c>
      <c r="D9" s="1">
        <f>28253</f>
        <v>28253</v>
      </c>
      <c r="E9" s="1">
        <f>27.5908203125</f>
        <v>27.5908203125</v>
      </c>
    </row>
    <row r="10" spans="1:10" x14ac:dyDescent="0.25">
      <c r="A10" s="1">
        <f>3689</f>
        <v>3689</v>
      </c>
      <c r="B10" s="1">
        <f>20</f>
        <v>20</v>
      </c>
      <c r="C10" s="1">
        <f>2643</f>
        <v>2643</v>
      </c>
      <c r="D10" s="1">
        <f>29029</f>
        <v>29029</v>
      </c>
      <c r="E10" s="1">
        <f>28.3486328125</f>
        <v>28.3486328125</v>
      </c>
    </row>
    <row r="11" spans="1:10" x14ac:dyDescent="0.25">
      <c r="A11" s="1">
        <f>3962</f>
        <v>3962</v>
      </c>
      <c r="B11" s="1">
        <f>16</f>
        <v>16</v>
      </c>
      <c r="C11" s="1">
        <f>2798</f>
        <v>2798</v>
      </c>
      <c r="D11" s="1">
        <f>29579</f>
        <v>29579</v>
      </c>
      <c r="E11" s="1">
        <f>28.8857421875</f>
        <v>28.8857421875</v>
      </c>
    </row>
    <row r="12" spans="1:10" x14ac:dyDescent="0.25">
      <c r="A12" s="1">
        <f>4262</f>
        <v>4262</v>
      </c>
      <c r="B12" s="1">
        <f>18</f>
        <v>18</v>
      </c>
      <c r="C12" s="1">
        <f>2976</f>
        <v>2976</v>
      </c>
      <c r="D12" s="1">
        <f>32274</f>
        <v>32274</v>
      </c>
      <c r="E12" s="1">
        <f>31.517578125</f>
        <v>31.517578125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4578</f>
        <v>4578</v>
      </c>
      <c r="B13" s="1">
        <f>11</f>
        <v>11</v>
      </c>
      <c r="C13" s="1">
        <f>3138</f>
        <v>3138</v>
      </c>
      <c r="D13" s="1">
        <f>33026</f>
        <v>33026</v>
      </c>
      <c r="E13" s="1">
        <f>32.251953125</f>
        <v>32.251953125</v>
      </c>
      <c r="H13" s="1">
        <f>AVERAGE(E17:E26)</f>
        <v>34.064062499999999</v>
      </c>
      <c r="I13" s="1">
        <f>MAX(E2:E180)</f>
        <v>47.62890625</v>
      </c>
      <c r="J13" s="1">
        <f>AVERAGE(E172:E180)</f>
        <v>46.771701388888886</v>
      </c>
    </row>
    <row r="14" spans="1:10" x14ac:dyDescent="0.25">
      <c r="A14" s="1">
        <f>4919</f>
        <v>4919</v>
      </c>
      <c r="B14" s="1">
        <f>25</f>
        <v>25</v>
      </c>
      <c r="C14" s="1">
        <f>3291</f>
        <v>3291</v>
      </c>
      <c r="D14" s="1">
        <f>33098</f>
        <v>33098</v>
      </c>
      <c r="E14" s="1">
        <f>32.322265625</f>
        <v>32.322265625</v>
      </c>
    </row>
    <row r="15" spans="1:10" x14ac:dyDescent="0.25">
      <c r="A15" s="1">
        <f>5223</f>
        <v>5223</v>
      </c>
      <c r="B15" s="1">
        <f>16</f>
        <v>16</v>
      </c>
      <c r="C15" s="1">
        <f>3468</f>
        <v>3468</v>
      </c>
      <c r="D15" s="1">
        <f>33855</f>
        <v>33855</v>
      </c>
      <c r="E15" s="1">
        <f>33.0615234375</f>
        <v>33.0615234375</v>
      </c>
    </row>
    <row r="16" spans="1:10" x14ac:dyDescent="0.25">
      <c r="A16" s="1">
        <f>5538</f>
        <v>5538</v>
      </c>
      <c r="B16" s="1">
        <f>18</f>
        <v>18</v>
      </c>
      <c r="C16" s="1">
        <f>3600</f>
        <v>3600</v>
      </c>
      <c r="D16" s="1">
        <f>33402</f>
        <v>33402</v>
      </c>
      <c r="E16" s="1">
        <f>32.619140625</f>
        <v>32.619140625</v>
      </c>
    </row>
    <row r="17" spans="1:5" x14ac:dyDescent="0.25">
      <c r="A17" s="1">
        <f>5865</f>
        <v>5865</v>
      </c>
      <c r="B17" s="1">
        <f>22</f>
        <v>22</v>
      </c>
      <c r="C17" s="1">
        <f>3772</f>
        <v>3772</v>
      </c>
      <c r="D17" s="1">
        <f>33679</f>
        <v>33679</v>
      </c>
      <c r="E17" s="1">
        <f>32.8896484375</f>
        <v>32.8896484375</v>
      </c>
    </row>
    <row r="18" spans="1:5" x14ac:dyDescent="0.25">
      <c r="A18" s="1">
        <f>6189</f>
        <v>6189</v>
      </c>
      <c r="B18" s="1">
        <f>16</f>
        <v>16</v>
      </c>
      <c r="C18" s="1">
        <f>3900</f>
        <v>3900</v>
      </c>
      <c r="D18" s="1">
        <f>33898</f>
        <v>33898</v>
      </c>
      <c r="E18" s="1">
        <f>33.103515625</f>
        <v>33.103515625</v>
      </c>
    </row>
    <row r="19" spans="1:5" x14ac:dyDescent="0.25">
      <c r="A19" s="1">
        <f>6512</f>
        <v>6512</v>
      </c>
      <c r="B19" s="1">
        <f>22</f>
        <v>22</v>
      </c>
      <c r="C19" s="1">
        <f>4099</f>
        <v>4099</v>
      </c>
      <c r="D19" s="1">
        <f>34211</f>
        <v>34211</v>
      </c>
      <c r="E19" s="1">
        <f>33.4091796875</f>
        <v>33.4091796875</v>
      </c>
    </row>
    <row r="20" spans="1:5" x14ac:dyDescent="0.25">
      <c r="A20" s="1">
        <f>6851</f>
        <v>6851</v>
      </c>
      <c r="B20" s="1">
        <f>25</f>
        <v>25</v>
      </c>
      <c r="C20" s="1">
        <f>4275</f>
        <v>4275</v>
      </c>
      <c r="D20" s="1">
        <f>34746</f>
        <v>34746</v>
      </c>
      <c r="E20" s="1">
        <f>33.931640625</f>
        <v>33.931640625</v>
      </c>
    </row>
    <row r="21" spans="1:5" x14ac:dyDescent="0.25">
      <c r="A21" s="1">
        <f>7174</f>
        <v>7174</v>
      </c>
      <c r="B21" s="1">
        <f>31</f>
        <v>31</v>
      </c>
      <c r="C21" s="1">
        <f>4435</f>
        <v>4435</v>
      </c>
      <c r="D21" s="1">
        <f>34790</f>
        <v>34790</v>
      </c>
      <c r="E21" s="1">
        <f>33.974609375</f>
        <v>33.974609375</v>
      </c>
    </row>
    <row r="22" spans="1:5" x14ac:dyDescent="0.25">
      <c r="A22" s="1">
        <f>7529</f>
        <v>7529</v>
      </c>
      <c r="B22" s="1">
        <f>31</f>
        <v>31</v>
      </c>
      <c r="C22" s="1">
        <f>4634</f>
        <v>4634</v>
      </c>
      <c r="D22" s="1">
        <f>35562</f>
        <v>35562</v>
      </c>
      <c r="E22" s="1">
        <f>34.728515625</f>
        <v>34.728515625</v>
      </c>
    </row>
    <row r="23" spans="1:5" x14ac:dyDescent="0.25">
      <c r="A23" s="1">
        <f>7813</f>
        <v>7813</v>
      </c>
      <c r="B23" s="1">
        <f>23</f>
        <v>23</v>
      </c>
      <c r="C23" s="1">
        <f>4819</f>
        <v>4819</v>
      </c>
      <c r="D23" s="1">
        <f>36062</f>
        <v>36062</v>
      </c>
      <c r="E23" s="1">
        <f>35.216796875</f>
        <v>35.216796875</v>
      </c>
    </row>
    <row r="24" spans="1:5" x14ac:dyDescent="0.25">
      <c r="A24" s="1">
        <f>8124</f>
        <v>8124</v>
      </c>
      <c r="B24" s="1">
        <f>23</f>
        <v>23</v>
      </c>
      <c r="C24" s="1">
        <f>5029</f>
        <v>5029</v>
      </c>
      <c r="D24" s="1">
        <f>35027</f>
        <v>35027</v>
      </c>
      <c r="E24" s="1">
        <f>34.2060546875</f>
        <v>34.2060546875</v>
      </c>
    </row>
    <row r="25" spans="1:5" x14ac:dyDescent="0.25">
      <c r="A25" s="1">
        <f>8440</f>
        <v>8440</v>
      </c>
      <c r="B25" s="1">
        <f>24</f>
        <v>24</v>
      </c>
      <c r="C25" s="1">
        <f>5165</f>
        <v>5165</v>
      </c>
      <c r="D25" s="1">
        <f>35142</f>
        <v>35142</v>
      </c>
      <c r="E25" s="1">
        <f>34.318359375</f>
        <v>34.318359375</v>
      </c>
    </row>
    <row r="26" spans="1:5" x14ac:dyDescent="0.25">
      <c r="A26" s="1">
        <f>8727</f>
        <v>8727</v>
      </c>
      <c r="B26" s="1">
        <f>23</f>
        <v>23</v>
      </c>
      <c r="C26" s="1">
        <f>5361</f>
        <v>5361</v>
      </c>
      <c r="D26" s="1">
        <f>35699</f>
        <v>35699</v>
      </c>
      <c r="E26" s="1">
        <f>34.8623046875</f>
        <v>34.8623046875</v>
      </c>
    </row>
    <row r="27" spans="1:5" x14ac:dyDescent="0.25">
      <c r="A27" s="1">
        <f>9036</f>
        <v>9036</v>
      </c>
      <c r="B27" s="1">
        <f>27</f>
        <v>27</v>
      </c>
      <c r="C27" s="1">
        <f>5559</f>
        <v>5559</v>
      </c>
      <c r="D27" s="1">
        <f>36014</f>
        <v>36014</v>
      </c>
      <c r="E27" s="1">
        <f>35.169921875</f>
        <v>35.169921875</v>
      </c>
    </row>
    <row r="28" spans="1:5" x14ac:dyDescent="0.25">
      <c r="A28" s="1">
        <f>9353</f>
        <v>9353</v>
      </c>
      <c r="B28" s="1">
        <f>23</f>
        <v>23</v>
      </c>
      <c r="C28" s="1">
        <f>5729</f>
        <v>5729</v>
      </c>
      <c r="D28" s="1">
        <f>36414</f>
        <v>36414</v>
      </c>
      <c r="E28" s="1">
        <f>35.560546875</f>
        <v>35.560546875</v>
      </c>
    </row>
    <row r="29" spans="1:5" x14ac:dyDescent="0.25">
      <c r="A29" s="1">
        <f>9664</f>
        <v>9664</v>
      </c>
      <c r="B29" s="1">
        <f>15</f>
        <v>15</v>
      </c>
      <c r="C29" s="1">
        <f>5906</f>
        <v>5906</v>
      </c>
      <c r="D29" s="1">
        <f>37270</f>
        <v>37270</v>
      </c>
      <c r="E29" s="1">
        <f>36.396484375</f>
        <v>36.396484375</v>
      </c>
    </row>
    <row r="30" spans="1:5" x14ac:dyDescent="0.25">
      <c r="A30" s="1">
        <f>9943</f>
        <v>9943</v>
      </c>
      <c r="B30" s="1">
        <f>17</f>
        <v>17</v>
      </c>
      <c r="C30" s="1">
        <f>6059</f>
        <v>6059</v>
      </c>
      <c r="D30" s="1">
        <f>37402</f>
        <v>37402</v>
      </c>
      <c r="E30" s="1">
        <f>36.525390625</f>
        <v>36.525390625</v>
      </c>
    </row>
    <row r="31" spans="1:5" x14ac:dyDescent="0.25">
      <c r="A31" s="1">
        <f>10238</f>
        <v>10238</v>
      </c>
      <c r="B31" s="1">
        <f>20</f>
        <v>20</v>
      </c>
      <c r="C31" s="1">
        <f>6240</f>
        <v>6240</v>
      </c>
      <c r="D31" s="1">
        <f>37928</f>
        <v>37928</v>
      </c>
      <c r="E31" s="1">
        <f>37.0390625</f>
        <v>37.0390625</v>
      </c>
    </row>
    <row r="32" spans="1:5" x14ac:dyDescent="0.25">
      <c r="A32" s="1">
        <f>10520</f>
        <v>10520</v>
      </c>
      <c r="B32" s="1">
        <f>21</f>
        <v>21</v>
      </c>
      <c r="C32" s="1">
        <f>6422</f>
        <v>6422</v>
      </c>
      <c r="D32" s="1">
        <f>38652</f>
        <v>38652</v>
      </c>
      <c r="E32" s="1">
        <f>37.74609375</f>
        <v>37.74609375</v>
      </c>
    </row>
    <row r="33" spans="1:5" x14ac:dyDescent="0.25">
      <c r="A33" s="1">
        <f>10841</f>
        <v>10841</v>
      </c>
      <c r="B33" s="1">
        <f>21</f>
        <v>21</v>
      </c>
      <c r="C33" s="1">
        <f>6613</f>
        <v>6613</v>
      </c>
      <c r="D33" s="1">
        <f>39628</f>
        <v>39628</v>
      </c>
      <c r="E33" s="1">
        <f>38.69921875</f>
        <v>38.69921875</v>
      </c>
    </row>
    <row r="34" spans="1:5" x14ac:dyDescent="0.25">
      <c r="A34" s="1">
        <f>11157</f>
        <v>11157</v>
      </c>
      <c r="B34" s="1">
        <f>22</f>
        <v>22</v>
      </c>
      <c r="C34" s="1">
        <f>6788</f>
        <v>6788</v>
      </c>
      <c r="D34" s="1">
        <f>39980</f>
        <v>39980</v>
      </c>
      <c r="E34" s="1">
        <f>39.04296875</f>
        <v>39.04296875</v>
      </c>
    </row>
    <row r="35" spans="1:5" x14ac:dyDescent="0.25">
      <c r="A35" s="1">
        <f>11495</f>
        <v>11495</v>
      </c>
      <c r="B35" s="1">
        <f>13</f>
        <v>13</v>
      </c>
      <c r="C35" s="1">
        <f>7017</f>
        <v>7017</v>
      </c>
      <c r="D35" s="1">
        <f>40318</f>
        <v>40318</v>
      </c>
      <c r="E35" s="1">
        <f>39.373046875</f>
        <v>39.373046875</v>
      </c>
    </row>
    <row r="36" spans="1:5" x14ac:dyDescent="0.25">
      <c r="A36" s="1">
        <f>11780</f>
        <v>11780</v>
      </c>
      <c r="B36" s="1">
        <f>22</f>
        <v>22</v>
      </c>
      <c r="C36" s="1">
        <f>7241</f>
        <v>7241</v>
      </c>
      <c r="D36" s="1">
        <f>40828</f>
        <v>40828</v>
      </c>
      <c r="E36" s="1">
        <f>39.87109375</f>
        <v>39.87109375</v>
      </c>
    </row>
    <row r="37" spans="1:5" x14ac:dyDescent="0.25">
      <c r="A37" s="1">
        <f>12092</f>
        <v>12092</v>
      </c>
      <c r="B37" s="1">
        <f>24</f>
        <v>24</v>
      </c>
      <c r="C37" s="1">
        <f>7431</f>
        <v>7431</v>
      </c>
      <c r="D37" s="1">
        <f>42196</f>
        <v>42196</v>
      </c>
      <c r="E37" s="1">
        <f>41.20703125</f>
        <v>41.20703125</v>
      </c>
    </row>
    <row r="38" spans="1:5" x14ac:dyDescent="0.25">
      <c r="A38" s="1">
        <f>12438</f>
        <v>12438</v>
      </c>
      <c r="B38" s="1">
        <f>22</f>
        <v>22</v>
      </c>
      <c r="C38" s="1">
        <f>7681</f>
        <v>7681</v>
      </c>
      <c r="D38" s="1">
        <f>41442</f>
        <v>41442</v>
      </c>
      <c r="E38" s="1">
        <f>40.470703125</f>
        <v>40.470703125</v>
      </c>
    </row>
    <row r="39" spans="1:5" x14ac:dyDescent="0.25">
      <c r="A39" s="1">
        <f>12772</f>
        <v>12772</v>
      </c>
      <c r="B39" s="1">
        <f>25</f>
        <v>25</v>
      </c>
      <c r="C39" s="1">
        <f>7840</f>
        <v>7840</v>
      </c>
      <c r="D39" s="1">
        <f>41489</f>
        <v>41489</v>
      </c>
      <c r="E39" s="1">
        <f>40.5166015625</f>
        <v>40.5166015625</v>
      </c>
    </row>
    <row r="40" spans="1:5" x14ac:dyDescent="0.25">
      <c r="A40" s="1">
        <f>13067</f>
        <v>13067</v>
      </c>
      <c r="B40" s="1">
        <f>19</f>
        <v>19</v>
      </c>
      <c r="C40" s="1">
        <f>8015</f>
        <v>8015</v>
      </c>
      <c r="D40" s="1">
        <f>41549</f>
        <v>41549</v>
      </c>
      <c r="E40" s="1">
        <f>40.5751953125</f>
        <v>40.5751953125</v>
      </c>
    </row>
    <row r="41" spans="1:5" x14ac:dyDescent="0.25">
      <c r="A41" s="1">
        <f>13387</f>
        <v>13387</v>
      </c>
      <c r="B41" s="1">
        <f>17</f>
        <v>17</v>
      </c>
      <c r="C41" s="1">
        <f>8218</f>
        <v>8218</v>
      </c>
      <c r="D41" s="1">
        <f>41505</f>
        <v>41505</v>
      </c>
      <c r="E41" s="1">
        <f>40.5322265625</f>
        <v>40.5322265625</v>
      </c>
    </row>
    <row r="42" spans="1:5" x14ac:dyDescent="0.25">
      <c r="A42" s="1">
        <f>13695</f>
        <v>13695</v>
      </c>
      <c r="B42" s="1">
        <f>19</f>
        <v>19</v>
      </c>
      <c r="C42" s="1">
        <f>8372</f>
        <v>8372</v>
      </c>
      <c r="D42" s="1">
        <f>41569</f>
        <v>41569</v>
      </c>
      <c r="E42" s="1">
        <f>40.5947265625</f>
        <v>40.5947265625</v>
      </c>
    </row>
    <row r="43" spans="1:5" x14ac:dyDescent="0.25">
      <c r="A43" s="1">
        <f>13997</f>
        <v>13997</v>
      </c>
      <c r="B43" s="1">
        <f>20</f>
        <v>20</v>
      </c>
      <c r="C43" s="1">
        <f>8564</f>
        <v>8564</v>
      </c>
      <c r="D43" s="1">
        <f>41571</f>
        <v>41571</v>
      </c>
      <c r="E43" s="1">
        <f>40.5966796875</f>
        <v>40.5966796875</v>
      </c>
    </row>
    <row r="44" spans="1:5" x14ac:dyDescent="0.25">
      <c r="A44" s="1">
        <f>14306</f>
        <v>14306</v>
      </c>
      <c r="B44" s="1">
        <f>20</f>
        <v>20</v>
      </c>
      <c r="C44" s="1">
        <f>8778</f>
        <v>8778</v>
      </c>
      <c r="D44" s="1">
        <f>41673</f>
        <v>41673</v>
      </c>
      <c r="E44" s="1">
        <f>40.6962890625</f>
        <v>40.6962890625</v>
      </c>
    </row>
    <row r="45" spans="1:5" x14ac:dyDescent="0.25">
      <c r="A45" s="1">
        <f>14620</f>
        <v>14620</v>
      </c>
      <c r="B45" s="1">
        <f>24</f>
        <v>24</v>
      </c>
      <c r="C45" s="1">
        <f>8947</f>
        <v>8947</v>
      </c>
      <c r="D45" s="1">
        <f>41832</f>
        <v>41832</v>
      </c>
      <c r="E45" s="1">
        <f>40.8515625</f>
        <v>40.8515625</v>
      </c>
    </row>
    <row r="46" spans="1:5" x14ac:dyDescent="0.25">
      <c r="A46" s="1">
        <f>14919</f>
        <v>14919</v>
      </c>
      <c r="B46" s="1">
        <f>29</f>
        <v>29</v>
      </c>
      <c r="C46" s="1">
        <f>9142</f>
        <v>9142</v>
      </c>
      <c r="D46" s="1">
        <f>41862</f>
        <v>41862</v>
      </c>
      <c r="E46" s="1">
        <f>40.880859375</f>
        <v>40.880859375</v>
      </c>
    </row>
    <row r="47" spans="1:5" x14ac:dyDescent="0.25">
      <c r="A47" s="1">
        <f>15230</f>
        <v>15230</v>
      </c>
      <c r="B47" s="1">
        <f>32</f>
        <v>32</v>
      </c>
      <c r="C47" s="1">
        <f>9367</f>
        <v>9367</v>
      </c>
      <c r="D47" s="1">
        <f>41940</f>
        <v>41940</v>
      </c>
      <c r="E47" s="1">
        <f>40.95703125</f>
        <v>40.95703125</v>
      </c>
    </row>
    <row r="48" spans="1:5" x14ac:dyDescent="0.25">
      <c r="A48" s="1">
        <f>15530</f>
        <v>15530</v>
      </c>
      <c r="B48" s="1">
        <f>25</f>
        <v>25</v>
      </c>
      <c r="C48" s="1">
        <f>9539</f>
        <v>9539</v>
      </c>
      <c r="D48" s="1">
        <f>41940</f>
        <v>41940</v>
      </c>
      <c r="E48" s="1">
        <f>40.95703125</f>
        <v>40.95703125</v>
      </c>
    </row>
    <row r="49" spans="1:5" x14ac:dyDescent="0.25">
      <c r="A49" s="1">
        <f>15833</f>
        <v>15833</v>
      </c>
      <c r="B49" s="1">
        <f>22</f>
        <v>22</v>
      </c>
      <c r="C49" s="1">
        <f>9751</f>
        <v>9751</v>
      </c>
      <c r="D49" s="1">
        <f>41949</f>
        <v>41949</v>
      </c>
      <c r="E49" s="1">
        <f>40.9658203125</f>
        <v>40.9658203125</v>
      </c>
    </row>
    <row r="50" spans="1:5" x14ac:dyDescent="0.25">
      <c r="A50" s="1">
        <f>16112</f>
        <v>16112</v>
      </c>
      <c r="B50" s="1">
        <f>25</f>
        <v>25</v>
      </c>
      <c r="C50" s="1">
        <f>9949</f>
        <v>9949</v>
      </c>
      <c r="D50" s="1">
        <f>41956</f>
        <v>41956</v>
      </c>
      <c r="E50" s="1">
        <f>40.97265625</f>
        <v>40.97265625</v>
      </c>
    </row>
    <row r="51" spans="1:5" x14ac:dyDescent="0.25">
      <c r="A51" s="1">
        <f>16431</f>
        <v>16431</v>
      </c>
      <c r="B51" s="1">
        <f>27</f>
        <v>27</v>
      </c>
      <c r="C51" s="1">
        <f>10148</f>
        <v>10148</v>
      </c>
      <c r="D51" s="1">
        <f>42036</f>
        <v>42036</v>
      </c>
      <c r="E51" s="1">
        <f>41.05078125</f>
        <v>41.05078125</v>
      </c>
    </row>
    <row r="52" spans="1:5" x14ac:dyDescent="0.25">
      <c r="A52" s="1">
        <f>16720</f>
        <v>16720</v>
      </c>
      <c r="B52" s="1">
        <f>27</f>
        <v>27</v>
      </c>
      <c r="C52" s="1">
        <f>10350</f>
        <v>10350</v>
      </c>
      <c r="D52" s="1">
        <f>42038</f>
        <v>42038</v>
      </c>
      <c r="E52" s="1">
        <f>41.052734375</f>
        <v>41.052734375</v>
      </c>
    </row>
    <row r="53" spans="1:5" x14ac:dyDescent="0.25">
      <c r="A53" s="1">
        <f>17027</f>
        <v>17027</v>
      </c>
      <c r="B53" s="1">
        <f>27</f>
        <v>27</v>
      </c>
      <c r="C53" s="1">
        <f>10529</f>
        <v>10529</v>
      </c>
      <c r="D53" s="1">
        <f>42048</f>
        <v>42048</v>
      </c>
      <c r="E53" s="1">
        <f>41.0625</f>
        <v>41.0625</v>
      </c>
    </row>
    <row r="54" spans="1:5" x14ac:dyDescent="0.25">
      <c r="A54" s="1">
        <f>17364</f>
        <v>17364</v>
      </c>
      <c r="B54" s="1">
        <f>29</f>
        <v>29</v>
      </c>
      <c r="C54" s="1">
        <f>10708</f>
        <v>10708</v>
      </c>
      <c r="D54" s="1">
        <f>42048</f>
        <v>42048</v>
      </c>
      <c r="E54" s="1">
        <f>41.0625</f>
        <v>41.0625</v>
      </c>
    </row>
    <row r="55" spans="1:5" x14ac:dyDescent="0.25">
      <c r="A55" s="1">
        <f>17666</f>
        <v>17666</v>
      </c>
      <c r="B55" s="1">
        <f>20</f>
        <v>20</v>
      </c>
      <c r="C55" s="1">
        <f>10889</f>
        <v>10889</v>
      </c>
      <c r="D55" s="1">
        <f>42052</f>
        <v>42052</v>
      </c>
      <c r="E55" s="1">
        <f>41.06640625</f>
        <v>41.06640625</v>
      </c>
    </row>
    <row r="56" spans="1:5" x14ac:dyDescent="0.25">
      <c r="A56" s="1">
        <f>17965</f>
        <v>17965</v>
      </c>
      <c r="B56" s="1">
        <f>26</f>
        <v>26</v>
      </c>
      <c r="C56" s="1">
        <f>11056</f>
        <v>11056</v>
      </c>
      <c r="D56" s="1">
        <f>42052</f>
        <v>42052</v>
      </c>
      <c r="E56" s="1">
        <f>41.06640625</f>
        <v>41.06640625</v>
      </c>
    </row>
    <row r="57" spans="1:5" x14ac:dyDescent="0.25">
      <c r="A57" s="1">
        <f>18244</f>
        <v>18244</v>
      </c>
      <c r="B57" s="1">
        <f>22</f>
        <v>22</v>
      </c>
      <c r="C57" s="1">
        <f>11224</f>
        <v>11224</v>
      </c>
      <c r="D57" s="1">
        <f>42056</f>
        <v>42056</v>
      </c>
      <c r="E57" s="1">
        <f>41.0703125</f>
        <v>41.0703125</v>
      </c>
    </row>
    <row r="58" spans="1:5" x14ac:dyDescent="0.25">
      <c r="A58" s="1">
        <f>18549</f>
        <v>18549</v>
      </c>
      <c r="B58" s="1">
        <f>29</f>
        <v>29</v>
      </c>
      <c r="C58" s="1">
        <f>11387</f>
        <v>11387</v>
      </c>
      <c r="D58" s="1">
        <f>42056</f>
        <v>42056</v>
      </c>
      <c r="E58" s="1">
        <f>41.0703125</f>
        <v>41.0703125</v>
      </c>
    </row>
    <row r="59" spans="1:5" x14ac:dyDescent="0.25">
      <c r="A59" s="1">
        <f>18885</f>
        <v>18885</v>
      </c>
      <c r="B59" s="1">
        <f>23</f>
        <v>23</v>
      </c>
      <c r="C59" s="1">
        <f>11609</f>
        <v>11609</v>
      </c>
      <c r="D59" s="1">
        <f>42066</f>
        <v>42066</v>
      </c>
      <c r="E59" s="1">
        <f>41.080078125</f>
        <v>41.080078125</v>
      </c>
    </row>
    <row r="60" spans="1:5" x14ac:dyDescent="0.25">
      <c r="A60" s="1">
        <f>19198</f>
        <v>19198</v>
      </c>
      <c r="B60" s="1">
        <f>14</f>
        <v>14</v>
      </c>
      <c r="C60" s="1">
        <f>11795</f>
        <v>11795</v>
      </c>
      <c r="D60" s="1">
        <f>42136</f>
        <v>42136</v>
      </c>
      <c r="E60" s="1">
        <f>41.1484375</f>
        <v>41.1484375</v>
      </c>
    </row>
    <row r="61" spans="1:5" x14ac:dyDescent="0.25">
      <c r="A61" s="1">
        <f>19486</f>
        <v>19486</v>
      </c>
      <c r="B61" s="1">
        <f>15</f>
        <v>15</v>
      </c>
      <c r="C61" s="1">
        <f>11977</f>
        <v>11977</v>
      </c>
      <c r="D61" s="1">
        <f>42136</f>
        <v>42136</v>
      </c>
      <c r="E61" s="1">
        <f>41.1484375</f>
        <v>41.1484375</v>
      </c>
    </row>
    <row r="62" spans="1:5" x14ac:dyDescent="0.25">
      <c r="A62" s="1">
        <f>19815</f>
        <v>19815</v>
      </c>
      <c r="B62" s="1">
        <f>15</f>
        <v>15</v>
      </c>
      <c r="C62" s="1">
        <f>12169</f>
        <v>12169</v>
      </c>
      <c r="D62" s="1">
        <f>42344</f>
        <v>42344</v>
      </c>
      <c r="E62" s="1">
        <f>41.3515625</f>
        <v>41.3515625</v>
      </c>
    </row>
    <row r="63" spans="1:5" x14ac:dyDescent="0.25">
      <c r="A63" s="1">
        <f>20140</f>
        <v>20140</v>
      </c>
      <c r="B63" s="1">
        <f>16</f>
        <v>16</v>
      </c>
      <c r="C63" s="1">
        <f>12335</f>
        <v>12335</v>
      </c>
      <c r="D63" s="1">
        <f>42344</f>
        <v>42344</v>
      </c>
      <c r="E63" s="1">
        <f>41.3515625</f>
        <v>41.3515625</v>
      </c>
    </row>
    <row r="64" spans="1:5" x14ac:dyDescent="0.25">
      <c r="A64" s="1">
        <f>20457</f>
        <v>20457</v>
      </c>
      <c r="B64" s="1">
        <f>15</f>
        <v>15</v>
      </c>
      <c r="C64" s="1">
        <f>12508</f>
        <v>12508</v>
      </c>
      <c r="D64" s="1">
        <f>42348</f>
        <v>42348</v>
      </c>
      <c r="E64" s="1">
        <f>41.35546875</f>
        <v>41.35546875</v>
      </c>
    </row>
    <row r="65" spans="1:5" x14ac:dyDescent="0.25">
      <c r="A65" s="1">
        <f>20776</f>
        <v>20776</v>
      </c>
      <c r="B65" s="1">
        <f>20</f>
        <v>20</v>
      </c>
      <c r="C65" s="1">
        <f>12687</f>
        <v>12687</v>
      </c>
      <c r="D65" s="1">
        <f>42352</f>
        <v>42352</v>
      </c>
      <c r="E65" s="1">
        <f>41.359375</f>
        <v>41.359375</v>
      </c>
    </row>
    <row r="66" spans="1:5" x14ac:dyDescent="0.25">
      <c r="A66" s="1">
        <f>21053</f>
        <v>21053</v>
      </c>
      <c r="B66" s="1">
        <f>21</f>
        <v>21</v>
      </c>
      <c r="C66" s="1">
        <f>12902</f>
        <v>12902</v>
      </c>
      <c r="D66" s="1">
        <f>42354</f>
        <v>42354</v>
      </c>
      <c r="E66" s="1">
        <f>41.361328125</f>
        <v>41.361328125</v>
      </c>
    </row>
    <row r="67" spans="1:5" x14ac:dyDescent="0.25">
      <c r="A67" s="1">
        <f>21342</f>
        <v>21342</v>
      </c>
      <c r="B67" s="1">
        <f>20</f>
        <v>20</v>
      </c>
      <c r="C67" s="1">
        <f>13075</f>
        <v>13075</v>
      </c>
      <c r="D67" s="1">
        <f>42356</f>
        <v>42356</v>
      </c>
      <c r="E67" s="1">
        <f>41.36328125</f>
        <v>41.36328125</v>
      </c>
    </row>
    <row r="68" spans="1:5" x14ac:dyDescent="0.25">
      <c r="A68" s="1">
        <f>21663</f>
        <v>21663</v>
      </c>
      <c r="B68" s="1">
        <f>19</f>
        <v>19</v>
      </c>
      <c r="C68" s="1">
        <f>13260</f>
        <v>13260</v>
      </c>
      <c r="D68" s="1">
        <f>42356</f>
        <v>42356</v>
      </c>
      <c r="E68" s="1">
        <f>41.36328125</f>
        <v>41.36328125</v>
      </c>
    </row>
    <row r="69" spans="1:5" x14ac:dyDescent="0.25">
      <c r="A69" s="1">
        <f>21969</f>
        <v>21969</v>
      </c>
      <c r="B69" s="1">
        <f>17</f>
        <v>17</v>
      </c>
      <c r="C69" s="1">
        <f>13460</f>
        <v>13460</v>
      </c>
      <c r="D69" s="1">
        <f>42360</f>
        <v>42360</v>
      </c>
      <c r="E69" s="1">
        <f>41.3671875</f>
        <v>41.3671875</v>
      </c>
    </row>
    <row r="70" spans="1:5" x14ac:dyDescent="0.25">
      <c r="A70" s="1">
        <f>22293</f>
        <v>22293</v>
      </c>
      <c r="B70" s="1">
        <f>15</f>
        <v>15</v>
      </c>
      <c r="C70" s="1">
        <f>13622</f>
        <v>13622</v>
      </c>
      <c r="D70" s="1">
        <f>42504</f>
        <v>42504</v>
      </c>
      <c r="E70" s="1">
        <f>41.5078125</f>
        <v>41.5078125</v>
      </c>
    </row>
    <row r="71" spans="1:5" x14ac:dyDescent="0.25">
      <c r="A71" s="1">
        <f>22580</f>
        <v>22580</v>
      </c>
      <c r="B71" s="1">
        <f>17</f>
        <v>17</v>
      </c>
      <c r="C71" s="1">
        <f>13810</f>
        <v>13810</v>
      </c>
      <c r="D71" s="1">
        <f>42386</f>
        <v>42386</v>
      </c>
      <c r="E71" s="1">
        <f>41.392578125</f>
        <v>41.392578125</v>
      </c>
    </row>
    <row r="72" spans="1:5" x14ac:dyDescent="0.25">
      <c r="A72" s="1">
        <f>22899</f>
        <v>22899</v>
      </c>
      <c r="B72" s="1">
        <f>17</f>
        <v>17</v>
      </c>
      <c r="C72" s="1">
        <f>14029</f>
        <v>14029</v>
      </c>
      <c r="D72" s="1">
        <f>42388</f>
        <v>42388</v>
      </c>
      <c r="E72" s="1">
        <f>41.39453125</f>
        <v>41.39453125</v>
      </c>
    </row>
    <row r="73" spans="1:5" x14ac:dyDescent="0.25">
      <c r="A73" s="1">
        <f>23250</f>
        <v>23250</v>
      </c>
      <c r="B73" s="1">
        <f>27</f>
        <v>27</v>
      </c>
      <c r="C73" s="1">
        <f>14193</f>
        <v>14193</v>
      </c>
      <c r="D73" s="1">
        <f>42508</f>
        <v>42508</v>
      </c>
      <c r="E73" s="1">
        <f>41.51171875</f>
        <v>41.51171875</v>
      </c>
    </row>
    <row r="74" spans="1:5" x14ac:dyDescent="0.25">
      <c r="A74" s="1">
        <f>23579</f>
        <v>23579</v>
      </c>
      <c r="B74" s="1">
        <f>20</f>
        <v>20</v>
      </c>
      <c r="C74" s="1">
        <f>14399</f>
        <v>14399</v>
      </c>
      <c r="D74" s="1">
        <f>42714</f>
        <v>42714</v>
      </c>
      <c r="E74" s="1">
        <f>41.712890625</f>
        <v>41.712890625</v>
      </c>
    </row>
    <row r="75" spans="1:5" x14ac:dyDescent="0.25">
      <c r="A75" s="1">
        <f>23883</f>
        <v>23883</v>
      </c>
      <c r="B75" s="1">
        <f>17</f>
        <v>17</v>
      </c>
      <c r="C75" s="1">
        <f>14599</f>
        <v>14599</v>
      </c>
      <c r="D75" s="1">
        <f>42900</f>
        <v>42900</v>
      </c>
      <c r="E75" s="1">
        <f>41.89453125</f>
        <v>41.89453125</v>
      </c>
    </row>
    <row r="76" spans="1:5" x14ac:dyDescent="0.25">
      <c r="A76" s="1">
        <f>24193</f>
        <v>24193</v>
      </c>
      <c r="B76" s="1">
        <f>17</f>
        <v>17</v>
      </c>
      <c r="C76" s="1">
        <f>14789</f>
        <v>14789</v>
      </c>
      <c r="D76" s="1">
        <f>43124</f>
        <v>43124</v>
      </c>
      <c r="E76" s="1">
        <f>42.11328125</f>
        <v>42.11328125</v>
      </c>
    </row>
    <row r="77" spans="1:5" x14ac:dyDescent="0.25">
      <c r="A77" s="1">
        <f>24542</f>
        <v>24542</v>
      </c>
      <c r="B77" s="1">
        <f>18</f>
        <v>18</v>
      </c>
      <c r="C77" s="1">
        <f>14984</f>
        <v>14984</v>
      </c>
      <c r="D77" s="1">
        <f>43588</f>
        <v>43588</v>
      </c>
      <c r="E77" s="1">
        <f>42.56640625</f>
        <v>42.56640625</v>
      </c>
    </row>
    <row r="78" spans="1:5" x14ac:dyDescent="0.25">
      <c r="A78" s="1">
        <f>24858</f>
        <v>24858</v>
      </c>
      <c r="B78" s="1">
        <f>26</f>
        <v>26</v>
      </c>
      <c r="C78" s="1">
        <f>15158</f>
        <v>15158</v>
      </c>
      <c r="D78" s="1">
        <f>44300</f>
        <v>44300</v>
      </c>
      <c r="E78" s="1">
        <f>43.26171875</f>
        <v>43.26171875</v>
      </c>
    </row>
    <row r="79" spans="1:5" x14ac:dyDescent="0.25">
      <c r="A79" s="1">
        <f>25181</f>
        <v>25181</v>
      </c>
      <c r="B79" s="1">
        <f>22</f>
        <v>22</v>
      </c>
      <c r="C79" s="1">
        <f>15381</f>
        <v>15381</v>
      </c>
      <c r="D79" s="1">
        <f>44590</f>
        <v>44590</v>
      </c>
      <c r="E79" s="1">
        <f>43.544921875</f>
        <v>43.544921875</v>
      </c>
    </row>
    <row r="80" spans="1:5" x14ac:dyDescent="0.25">
      <c r="A80" s="1">
        <f>25527</f>
        <v>25527</v>
      </c>
      <c r="B80" s="1">
        <f>24</f>
        <v>24</v>
      </c>
      <c r="C80" s="1">
        <f>15562</f>
        <v>15562</v>
      </c>
      <c r="D80" s="1">
        <f>44700</f>
        <v>44700</v>
      </c>
      <c r="E80" s="1">
        <f>43.65234375</f>
        <v>43.65234375</v>
      </c>
    </row>
    <row r="81" spans="1:5" x14ac:dyDescent="0.25">
      <c r="A81" s="1">
        <f>25836</f>
        <v>25836</v>
      </c>
      <c r="B81" s="1">
        <f>17</f>
        <v>17</v>
      </c>
      <c r="C81" s="1">
        <f>15752</f>
        <v>15752</v>
      </c>
      <c r="D81" s="1">
        <f>44704</f>
        <v>44704</v>
      </c>
      <c r="E81" s="1">
        <f>43.65625</f>
        <v>43.65625</v>
      </c>
    </row>
    <row r="82" spans="1:5" x14ac:dyDescent="0.25">
      <c r="A82" s="1">
        <f>26159</f>
        <v>26159</v>
      </c>
      <c r="B82" s="1">
        <f>20</f>
        <v>20</v>
      </c>
      <c r="C82" s="1">
        <f>15948</f>
        <v>15948</v>
      </c>
      <c r="D82" s="1">
        <f>45150</f>
        <v>45150</v>
      </c>
      <c r="E82" s="1">
        <f>44.091796875</f>
        <v>44.091796875</v>
      </c>
    </row>
    <row r="83" spans="1:5" x14ac:dyDescent="0.25">
      <c r="A83" s="1">
        <f>26461</f>
        <v>26461</v>
      </c>
      <c r="B83" s="1">
        <f>22</f>
        <v>22</v>
      </c>
      <c r="C83" s="1">
        <f>16147</f>
        <v>16147</v>
      </c>
      <c r="D83" s="1">
        <f>45816</f>
        <v>45816</v>
      </c>
      <c r="E83" s="1">
        <f>44.7421875</f>
        <v>44.7421875</v>
      </c>
    </row>
    <row r="84" spans="1:5" x14ac:dyDescent="0.25">
      <c r="A84" s="1">
        <f>26789</f>
        <v>26789</v>
      </c>
      <c r="B84" s="1">
        <f>20</f>
        <v>20</v>
      </c>
      <c r="C84" s="1">
        <f>16326</f>
        <v>16326</v>
      </c>
      <c r="D84" s="1">
        <f>46516</f>
        <v>46516</v>
      </c>
      <c r="E84" s="1">
        <f>45.42578125</f>
        <v>45.42578125</v>
      </c>
    </row>
    <row r="85" spans="1:5" x14ac:dyDescent="0.25">
      <c r="A85" s="1">
        <f>27110</f>
        <v>27110</v>
      </c>
      <c r="B85" s="1">
        <f>25</f>
        <v>25</v>
      </c>
      <c r="C85" s="1">
        <f>16543</f>
        <v>16543</v>
      </c>
      <c r="D85" s="1">
        <f>46662</f>
        <v>46662</v>
      </c>
      <c r="E85" s="1">
        <f>45.568359375</f>
        <v>45.568359375</v>
      </c>
    </row>
    <row r="86" spans="1:5" x14ac:dyDescent="0.25">
      <c r="A86" s="1">
        <f>27385</f>
        <v>27385</v>
      </c>
      <c r="B86" s="1">
        <f>20</f>
        <v>20</v>
      </c>
      <c r="C86" s="1">
        <f>16730</f>
        <v>16730</v>
      </c>
      <c r="D86" s="1">
        <f>46660</f>
        <v>46660</v>
      </c>
      <c r="E86" s="1">
        <f>45.56640625</f>
        <v>45.56640625</v>
      </c>
    </row>
    <row r="87" spans="1:5" x14ac:dyDescent="0.25">
      <c r="A87" s="1">
        <f>27696</f>
        <v>27696</v>
      </c>
      <c r="B87" s="1">
        <f>26</f>
        <v>26</v>
      </c>
      <c r="C87" s="1">
        <f>16901</f>
        <v>16901</v>
      </c>
      <c r="D87" s="1">
        <f>46808</f>
        <v>46808</v>
      </c>
      <c r="E87" s="1">
        <f>45.7109375</f>
        <v>45.7109375</v>
      </c>
    </row>
    <row r="88" spans="1:5" x14ac:dyDescent="0.25">
      <c r="A88" s="1">
        <f>27997</f>
        <v>27997</v>
      </c>
      <c r="B88" s="1">
        <f>17</f>
        <v>17</v>
      </c>
      <c r="C88" s="1">
        <f>17097</f>
        <v>17097</v>
      </c>
      <c r="D88" s="1">
        <f>46848</f>
        <v>46848</v>
      </c>
      <c r="E88" s="1">
        <f>45.75</f>
        <v>45.75</v>
      </c>
    </row>
    <row r="89" spans="1:5" x14ac:dyDescent="0.25">
      <c r="A89" s="1">
        <f>28303</f>
        <v>28303</v>
      </c>
      <c r="B89" s="1">
        <f>20</f>
        <v>20</v>
      </c>
      <c r="C89" s="1">
        <f>17280</f>
        <v>17280</v>
      </c>
      <c r="D89" s="1">
        <f>46852</f>
        <v>46852</v>
      </c>
      <c r="E89" s="1">
        <f>45.75390625</f>
        <v>45.75390625</v>
      </c>
    </row>
    <row r="90" spans="1:5" x14ac:dyDescent="0.25">
      <c r="A90" s="1">
        <f>28636</f>
        <v>28636</v>
      </c>
      <c r="B90" s="1">
        <f>20</f>
        <v>20</v>
      </c>
      <c r="C90" s="1">
        <f>17483</f>
        <v>17483</v>
      </c>
      <c r="D90" s="1">
        <f>46858</f>
        <v>46858</v>
      </c>
      <c r="E90" s="1">
        <f>45.759765625</f>
        <v>45.759765625</v>
      </c>
    </row>
    <row r="91" spans="1:5" x14ac:dyDescent="0.25">
      <c r="A91" s="1">
        <f>28948</f>
        <v>28948</v>
      </c>
      <c r="B91" s="1">
        <f>20</f>
        <v>20</v>
      </c>
      <c r="C91" s="1">
        <f>17706</f>
        <v>17706</v>
      </c>
      <c r="D91" s="1">
        <f>46860</f>
        <v>46860</v>
      </c>
      <c r="E91" s="1">
        <f>45.76171875</f>
        <v>45.76171875</v>
      </c>
    </row>
    <row r="92" spans="1:5" x14ac:dyDescent="0.25">
      <c r="A92" s="1">
        <f>29241</f>
        <v>29241</v>
      </c>
      <c r="B92" s="1">
        <f>21</f>
        <v>21</v>
      </c>
      <c r="C92" s="1">
        <f>17871</f>
        <v>17871</v>
      </c>
      <c r="D92" s="1">
        <f>46876</f>
        <v>46876</v>
      </c>
      <c r="E92" s="1">
        <f>45.77734375</f>
        <v>45.77734375</v>
      </c>
    </row>
    <row r="93" spans="1:5" x14ac:dyDescent="0.25">
      <c r="A93" s="1">
        <f>29559</f>
        <v>29559</v>
      </c>
      <c r="B93" s="1">
        <f>19</f>
        <v>19</v>
      </c>
      <c r="C93" s="1">
        <f>18079</f>
        <v>18079</v>
      </c>
      <c r="D93" s="1">
        <f>46886</f>
        <v>46886</v>
      </c>
      <c r="E93" s="1">
        <f>45.787109375</f>
        <v>45.787109375</v>
      </c>
    </row>
    <row r="94" spans="1:5" x14ac:dyDescent="0.25">
      <c r="A94" s="1">
        <f>29887</f>
        <v>29887</v>
      </c>
      <c r="B94" s="1">
        <f>31</f>
        <v>31</v>
      </c>
      <c r="C94" s="1">
        <f>18218</f>
        <v>18218</v>
      </c>
      <c r="D94" s="1">
        <f>46884</f>
        <v>46884</v>
      </c>
      <c r="E94" s="1">
        <f>45.78515625</f>
        <v>45.78515625</v>
      </c>
    </row>
    <row r="95" spans="1:5" x14ac:dyDescent="0.25">
      <c r="A95" s="1">
        <f>30227</f>
        <v>30227</v>
      </c>
      <c r="B95" s="1">
        <f>25</f>
        <v>25</v>
      </c>
      <c r="C95" s="1">
        <f>18411</f>
        <v>18411</v>
      </c>
      <c r="D95" s="1">
        <f>46889</f>
        <v>46889</v>
      </c>
      <c r="E95" s="1">
        <f>45.7900390625</f>
        <v>45.7900390625</v>
      </c>
    </row>
    <row r="96" spans="1:5" x14ac:dyDescent="0.25">
      <c r="A96" s="1">
        <f>30524</f>
        <v>30524</v>
      </c>
      <c r="B96" s="1">
        <f>20</f>
        <v>20</v>
      </c>
      <c r="C96" s="1">
        <f>18628</f>
        <v>18628</v>
      </c>
      <c r="D96" s="1">
        <f>46972</f>
        <v>46972</v>
      </c>
      <c r="E96" s="1">
        <f>45.87109375</f>
        <v>45.87109375</v>
      </c>
    </row>
    <row r="97" spans="1:5" x14ac:dyDescent="0.25">
      <c r="A97" s="1">
        <f>30867</f>
        <v>30867</v>
      </c>
      <c r="B97" s="1">
        <f>21</f>
        <v>21</v>
      </c>
      <c r="C97" s="1">
        <f>18802</f>
        <v>18802</v>
      </c>
      <c r="D97" s="1">
        <f>46980</f>
        <v>46980</v>
      </c>
      <c r="E97" s="1">
        <f>45.87890625</f>
        <v>45.87890625</v>
      </c>
    </row>
    <row r="98" spans="1:5" x14ac:dyDescent="0.25">
      <c r="A98" s="1">
        <f>31196</f>
        <v>31196</v>
      </c>
      <c r="B98" s="1">
        <f>20</f>
        <v>20</v>
      </c>
      <c r="C98" s="1">
        <f>18990</f>
        <v>18990</v>
      </c>
      <c r="D98" s="1">
        <f>46986</f>
        <v>46986</v>
      </c>
      <c r="E98" s="1">
        <f>45.884765625</f>
        <v>45.884765625</v>
      </c>
    </row>
    <row r="99" spans="1:5" x14ac:dyDescent="0.25">
      <c r="A99" s="1">
        <f>31509</f>
        <v>31509</v>
      </c>
      <c r="B99" s="1">
        <f>17</f>
        <v>17</v>
      </c>
      <c r="C99" s="1">
        <f>19165</f>
        <v>19165</v>
      </c>
      <c r="D99" s="1">
        <f>46988</f>
        <v>46988</v>
      </c>
      <c r="E99" s="1">
        <f>45.88671875</f>
        <v>45.88671875</v>
      </c>
    </row>
    <row r="100" spans="1:5" x14ac:dyDescent="0.25">
      <c r="A100" s="1">
        <f>31882</f>
        <v>31882</v>
      </c>
      <c r="B100" s="1">
        <f>22</f>
        <v>22</v>
      </c>
      <c r="C100" s="1">
        <f>19341</f>
        <v>19341</v>
      </c>
      <c r="D100" s="1">
        <f>46993</f>
        <v>46993</v>
      </c>
      <c r="E100" s="1">
        <f>45.8916015625</f>
        <v>45.8916015625</v>
      </c>
    </row>
    <row r="101" spans="1:5" x14ac:dyDescent="0.25">
      <c r="A101" s="1">
        <f>32243</f>
        <v>32243</v>
      </c>
      <c r="B101" s="1">
        <f>17</f>
        <v>17</v>
      </c>
      <c r="C101" s="1">
        <f>19522</f>
        <v>19522</v>
      </c>
      <c r="D101" s="1">
        <f>46992</f>
        <v>46992</v>
      </c>
      <c r="E101" s="1">
        <f>45.890625</f>
        <v>45.890625</v>
      </c>
    </row>
    <row r="102" spans="1:5" x14ac:dyDescent="0.25">
      <c r="A102" s="1">
        <f>32615</f>
        <v>32615</v>
      </c>
      <c r="B102" s="1">
        <f>19</f>
        <v>19</v>
      </c>
      <c r="C102" s="1">
        <f>19700</f>
        <v>19700</v>
      </c>
      <c r="D102" s="1">
        <f>46996</f>
        <v>46996</v>
      </c>
      <c r="E102" s="1">
        <f>45.89453125</f>
        <v>45.89453125</v>
      </c>
    </row>
    <row r="103" spans="1:5" x14ac:dyDescent="0.25">
      <c r="A103" s="1">
        <f>32916</f>
        <v>32916</v>
      </c>
      <c r="B103" s="1">
        <f>17</f>
        <v>17</v>
      </c>
      <c r="C103" s="1">
        <f>19882</f>
        <v>19882</v>
      </c>
      <c r="D103" s="1">
        <f>46996</f>
        <v>46996</v>
      </c>
      <c r="E103" s="1">
        <f>45.89453125</f>
        <v>45.89453125</v>
      </c>
    </row>
    <row r="104" spans="1:5" x14ac:dyDescent="0.25">
      <c r="A104" s="1">
        <f>33243</f>
        <v>33243</v>
      </c>
      <c r="B104" s="1">
        <f>23</f>
        <v>23</v>
      </c>
      <c r="C104" s="1">
        <f>20035</f>
        <v>20035</v>
      </c>
      <c r="D104" s="1">
        <f>47000</f>
        <v>47000</v>
      </c>
      <c r="E104" s="1">
        <f>45.8984375</f>
        <v>45.8984375</v>
      </c>
    </row>
    <row r="105" spans="1:5" x14ac:dyDescent="0.25">
      <c r="A105" s="1">
        <f>33572</f>
        <v>33572</v>
      </c>
      <c r="B105" s="1">
        <f>18</f>
        <v>18</v>
      </c>
      <c r="C105" s="1">
        <f>20207</f>
        <v>20207</v>
      </c>
      <c r="D105" s="1">
        <f>47000</f>
        <v>47000</v>
      </c>
      <c r="E105" s="1">
        <f>45.8984375</f>
        <v>45.8984375</v>
      </c>
    </row>
    <row r="106" spans="1:5" x14ac:dyDescent="0.25">
      <c r="A106" s="1">
        <f>33889</f>
        <v>33889</v>
      </c>
      <c r="B106" s="1">
        <f>22</f>
        <v>22</v>
      </c>
      <c r="C106" s="1">
        <f>20356</f>
        <v>20356</v>
      </c>
      <c r="D106" s="1">
        <f>47004</f>
        <v>47004</v>
      </c>
      <c r="E106" s="1">
        <f>45.90234375</f>
        <v>45.90234375</v>
      </c>
    </row>
    <row r="107" spans="1:5" x14ac:dyDescent="0.25">
      <c r="A107" s="1">
        <f>34206</f>
        <v>34206</v>
      </c>
      <c r="B107" s="1">
        <f>27</f>
        <v>27</v>
      </c>
      <c r="C107" s="1">
        <f>20524</f>
        <v>20524</v>
      </c>
      <c r="D107" s="1">
        <f>47008</f>
        <v>47008</v>
      </c>
      <c r="E107" s="1">
        <f>45.90625</f>
        <v>45.90625</v>
      </c>
    </row>
    <row r="108" spans="1:5" x14ac:dyDescent="0.25">
      <c r="C108" s="1">
        <f>20675</f>
        <v>20675</v>
      </c>
      <c r="D108" s="1">
        <f>47012</f>
        <v>47012</v>
      </c>
      <c r="E108" s="1">
        <f>45.91015625</f>
        <v>45.91015625</v>
      </c>
    </row>
    <row r="109" spans="1:5" x14ac:dyDescent="0.25">
      <c r="C109" s="1">
        <f>20865</f>
        <v>20865</v>
      </c>
      <c r="D109" s="1">
        <f>47097</f>
        <v>47097</v>
      </c>
      <c r="E109" s="1">
        <f>45.9931640625</f>
        <v>45.9931640625</v>
      </c>
    </row>
    <row r="110" spans="1:5" x14ac:dyDescent="0.25">
      <c r="C110" s="1">
        <f>21011</f>
        <v>21011</v>
      </c>
      <c r="D110" s="1">
        <f>47096</f>
        <v>47096</v>
      </c>
      <c r="E110" s="1">
        <f>45.9921875</f>
        <v>45.9921875</v>
      </c>
    </row>
    <row r="111" spans="1:5" x14ac:dyDescent="0.25">
      <c r="C111" s="1">
        <f>21220</f>
        <v>21220</v>
      </c>
      <c r="D111" s="1">
        <f>47100</f>
        <v>47100</v>
      </c>
      <c r="E111" s="1">
        <f>45.99609375</f>
        <v>45.99609375</v>
      </c>
    </row>
    <row r="112" spans="1:5" x14ac:dyDescent="0.25">
      <c r="C112" s="1">
        <f>21390</f>
        <v>21390</v>
      </c>
      <c r="D112" s="1">
        <f>47112</f>
        <v>47112</v>
      </c>
      <c r="E112" s="1">
        <f>46.0078125</f>
        <v>46.0078125</v>
      </c>
    </row>
    <row r="113" spans="3:5" x14ac:dyDescent="0.25">
      <c r="C113" s="1">
        <f>21557</f>
        <v>21557</v>
      </c>
      <c r="D113" s="1">
        <f>47116</f>
        <v>47116</v>
      </c>
      <c r="E113" s="1">
        <f>46.01171875</f>
        <v>46.01171875</v>
      </c>
    </row>
    <row r="114" spans="3:5" x14ac:dyDescent="0.25">
      <c r="C114" s="1">
        <f>21730</f>
        <v>21730</v>
      </c>
      <c r="D114" s="1">
        <f>47124</f>
        <v>47124</v>
      </c>
      <c r="E114" s="1">
        <f>46.01953125</f>
        <v>46.01953125</v>
      </c>
    </row>
    <row r="115" spans="3:5" x14ac:dyDescent="0.25">
      <c r="C115" s="1">
        <f>21882</f>
        <v>21882</v>
      </c>
      <c r="D115" s="1">
        <f>47208</f>
        <v>47208</v>
      </c>
      <c r="E115" s="1">
        <f>46.1015625</f>
        <v>46.1015625</v>
      </c>
    </row>
    <row r="116" spans="3:5" x14ac:dyDescent="0.25">
      <c r="C116" s="1">
        <f>22097</f>
        <v>22097</v>
      </c>
      <c r="D116" s="1">
        <f>47210</f>
        <v>47210</v>
      </c>
      <c r="E116" s="1">
        <f>46.103515625</f>
        <v>46.103515625</v>
      </c>
    </row>
    <row r="117" spans="3:5" x14ac:dyDescent="0.25">
      <c r="C117" s="1">
        <f>22263</f>
        <v>22263</v>
      </c>
      <c r="D117" s="1">
        <f>47212</f>
        <v>47212</v>
      </c>
      <c r="E117" s="1">
        <f>46.10546875</f>
        <v>46.10546875</v>
      </c>
    </row>
    <row r="118" spans="3:5" x14ac:dyDescent="0.25">
      <c r="C118" s="1">
        <f>22439</f>
        <v>22439</v>
      </c>
      <c r="D118" s="1">
        <f>47212</f>
        <v>47212</v>
      </c>
      <c r="E118" s="1">
        <f>46.10546875</f>
        <v>46.10546875</v>
      </c>
    </row>
    <row r="119" spans="3:5" x14ac:dyDescent="0.25">
      <c r="C119" s="1">
        <f>22622</f>
        <v>22622</v>
      </c>
      <c r="D119" s="1">
        <f>47224</f>
        <v>47224</v>
      </c>
      <c r="E119" s="1">
        <f>46.1171875</f>
        <v>46.1171875</v>
      </c>
    </row>
    <row r="120" spans="3:5" x14ac:dyDescent="0.25">
      <c r="C120" s="1">
        <f>22785</f>
        <v>22785</v>
      </c>
      <c r="D120" s="1">
        <f>47224</f>
        <v>47224</v>
      </c>
      <c r="E120" s="1">
        <f>46.1171875</f>
        <v>46.1171875</v>
      </c>
    </row>
    <row r="121" spans="3:5" x14ac:dyDescent="0.25">
      <c r="C121" s="1">
        <f>22975</f>
        <v>22975</v>
      </c>
      <c r="D121" s="1">
        <f>47228</f>
        <v>47228</v>
      </c>
      <c r="E121" s="1">
        <f>46.12109375</f>
        <v>46.12109375</v>
      </c>
    </row>
    <row r="122" spans="3:5" x14ac:dyDescent="0.25">
      <c r="C122" s="1">
        <f>23133</f>
        <v>23133</v>
      </c>
      <c r="D122" s="1">
        <f>47232</f>
        <v>47232</v>
      </c>
      <c r="E122" s="1">
        <f>46.125</f>
        <v>46.125</v>
      </c>
    </row>
    <row r="123" spans="3:5" x14ac:dyDescent="0.25">
      <c r="C123" s="1">
        <f>23322</f>
        <v>23322</v>
      </c>
      <c r="D123" s="1">
        <f>47284</f>
        <v>47284</v>
      </c>
      <c r="E123" s="1">
        <f>46.17578125</f>
        <v>46.17578125</v>
      </c>
    </row>
    <row r="124" spans="3:5" x14ac:dyDescent="0.25">
      <c r="C124" s="1">
        <f>23507</f>
        <v>23507</v>
      </c>
      <c r="D124" s="1">
        <f>47284</f>
        <v>47284</v>
      </c>
      <c r="E124" s="1">
        <f>46.17578125</f>
        <v>46.17578125</v>
      </c>
    </row>
    <row r="125" spans="3:5" x14ac:dyDescent="0.25">
      <c r="C125" s="1">
        <f>23702</f>
        <v>23702</v>
      </c>
      <c r="D125" s="1">
        <f>47294</f>
        <v>47294</v>
      </c>
      <c r="E125" s="1">
        <f>46.185546875</f>
        <v>46.185546875</v>
      </c>
    </row>
    <row r="126" spans="3:5" x14ac:dyDescent="0.25">
      <c r="C126" s="1">
        <f>23882</f>
        <v>23882</v>
      </c>
      <c r="D126" s="1">
        <f>47364</f>
        <v>47364</v>
      </c>
      <c r="E126" s="1">
        <f>46.25390625</f>
        <v>46.25390625</v>
      </c>
    </row>
    <row r="127" spans="3:5" x14ac:dyDescent="0.25">
      <c r="C127" s="1">
        <f>24057</f>
        <v>24057</v>
      </c>
      <c r="D127" s="1">
        <f>47364</f>
        <v>47364</v>
      </c>
      <c r="E127" s="1">
        <f>46.25390625</f>
        <v>46.25390625</v>
      </c>
    </row>
    <row r="128" spans="3:5" x14ac:dyDescent="0.25">
      <c r="C128" s="1">
        <f>24260</f>
        <v>24260</v>
      </c>
      <c r="D128" s="1">
        <f>47368</f>
        <v>47368</v>
      </c>
      <c r="E128" s="1">
        <f>46.2578125</f>
        <v>46.2578125</v>
      </c>
    </row>
    <row r="129" spans="3:5" x14ac:dyDescent="0.25">
      <c r="C129" s="1">
        <f>24437</f>
        <v>24437</v>
      </c>
      <c r="D129" s="1">
        <f>47372</f>
        <v>47372</v>
      </c>
      <c r="E129" s="1">
        <f>46.26171875</f>
        <v>46.26171875</v>
      </c>
    </row>
    <row r="130" spans="3:5" x14ac:dyDescent="0.25">
      <c r="C130" s="1">
        <f>24625</f>
        <v>24625</v>
      </c>
      <c r="D130" s="1">
        <f>47444</f>
        <v>47444</v>
      </c>
      <c r="E130" s="1">
        <f>46.33203125</f>
        <v>46.33203125</v>
      </c>
    </row>
    <row r="131" spans="3:5" x14ac:dyDescent="0.25">
      <c r="C131" s="1">
        <f>24811</f>
        <v>24811</v>
      </c>
      <c r="D131" s="1">
        <f>47452</f>
        <v>47452</v>
      </c>
      <c r="E131" s="1">
        <f>46.33984375</f>
        <v>46.33984375</v>
      </c>
    </row>
    <row r="132" spans="3:5" x14ac:dyDescent="0.25">
      <c r="C132" s="1">
        <f>25034</f>
        <v>25034</v>
      </c>
      <c r="D132" s="1">
        <f>47454</f>
        <v>47454</v>
      </c>
      <c r="E132" s="1">
        <f>46.341796875</f>
        <v>46.341796875</v>
      </c>
    </row>
    <row r="133" spans="3:5" x14ac:dyDescent="0.25">
      <c r="C133" s="1">
        <f>25257</f>
        <v>25257</v>
      </c>
      <c r="D133" s="1">
        <f>47456</f>
        <v>47456</v>
      </c>
      <c r="E133" s="1">
        <f>46.34375</f>
        <v>46.34375</v>
      </c>
    </row>
    <row r="134" spans="3:5" x14ac:dyDescent="0.25">
      <c r="C134" s="1">
        <f>25419</f>
        <v>25419</v>
      </c>
      <c r="D134" s="1">
        <f>47456</f>
        <v>47456</v>
      </c>
      <c r="E134" s="1">
        <f>46.34375</f>
        <v>46.34375</v>
      </c>
    </row>
    <row r="135" spans="3:5" x14ac:dyDescent="0.25">
      <c r="C135" s="1">
        <f>25659</f>
        <v>25659</v>
      </c>
      <c r="D135" s="1">
        <f>47462</f>
        <v>47462</v>
      </c>
      <c r="E135" s="1">
        <f>46.349609375</f>
        <v>46.349609375</v>
      </c>
    </row>
    <row r="136" spans="3:5" x14ac:dyDescent="0.25">
      <c r="C136" s="1">
        <f>25825</f>
        <v>25825</v>
      </c>
      <c r="D136" s="1">
        <f>47460</f>
        <v>47460</v>
      </c>
      <c r="E136" s="1">
        <f>46.34765625</f>
        <v>46.34765625</v>
      </c>
    </row>
    <row r="137" spans="3:5" x14ac:dyDescent="0.25">
      <c r="C137" s="1">
        <f>26026</f>
        <v>26026</v>
      </c>
      <c r="D137" s="1">
        <f>47465</f>
        <v>47465</v>
      </c>
      <c r="E137" s="1">
        <f>46.3525390625</f>
        <v>46.3525390625</v>
      </c>
    </row>
    <row r="138" spans="3:5" x14ac:dyDescent="0.25">
      <c r="C138" s="1">
        <f>26248</f>
        <v>26248</v>
      </c>
      <c r="D138" s="1">
        <f>47468</f>
        <v>47468</v>
      </c>
      <c r="E138" s="1">
        <f>46.35546875</f>
        <v>46.35546875</v>
      </c>
    </row>
    <row r="139" spans="3:5" x14ac:dyDescent="0.25">
      <c r="C139" s="1">
        <f>26448</f>
        <v>26448</v>
      </c>
      <c r="D139" s="1">
        <f>47468</f>
        <v>47468</v>
      </c>
      <c r="E139" s="1">
        <f>46.35546875</f>
        <v>46.35546875</v>
      </c>
    </row>
    <row r="140" spans="3:5" x14ac:dyDescent="0.25">
      <c r="C140" s="1">
        <f>26648</f>
        <v>26648</v>
      </c>
      <c r="D140" s="1">
        <f>47472</f>
        <v>47472</v>
      </c>
      <c r="E140" s="1">
        <f>46.359375</f>
        <v>46.359375</v>
      </c>
    </row>
    <row r="141" spans="3:5" x14ac:dyDescent="0.25">
      <c r="C141" s="1">
        <f>26837</f>
        <v>26837</v>
      </c>
      <c r="D141" s="1">
        <f>47476</f>
        <v>47476</v>
      </c>
      <c r="E141" s="1">
        <f>46.36328125</f>
        <v>46.36328125</v>
      </c>
    </row>
    <row r="142" spans="3:5" x14ac:dyDescent="0.25">
      <c r="C142" s="1">
        <f>26998</f>
        <v>26998</v>
      </c>
      <c r="D142" s="1">
        <f>47480</f>
        <v>47480</v>
      </c>
      <c r="E142" s="1">
        <f>46.3671875</f>
        <v>46.3671875</v>
      </c>
    </row>
    <row r="143" spans="3:5" x14ac:dyDescent="0.25">
      <c r="C143" s="1">
        <f>27219</f>
        <v>27219</v>
      </c>
      <c r="D143" s="1">
        <f>47486</f>
        <v>47486</v>
      </c>
      <c r="E143" s="1">
        <f>46.373046875</f>
        <v>46.373046875</v>
      </c>
    </row>
    <row r="144" spans="3:5" x14ac:dyDescent="0.25">
      <c r="C144" s="1">
        <f>27417</f>
        <v>27417</v>
      </c>
      <c r="D144" s="1">
        <f>47492</f>
        <v>47492</v>
      </c>
      <c r="E144" s="1">
        <f>46.37890625</f>
        <v>46.37890625</v>
      </c>
    </row>
    <row r="145" spans="3:5" x14ac:dyDescent="0.25">
      <c r="C145" s="1">
        <f>27578</f>
        <v>27578</v>
      </c>
      <c r="D145" s="1">
        <f>47496</f>
        <v>47496</v>
      </c>
      <c r="E145" s="1">
        <f>46.3828125</f>
        <v>46.3828125</v>
      </c>
    </row>
    <row r="146" spans="3:5" x14ac:dyDescent="0.25">
      <c r="C146" s="1">
        <f>27791</f>
        <v>27791</v>
      </c>
      <c r="D146" s="1">
        <f>47497</f>
        <v>47497</v>
      </c>
      <c r="E146" s="1">
        <f>46.3837890625</f>
        <v>46.3837890625</v>
      </c>
    </row>
    <row r="147" spans="3:5" x14ac:dyDescent="0.25">
      <c r="C147" s="1">
        <f>27977</f>
        <v>27977</v>
      </c>
      <c r="D147" s="1">
        <f>47500</f>
        <v>47500</v>
      </c>
      <c r="E147" s="1">
        <f>46.38671875</f>
        <v>46.38671875</v>
      </c>
    </row>
    <row r="148" spans="3:5" x14ac:dyDescent="0.25">
      <c r="C148" s="1">
        <f>28174</f>
        <v>28174</v>
      </c>
      <c r="D148" s="1">
        <f>47504</f>
        <v>47504</v>
      </c>
      <c r="E148" s="1">
        <f>46.390625</f>
        <v>46.390625</v>
      </c>
    </row>
    <row r="149" spans="3:5" x14ac:dyDescent="0.25">
      <c r="C149" s="1">
        <f>28342</f>
        <v>28342</v>
      </c>
      <c r="D149" s="1">
        <f>47504</f>
        <v>47504</v>
      </c>
      <c r="E149" s="1">
        <f>46.390625</f>
        <v>46.390625</v>
      </c>
    </row>
    <row r="150" spans="3:5" x14ac:dyDescent="0.25">
      <c r="C150" s="1">
        <f>28520</f>
        <v>28520</v>
      </c>
      <c r="D150" s="1">
        <f>47536</f>
        <v>47536</v>
      </c>
      <c r="E150" s="1">
        <f>46.421875</f>
        <v>46.421875</v>
      </c>
    </row>
    <row r="151" spans="3:5" x14ac:dyDescent="0.25">
      <c r="C151" s="1">
        <f>28712</f>
        <v>28712</v>
      </c>
      <c r="D151" s="1">
        <f>47576</f>
        <v>47576</v>
      </c>
      <c r="E151" s="1">
        <f>46.4609375</f>
        <v>46.4609375</v>
      </c>
    </row>
    <row r="152" spans="3:5" x14ac:dyDescent="0.25">
      <c r="C152" s="1">
        <f>28883</f>
        <v>28883</v>
      </c>
      <c r="D152" s="1">
        <f>47576</f>
        <v>47576</v>
      </c>
      <c r="E152" s="1">
        <f>46.4609375</f>
        <v>46.4609375</v>
      </c>
    </row>
    <row r="153" spans="3:5" x14ac:dyDescent="0.25">
      <c r="C153" s="1">
        <f>29067</f>
        <v>29067</v>
      </c>
      <c r="D153" s="1">
        <f>47626</f>
        <v>47626</v>
      </c>
      <c r="E153" s="1">
        <f>46.509765625</f>
        <v>46.509765625</v>
      </c>
    </row>
    <row r="154" spans="3:5" x14ac:dyDescent="0.25">
      <c r="C154" s="1">
        <f>29262</f>
        <v>29262</v>
      </c>
      <c r="D154" s="1">
        <f>47636</f>
        <v>47636</v>
      </c>
      <c r="E154" s="1">
        <f>46.51953125</f>
        <v>46.51953125</v>
      </c>
    </row>
    <row r="155" spans="3:5" x14ac:dyDescent="0.25">
      <c r="C155" s="1">
        <f>29423</f>
        <v>29423</v>
      </c>
      <c r="D155" s="1">
        <f>47636</f>
        <v>47636</v>
      </c>
      <c r="E155" s="1">
        <f>46.51953125</f>
        <v>46.51953125</v>
      </c>
    </row>
    <row r="156" spans="3:5" x14ac:dyDescent="0.25">
      <c r="C156" s="1">
        <f>29583</f>
        <v>29583</v>
      </c>
      <c r="D156" s="1">
        <f>47640</f>
        <v>47640</v>
      </c>
      <c r="E156" s="1">
        <f>46.5234375</f>
        <v>46.5234375</v>
      </c>
    </row>
    <row r="157" spans="3:5" x14ac:dyDescent="0.25">
      <c r="C157" s="1">
        <f>29782</f>
        <v>29782</v>
      </c>
      <c r="D157" s="1">
        <f>47644</f>
        <v>47644</v>
      </c>
      <c r="E157" s="1">
        <f>46.52734375</f>
        <v>46.52734375</v>
      </c>
    </row>
    <row r="158" spans="3:5" x14ac:dyDescent="0.25">
      <c r="C158" s="1">
        <f>29967</f>
        <v>29967</v>
      </c>
      <c r="D158" s="1">
        <f>47648</f>
        <v>47648</v>
      </c>
      <c r="E158" s="1">
        <f>46.53125</f>
        <v>46.53125</v>
      </c>
    </row>
    <row r="159" spans="3:5" x14ac:dyDescent="0.25">
      <c r="C159" s="1">
        <f>30168</f>
        <v>30168</v>
      </c>
      <c r="D159" s="1">
        <f>47648</f>
        <v>47648</v>
      </c>
      <c r="E159" s="1">
        <f>46.53125</f>
        <v>46.53125</v>
      </c>
    </row>
    <row r="160" spans="3:5" x14ac:dyDescent="0.25">
      <c r="C160" s="1">
        <f>30345</f>
        <v>30345</v>
      </c>
      <c r="D160" s="1">
        <f>47650</f>
        <v>47650</v>
      </c>
      <c r="E160" s="1">
        <f>46.533203125</f>
        <v>46.533203125</v>
      </c>
    </row>
    <row r="161" spans="3:5" x14ac:dyDescent="0.25">
      <c r="C161" s="1">
        <f>30544</f>
        <v>30544</v>
      </c>
      <c r="D161" s="1">
        <f>47652</f>
        <v>47652</v>
      </c>
      <c r="E161" s="1">
        <f>46.53515625</f>
        <v>46.53515625</v>
      </c>
    </row>
    <row r="162" spans="3:5" x14ac:dyDescent="0.25">
      <c r="C162" s="1">
        <f>30738</f>
        <v>30738</v>
      </c>
      <c r="D162" s="1">
        <f>47656</f>
        <v>47656</v>
      </c>
      <c r="E162" s="1">
        <f>46.5390625</f>
        <v>46.5390625</v>
      </c>
    </row>
    <row r="163" spans="3:5" x14ac:dyDescent="0.25">
      <c r="C163" s="1">
        <f>30930</f>
        <v>30930</v>
      </c>
      <c r="D163" s="1">
        <f>47656</f>
        <v>47656</v>
      </c>
      <c r="E163" s="1">
        <f>46.5390625</f>
        <v>46.5390625</v>
      </c>
    </row>
    <row r="164" spans="3:5" x14ac:dyDescent="0.25">
      <c r="C164" s="1">
        <f>31128</f>
        <v>31128</v>
      </c>
      <c r="D164" s="1">
        <f>47660</f>
        <v>47660</v>
      </c>
      <c r="E164" s="1">
        <f>46.54296875</f>
        <v>46.54296875</v>
      </c>
    </row>
    <row r="165" spans="3:5" x14ac:dyDescent="0.25">
      <c r="C165" s="1">
        <f>31324</f>
        <v>31324</v>
      </c>
      <c r="D165" s="1">
        <f>47662</f>
        <v>47662</v>
      </c>
      <c r="E165" s="1">
        <f>46.544921875</f>
        <v>46.544921875</v>
      </c>
    </row>
    <row r="166" spans="3:5" x14ac:dyDescent="0.25">
      <c r="C166" s="1">
        <f>31508</f>
        <v>31508</v>
      </c>
      <c r="D166" s="1">
        <f>47664</f>
        <v>47664</v>
      </c>
      <c r="E166" s="1">
        <f>46.546875</f>
        <v>46.546875</v>
      </c>
    </row>
    <row r="167" spans="3:5" x14ac:dyDescent="0.25">
      <c r="C167" s="1">
        <f>31723</f>
        <v>31723</v>
      </c>
      <c r="D167" s="1">
        <f>47672</f>
        <v>47672</v>
      </c>
      <c r="E167" s="1">
        <f>46.5546875</f>
        <v>46.5546875</v>
      </c>
    </row>
    <row r="168" spans="3:5" x14ac:dyDescent="0.25">
      <c r="C168" s="1">
        <f>31916</f>
        <v>31916</v>
      </c>
      <c r="D168" s="1">
        <f>47700</f>
        <v>47700</v>
      </c>
      <c r="E168" s="1">
        <f>46.58203125</f>
        <v>46.58203125</v>
      </c>
    </row>
    <row r="169" spans="3:5" x14ac:dyDescent="0.25">
      <c r="C169" s="1">
        <f>32121</f>
        <v>32121</v>
      </c>
      <c r="D169" s="1">
        <f>47728</f>
        <v>47728</v>
      </c>
      <c r="E169" s="1">
        <f>46.609375</f>
        <v>46.609375</v>
      </c>
    </row>
    <row r="170" spans="3:5" x14ac:dyDescent="0.25">
      <c r="C170" s="1">
        <f>32323</f>
        <v>32323</v>
      </c>
      <c r="D170" s="1">
        <f>47732</f>
        <v>47732</v>
      </c>
      <c r="E170" s="1">
        <f>46.61328125</f>
        <v>46.61328125</v>
      </c>
    </row>
    <row r="171" spans="3:5" x14ac:dyDescent="0.25">
      <c r="C171" s="1">
        <f>32544</f>
        <v>32544</v>
      </c>
      <c r="D171" s="1">
        <f>47744</f>
        <v>47744</v>
      </c>
      <c r="E171" s="1">
        <f>46.625</f>
        <v>46.625</v>
      </c>
    </row>
    <row r="172" spans="3:5" x14ac:dyDescent="0.25">
      <c r="C172" s="1">
        <f>32736</f>
        <v>32736</v>
      </c>
      <c r="D172" s="1">
        <f>47758</f>
        <v>47758</v>
      </c>
      <c r="E172" s="1">
        <f>46.638671875</f>
        <v>46.638671875</v>
      </c>
    </row>
    <row r="173" spans="3:5" x14ac:dyDescent="0.25">
      <c r="C173" s="1">
        <f>32891</f>
        <v>32891</v>
      </c>
      <c r="D173" s="1">
        <f>47760</f>
        <v>47760</v>
      </c>
      <c r="E173" s="1">
        <f>46.640625</f>
        <v>46.640625</v>
      </c>
    </row>
    <row r="174" spans="3:5" x14ac:dyDescent="0.25">
      <c r="C174" s="1">
        <f>33138</f>
        <v>33138</v>
      </c>
      <c r="D174" s="1">
        <f>47765</f>
        <v>47765</v>
      </c>
      <c r="E174" s="1">
        <f>46.6455078125</f>
        <v>46.6455078125</v>
      </c>
    </row>
    <row r="175" spans="3:5" x14ac:dyDescent="0.25">
      <c r="C175" s="1">
        <f>33339</f>
        <v>33339</v>
      </c>
      <c r="D175" s="1">
        <f>47765</f>
        <v>47765</v>
      </c>
      <c r="E175" s="1">
        <f>46.6455078125</f>
        <v>46.6455078125</v>
      </c>
    </row>
    <row r="176" spans="3:5" x14ac:dyDescent="0.25">
      <c r="C176" s="1">
        <f>33571</f>
        <v>33571</v>
      </c>
      <c r="D176" s="1">
        <f>47768</f>
        <v>47768</v>
      </c>
      <c r="E176" s="1">
        <f>46.6484375</f>
        <v>46.6484375</v>
      </c>
    </row>
    <row r="177" spans="3:5" x14ac:dyDescent="0.25">
      <c r="C177" s="1">
        <f>33767</f>
        <v>33767</v>
      </c>
      <c r="D177" s="1">
        <f>48772</f>
        <v>48772</v>
      </c>
      <c r="E177" s="1">
        <f>47.62890625</f>
        <v>47.62890625</v>
      </c>
    </row>
    <row r="178" spans="3:5" x14ac:dyDescent="0.25">
      <c r="C178" s="1">
        <f>33932</f>
        <v>33932</v>
      </c>
      <c r="D178" s="1">
        <f>47812</f>
        <v>47812</v>
      </c>
      <c r="E178" s="1">
        <f>46.69140625</f>
        <v>46.69140625</v>
      </c>
    </row>
    <row r="179" spans="3:5" x14ac:dyDescent="0.25">
      <c r="C179" s="1">
        <f>34104</f>
        <v>34104</v>
      </c>
      <c r="D179" s="1">
        <f>47824</f>
        <v>47824</v>
      </c>
      <c r="E179" s="1">
        <f>46.703125</f>
        <v>46.703125</v>
      </c>
    </row>
    <row r="180" spans="3:5" x14ac:dyDescent="0.25">
      <c r="C180" s="1">
        <f>34265</f>
        <v>34265</v>
      </c>
      <c r="D180" s="1">
        <f>47824</f>
        <v>47824</v>
      </c>
      <c r="E180" s="1">
        <f>46.703125</f>
        <v>46.703125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2016-01-08T15:11:56Z</dcterms:modified>
</cp:coreProperties>
</file>