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Low-end\IntelAppFramework\"/>
    </mc:Choice>
  </mc:AlternateContent>
  <bookViews>
    <workbookView xWindow="240" yWindow="96" windowWidth="11100" windowHeight="6708" activeTab="1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J13" i="2" l="1"/>
  <c r="H13" i="2"/>
  <c r="E222" i="2"/>
  <c r="D222" i="2"/>
  <c r="C222" i="2"/>
  <c r="E221" i="2"/>
  <c r="D221" i="2"/>
  <c r="C221" i="2"/>
  <c r="E220" i="2"/>
  <c r="D220" i="2"/>
  <c r="C220" i="2"/>
  <c r="E219" i="2"/>
  <c r="D219" i="2"/>
  <c r="C219" i="2"/>
  <c r="E218" i="2"/>
  <c r="D218" i="2"/>
  <c r="C218" i="2"/>
  <c r="E217" i="2"/>
  <c r="D217" i="2"/>
  <c r="C217" i="2"/>
  <c r="E216" i="2"/>
  <c r="D216" i="2"/>
  <c r="C216" i="2"/>
  <c r="E215" i="2"/>
  <c r="D215" i="2"/>
  <c r="C215" i="2"/>
  <c r="E214" i="2"/>
  <c r="D214" i="2"/>
  <c r="C214" i="2"/>
  <c r="E213" i="2"/>
  <c r="D213" i="2"/>
  <c r="C213" i="2"/>
  <c r="E212" i="2"/>
  <c r="D212" i="2"/>
  <c r="C212" i="2"/>
  <c r="E211" i="2"/>
  <c r="D211" i="2"/>
  <c r="C211" i="2"/>
  <c r="E210" i="2"/>
  <c r="D210" i="2"/>
  <c r="C210" i="2"/>
  <c r="E209" i="2"/>
  <c r="D209" i="2"/>
  <c r="C209" i="2"/>
  <c r="E208" i="2"/>
  <c r="D208" i="2"/>
  <c r="C208" i="2"/>
  <c r="E207" i="2"/>
  <c r="D207" i="2"/>
  <c r="C207" i="2"/>
  <c r="E206" i="2"/>
  <c r="D206" i="2"/>
  <c r="C206" i="2"/>
  <c r="E205" i="2"/>
  <c r="D205" i="2"/>
  <c r="C205" i="2"/>
  <c r="E204" i="2"/>
  <c r="D204" i="2"/>
  <c r="C204" i="2"/>
  <c r="E203" i="2"/>
  <c r="D203" i="2"/>
  <c r="C203" i="2"/>
  <c r="E202" i="2"/>
  <c r="D202" i="2"/>
  <c r="C202" i="2"/>
  <c r="E201" i="2"/>
  <c r="D201" i="2"/>
  <c r="C201" i="2"/>
  <c r="E200" i="2"/>
  <c r="D200" i="2"/>
  <c r="C200" i="2"/>
  <c r="E199" i="2"/>
  <c r="D199" i="2"/>
  <c r="C199" i="2"/>
  <c r="E198" i="2"/>
  <c r="D198" i="2"/>
  <c r="C198" i="2"/>
  <c r="E197" i="2"/>
  <c r="D197" i="2"/>
  <c r="C197" i="2"/>
  <c r="E196" i="2"/>
  <c r="D196" i="2"/>
  <c r="C196" i="2"/>
  <c r="E195" i="2"/>
  <c r="D195" i="2"/>
  <c r="C195" i="2"/>
  <c r="E194" i="2"/>
  <c r="D194" i="2"/>
  <c r="C194" i="2"/>
  <c r="E193" i="2"/>
  <c r="D193" i="2"/>
  <c r="C193" i="2"/>
  <c r="E192" i="2"/>
  <c r="D192" i="2"/>
  <c r="C192" i="2"/>
  <c r="E191" i="2"/>
  <c r="D191" i="2"/>
  <c r="C191" i="2"/>
  <c r="E190" i="2"/>
  <c r="D190" i="2"/>
  <c r="C190" i="2"/>
  <c r="E189" i="2"/>
  <c r="D189" i="2"/>
  <c r="C189" i="2"/>
  <c r="E188" i="2"/>
  <c r="D188" i="2"/>
  <c r="C188" i="2"/>
  <c r="E187" i="2"/>
  <c r="D187" i="2"/>
  <c r="C187" i="2"/>
  <c r="E186" i="2"/>
  <c r="D186" i="2"/>
  <c r="C186" i="2"/>
  <c r="E185" i="2"/>
  <c r="D185" i="2"/>
  <c r="C185" i="2"/>
  <c r="E184" i="2"/>
  <c r="D184" i="2"/>
  <c r="C184" i="2"/>
  <c r="E183" i="2"/>
  <c r="D183" i="2"/>
  <c r="C183" i="2"/>
  <c r="E182" i="2"/>
  <c r="D182" i="2"/>
  <c r="C182" i="2"/>
  <c r="E181" i="2"/>
  <c r="D181" i="2"/>
  <c r="C181" i="2"/>
  <c r="E180" i="2"/>
  <c r="D180" i="2"/>
  <c r="C180" i="2"/>
  <c r="E179" i="2"/>
  <c r="D179" i="2"/>
  <c r="C179" i="2"/>
  <c r="E178" i="2"/>
  <c r="D178" i="2"/>
  <c r="C178" i="2"/>
  <c r="E177" i="2"/>
  <c r="D177" i="2"/>
  <c r="C177" i="2"/>
  <c r="E176" i="2"/>
  <c r="D176" i="2"/>
  <c r="C176" i="2"/>
  <c r="E175" i="2"/>
  <c r="D175" i="2"/>
  <c r="C175" i="2"/>
  <c r="E174" i="2"/>
  <c r="D174" i="2"/>
  <c r="C174" i="2"/>
  <c r="E173" i="2"/>
  <c r="D173" i="2"/>
  <c r="C173" i="2"/>
  <c r="E172" i="2"/>
  <c r="D172" i="2"/>
  <c r="C172" i="2"/>
  <c r="E171" i="2"/>
  <c r="D171" i="2"/>
  <c r="C171" i="2"/>
  <c r="E170" i="2"/>
  <c r="D170" i="2"/>
  <c r="C170" i="2"/>
  <c r="E169" i="2"/>
  <c r="D169" i="2"/>
  <c r="C169" i="2"/>
  <c r="E168" i="2"/>
  <c r="D168" i="2"/>
  <c r="C168" i="2"/>
  <c r="E167" i="2"/>
  <c r="D167" i="2"/>
  <c r="C167" i="2"/>
  <c r="E166" i="2"/>
  <c r="D166" i="2"/>
  <c r="C166" i="2"/>
  <c r="E165" i="2"/>
  <c r="D165" i="2"/>
  <c r="C165" i="2"/>
  <c r="E164" i="2"/>
  <c r="D164" i="2"/>
  <c r="C164" i="2"/>
  <c r="E163" i="2"/>
  <c r="D163" i="2"/>
  <c r="C163" i="2"/>
  <c r="E162" i="2"/>
  <c r="D162" i="2"/>
  <c r="C162" i="2"/>
  <c r="E161" i="2"/>
  <c r="D161" i="2"/>
  <c r="C161" i="2"/>
  <c r="E160" i="2"/>
  <c r="D160" i="2"/>
  <c r="C160" i="2"/>
  <c r="E159" i="2"/>
  <c r="D159" i="2"/>
  <c r="C159" i="2"/>
  <c r="E158" i="2"/>
  <c r="D158" i="2"/>
  <c r="C158" i="2"/>
  <c r="E157" i="2"/>
  <c r="D157" i="2"/>
  <c r="C157" i="2"/>
  <c r="E156" i="2"/>
  <c r="D156" i="2"/>
  <c r="C156" i="2"/>
  <c r="E155" i="2"/>
  <c r="D155" i="2"/>
  <c r="C155" i="2"/>
  <c r="E154" i="2"/>
  <c r="D154" i="2"/>
  <c r="C154" i="2"/>
  <c r="E153" i="2"/>
  <c r="D153" i="2"/>
  <c r="C153" i="2"/>
  <c r="E152" i="2"/>
  <c r="D152" i="2"/>
  <c r="C152" i="2"/>
  <c r="E151" i="2"/>
  <c r="D151" i="2"/>
  <c r="C151" i="2"/>
  <c r="E150" i="2"/>
  <c r="D150" i="2"/>
  <c r="C150" i="2"/>
  <c r="E149" i="2"/>
  <c r="D149" i="2"/>
  <c r="C149" i="2"/>
  <c r="E148" i="2"/>
  <c r="D148" i="2"/>
  <c r="C148" i="2"/>
  <c r="E147" i="2"/>
  <c r="D147" i="2"/>
  <c r="C147" i="2"/>
  <c r="E146" i="2"/>
  <c r="D146" i="2"/>
  <c r="C146" i="2"/>
  <c r="E145" i="2"/>
  <c r="D145" i="2"/>
  <c r="C145" i="2"/>
  <c r="E144" i="2"/>
  <c r="D144" i="2"/>
  <c r="C144" i="2"/>
  <c r="E143" i="2"/>
  <c r="D143" i="2"/>
  <c r="C143" i="2"/>
  <c r="E142" i="2"/>
  <c r="D142" i="2"/>
  <c r="C142" i="2"/>
  <c r="E141" i="2"/>
  <c r="D141" i="2"/>
  <c r="C141" i="2"/>
  <c r="E140" i="2"/>
  <c r="D140" i="2"/>
  <c r="C140" i="2"/>
  <c r="E139" i="2"/>
  <c r="D139" i="2"/>
  <c r="C139" i="2"/>
  <c r="E138" i="2"/>
  <c r="D138" i="2"/>
  <c r="C138" i="2"/>
  <c r="E137" i="2"/>
  <c r="D137" i="2"/>
  <c r="C137" i="2"/>
  <c r="E136" i="2"/>
  <c r="D136" i="2"/>
  <c r="C136" i="2"/>
  <c r="E135" i="2"/>
  <c r="D135" i="2"/>
  <c r="C135" i="2"/>
  <c r="E134" i="2"/>
  <c r="D134" i="2"/>
  <c r="C134" i="2"/>
  <c r="E133" i="2"/>
  <c r="D133" i="2"/>
  <c r="C133" i="2"/>
  <c r="E132" i="2"/>
  <c r="D132" i="2"/>
  <c r="C132" i="2"/>
  <c r="E131" i="2"/>
  <c r="D131" i="2"/>
  <c r="C131" i="2"/>
  <c r="E130" i="2"/>
  <c r="D130" i="2"/>
  <c r="C130" i="2"/>
  <c r="E129" i="2"/>
  <c r="D129" i="2"/>
  <c r="C129" i="2"/>
  <c r="E128" i="2"/>
  <c r="D128" i="2"/>
  <c r="C128" i="2"/>
  <c r="E127" i="2"/>
  <c r="D127" i="2"/>
  <c r="C127" i="2"/>
  <c r="E126" i="2"/>
  <c r="D126" i="2"/>
  <c r="C126" i="2"/>
  <c r="E125" i="2"/>
  <c r="D125" i="2"/>
  <c r="C125" i="2"/>
  <c r="E124" i="2"/>
  <c r="D124" i="2"/>
  <c r="C124" i="2"/>
  <c r="E123" i="2"/>
  <c r="D123" i="2"/>
  <c r="C123" i="2"/>
  <c r="E122" i="2"/>
  <c r="D122" i="2"/>
  <c r="C122" i="2"/>
  <c r="E121" i="2"/>
  <c r="D121" i="2"/>
  <c r="C121" i="2"/>
  <c r="E120" i="2"/>
  <c r="D120" i="2"/>
  <c r="C120" i="2"/>
  <c r="E119" i="2"/>
  <c r="D119" i="2"/>
  <c r="C119" i="2"/>
  <c r="E118" i="2"/>
  <c r="D118" i="2"/>
  <c r="C118" i="2"/>
  <c r="E117" i="2"/>
  <c r="D117" i="2"/>
  <c r="C117" i="2"/>
  <c r="B117" i="2"/>
  <c r="A117" i="2"/>
  <c r="E116" i="2"/>
  <c r="D116" i="2"/>
  <c r="C116" i="2"/>
  <c r="B116" i="2"/>
  <c r="A116" i="2"/>
  <c r="E115" i="2"/>
  <c r="D115" i="2"/>
  <c r="C115" i="2"/>
  <c r="B115" i="2"/>
  <c r="A115" i="2"/>
  <c r="E114" i="2"/>
  <c r="D114" i="2"/>
  <c r="C114" i="2"/>
  <c r="B114" i="2"/>
  <c r="A114" i="2"/>
  <c r="E113" i="2"/>
  <c r="D113" i="2"/>
  <c r="C113" i="2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I13" i="2" s="1"/>
  <c r="D3" i="2"/>
  <c r="C3" i="2"/>
  <c r="B3" i="2"/>
  <c r="A3" i="2"/>
  <c r="G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<sst xmlns="http://schemas.openxmlformats.org/spreadsheetml/2006/main" count="9" uniqueCount="9">
  <si>
    <t>CPU Timestamps</t>
  </si>
  <si>
    <t>CPU VALUES (%)</t>
  </si>
  <si>
    <t>MEM Timestamps</t>
  </si>
  <si>
    <t>MEM VALUES (KB)</t>
  </si>
  <si>
    <t>AVERAGE: 302(116x)</t>
  </si>
  <si>
    <t>AVERAGE: 160(221x)</t>
  </si>
  <si>
    <t>begin average</t>
  </si>
  <si>
    <t>max</t>
  </si>
  <si>
    <t>end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</si>
</sst>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Sheet1!$A$2:$A$117</c:f>
              <c:numCache>
                <c:formatCode>General</c:formatCode>
                <c:ptCount val="116"/>
                <c:pt idx="0">
                  <c:v>491</c:v>
                </c:pt>
                <c:pt idx="1">
                  <c:v>803</c:v>
                </c:pt>
                <c:pt idx="2">
                  <c:v>1117</c:v>
                </c:pt>
                <c:pt idx="3">
                  <c:v>1422</c:v>
                </c:pt>
                <c:pt idx="4">
                  <c:v>1711</c:v>
                </c:pt>
                <c:pt idx="5">
                  <c:v>2017</c:v>
                </c:pt>
                <c:pt idx="6">
                  <c:v>2332</c:v>
                </c:pt>
                <c:pt idx="7">
                  <c:v>2624</c:v>
                </c:pt>
                <c:pt idx="8">
                  <c:v>2929</c:v>
                </c:pt>
                <c:pt idx="9">
                  <c:v>3238</c:v>
                </c:pt>
                <c:pt idx="10">
                  <c:v>3541</c:v>
                </c:pt>
                <c:pt idx="11">
                  <c:v>3877</c:v>
                </c:pt>
                <c:pt idx="12">
                  <c:v>4182</c:v>
                </c:pt>
                <c:pt idx="13">
                  <c:v>4523</c:v>
                </c:pt>
                <c:pt idx="14">
                  <c:v>4829</c:v>
                </c:pt>
                <c:pt idx="15">
                  <c:v>5148</c:v>
                </c:pt>
                <c:pt idx="16">
                  <c:v>5466</c:v>
                </c:pt>
                <c:pt idx="17">
                  <c:v>5758</c:v>
                </c:pt>
                <c:pt idx="18">
                  <c:v>6067</c:v>
                </c:pt>
                <c:pt idx="19">
                  <c:v>6383</c:v>
                </c:pt>
                <c:pt idx="20">
                  <c:v>6696</c:v>
                </c:pt>
                <c:pt idx="21">
                  <c:v>6994</c:v>
                </c:pt>
                <c:pt idx="22">
                  <c:v>7277</c:v>
                </c:pt>
                <c:pt idx="23">
                  <c:v>7561</c:v>
                </c:pt>
                <c:pt idx="24">
                  <c:v>7849</c:v>
                </c:pt>
                <c:pt idx="25">
                  <c:v>8141</c:v>
                </c:pt>
                <c:pt idx="26">
                  <c:v>8408</c:v>
                </c:pt>
                <c:pt idx="27">
                  <c:v>8724</c:v>
                </c:pt>
                <c:pt idx="28">
                  <c:v>9062</c:v>
                </c:pt>
                <c:pt idx="29">
                  <c:v>9333</c:v>
                </c:pt>
                <c:pt idx="30">
                  <c:v>9602</c:v>
                </c:pt>
                <c:pt idx="31">
                  <c:v>9896</c:v>
                </c:pt>
                <c:pt idx="32">
                  <c:v>10172</c:v>
                </c:pt>
                <c:pt idx="33">
                  <c:v>10453</c:v>
                </c:pt>
                <c:pt idx="34">
                  <c:v>10716</c:v>
                </c:pt>
                <c:pt idx="35">
                  <c:v>10976</c:v>
                </c:pt>
                <c:pt idx="36">
                  <c:v>11246</c:v>
                </c:pt>
                <c:pt idx="37">
                  <c:v>11515</c:v>
                </c:pt>
                <c:pt idx="38">
                  <c:v>11871</c:v>
                </c:pt>
                <c:pt idx="39">
                  <c:v>12148</c:v>
                </c:pt>
                <c:pt idx="40">
                  <c:v>12441</c:v>
                </c:pt>
                <c:pt idx="41">
                  <c:v>12780</c:v>
                </c:pt>
                <c:pt idx="42">
                  <c:v>13138</c:v>
                </c:pt>
                <c:pt idx="43">
                  <c:v>13468</c:v>
                </c:pt>
                <c:pt idx="44">
                  <c:v>13781</c:v>
                </c:pt>
                <c:pt idx="45">
                  <c:v>14111</c:v>
                </c:pt>
                <c:pt idx="46">
                  <c:v>14418</c:v>
                </c:pt>
                <c:pt idx="47">
                  <c:v>14753</c:v>
                </c:pt>
                <c:pt idx="48">
                  <c:v>15037</c:v>
                </c:pt>
                <c:pt idx="49">
                  <c:v>15294</c:v>
                </c:pt>
                <c:pt idx="50">
                  <c:v>15553</c:v>
                </c:pt>
                <c:pt idx="51">
                  <c:v>15833</c:v>
                </c:pt>
                <c:pt idx="52">
                  <c:v>16133</c:v>
                </c:pt>
                <c:pt idx="53">
                  <c:v>16431</c:v>
                </c:pt>
                <c:pt idx="54">
                  <c:v>16730</c:v>
                </c:pt>
                <c:pt idx="55">
                  <c:v>17054</c:v>
                </c:pt>
                <c:pt idx="56">
                  <c:v>17357</c:v>
                </c:pt>
                <c:pt idx="57">
                  <c:v>17651</c:v>
                </c:pt>
                <c:pt idx="58">
                  <c:v>17926</c:v>
                </c:pt>
                <c:pt idx="59">
                  <c:v>18197</c:v>
                </c:pt>
                <c:pt idx="60">
                  <c:v>18471</c:v>
                </c:pt>
                <c:pt idx="61">
                  <c:v>18766</c:v>
                </c:pt>
                <c:pt idx="62">
                  <c:v>19056</c:v>
                </c:pt>
                <c:pt idx="63">
                  <c:v>19343</c:v>
                </c:pt>
                <c:pt idx="64">
                  <c:v>19648</c:v>
                </c:pt>
                <c:pt idx="65">
                  <c:v>19929</c:v>
                </c:pt>
                <c:pt idx="66">
                  <c:v>20215</c:v>
                </c:pt>
                <c:pt idx="67">
                  <c:v>20536</c:v>
                </c:pt>
                <c:pt idx="68">
                  <c:v>20897</c:v>
                </c:pt>
                <c:pt idx="69">
                  <c:v>21164</c:v>
                </c:pt>
                <c:pt idx="70">
                  <c:v>21426</c:v>
                </c:pt>
                <c:pt idx="71">
                  <c:v>21721</c:v>
                </c:pt>
                <c:pt idx="72">
                  <c:v>22152</c:v>
                </c:pt>
                <c:pt idx="73">
                  <c:v>22580</c:v>
                </c:pt>
                <c:pt idx="74">
                  <c:v>22909</c:v>
                </c:pt>
                <c:pt idx="75">
                  <c:v>23206</c:v>
                </c:pt>
                <c:pt idx="76">
                  <c:v>23511</c:v>
                </c:pt>
                <c:pt idx="77">
                  <c:v>23832</c:v>
                </c:pt>
                <c:pt idx="78">
                  <c:v>24103</c:v>
                </c:pt>
                <c:pt idx="79">
                  <c:v>24371</c:v>
                </c:pt>
                <c:pt idx="80">
                  <c:v>24658</c:v>
                </c:pt>
                <c:pt idx="81">
                  <c:v>24979</c:v>
                </c:pt>
                <c:pt idx="82">
                  <c:v>25303</c:v>
                </c:pt>
                <c:pt idx="83">
                  <c:v>25600</c:v>
                </c:pt>
                <c:pt idx="84">
                  <c:v>25910</c:v>
                </c:pt>
                <c:pt idx="85">
                  <c:v>26279</c:v>
                </c:pt>
                <c:pt idx="86">
                  <c:v>26604</c:v>
                </c:pt>
                <c:pt idx="87">
                  <c:v>26917</c:v>
                </c:pt>
                <c:pt idx="88">
                  <c:v>27256</c:v>
                </c:pt>
                <c:pt idx="89">
                  <c:v>27564</c:v>
                </c:pt>
                <c:pt idx="90">
                  <c:v>27852</c:v>
                </c:pt>
                <c:pt idx="91">
                  <c:v>28140</c:v>
                </c:pt>
                <c:pt idx="92">
                  <c:v>28442</c:v>
                </c:pt>
                <c:pt idx="93">
                  <c:v>28770</c:v>
                </c:pt>
                <c:pt idx="94">
                  <c:v>29094</c:v>
                </c:pt>
                <c:pt idx="95">
                  <c:v>29413</c:v>
                </c:pt>
                <c:pt idx="96">
                  <c:v>29731</c:v>
                </c:pt>
                <c:pt idx="97">
                  <c:v>30013</c:v>
                </c:pt>
                <c:pt idx="98">
                  <c:v>30287</c:v>
                </c:pt>
                <c:pt idx="99">
                  <c:v>30635</c:v>
                </c:pt>
                <c:pt idx="100">
                  <c:v>30977</c:v>
                </c:pt>
                <c:pt idx="101">
                  <c:v>31290</c:v>
                </c:pt>
                <c:pt idx="102">
                  <c:v>31631</c:v>
                </c:pt>
                <c:pt idx="103">
                  <c:v>32004</c:v>
                </c:pt>
                <c:pt idx="104">
                  <c:v>32321</c:v>
                </c:pt>
                <c:pt idx="105">
                  <c:v>32610</c:v>
                </c:pt>
                <c:pt idx="106">
                  <c:v>32926</c:v>
                </c:pt>
                <c:pt idx="107">
                  <c:v>33230</c:v>
                </c:pt>
                <c:pt idx="108">
                  <c:v>33536</c:v>
                </c:pt>
                <c:pt idx="109">
                  <c:v>33816</c:v>
                </c:pt>
                <c:pt idx="110">
                  <c:v>34122</c:v>
                </c:pt>
                <c:pt idx="111">
                  <c:v>34411</c:v>
                </c:pt>
                <c:pt idx="112">
                  <c:v>34681</c:v>
                </c:pt>
                <c:pt idx="113">
                  <c:v>34962</c:v>
                </c:pt>
                <c:pt idx="114">
                  <c:v>35279</c:v>
                </c:pt>
                <c:pt idx="115">
                  <c:v>35587</c:v>
                </c:pt>
              </c:numCache>
            </c:numRef>
          </c:cat>
          <c:val>
            <c:numRef>
              <c:f>Sheet1!$B$2:$B$117</c:f>
              <c:numCache>
                <c:formatCode>General</c:formatCode>
                <c:ptCount val="116"/>
                <c:pt idx="0">
                  <c:v>0</c:v>
                </c:pt>
                <c:pt idx="1">
                  <c:v>21</c:v>
                </c:pt>
                <c:pt idx="2">
                  <c:v>23</c:v>
                </c:pt>
                <c:pt idx="3">
                  <c:v>21</c:v>
                </c:pt>
                <c:pt idx="4">
                  <c:v>45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19</c:v>
                </c:pt>
                <c:pt idx="18">
                  <c:v>28</c:v>
                </c:pt>
                <c:pt idx="19">
                  <c:v>11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14</c:v>
                </c:pt>
                <c:pt idx="28">
                  <c:v>10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26</c:v>
                </c:pt>
                <c:pt idx="48">
                  <c:v>13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8</c:v>
                </c:pt>
                <c:pt idx="58">
                  <c:v>14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9</c:v>
                </c:pt>
                <c:pt idx="68">
                  <c:v>18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26</c:v>
                </c:pt>
                <c:pt idx="78">
                  <c:v>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6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20</c:v>
                </c:pt>
                <c:pt idx="97">
                  <c:v>0</c:v>
                </c:pt>
                <c:pt idx="98">
                  <c:v>0</c:v>
                </c:pt>
                <c:pt idx="99">
                  <c:v>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14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47425168"/>
        <c:axId val="-1847424624"/>
      </c:lineChart>
      <c:catAx>
        <c:axId val="-1847425168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1847424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47424624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1847425168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Sheet1!$C$2:$C$222</c:f>
              <c:numCache>
                <c:formatCode>General</c:formatCode>
                <c:ptCount val="221"/>
                <c:pt idx="0">
                  <c:v>474</c:v>
                </c:pt>
                <c:pt idx="1">
                  <c:v>667</c:v>
                </c:pt>
                <c:pt idx="2">
                  <c:v>867</c:v>
                </c:pt>
                <c:pt idx="3">
                  <c:v>1041</c:v>
                </c:pt>
                <c:pt idx="4">
                  <c:v>1201</c:v>
                </c:pt>
                <c:pt idx="5">
                  <c:v>1372</c:v>
                </c:pt>
                <c:pt idx="6">
                  <c:v>1627</c:v>
                </c:pt>
                <c:pt idx="7">
                  <c:v>1831</c:v>
                </c:pt>
                <c:pt idx="8">
                  <c:v>1978</c:v>
                </c:pt>
                <c:pt idx="9">
                  <c:v>2157</c:v>
                </c:pt>
                <c:pt idx="10">
                  <c:v>2320</c:v>
                </c:pt>
                <c:pt idx="11">
                  <c:v>2471</c:v>
                </c:pt>
                <c:pt idx="12">
                  <c:v>2599</c:v>
                </c:pt>
                <c:pt idx="13">
                  <c:v>2732</c:v>
                </c:pt>
                <c:pt idx="14">
                  <c:v>2911</c:v>
                </c:pt>
                <c:pt idx="15">
                  <c:v>3066</c:v>
                </c:pt>
                <c:pt idx="16">
                  <c:v>3202</c:v>
                </c:pt>
                <c:pt idx="17">
                  <c:v>3355</c:v>
                </c:pt>
                <c:pt idx="18">
                  <c:v>3533</c:v>
                </c:pt>
                <c:pt idx="19">
                  <c:v>3717</c:v>
                </c:pt>
                <c:pt idx="20">
                  <c:v>3856</c:v>
                </c:pt>
                <c:pt idx="21">
                  <c:v>4004</c:v>
                </c:pt>
                <c:pt idx="22">
                  <c:v>4165</c:v>
                </c:pt>
                <c:pt idx="23">
                  <c:v>4338</c:v>
                </c:pt>
                <c:pt idx="24">
                  <c:v>4477</c:v>
                </c:pt>
                <c:pt idx="25">
                  <c:v>4625</c:v>
                </c:pt>
                <c:pt idx="26">
                  <c:v>4771</c:v>
                </c:pt>
                <c:pt idx="27">
                  <c:v>4945</c:v>
                </c:pt>
                <c:pt idx="28">
                  <c:v>5134</c:v>
                </c:pt>
                <c:pt idx="29">
                  <c:v>5283</c:v>
                </c:pt>
                <c:pt idx="30">
                  <c:v>5468</c:v>
                </c:pt>
                <c:pt idx="31">
                  <c:v>5615</c:v>
                </c:pt>
                <c:pt idx="32">
                  <c:v>5786</c:v>
                </c:pt>
                <c:pt idx="33">
                  <c:v>6011</c:v>
                </c:pt>
                <c:pt idx="34">
                  <c:v>6189</c:v>
                </c:pt>
                <c:pt idx="35">
                  <c:v>6350</c:v>
                </c:pt>
                <c:pt idx="36">
                  <c:v>6525</c:v>
                </c:pt>
                <c:pt idx="37">
                  <c:v>6679</c:v>
                </c:pt>
                <c:pt idx="38">
                  <c:v>6844</c:v>
                </c:pt>
                <c:pt idx="39">
                  <c:v>6969</c:v>
                </c:pt>
                <c:pt idx="40">
                  <c:v>7121</c:v>
                </c:pt>
                <c:pt idx="41">
                  <c:v>7251</c:v>
                </c:pt>
                <c:pt idx="42">
                  <c:v>7421</c:v>
                </c:pt>
                <c:pt idx="43">
                  <c:v>7550</c:v>
                </c:pt>
                <c:pt idx="44">
                  <c:v>7711</c:v>
                </c:pt>
                <c:pt idx="45">
                  <c:v>7882</c:v>
                </c:pt>
                <c:pt idx="46">
                  <c:v>8024</c:v>
                </c:pt>
                <c:pt idx="47">
                  <c:v>8156</c:v>
                </c:pt>
                <c:pt idx="48">
                  <c:v>8284</c:v>
                </c:pt>
                <c:pt idx="49">
                  <c:v>8426</c:v>
                </c:pt>
                <c:pt idx="50">
                  <c:v>8605</c:v>
                </c:pt>
                <c:pt idx="51">
                  <c:v>8788</c:v>
                </c:pt>
                <c:pt idx="52">
                  <c:v>8936</c:v>
                </c:pt>
                <c:pt idx="53">
                  <c:v>9101</c:v>
                </c:pt>
                <c:pt idx="54">
                  <c:v>9241</c:v>
                </c:pt>
                <c:pt idx="55">
                  <c:v>9373</c:v>
                </c:pt>
                <c:pt idx="56">
                  <c:v>9514</c:v>
                </c:pt>
                <c:pt idx="57">
                  <c:v>9658</c:v>
                </c:pt>
                <c:pt idx="58">
                  <c:v>9794</c:v>
                </c:pt>
                <c:pt idx="59">
                  <c:v>9968</c:v>
                </c:pt>
                <c:pt idx="60">
                  <c:v>10133</c:v>
                </c:pt>
                <c:pt idx="61">
                  <c:v>10280</c:v>
                </c:pt>
                <c:pt idx="62">
                  <c:v>10410</c:v>
                </c:pt>
                <c:pt idx="63">
                  <c:v>10541</c:v>
                </c:pt>
                <c:pt idx="64">
                  <c:v>10728</c:v>
                </c:pt>
                <c:pt idx="65">
                  <c:v>10870</c:v>
                </c:pt>
                <c:pt idx="66">
                  <c:v>11025</c:v>
                </c:pt>
                <c:pt idx="67">
                  <c:v>11157</c:v>
                </c:pt>
                <c:pt idx="68">
                  <c:v>11294</c:v>
                </c:pt>
                <c:pt idx="69">
                  <c:v>11427</c:v>
                </c:pt>
                <c:pt idx="70">
                  <c:v>11570</c:v>
                </c:pt>
                <c:pt idx="71">
                  <c:v>11782</c:v>
                </c:pt>
                <c:pt idx="72">
                  <c:v>11924</c:v>
                </c:pt>
                <c:pt idx="73">
                  <c:v>12071</c:v>
                </c:pt>
                <c:pt idx="74">
                  <c:v>12252</c:v>
                </c:pt>
                <c:pt idx="75">
                  <c:v>12426</c:v>
                </c:pt>
                <c:pt idx="76">
                  <c:v>12608</c:v>
                </c:pt>
                <c:pt idx="77">
                  <c:v>12814</c:v>
                </c:pt>
                <c:pt idx="78">
                  <c:v>12993</c:v>
                </c:pt>
                <c:pt idx="79">
                  <c:v>13170</c:v>
                </c:pt>
                <c:pt idx="80">
                  <c:v>13315</c:v>
                </c:pt>
                <c:pt idx="81">
                  <c:v>13456</c:v>
                </c:pt>
                <c:pt idx="82">
                  <c:v>13603</c:v>
                </c:pt>
                <c:pt idx="83">
                  <c:v>13746</c:v>
                </c:pt>
                <c:pt idx="84">
                  <c:v>13926</c:v>
                </c:pt>
                <c:pt idx="85">
                  <c:v>14086</c:v>
                </c:pt>
                <c:pt idx="86">
                  <c:v>14258</c:v>
                </c:pt>
                <c:pt idx="87">
                  <c:v>14399</c:v>
                </c:pt>
                <c:pt idx="88">
                  <c:v>14571</c:v>
                </c:pt>
                <c:pt idx="89">
                  <c:v>14747</c:v>
                </c:pt>
                <c:pt idx="90">
                  <c:v>14890</c:v>
                </c:pt>
                <c:pt idx="91">
                  <c:v>15037</c:v>
                </c:pt>
                <c:pt idx="92">
                  <c:v>15167</c:v>
                </c:pt>
                <c:pt idx="93">
                  <c:v>15327</c:v>
                </c:pt>
                <c:pt idx="94">
                  <c:v>15458</c:v>
                </c:pt>
                <c:pt idx="95">
                  <c:v>15633</c:v>
                </c:pt>
                <c:pt idx="96">
                  <c:v>15790</c:v>
                </c:pt>
                <c:pt idx="97">
                  <c:v>15984</c:v>
                </c:pt>
                <c:pt idx="98">
                  <c:v>16133</c:v>
                </c:pt>
                <c:pt idx="99">
                  <c:v>16285</c:v>
                </c:pt>
                <c:pt idx="100">
                  <c:v>16442</c:v>
                </c:pt>
                <c:pt idx="101">
                  <c:v>16594</c:v>
                </c:pt>
                <c:pt idx="102">
                  <c:v>16749</c:v>
                </c:pt>
                <c:pt idx="103">
                  <c:v>16909</c:v>
                </c:pt>
                <c:pt idx="104">
                  <c:v>17074</c:v>
                </c:pt>
                <c:pt idx="105">
                  <c:v>17228</c:v>
                </c:pt>
                <c:pt idx="106">
                  <c:v>17378</c:v>
                </c:pt>
                <c:pt idx="107">
                  <c:v>17523</c:v>
                </c:pt>
                <c:pt idx="108">
                  <c:v>17712</c:v>
                </c:pt>
                <c:pt idx="109">
                  <c:v>17870</c:v>
                </c:pt>
                <c:pt idx="110">
                  <c:v>18020</c:v>
                </c:pt>
                <c:pt idx="111">
                  <c:v>18148</c:v>
                </c:pt>
                <c:pt idx="112">
                  <c:v>18288</c:v>
                </c:pt>
                <c:pt idx="113">
                  <c:v>18425</c:v>
                </c:pt>
                <c:pt idx="114">
                  <c:v>18561</c:v>
                </c:pt>
                <c:pt idx="115">
                  <c:v>18694</c:v>
                </c:pt>
                <c:pt idx="116">
                  <c:v>18838</c:v>
                </c:pt>
                <c:pt idx="117">
                  <c:v>19016</c:v>
                </c:pt>
                <c:pt idx="118">
                  <c:v>19193</c:v>
                </c:pt>
                <c:pt idx="119">
                  <c:v>19371</c:v>
                </c:pt>
                <c:pt idx="120">
                  <c:v>19515</c:v>
                </c:pt>
                <c:pt idx="121">
                  <c:v>19669</c:v>
                </c:pt>
                <c:pt idx="122">
                  <c:v>19799</c:v>
                </c:pt>
                <c:pt idx="123">
                  <c:v>19933</c:v>
                </c:pt>
                <c:pt idx="124">
                  <c:v>20078</c:v>
                </c:pt>
                <c:pt idx="125">
                  <c:v>20224</c:v>
                </c:pt>
                <c:pt idx="126">
                  <c:v>20394</c:v>
                </c:pt>
                <c:pt idx="127">
                  <c:v>20560</c:v>
                </c:pt>
                <c:pt idx="128">
                  <c:v>20823</c:v>
                </c:pt>
                <c:pt idx="129">
                  <c:v>20962</c:v>
                </c:pt>
                <c:pt idx="130">
                  <c:v>21085</c:v>
                </c:pt>
                <c:pt idx="131">
                  <c:v>21218</c:v>
                </c:pt>
                <c:pt idx="132">
                  <c:v>21382</c:v>
                </c:pt>
                <c:pt idx="133">
                  <c:v>21567</c:v>
                </c:pt>
                <c:pt idx="134">
                  <c:v>21748</c:v>
                </c:pt>
                <c:pt idx="135">
                  <c:v>21923</c:v>
                </c:pt>
                <c:pt idx="136">
                  <c:v>22184</c:v>
                </c:pt>
                <c:pt idx="137">
                  <c:v>22392</c:v>
                </c:pt>
                <c:pt idx="138">
                  <c:v>22560</c:v>
                </c:pt>
                <c:pt idx="139">
                  <c:v>22735</c:v>
                </c:pt>
                <c:pt idx="140">
                  <c:v>22884</c:v>
                </c:pt>
                <c:pt idx="141">
                  <c:v>23062</c:v>
                </c:pt>
                <c:pt idx="142">
                  <c:v>23248</c:v>
                </c:pt>
                <c:pt idx="143">
                  <c:v>23390</c:v>
                </c:pt>
                <c:pt idx="144">
                  <c:v>23554</c:v>
                </c:pt>
                <c:pt idx="145">
                  <c:v>23719</c:v>
                </c:pt>
                <c:pt idx="146">
                  <c:v>23899</c:v>
                </c:pt>
                <c:pt idx="147">
                  <c:v>24032</c:v>
                </c:pt>
                <c:pt idx="148">
                  <c:v>24165</c:v>
                </c:pt>
                <c:pt idx="149">
                  <c:v>24340</c:v>
                </c:pt>
                <c:pt idx="150">
                  <c:v>24521</c:v>
                </c:pt>
                <c:pt idx="151">
                  <c:v>24686</c:v>
                </c:pt>
                <c:pt idx="152">
                  <c:v>24841</c:v>
                </c:pt>
                <c:pt idx="153">
                  <c:v>25024</c:v>
                </c:pt>
                <c:pt idx="154">
                  <c:v>25184</c:v>
                </c:pt>
                <c:pt idx="155">
                  <c:v>25378</c:v>
                </c:pt>
                <c:pt idx="156">
                  <c:v>25523</c:v>
                </c:pt>
                <c:pt idx="157">
                  <c:v>25678</c:v>
                </c:pt>
                <c:pt idx="158">
                  <c:v>25898</c:v>
                </c:pt>
                <c:pt idx="159">
                  <c:v>26076</c:v>
                </c:pt>
                <c:pt idx="160">
                  <c:v>26263</c:v>
                </c:pt>
                <c:pt idx="161">
                  <c:v>26465</c:v>
                </c:pt>
                <c:pt idx="162">
                  <c:v>26637</c:v>
                </c:pt>
                <c:pt idx="163">
                  <c:v>26775</c:v>
                </c:pt>
                <c:pt idx="164">
                  <c:v>26953</c:v>
                </c:pt>
                <c:pt idx="165">
                  <c:v>27111</c:v>
                </c:pt>
                <c:pt idx="166">
                  <c:v>27238</c:v>
                </c:pt>
                <c:pt idx="167">
                  <c:v>27373</c:v>
                </c:pt>
                <c:pt idx="168">
                  <c:v>27519</c:v>
                </c:pt>
                <c:pt idx="169">
                  <c:v>27684</c:v>
                </c:pt>
                <c:pt idx="170">
                  <c:v>27821</c:v>
                </c:pt>
                <c:pt idx="171">
                  <c:v>27980</c:v>
                </c:pt>
                <c:pt idx="172">
                  <c:v>28121</c:v>
                </c:pt>
                <c:pt idx="173">
                  <c:v>28293</c:v>
                </c:pt>
                <c:pt idx="174">
                  <c:v>28460</c:v>
                </c:pt>
                <c:pt idx="175">
                  <c:v>28626</c:v>
                </c:pt>
                <c:pt idx="176">
                  <c:v>28800</c:v>
                </c:pt>
                <c:pt idx="177">
                  <c:v>28958</c:v>
                </c:pt>
                <c:pt idx="178">
                  <c:v>29125</c:v>
                </c:pt>
                <c:pt idx="179">
                  <c:v>29284</c:v>
                </c:pt>
                <c:pt idx="180">
                  <c:v>29496</c:v>
                </c:pt>
                <c:pt idx="181">
                  <c:v>29709</c:v>
                </c:pt>
                <c:pt idx="182">
                  <c:v>29871</c:v>
                </c:pt>
                <c:pt idx="183">
                  <c:v>29996</c:v>
                </c:pt>
                <c:pt idx="184">
                  <c:v>30158</c:v>
                </c:pt>
                <c:pt idx="185">
                  <c:v>30321</c:v>
                </c:pt>
                <c:pt idx="186">
                  <c:v>30481</c:v>
                </c:pt>
                <c:pt idx="187">
                  <c:v>30635</c:v>
                </c:pt>
                <c:pt idx="188">
                  <c:v>30815</c:v>
                </c:pt>
                <c:pt idx="189">
                  <c:v>31007</c:v>
                </c:pt>
                <c:pt idx="190">
                  <c:v>31169</c:v>
                </c:pt>
                <c:pt idx="191">
                  <c:v>31375</c:v>
                </c:pt>
                <c:pt idx="192">
                  <c:v>31534</c:v>
                </c:pt>
                <c:pt idx="193">
                  <c:v>31730</c:v>
                </c:pt>
                <c:pt idx="194">
                  <c:v>31906</c:v>
                </c:pt>
                <c:pt idx="195">
                  <c:v>32077</c:v>
                </c:pt>
                <c:pt idx="196">
                  <c:v>32249</c:v>
                </c:pt>
                <c:pt idx="197">
                  <c:v>32436</c:v>
                </c:pt>
                <c:pt idx="198">
                  <c:v>32615</c:v>
                </c:pt>
                <c:pt idx="199">
                  <c:v>32772</c:v>
                </c:pt>
                <c:pt idx="200">
                  <c:v>32930</c:v>
                </c:pt>
                <c:pt idx="201">
                  <c:v>33077</c:v>
                </c:pt>
                <c:pt idx="202">
                  <c:v>33250</c:v>
                </c:pt>
                <c:pt idx="203">
                  <c:v>33403</c:v>
                </c:pt>
                <c:pt idx="204">
                  <c:v>33556</c:v>
                </c:pt>
                <c:pt idx="205">
                  <c:v>33702</c:v>
                </c:pt>
                <c:pt idx="206">
                  <c:v>33832</c:v>
                </c:pt>
                <c:pt idx="207">
                  <c:v>33997</c:v>
                </c:pt>
                <c:pt idx="208">
                  <c:v>34125</c:v>
                </c:pt>
                <c:pt idx="209">
                  <c:v>34291</c:v>
                </c:pt>
                <c:pt idx="210">
                  <c:v>34427</c:v>
                </c:pt>
                <c:pt idx="211">
                  <c:v>34558</c:v>
                </c:pt>
                <c:pt idx="212">
                  <c:v>34732</c:v>
                </c:pt>
                <c:pt idx="213">
                  <c:v>34865</c:v>
                </c:pt>
                <c:pt idx="214">
                  <c:v>35004</c:v>
                </c:pt>
                <c:pt idx="215">
                  <c:v>35145</c:v>
                </c:pt>
                <c:pt idx="216">
                  <c:v>35273</c:v>
                </c:pt>
                <c:pt idx="217">
                  <c:v>35439</c:v>
                </c:pt>
                <c:pt idx="218">
                  <c:v>35595</c:v>
                </c:pt>
                <c:pt idx="219">
                  <c:v>35749</c:v>
                </c:pt>
                <c:pt idx="220">
                  <c:v>35896</c:v>
                </c:pt>
              </c:numCache>
            </c:numRef>
          </c:cat>
          <c:val>
            <c:numRef>
              <c:f>Sheet1!$E$2:$E$222</c:f>
              <c:numCache>
                <c:formatCode>General</c:formatCode>
                <c:ptCount val="221"/>
                <c:pt idx="0">
                  <c:v>2.1640625</c:v>
                </c:pt>
                <c:pt idx="1">
                  <c:v>8.693359375</c:v>
                </c:pt>
                <c:pt idx="2">
                  <c:v>18.931640625</c:v>
                </c:pt>
                <c:pt idx="3">
                  <c:v>20.7685546875</c:v>
                </c:pt>
                <c:pt idx="4">
                  <c:v>22.5556640625</c:v>
                </c:pt>
                <c:pt idx="5">
                  <c:v>23.537109375</c:v>
                </c:pt>
                <c:pt idx="6">
                  <c:v>26.36328125</c:v>
                </c:pt>
                <c:pt idx="7">
                  <c:v>27.9775390625</c:v>
                </c:pt>
                <c:pt idx="8">
                  <c:v>28.0791015625</c:v>
                </c:pt>
                <c:pt idx="9">
                  <c:v>28.181640625</c:v>
                </c:pt>
                <c:pt idx="10">
                  <c:v>28.1845703125</c:v>
                </c:pt>
                <c:pt idx="11">
                  <c:v>28.1845703125</c:v>
                </c:pt>
                <c:pt idx="12">
                  <c:v>28.1845703125</c:v>
                </c:pt>
                <c:pt idx="13">
                  <c:v>28.185546875</c:v>
                </c:pt>
                <c:pt idx="14">
                  <c:v>28.2080078125</c:v>
                </c:pt>
                <c:pt idx="15">
                  <c:v>28.2080078125</c:v>
                </c:pt>
                <c:pt idx="16">
                  <c:v>28.2080078125</c:v>
                </c:pt>
                <c:pt idx="17">
                  <c:v>28.208984375</c:v>
                </c:pt>
                <c:pt idx="18">
                  <c:v>28.2080078125</c:v>
                </c:pt>
                <c:pt idx="19">
                  <c:v>28.2080078125</c:v>
                </c:pt>
                <c:pt idx="20">
                  <c:v>28.2080078125</c:v>
                </c:pt>
                <c:pt idx="21">
                  <c:v>28.208984375</c:v>
                </c:pt>
                <c:pt idx="22">
                  <c:v>28.2080078125</c:v>
                </c:pt>
                <c:pt idx="23">
                  <c:v>28.2080078125</c:v>
                </c:pt>
                <c:pt idx="24">
                  <c:v>28.2080078125</c:v>
                </c:pt>
                <c:pt idx="25">
                  <c:v>28.208984375</c:v>
                </c:pt>
                <c:pt idx="26">
                  <c:v>28.2080078125</c:v>
                </c:pt>
                <c:pt idx="27">
                  <c:v>28.208984375</c:v>
                </c:pt>
                <c:pt idx="28">
                  <c:v>28.2080078125</c:v>
                </c:pt>
                <c:pt idx="29">
                  <c:v>28.2080078125</c:v>
                </c:pt>
                <c:pt idx="30">
                  <c:v>28.2578125</c:v>
                </c:pt>
                <c:pt idx="31">
                  <c:v>28.509765625</c:v>
                </c:pt>
                <c:pt idx="32">
                  <c:v>29.009765625</c:v>
                </c:pt>
                <c:pt idx="33">
                  <c:v>29.76171875</c:v>
                </c:pt>
                <c:pt idx="34">
                  <c:v>31.08203125</c:v>
                </c:pt>
                <c:pt idx="35">
                  <c:v>31.2099609375</c:v>
                </c:pt>
                <c:pt idx="36">
                  <c:v>31.25390625</c:v>
                </c:pt>
                <c:pt idx="37">
                  <c:v>31.2529296875</c:v>
                </c:pt>
                <c:pt idx="38">
                  <c:v>31.2529296875</c:v>
                </c:pt>
                <c:pt idx="39">
                  <c:v>31.2529296875</c:v>
                </c:pt>
                <c:pt idx="40">
                  <c:v>31.2529296875</c:v>
                </c:pt>
                <c:pt idx="41">
                  <c:v>31.2529296875</c:v>
                </c:pt>
                <c:pt idx="42">
                  <c:v>31.2529296875</c:v>
                </c:pt>
                <c:pt idx="43">
                  <c:v>31.2529296875</c:v>
                </c:pt>
                <c:pt idx="44">
                  <c:v>31.2529296875</c:v>
                </c:pt>
                <c:pt idx="45">
                  <c:v>31.2529296875</c:v>
                </c:pt>
                <c:pt idx="46">
                  <c:v>31.2529296875</c:v>
                </c:pt>
                <c:pt idx="47">
                  <c:v>31.2529296875</c:v>
                </c:pt>
                <c:pt idx="48">
                  <c:v>31.2529296875</c:v>
                </c:pt>
                <c:pt idx="49">
                  <c:v>31.2529296875</c:v>
                </c:pt>
                <c:pt idx="50">
                  <c:v>31.2529296875</c:v>
                </c:pt>
                <c:pt idx="51">
                  <c:v>31.8505859375</c:v>
                </c:pt>
                <c:pt idx="52">
                  <c:v>31.6943359375</c:v>
                </c:pt>
                <c:pt idx="53">
                  <c:v>31.8076171875</c:v>
                </c:pt>
                <c:pt idx="54">
                  <c:v>31.8896484375</c:v>
                </c:pt>
                <c:pt idx="55">
                  <c:v>31.8896484375</c:v>
                </c:pt>
                <c:pt idx="56">
                  <c:v>31.8896484375</c:v>
                </c:pt>
                <c:pt idx="57">
                  <c:v>31.8896484375</c:v>
                </c:pt>
                <c:pt idx="58">
                  <c:v>31.8896484375</c:v>
                </c:pt>
                <c:pt idx="59">
                  <c:v>31.8896484375</c:v>
                </c:pt>
                <c:pt idx="60">
                  <c:v>31.8896484375</c:v>
                </c:pt>
                <c:pt idx="61">
                  <c:v>31.890625</c:v>
                </c:pt>
                <c:pt idx="62">
                  <c:v>31.8896484375</c:v>
                </c:pt>
                <c:pt idx="63">
                  <c:v>31.890625</c:v>
                </c:pt>
                <c:pt idx="64">
                  <c:v>31.8896484375</c:v>
                </c:pt>
                <c:pt idx="65">
                  <c:v>31.8896484375</c:v>
                </c:pt>
                <c:pt idx="66">
                  <c:v>31.8896484375</c:v>
                </c:pt>
                <c:pt idx="67">
                  <c:v>31.8896484375</c:v>
                </c:pt>
                <c:pt idx="68">
                  <c:v>31.8896484375</c:v>
                </c:pt>
                <c:pt idx="69">
                  <c:v>31.8896484375</c:v>
                </c:pt>
                <c:pt idx="70">
                  <c:v>31.8896484375</c:v>
                </c:pt>
                <c:pt idx="71">
                  <c:v>31.9130859375</c:v>
                </c:pt>
                <c:pt idx="72">
                  <c:v>31.9248046875</c:v>
                </c:pt>
                <c:pt idx="73">
                  <c:v>31.9248046875</c:v>
                </c:pt>
                <c:pt idx="74">
                  <c:v>31.92578125</c:v>
                </c:pt>
                <c:pt idx="75">
                  <c:v>31.9248046875</c:v>
                </c:pt>
                <c:pt idx="76">
                  <c:v>31.9248046875</c:v>
                </c:pt>
                <c:pt idx="77">
                  <c:v>31.9248046875</c:v>
                </c:pt>
                <c:pt idx="78">
                  <c:v>31.9248046875</c:v>
                </c:pt>
                <c:pt idx="79">
                  <c:v>31.9248046875</c:v>
                </c:pt>
                <c:pt idx="80">
                  <c:v>31.9248046875</c:v>
                </c:pt>
                <c:pt idx="81">
                  <c:v>31.9248046875</c:v>
                </c:pt>
                <c:pt idx="82">
                  <c:v>31.92578125</c:v>
                </c:pt>
                <c:pt idx="83">
                  <c:v>31.9248046875</c:v>
                </c:pt>
                <c:pt idx="84">
                  <c:v>31.92578125</c:v>
                </c:pt>
                <c:pt idx="85">
                  <c:v>31.9248046875</c:v>
                </c:pt>
                <c:pt idx="86">
                  <c:v>31.9248046875</c:v>
                </c:pt>
                <c:pt idx="87">
                  <c:v>31.9248046875</c:v>
                </c:pt>
                <c:pt idx="88">
                  <c:v>31.9248046875</c:v>
                </c:pt>
                <c:pt idx="89">
                  <c:v>32.0263671875</c:v>
                </c:pt>
                <c:pt idx="90">
                  <c:v>32.0849609375</c:v>
                </c:pt>
                <c:pt idx="91">
                  <c:v>32.1630859375</c:v>
                </c:pt>
                <c:pt idx="92">
                  <c:v>32.1630859375</c:v>
                </c:pt>
                <c:pt idx="93">
                  <c:v>32.1630859375</c:v>
                </c:pt>
                <c:pt idx="94">
                  <c:v>32.1630859375</c:v>
                </c:pt>
                <c:pt idx="95">
                  <c:v>32.1630859375</c:v>
                </c:pt>
                <c:pt idx="96">
                  <c:v>32.1630859375</c:v>
                </c:pt>
                <c:pt idx="97">
                  <c:v>32.1640625</c:v>
                </c:pt>
                <c:pt idx="98">
                  <c:v>32.1630859375</c:v>
                </c:pt>
                <c:pt idx="99">
                  <c:v>32.1630859375</c:v>
                </c:pt>
                <c:pt idx="100">
                  <c:v>32.1630859375</c:v>
                </c:pt>
                <c:pt idx="101">
                  <c:v>32.1630859375</c:v>
                </c:pt>
                <c:pt idx="102">
                  <c:v>32.1630859375</c:v>
                </c:pt>
                <c:pt idx="103">
                  <c:v>32.1630859375</c:v>
                </c:pt>
                <c:pt idx="104">
                  <c:v>32.1630859375</c:v>
                </c:pt>
                <c:pt idx="105">
                  <c:v>32.1630859375</c:v>
                </c:pt>
                <c:pt idx="106">
                  <c:v>32.1630859375</c:v>
                </c:pt>
                <c:pt idx="107">
                  <c:v>32.1630859375</c:v>
                </c:pt>
                <c:pt idx="108">
                  <c:v>32.1982421875</c:v>
                </c:pt>
                <c:pt idx="109">
                  <c:v>32.2529296875</c:v>
                </c:pt>
                <c:pt idx="110">
                  <c:v>32.3671875</c:v>
                </c:pt>
                <c:pt idx="111">
                  <c:v>32.3662109375</c:v>
                </c:pt>
                <c:pt idx="112">
                  <c:v>32.3671875</c:v>
                </c:pt>
                <c:pt idx="113">
                  <c:v>32.3662109375</c:v>
                </c:pt>
                <c:pt idx="114">
                  <c:v>32.3671875</c:v>
                </c:pt>
                <c:pt idx="115">
                  <c:v>32.3662109375</c:v>
                </c:pt>
                <c:pt idx="116">
                  <c:v>32.3662109375</c:v>
                </c:pt>
                <c:pt idx="117">
                  <c:v>32.3662109375</c:v>
                </c:pt>
                <c:pt idx="118">
                  <c:v>32.3671875</c:v>
                </c:pt>
                <c:pt idx="119">
                  <c:v>32.3662109375</c:v>
                </c:pt>
                <c:pt idx="120">
                  <c:v>32.3662109375</c:v>
                </c:pt>
                <c:pt idx="121">
                  <c:v>32.3662109375</c:v>
                </c:pt>
                <c:pt idx="122">
                  <c:v>32.3662109375</c:v>
                </c:pt>
                <c:pt idx="123">
                  <c:v>32.3662109375</c:v>
                </c:pt>
                <c:pt idx="124">
                  <c:v>32.3662109375</c:v>
                </c:pt>
                <c:pt idx="125">
                  <c:v>32.3662109375</c:v>
                </c:pt>
                <c:pt idx="126">
                  <c:v>32.3662109375</c:v>
                </c:pt>
                <c:pt idx="127">
                  <c:v>32.3818359375</c:v>
                </c:pt>
                <c:pt idx="128">
                  <c:v>32.4794921875</c:v>
                </c:pt>
                <c:pt idx="129">
                  <c:v>32.4990234375</c:v>
                </c:pt>
                <c:pt idx="130">
                  <c:v>32.4990234375</c:v>
                </c:pt>
                <c:pt idx="131">
                  <c:v>32.4990234375</c:v>
                </c:pt>
                <c:pt idx="132">
                  <c:v>32.4990234375</c:v>
                </c:pt>
                <c:pt idx="133">
                  <c:v>32.5</c:v>
                </c:pt>
                <c:pt idx="134">
                  <c:v>32.4990234375</c:v>
                </c:pt>
                <c:pt idx="135">
                  <c:v>32.4990234375</c:v>
                </c:pt>
                <c:pt idx="136">
                  <c:v>32.4990234375</c:v>
                </c:pt>
                <c:pt idx="137">
                  <c:v>32.4990234375</c:v>
                </c:pt>
                <c:pt idx="138">
                  <c:v>32.4990234375</c:v>
                </c:pt>
                <c:pt idx="139">
                  <c:v>32.5</c:v>
                </c:pt>
                <c:pt idx="140">
                  <c:v>32.4990234375</c:v>
                </c:pt>
                <c:pt idx="141">
                  <c:v>32.5</c:v>
                </c:pt>
                <c:pt idx="142">
                  <c:v>32.4990234375</c:v>
                </c:pt>
                <c:pt idx="143">
                  <c:v>32.4990234375</c:v>
                </c:pt>
                <c:pt idx="144">
                  <c:v>32.4990234375</c:v>
                </c:pt>
                <c:pt idx="145">
                  <c:v>32.5732421875</c:v>
                </c:pt>
                <c:pt idx="146">
                  <c:v>32.6279296875</c:v>
                </c:pt>
                <c:pt idx="147">
                  <c:v>32.6669921875</c:v>
                </c:pt>
                <c:pt idx="148">
                  <c:v>32.6669921875</c:v>
                </c:pt>
                <c:pt idx="149">
                  <c:v>32.6669921875</c:v>
                </c:pt>
                <c:pt idx="150">
                  <c:v>32.6669921875</c:v>
                </c:pt>
                <c:pt idx="151">
                  <c:v>32.6669921875</c:v>
                </c:pt>
                <c:pt idx="152">
                  <c:v>32.6669921875</c:v>
                </c:pt>
                <c:pt idx="153">
                  <c:v>32.6669921875</c:v>
                </c:pt>
                <c:pt idx="154">
                  <c:v>32.6669921875</c:v>
                </c:pt>
                <c:pt idx="155">
                  <c:v>32.6669921875</c:v>
                </c:pt>
                <c:pt idx="156">
                  <c:v>32.6669921875</c:v>
                </c:pt>
                <c:pt idx="157">
                  <c:v>32.6669921875</c:v>
                </c:pt>
                <c:pt idx="158">
                  <c:v>32.6669921875</c:v>
                </c:pt>
                <c:pt idx="159">
                  <c:v>32.6669921875</c:v>
                </c:pt>
                <c:pt idx="160">
                  <c:v>32.6669921875</c:v>
                </c:pt>
                <c:pt idx="161">
                  <c:v>32.6748046875</c:v>
                </c:pt>
                <c:pt idx="162">
                  <c:v>32.6943359375</c:v>
                </c:pt>
                <c:pt idx="163">
                  <c:v>32.6943359375</c:v>
                </c:pt>
                <c:pt idx="164">
                  <c:v>32.6943359375</c:v>
                </c:pt>
                <c:pt idx="165">
                  <c:v>32.6943359375</c:v>
                </c:pt>
                <c:pt idx="166">
                  <c:v>32.6943359375</c:v>
                </c:pt>
                <c:pt idx="167">
                  <c:v>32.6953125</c:v>
                </c:pt>
                <c:pt idx="168">
                  <c:v>32.6943359375</c:v>
                </c:pt>
                <c:pt idx="169">
                  <c:v>32.6953125</c:v>
                </c:pt>
                <c:pt idx="170">
                  <c:v>32.6943359375</c:v>
                </c:pt>
                <c:pt idx="171">
                  <c:v>32.6953125</c:v>
                </c:pt>
                <c:pt idx="172">
                  <c:v>32.6943359375</c:v>
                </c:pt>
                <c:pt idx="173">
                  <c:v>32.6943359375</c:v>
                </c:pt>
                <c:pt idx="174">
                  <c:v>32.6943359375</c:v>
                </c:pt>
                <c:pt idx="175">
                  <c:v>32.6943359375</c:v>
                </c:pt>
                <c:pt idx="176">
                  <c:v>32.6982421875</c:v>
                </c:pt>
                <c:pt idx="177">
                  <c:v>32.6982421875</c:v>
                </c:pt>
                <c:pt idx="178">
                  <c:v>32.6982421875</c:v>
                </c:pt>
                <c:pt idx="179">
                  <c:v>32.6982421875</c:v>
                </c:pt>
                <c:pt idx="180">
                  <c:v>32.69921875</c:v>
                </c:pt>
                <c:pt idx="181">
                  <c:v>32.7685546875</c:v>
                </c:pt>
                <c:pt idx="182">
                  <c:v>32.8115234375</c:v>
                </c:pt>
                <c:pt idx="183">
                  <c:v>32.8115234375</c:v>
                </c:pt>
                <c:pt idx="184">
                  <c:v>32.8115234375</c:v>
                </c:pt>
                <c:pt idx="185">
                  <c:v>32.8115234375</c:v>
                </c:pt>
                <c:pt idx="186">
                  <c:v>32.8115234375</c:v>
                </c:pt>
                <c:pt idx="187">
                  <c:v>32.8115234375</c:v>
                </c:pt>
                <c:pt idx="188">
                  <c:v>32.8115234375</c:v>
                </c:pt>
                <c:pt idx="189">
                  <c:v>32.8115234375</c:v>
                </c:pt>
                <c:pt idx="190">
                  <c:v>32.8115234375</c:v>
                </c:pt>
                <c:pt idx="191">
                  <c:v>32.8115234375</c:v>
                </c:pt>
                <c:pt idx="192">
                  <c:v>32.8115234375</c:v>
                </c:pt>
                <c:pt idx="193">
                  <c:v>32.8125</c:v>
                </c:pt>
                <c:pt idx="194">
                  <c:v>32.8115234375</c:v>
                </c:pt>
                <c:pt idx="195">
                  <c:v>32.8115234375</c:v>
                </c:pt>
                <c:pt idx="196">
                  <c:v>32.8115234375</c:v>
                </c:pt>
                <c:pt idx="197">
                  <c:v>32.8125</c:v>
                </c:pt>
                <c:pt idx="198">
                  <c:v>32.8232421875</c:v>
                </c:pt>
                <c:pt idx="199">
                  <c:v>32.8662109375</c:v>
                </c:pt>
                <c:pt idx="200">
                  <c:v>32.9013671875</c:v>
                </c:pt>
                <c:pt idx="201">
                  <c:v>32.9052734375</c:v>
                </c:pt>
                <c:pt idx="202">
                  <c:v>32.9052734375</c:v>
                </c:pt>
                <c:pt idx="203">
                  <c:v>32.9052734375</c:v>
                </c:pt>
                <c:pt idx="204">
                  <c:v>32.9052734375</c:v>
                </c:pt>
                <c:pt idx="205">
                  <c:v>32.9052734375</c:v>
                </c:pt>
                <c:pt idx="206">
                  <c:v>32.9052734375</c:v>
                </c:pt>
                <c:pt idx="207">
                  <c:v>32.9052734375</c:v>
                </c:pt>
                <c:pt idx="208">
                  <c:v>32.9052734375</c:v>
                </c:pt>
                <c:pt idx="209">
                  <c:v>32.9052734375</c:v>
                </c:pt>
                <c:pt idx="210">
                  <c:v>32.9052734375</c:v>
                </c:pt>
                <c:pt idx="211">
                  <c:v>32.9052734375</c:v>
                </c:pt>
                <c:pt idx="212">
                  <c:v>32.9052734375</c:v>
                </c:pt>
                <c:pt idx="213">
                  <c:v>32.9052734375</c:v>
                </c:pt>
                <c:pt idx="214">
                  <c:v>32.9052734375</c:v>
                </c:pt>
                <c:pt idx="215">
                  <c:v>32.9052734375</c:v>
                </c:pt>
                <c:pt idx="216">
                  <c:v>32.9052734375</c:v>
                </c:pt>
                <c:pt idx="217">
                  <c:v>32.9052734375</c:v>
                </c:pt>
                <c:pt idx="218">
                  <c:v>32.9052734375</c:v>
                </c:pt>
                <c:pt idx="219">
                  <c:v>32.9052734375</c:v>
                </c:pt>
                <c:pt idx="220">
                  <c:v>32.9052734375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47422992"/>
        <c:axId val="-1847422448"/>
      </c:lineChart>
      <c:catAx>
        <c:axId val="-1847422992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1847422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47422448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1847422992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22"/>
  <sheetViews>
    <sheetView tabSelected="1" topLeftCell="A2" workbookViewId="0">
      <selection activeCell="J14" sqref="J14"/>
    </sheetView>
  </sheetViews>
  <sheetFormatPr defaultColWidth="9.109375" defaultRowHeight="13.2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</row>
    <row r="2" spans="1:10" x14ac:dyDescent="0.25">
      <c r="A2" s="1">
        <f>491</f>
        <v>491</v>
      </c>
      <c r="B2" s="1">
        <f>0</f>
        <v>0</v>
      </c>
      <c r="C2" s="1">
        <f>474</f>
        <v>474</v>
      </c>
      <c r="D2" s="1">
        <f>2216</f>
        <v>2216</v>
      </c>
      <c r="E2" s="1">
        <f>2.1640625</f>
        <v>2.1640625</v>
      </c>
      <c r="G2" s="1">
        <f>302</f>
        <v>302</v>
      </c>
    </row>
    <row r="3" spans="1:10" x14ac:dyDescent="0.25">
      <c r="A3" s="1">
        <f>803</f>
        <v>803</v>
      </c>
      <c r="B3" s="1">
        <f>21</f>
        <v>21</v>
      </c>
      <c r="C3" s="1">
        <f>667</f>
        <v>667</v>
      </c>
      <c r="D3" s="1">
        <f>8902</f>
        <v>8902</v>
      </c>
      <c r="E3" s="1">
        <f>8.693359375</f>
        <v>8.693359375</v>
      </c>
    </row>
    <row r="4" spans="1:10" x14ac:dyDescent="0.25">
      <c r="A4" s="1">
        <f>1117</f>
        <v>1117</v>
      </c>
      <c r="B4" s="1">
        <f>23</f>
        <v>23</v>
      </c>
      <c r="C4" s="1">
        <f>867</f>
        <v>867</v>
      </c>
      <c r="D4" s="1">
        <f>19386</f>
        <v>19386</v>
      </c>
      <c r="E4" s="1">
        <f>18.931640625</f>
        <v>18.931640625</v>
      </c>
      <c r="G4" s="1" t="s">
        <v>5</v>
      </c>
    </row>
    <row r="5" spans="1:10" x14ac:dyDescent="0.25">
      <c r="A5" s="1">
        <f>1422</f>
        <v>1422</v>
      </c>
      <c r="B5" s="1">
        <f>21</f>
        <v>21</v>
      </c>
      <c r="C5" s="1">
        <f>1041</f>
        <v>1041</v>
      </c>
      <c r="D5" s="1">
        <f>21267</f>
        <v>21267</v>
      </c>
      <c r="E5" s="1">
        <f>20.7685546875</f>
        <v>20.7685546875</v>
      </c>
      <c r="G5" s="1">
        <f>160</f>
        <v>160</v>
      </c>
    </row>
    <row r="6" spans="1:10" x14ac:dyDescent="0.25">
      <c r="A6" s="1">
        <f>1711</f>
        <v>1711</v>
      </c>
      <c r="B6" s="1">
        <f>45</f>
        <v>45</v>
      </c>
      <c r="C6" s="1">
        <f>1201</f>
        <v>1201</v>
      </c>
      <c r="D6" s="1">
        <f>23097</f>
        <v>23097</v>
      </c>
      <c r="E6" s="1">
        <f>22.5556640625</f>
        <v>22.5556640625</v>
      </c>
    </row>
    <row r="7" spans="1:10" x14ac:dyDescent="0.25">
      <c r="A7" s="1">
        <f>2017</f>
        <v>2017</v>
      </c>
      <c r="B7" s="1">
        <f>9</f>
        <v>9</v>
      </c>
      <c r="C7" s="1">
        <f>1372</f>
        <v>1372</v>
      </c>
      <c r="D7" s="1">
        <f>24102</f>
        <v>24102</v>
      </c>
      <c r="E7" s="1">
        <f>23.537109375</f>
        <v>23.537109375</v>
      </c>
    </row>
    <row r="8" spans="1:10" x14ac:dyDescent="0.25">
      <c r="A8" s="1">
        <f>2332</f>
        <v>2332</v>
      </c>
      <c r="B8" s="1">
        <f t="shared" ref="B8:B18" si="0">0</f>
        <v>0</v>
      </c>
      <c r="C8" s="1">
        <f>1627</f>
        <v>1627</v>
      </c>
      <c r="D8" s="1">
        <f>26996</f>
        <v>26996</v>
      </c>
      <c r="E8" s="1">
        <f>26.36328125</f>
        <v>26.36328125</v>
      </c>
    </row>
    <row r="9" spans="1:10" x14ac:dyDescent="0.25">
      <c r="A9" s="1">
        <f>2624</f>
        <v>2624</v>
      </c>
      <c r="B9" s="1">
        <f t="shared" si="0"/>
        <v>0</v>
      </c>
      <c r="C9" s="1">
        <f>1831</f>
        <v>1831</v>
      </c>
      <c r="D9" s="1">
        <f>28649</f>
        <v>28649</v>
      </c>
      <c r="E9" s="1">
        <f>27.9775390625</f>
        <v>27.9775390625</v>
      </c>
    </row>
    <row r="10" spans="1:10" x14ac:dyDescent="0.25">
      <c r="A10" s="1">
        <f>2929</f>
        <v>2929</v>
      </c>
      <c r="B10" s="1">
        <f t="shared" si="0"/>
        <v>0</v>
      </c>
      <c r="C10" s="1">
        <f>1978</f>
        <v>1978</v>
      </c>
      <c r="D10" s="1">
        <f>28753</f>
        <v>28753</v>
      </c>
      <c r="E10" s="1">
        <f>28.0791015625</f>
        <v>28.0791015625</v>
      </c>
    </row>
    <row r="11" spans="1:10" x14ac:dyDescent="0.25">
      <c r="A11" s="1">
        <f>3238</f>
        <v>3238</v>
      </c>
      <c r="B11" s="1">
        <f t="shared" si="0"/>
        <v>0</v>
      </c>
      <c r="C11" s="1">
        <f>2157</f>
        <v>2157</v>
      </c>
      <c r="D11" s="1">
        <f>28858</f>
        <v>28858</v>
      </c>
      <c r="E11" s="1">
        <f>28.181640625</f>
        <v>28.181640625</v>
      </c>
    </row>
    <row r="12" spans="1:10" x14ac:dyDescent="0.25">
      <c r="A12" s="1">
        <f>3541</f>
        <v>3541</v>
      </c>
      <c r="B12" s="1">
        <f t="shared" si="0"/>
        <v>0</v>
      </c>
      <c r="C12" s="1">
        <f>2320</f>
        <v>2320</v>
      </c>
      <c r="D12" s="1">
        <f>28861</f>
        <v>28861</v>
      </c>
      <c r="E12" s="1">
        <f>28.1845703125</f>
        <v>28.1845703125</v>
      </c>
      <c r="H12" s="1" t="s">
        <v>6</v>
      </c>
      <c r="I12" s="1" t="s">
        <v>7</v>
      </c>
      <c r="J12" s="1" t="s">
        <v>8</v>
      </c>
    </row>
    <row r="13" spans="1:10" x14ac:dyDescent="0.25">
      <c r="A13" s="1">
        <f>3877</f>
        <v>3877</v>
      </c>
      <c r="B13" s="1">
        <f t="shared" si="0"/>
        <v>0</v>
      </c>
      <c r="C13" s="1">
        <f>2471</f>
        <v>2471</v>
      </c>
      <c r="D13" s="1">
        <f>28861</f>
        <v>28861</v>
      </c>
      <c r="E13" s="1">
        <f>28.1845703125</f>
        <v>28.1845703125</v>
      </c>
      <c r="H13" s="1">
        <f>AVERAGE(E11:E25)</f>
        <v>28.2001953125</v>
      </c>
      <c r="I13" s="1">
        <f>MAX(E2:E313)</f>
        <v>32.9052734375</v>
      </c>
      <c r="J13" s="1">
        <f>AVERAGE(E206:E222)</f>
        <v>32.9052734375</v>
      </c>
    </row>
    <row r="14" spans="1:10" x14ac:dyDescent="0.25">
      <c r="A14" s="1">
        <f>4182</f>
        <v>4182</v>
      </c>
      <c r="B14" s="1">
        <f t="shared" si="0"/>
        <v>0</v>
      </c>
      <c r="C14" s="1">
        <f>2599</f>
        <v>2599</v>
      </c>
      <c r="D14" s="1">
        <f>28861</f>
        <v>28861</v>
      </c>
      <c r="E14" s="1">
        <f>28.1845703125</f>
        <v>28.1845703125</v>
      </c>
    </row>
    <row r="15" spans="1:10" x14ac:dyDescent="0.25">
      <c r="A15" s="1">
        <f>4523</f>
        <v>4523</v>
      </c>
      <c r="B15" s="1">
        <f t="shared" si="0"/>
        <v>0</v>
      </c>
      <c r="C15" s="1">
        <f>2732</f>
        <v>2732</v>
      </c>
      <c r="D15" s="1">
        <f>28862</f>
        <v>28862</v>
      </c>
      <c r="E15" s="1">
        <f>28.185546875</f>
        <v>28.185546875</v>
      </c>
    </row>
    <row r="16" spans="1:10" x14ac:dyDescent="0.25">
      <c r="A16" s="1">
        <f>4829</f>
        <v>4829</v>
      </c>
      <c r="B16" s="1">
        <f t="shared" si="0"/>
        <v>0</v>
      </c>
      <c r="C16" s="1">
        <f>2911</f>
        <v>2911</v>
      </c>
      <c r="D16" s="1">
        <f>28885</f>
        <v>28885</v>
      </c>
      <c r="E16" s="1">
        <f>28.2080078125</f>
        <v>28.2080078125</v>
      </c>
    </row>
    <row r="17" spans="1:5" x14ac:dyDescent="0.25">
      <c r="A17" s="1">
        <f>5148</f>
        <v>5148</v>
      </c>
      <c r="B17" s="1">
        <f t="shared" si="0"/>
        <v>0</v>
      </c>
      <c r="C17" s="1">
        <f>3066</f>
        <v>3066</v>
      </c>
      <c r="D17" s="1">
        <f>28885</f>
        <v>28885</v>
      </c>
      <c r="E17" s="1">
        <f>28.2080078125</f>
        <v>28.2080078125</v>
      </c>
    </row>
    <row r="18" spans="1:5" x14ac:dyDescent="0.25">
      <c r="A18" s="1">
        <f>5466</f>
        <v>5466</v>
      </c>
      <c r="B18" s="1">
        <f t="shared" si="0"/>
        <v>0</v>
      </c>
      <c r="C18" s="1">
        <f>3202</f>
        <v>3202</v>
      </c>
      <c r="D18" s="1">
        <f>28885</f>
        <v>28885</v>
      </c>
      <c r="E18" s="1">
        <f>28.2080078125</f>
        <v>28.2080078125</v>
      </c>
    </row>
    <row r="19" spans="1:5" x14ac:dyDescent="0.25">
      <c r="A19" s="1">
        <f>5758</f>
        <v>5758</v>
      </c>
      <c r="B19" s="1">
        <f>19</f>
        <v>19</v>
      </c>
      <c r="C19" s="1">
        <f>3355</f>
        <v>3355</v>
      </c>
      <c r="D19" s="1">
        <f>28886</f>
        <v>28886</v>
      </c>
      <c r="E19" s="1">
        <f>28.208984375</f>
        <v>28.208984375</v>
      </c>
    </row>
    <row r="20" spans="1:5" x14ac:dyDescent="0.25">
      <c r="A20" s="1">
        <f>6067</f>
        <v>6067</v>
      </c>
      <c r="B20" s="1">
        <f>28</f>
        <v>28</v>
      </c>
      <c r="C20" s="1">
        <f>3533</f>
        <v>3533</v>
      </c>
      <c r="D20" s="1">
        <f>28885</f>
        <v>28885</v>
      </c>
      <c r="E20" s="1">
        <f>28.2080078125</f>
        <v>28.2080078125</v>
      </c>
    </row>
    <row r="21" spans="1:5" x14ac:dyDescent="0.25">
      <c r="A21" s="1">
        <f>6383</f>
        <v>6383</v>
      </c>
      <c r="B21" s="1">
        <f>11</f>
        <v>11</v>
      </c>
      <c r="C21" s="1">
        <f>3717</f>
        <v>3717</v>
      </c>
      <c r="D21" s="1">
        <f>28885</f>
        <v>28885</v>
      </c>
      <c r="E21" s="1">
        <f>28.2080078125</f>
        <v>28.2080078125</v>
      </c>
    </row>
    <row r="22" spans="1:5" x14ac:dyDescent="0.25">
      <c r="A22" s="1">
        <f>6696</f>
        <v>6696</v>
      </c>
      <c r="B22" s="1">
        <f>0</f>
        <v>0</v>
      </c>
      <c r="C22" s="1">
        <f>3856</f>
        <v>3856</v>
      </c>
      <c r="D22" s="1">
        <f>28885</f>
        <v>28885</v>
      </c>
      <c r="E22" s="1">
        <f>28.2080078125</f>
        <v>28.2080078125</v>
      </c>
    </row>
    <row r="23" spans="1:5" x14ac:dyDescent="0.25">
      <c r="A23" s="1">
        <f>6994</f>
        <v>6994</v>
      </c>
      <c r="B23" s="1">
        <f>0</f>
        <v>0</v>
      </c>
      <c r="C23" s="1">
        <f>4004</f>
        <v>4004</v>
      </c>
      <c r="D23" s="1">
        <f>28886</f>
        <v>28886</v>
      </c>
      <c r="E23" s="1">
        <f>28.208984375</f>
        <v>28.208984375</v>
      </c>
    </row>
    <row r="24" spans="1:5" x14ac:dyDescent="0.25">
      <c r="A24" s="1">
        <f>7277</f>
        <v>7277</v>
      </c>
      <c r="B24" s="1">
        <f>0</f>
        <v>0</v>
      </c>
      <c r="C24" s="1">
        <f>4165</f>
        <v>4165</v>
      </c>
      <c r="D24" s="1">
        <f>28885</f>
        <v>28885</v>
      </c>
      <c r="E24" s="1">
        <f>28.2080078125</f>
        <v>28.2080078125</v>
      </c>
    </row>
    <row r="25" spans="1:5" x14ac:dyDescent="0.25">
      <c r="A25" s="1">
        <f>7561</f>
        <v>7561</v>
      </c>
      <c r="B25" s="1">
        <f>0</f>
        <v>0</v>
      </c>
      <c r="C25" s="1">
        <f>4338</f>
        <v>4338</v>
      </c>
      <c r="D25" s="1">
        <f>28885</f>
        <v>28885</v>
      </c>
      <c r="E25" s="1">
        <f>28.2080078125</f>
        <v>28.2080078125</v>
      </c>
    </row>
    <row r="26" spans="1:5" x14ac:dyDescent="0.25">
      <c r="A26" s="1">
        <f>7849</f>
        <v>7849</v>
      </c>
      <c r="B26" s="1">
        <f>0</f>
        <v>0</v>
      </c>
      <c r="C26" s="1">
        <f>4477</f>
        <v>4477</v>
      </c>
      <c r="D26" s="1">
        <f>28885</f>
        <v>28885</v>
      </c>
      <c r="E26" s="1">
        <f>28.2080078125</f>
        <v>28.2080078125</v>
      </c>
    </row>
    <row r="27" spans="1:5" x14ac:dyDescent="0.25">
      <c r="A27" s="1">
        <f>8141</f>
        <v>8141</v>
      </c>
      <c r="B27" s="1">
        <f>0</f>
        <v>0</v>
      </c>
      <c r="C27" s="1">
        <f>4625</f>
        <v>4625</v>
      </c>
      <c r="D27" s="1">
        <f>28886</f>
        <v>28886</v>
      </c>
      <c r="E27" s="1">
        <f>28.208984375</f>
        <v>28.208984375</v>
      </c>
    </row>
    <row r="28" spans="1:5" x14ac:dyDescent="0.25">
      <c r="A28" s="1">
        <f>8408</f>
        <v>8408</v>
      </c>
      <c r="B28" s="1">
        <f>0</f>
        <v>0</v>
      </c>
      <c r="C28" s="1">
        <f>4771</f>
        <v>4771</v>
      </c>
      <c r="D28" s="1">
        <f>28885</f>
        <v>28885</v>
      </c>
      <c r="E28" s="1">
        <f>28.2080078125</f>
        <v>28.2080078125</v>
      </c>
    </row>
    <row r="29" spans="1:5" x14ac:dyDescent="0.25">
      <c r="A29" s="1">
        <f>8724</f>
        <v>8724</v>
      </c>
      <c r="B29" s="1">
        <f>14</f>
        <v>14</v>
      </c>
      <c r="C29" s="1">
        <f>4945</f>
        <v>4945</v>
      </c>
      <c r="D29" s="1">
        <f>28886</f>
        <v>28886</v>
      </c>
      <c r="E29" s="1">
        <f>28.208984375</f>
        <v>28.208984375</v>
      </c>
    </row>
    <row r="30" spans="1:5" x14ac:dyDescent="0.25">
      <c r="A30" s="1">
        <f>9062</f>
        <v>9062</v>
      </c>
      <c r="B30" s="1">
        <f>10</f>
        <v>10</v>
      </c>
      <c r="C30" s="1">
        <f>5134</f>
        <v>5134</v>
      </c>
      <c r="D30" s="1">
        <f>28885</f>
        <v>28885</v>
      </c>
      <c r="E30" s="1">
        <f>28.2080078125</f>
        <v>28.2080078125</v>
      </c>
    </row>
    <row r="31" spans="1:5" x14ac:dyDescent="0.25">
      <c r="A31" s="1">
        <f>9333</f>
        <v>9333</v>
      </c>
      <c r="B31" s="1">
        <f t="shared" ref="B31:B48" si="1">0</f>
        <v>0</v>
      </c>
      <c r="C31" s="1">
        <f>5283</f>
        <v>5283</v>
      </c>
      <c r="D31" s="1">
        <f>28885</f>
        <v>28885</v>
      </c>
      <c r="E31" s="1">
        <f>28.2080078125</f>
        <v>28.2080078125</v>
      </c>
    </row>
    <row r="32" spans="1:5" x14ac:dyDescent="0.25">
      <c r="A32" s="1">
        <f>9602</f>
        <v>9602</v>
      </c>
      <c r="B32" s="1">
        <f t="shared" si="1"/>
        <v>0</v>
      </c>
      <c r="C32" s="1">
        <f>5468</f>
        <v>5468</v>
      </c>
      <c r="D32" s="1">
        <f>28936</f>
        <v>28936</v>
      </c>
      <c r="E32" s="1">
        <f>28.2578125</f>
        <v>28.2578125</v>
      </c>
    </row>
    <row r="33" spans="1:5" x14ac:dyDescent="0.25">
      <c r="A33" s="1">
        <f>9896</f>
        <v>9896</v>
      </c>
      <c r="B33" s="1">
        <f t="shared" si="1"/>
        <v>0</v>
      </c>
      <c r="C33" s="1">
        <f>5615</f>
        <v>5615</v>
      </c>
      <c r="D33" s="1">
        <f>29194</f>
        <v>29194</v>
      </c>
      <c r="E33" s="1">
        <f>28.509765625</f>
        <v>28.509765625</v>
      </c>
    </row>
    <row r="34" spans="1:5" x14ac:dyDescent="0.25">
      <c r="A34" s="1">
        <f>10172</f>
        <v>10172</v>
      </c>
      <c r="B34" s="1">
        <f t="shared" si="1"/>
        <v>0</v>
      </c>
      <c r="C34" s="1">
        <f>5786</f>
        <v>5786</v>
      </c>
      <c r="D34" s="1">
        <f>29706</f>
        <v>29706</v>
      </c>
      <c r="E34" s="1">
        <f>29.009765625</f>
        <v>29.009765625</v>
      </c>
    </row>
    <row r="35" spans="1:5" x14ac:dyDescent="0.25">
      <c r="A35" s="1">
        <f>10453</f>
        <v>10453</v>
      </c>
      <c r="B35" s="1">
        <f t="shared" si="1"/>
        <v>0</v>
      </c>
      <c r="C35" s="1">
        <f>6011</f>
        <v>6011</v>
      </c>
      <c r="D35" s="1">
        <f>30476</f>
        <v>30476</v>
      </c>
      <c r="E35" s="1">
        <f>29.76171875</f>
        <v>29.76171875</v>
      </c>
    </row>
    <row r="36" spans="1:5" x14ac:dyDescent="0.25">
      <c r="A36" s="1">
        <f>10716</f>
        <v>10716</v>
      </c>
      <c r="B36" s="1">
        <f t="shared" si="1"/>
        <v>0</v>
      </c>
      <c r="C36" s="1">
        <f>6189</f>
        <v>6189</v>
      </c>
      <c r="D36" s="1">
        <f>31828</f>
        <v>31828</v>
      </c>
      <c r="E36" s="1">
        <f>31.08203125</f>
        <v>31.08203125</v>
      </c>
    </row>
    <row r="37" spans="1:5" x14ac:dyDescent="0.25">
      <c r="A37" s="1">
        <f>10976</f>
        <v>10976</v>
      </c>
      <c r="B37" s="1">
        <f t="shared" si="1"/>
        <v>0</v>
      </c>
      <c r="C37" s="1">
        <f>6350</f>
        <v>6350</v>
      </c>
      <c r="D37" s="1">
        <f>31959</f>
        <v>31959</v>
      </c>
      <c r="E37" s="1">
        <f>31.2099609375</f>
        <v>31.2099609375</v>
      </c>
    </row>
    <row r="38" spans="1:5" x14ac:dyDescent="0.25">
      <c r="A38" s="1">
        <f>11246</f>
        <v>11246</v>
      </c>
      <c r="B38" s="1">
        <f t="shared" si="1"/>
        <v>0</v>
      </c>
      <c r="C38" s="1">
        <f>6525</f>
        <v>6525</v>
      </c>
      <c r="D38" s="1">
        <f>32004</f>
        <v>32004</v>
      </c>
      <c r="E38" s="1">
        <f>31.25390625</f>
        <v>31.25390625</v>
      </c>
    </row>
    <row r="39" spans="1:5" x14ac:dyDescent="0.25">
      <c r="A39" s="1">
        <f>11515</f>
        <v>11515</v>
      </c>
      <c r="B39" s="1">
        <f t="shared" si="1"/>
        <v>0</v>
      </c>
      <c r="C39" s="1">
        <f>6679</f>
        <v>6679</v>
      </c>
      <c r="D39" s="1">
        <f t="shared" ref="D39:D52" si="2">32003</f>
        <v>32003</v>
      </c>
      <c r="E39" s="1">
        <f t="shared" ref="E39:E52" si="3">31.2529296875</f>
        <v>31.2529296875</v>
      </c>
    </row>
    <row r="40" spans="1:5" x14ac:dyDescent="0.25">
      <c r="A40" s="1">
        <f>11871</f>
        <v>11871</v>
      </c>
      <c r="B40" s="1">
        <f t="shared" si="1"/>
        <v>0</v>
      </c>
      <c r="C40" s="1">
        <f>6844</f>
        <v>6844</v>
      </c>
      <c r="D40" s="1">
        <f t="shared" si="2"/>
        <v>32003</v>
      </c>
      <c r="E40" s="1">
        <f t="shared" si="3"/>
        <v>31.2529296875</v>
      </c>
    </row>
    <row r="41" spans="1:5" x14ac:dyDescent="0.25">
      <c r="A41" s="1">
        <f>12148</f>
        <v>12148</v>
      </c>
      <c r="B41" s="1">
        <f t="shared" si="1"/>
        <v>0</v>
      </c>
      <c r="C41" s="1">
        <f>6969</f>
        <v>6969</v>
      </c>
      <c r="D41" s="1">
        <f t="shared" si="2"/>
        <v>32003</v>
      </c>
      <c r="E41" s="1">
        <f t="shared" si="3"/>
        <v>31.2529296875</v>
      </c>
    </row>
    <row r="42" spans="1:5" x14ac:dyDescent="0.25">
      <c r="A42" s="1">
        <f>12441</f>
        <v>12441</v>
      </c>
      <c r="B42" s="1">
        <f t="shared" si="1"/>
        <v>0</v>
      </c>
      <c r="C42" s="1">
        <f>7121</f>
        <v>7121</v>
      </c>
      <c r="D42" s="1">
        <f t="shared" si="2"/>
        <v>32003</v>
      </c>
      <c r="E42" s="1">
        <f t="shared" si="3"/>
        <v>31.2529296875</v>
      </c>
    </row>
    <row r="43" spans="1:5" x14ac:dyDescent="0.25">
      <c r="A43" s="1">
        <f>12780</f>
        <v>12780</v>
      </c>
      <c r="B43" s="1">
        <f t="shared" si="1"/>
        <v>0</v>
      </c>
      <c r="C43" s="1">
        <f>7251</f>
        <v>7251</v>
      </c>
      <c r="D43" s="1">
        <f t="shared" si="2"/>
        <v>32003</v>
      </c>
      <c r="E43" s="1">
        <f t="shared" si="3"/>
        <v>31.2529296875</v>
      </c>
    </row>
    <row r="44" spans="1:5" x14ac:dyDescent="0.25">
      <c r="A44" s="1">
        <f>13138</f>
        <v>13138</v>
      </c>
      <c r="B44" s="1">
        <f t="shared" si="1"/>
        <v>0</v>
      </c>
      <c r="C44" s="1">
        <f>7421</f>
        <v>7421</v>
      </c>
      <c r="D44" s="1">
        <f t="shared" si="2"/>
        <v>32003</v>
      </c>
      <c r="E44" s="1">
        <f t="shared" si="3"/>
        <v>31.2529296875</v>
      </c>
    </row>
    <row r="45" spans="1:5" x14ac:dyDescent="0.25">
      <c r="A45" s="1">
        <f>13468</f>
        <v>13468</v>
      </c>
      <c r="B45" s="1">
        <f t="shared" si="1"/>
        <v>0</v>
      </c>
      <c r="C45" s="1">
        <f>7550</f>
        <v>7550</v>
      </c>
      <c r="D45" s="1">
        <f t="shared" si="2"/>
        <v>32003</v>
      </c>
      <c r="E45" s="1">
        <f t="shared" si="3"/>
        <v>31.2529296875</v>
      </c>
    </row>
    <row r="46" spans="1:5" x14ac:dyDescent="0.25">
      <c r="A46" s="1">
        <f>13781</f>
        <v>13781</v>
      </c>
      <c r="B46" s="1">
        <f t="shared" si="1"/>
        <v>0</v>
      </c>
      <c r="C46" s="1">
        <f>7711</f>
        <v>7711</v>
      </c>
      <c r="D46" s="1">
        <f t="shared" si="2"/>
        <v>32003</v>
      </c>
      <c r="E46" s="1">
        <f t="shared" si="3"/>
        <v>31.2529296875</v>
      </c>
    </row>
    <row r="47" spans="1:5" x14ac:dyDescent="0.25">
      <c r="A47" s="1">
        <f>14111</f>
        <v>14111</v>
      </c>
      <c r="B47" s="1">
        <f t="shared" si="1"/>
        <v>0</v>
      </c>
      <c r="C47" s="1">
        <f>7882</f>
        <v>7882</v>
      </c>
      <c r="D47" s="1">
        <f t="shared" si="2"/>
        <v>32003</v>
      </c>
      <c r="E47" s="1">
        <f t="shared" si="3"/>
        <v>31.2529296875</v>
      </c>
    </row>
    <row r="48" spans="1:5" x14ac:dyDescent="0.25">
      <c r="A48" s="1">
        <f>14418</f>
        <v>14418</v>
      </c>
      <c r="B48" s="1">
        <f t="shared" si="1"/>
        <v>0</v>
      </c>
      <c r="C48" s="1">
        <f>8024</f>
        <v>8024</v>
      </c>
      <c r="D48" s="1">
        <f t="shared" si="2"/>
        <v>32003</v>
      </c>
      <c r="E48" s="1">
        <f t="shared" si="3"/>
        <v>31.2529296875</v>
      </c>
    </row>
    <row r="49" spans="1:5" x14ac:dyDescent="0.25">
      <c r="A49" s="1">
        <f>14753</f>
        <v>14753</v>
      </c>
      <c r="B49" s="1">
        <f>26</f>
        <v>26</v>
      </c>
      <c r="C49" s="1">
        <f>8156</f>
        <v>8156</v>
      </c>
      <c r="D49" s="1">
        <f t="shared" si="2"/>
        <v>32003</v>
      </c>
      <c r="E49" s="1">
        <f t="shared" si="3"/>
        <v>31.2529296875</v>
      </c>
    </row>
    <row r="50" spans="1:5" x14ac:dyDescent="0.25">
      <c r="A50" s="1">
        <f>15037</f>
        <v>15037</v>
      </c>
      <c r="B50" s="1">
        <f>13</f>
        <v>13</v>
      </c>
      <c r="C50" s="1">
        <f>8284</f>
        <v>8284</v>
      </c>
      <c r="D50" s="1">
        <f t="shared" si="2"/>
        <v>32003</v>
      </c>
      <c r="E50" s="1">
        <f t="shared" si="3"/>
        <v>31.2529296875</v>
      </c>
    </row>
    <row r="51" spans="1:5" x14ac:dyDescent="0.25">
      <c r="A51" s="1">
        <f>15294</f>
        <v>15294</v>
      </c>
      <c r="B51" s="1">
        <f t="shared" ref="B51:B58" si="4">0</f>
        <v>0</v>
      </c>
      <c r="C51" s="1">
        <f>8426</f>
        <v>8426</v>
      </c>
      <c r="D51" s="1">
        <f t="shared" si="2"/>
        <v>32003</v>
      </c>
      <c r="E51" s="1">
        <f t="shared" si="3"/>
        <v>31.2529296875</v>
      </c>
    </row>
    <row r="52" spans="1:5" x14ac:dyDescent="0.25">
      <c r="A52" s="1">
        <f>15553</f>
        <v>15553</v>
      </c>
      <c r="B52" s="1">
        <f t="shared" si="4"/>
        <v>0</v>
      </c>
      <c r="C52" s="1">
        <f>8605</f>
        <v>8605</v>
      </c>
      <c r="D52" s="1">
        <f t="shared" si="2"/>
        <v>32003</v>
      </c>
      <c r="E52" s="1">
        <f t="shared" si="3"/>
        <v>31.2529296875</v>
      </c>
    </row>
    <row r="53" spans="1:5" x14ac:dyDescent="0.25">
      <c r="A53" s="1">
        <f>15833</f>
        <v>15833</v>
      </c>
      <c r="B53" s="1">
        <f t="shared" si="4"/>
        <v>0</v>
      </c>
      <c r="C53" s="1">
        <f>8788</f>
        <v>8788</v>
      </c>
      <c r="D53" s="1">
        <f>32615</f>
        <v>32615</v>
      </c>
      <c r="E53" s="1">
        <f>31.8505859375</f>
        <v>31.8505859375</v>
      </c>
    </row>
    <row r="54" spans="1:5" x14ac:dyDescent="0.25">
      <c r="A54" s="1">
        <f>16133</f>
        <v>16133</v>
      </c>
      <c r="B54" s="1">
        <f t="shared" si="4"/>
        <v>0</v>
      </c>
      <c r="C54" s="1">
        <f>8936</f>
        <v>8936</v>
      </c>
      <c r="D54" s="1">
        <f>32455</f>
        <v>32455</v>
      </c>
      <c r="E54" s="1">
        <f>31.6943359375</f>
        <v>31.6943359375</v>
      </c>
    </row>
    <row r="55" spans="1:5" x14ac:dyDescent="0.25">
      <c r="A55" s="1">
        <f>16431</f>
        <v>16431</v>
      </c>
      <c r="B55" s="1">
        <f t="shared" si="4"/>
        <v>0</v>
      </c>
      <c r="C55" s="1">
        <f>9101</f>
        <v>9101</v>
      </c>
      <c r="D55" s="1">
        <f>32571</f>
        <v>32571</v>
      </c>
      <c r="E55" s="1">
        <f>31.8076171875</f>
        <v>31.8076171875</v>
      </c>
    </row>
    <row r="56" spans="1:5" x14ac:dyDescent="0.25">
      <c r="A56" s="1">
        <f>16730</f>
        <v>16730</v>
      </c>
      <c r="B56" s="1">
        <f t="shared" si="4"/>
        <v>0</v>
      </c>
      <c r="C56" s="1">
        <f>9241</f>
        <v>9241</v>
      </c>
      <c r="D56" s="1">
        <f>32655</f>
        <v>32655</v>
      </c>
      <c r="E56" s="1">
        <f t="shared" ref="E56:E62" si="5">31.8896484375</f>
        <v>31.8896484375</v>
      </c>
    </row>
    <row r="57" spans="1:5" x14ac:dyDescent="0.25">
      <c r="A57" s="1">
        <f>17054</f>
        <v>17054</v>
      </c>
      <c r="B57" s="1">
        <f t="shared" si="4"/>
        <v>0</v>
      </c>
      <c r="C57" s="1">
        <f>9373</f>
        <v>9373</v>
      </c>
      <c r="D57" s="1">
        <f>32655</f>
        <v>32655</v>
      </c>
      <c r="E57" s="1">
        <f t="shared" si="5"/>
        <v>31.8896484375</v>
      </c>
    </row>
    <row r="58" spans="1:5" x14ac:dyDescent="0.25">
      <c r="A58" s="1">
        <f>17357</f>
        <v>17357</v>
      </c>
      <c r="B58" s="1">
        <f t="shared" si="4"/>
        <v>0</v>
      </c>
      <c r="C58" s="1">
        <f>9514</f>
        <v>9514</v>
      </c>
      <c r="D58" s="1">
        <f>32655</f>
        <v>32655</v>
      </c>
      <c r="E58" s="1">
        <f t="shared" si="5"/>
        <v>31.8896484375</v>
      </c>
    </row>
    <row r="59" spans="1:5" x14ac:dyDescent="0.25">
      <c r="A59" s="1">
        <f>17651</f>
        <v>17651</v>
      </c>
      <c r="B59" s="1">
        <f>8</f>
        <v>8</v>
      </c>
      <c r="C59" s="1">
        <f>9658</f>
        <v>9658</v>
      </c>
      <c r="D59" s="1">
        <f>32655</f>
        <v>32655</v>
      </c>
      <c r="E59" s="1">
        <f t="shared" si="5"/>
        <v>31.8896484375</v>
      </c>
    </row>
    <row r="60" spans="1:5" x14ac:dyDescent="0.25">
      <c r="A60" s="1">
        <f>17926</f>
        <v>17926</v>
      </c>
      <c r="B60" s="1">
        <f>14</f>
        <v>14</v>
      </c>
      <c r="C60" s="1">
        <f>9794</f>
        <v>9794</v>
      </c>
      <c r="D60" s="1">
        <f>32655</f>
        <v>32655</v>
      </c>
      <c r="E60" s="1">
        <f t="shared" si="5"/>
        <v>31.8896484375</v>
      </c>
    </row>
    <row r="61" spans="1:5" x14ac:dyDescent="0.25">
      <c r="A61" s="1">
        <f>18197</f>
        <v>18197</v>
      </c>
      <c r="B61" s="1">
        <f t="shared" ref="B61:B68" si="6">0</f>
        <v>0</v>
      </c>
      <c r="C61" s="1">
        <f>9968</f>
        <v>9968</v>
      </c>
      <c r="D61" s="1">
        <f>32655</f>
        <v>32655</v>
      </c>
      <c r="E61" s="1">
        <f t="shared" si="5"/>
        <v>31.8896484375</v>
      </c>
    </row>
    <row r="62" spans="1:5" x14ac:dyDescent="0.25">
      <c r="A62" s="1">
        <f>18471</f>
        <v>18471</v>
      </c>
      <c r="B62" s="1">
        <f t="shared" si="6"/>
        <v>0</v>
      </c>
      <c r="C62" s="1">
        <f>10133</f>
        <v>10133</v>
      </c>
      <c r="D62" s="1">
        <f>32655</f>
        <v>32655</v>
      </c>
      <c r="E62" s="1">
        <f t="shared" si="5"/>
        <v>31.8896484375</v>
      </c>
    </row>
    <row r="63" spans="1:5" x14ac:dyDescent="0.25">
      <c r="A63" s="1">
        <f>18766</f>
        <v>18766</v>
      </c>
      <c r="B63" s="1">
        <f t="shared" si="6"/>
        <v>0</v>
      </c>
      <c r="C63" s="1">
        <f>10280</f>
        <v>10280</v>
      </c>
      <c r="D63" s="1">
        <f>32656</f>
        <v>32656</v>
      </c>
      <c r="E63" s="1">
        <f>31.890625</f>
        <v>31.890625</v>
      </c>
    </row>
    <row r="64" spans="1:5" x14ac:dyDescent="0.25">
      <c r="A64" s="1">
        <f>19056</f>
        <v>19056</v>
      </c>
      <c r="B64" s="1">
        <f t="shared" si="6"/>
        <v>0</v>
      </c>
      <c r="C64" s="1">
        <f>10410</f>
        <v>10410</v>
      </c>
      <c r="D64" s="1">
        <f>32655</f>
        <v>32655</v>
      </c>
      <c r="E64" s="1">
        <f>31.8896484375</f>
        <v>31.8896484375</v>
      </c>
    </row>
    <row r="65" spans="1:5" x14ac:dyDescent="0.25">
      <c r="A65" s="1">
        <f>19343</f>
        <v>19343</v>
      </c>
      <c r="B65" s="1">
        <f t="shared" si="6"/>
        <v>0</v>
      </c>
      <c r="C65" s="1">
        <f>10541</f>
        <v>10541</v>
      </c>
      <c r="D65" s="1">
        <f>32656</f>
        <v>32656</v>
      </c>
      <c r="E65" s="1">
        <f>31.890625</f>
        <v>31.890625</v>
      </c>
    </row>
    <row r="66" spans="1:5" x14ac:dyDescent="0.25">
      <c r="A66" s="1">
        <f>19648</f>
        <v>19648</v>
      </c>
      <c r="B66" s="1">
        <f t="shared" si="6"/>
        <v>0</v>
      </c>
      <c r="C66" s="1">
        <f>10728</f>
        <v>10728</v>
      </c>
      <c r="D66" s="1">
        <f>32655</f>
        <v>32655</v>
      </c>
      <c r="E66" s="1">
        <f t="shared" ref="E66:E72" si="7">31.8896484375</f>
        <v>31.8896484375</v>
      </c>
    </row>
    <row r="67" spans="1:5" x14ac:dyDescent="0.25">
      <c r="A67" s="1">
        <f>19929</f>
        <v>19929</v>
      </c>
      <c r="B67" s="1">
        <f t="shared" si="6"/>
        <v>0</v>
      </c>
      <c r="C67" s="1">
        <f>10870</f>
        <v>10870</v>
      </c>
      <c r="D67" s="1">
        <f>32655</f>
        <v>32655</v>
      </c>
      <c r="E67" s="1">
        <f t="shared" si="7"/>
        <v>31.8896484375</v>
      </c>
    </row>
    <row r="68" spans="1:5" x14ac:dyDescent="0.25">
      <c r="A68" s="1">
        <f>20215</f>
        <v>20215</v>
      </c>
      <c r="B68" s="1">
        <f t="shared" si="6"/>
        <v>0</v>
      </c>
      <c r="C68" s="1">
        <f>11025</f>
        <v>11025</v>
      </c>
      <c r="D68" s="1">
        <f>32655</f>
        <v>32655</v>
      </c>
      <c r="E68" s="1">
        <f t="shared" si="7"/>
        <v>31.8896484375</v>
      </c>
    </row>
    <row r="69" spans="1:5" x14ac:dyDescent="0.25">
      <c r="A69" s="1">
        <f>20536</f>
        <v>20536</v>
      </c>
      <c r="B69" s="1">
        <f>9</f>
        <v>9</v>
      </c>
      <c r="C69" s="1">
        <f>11157</f>
        <v>11157</v>
      </c>
      <c r="D69" s="1">
        <f>32655</f>
        <v>32655</v>
      </c>
      <c r="E69" s="1">
        <f t="shared" si="7"/>
        <v>31.8896484375</v>
      </c>
    </row>
    <row r="70" spans="1:5" x14ac:dyDescent="0.25">
      <c r="A70" s="1">
        <f>20897</f>
        <v>20897</v>
      </c>
      <c r="B70" s="1">
        <f>18</f>
        <v>18</v>
      </c>
      <c r="C70" s="1">
        <f>11294</f>
        <v>11294</v>
      </c>
      <c r="D70" s="1">
        <f>32655</f>
        <v>32655</v>
      </c>
      <c r="E70" s="1">
        <f t="shared" si="7"/>
        <v>31.8896484375</v>
      </c>
    </row>
    <row r="71" spans="1:5" x14ac:dyDescent="0.25">
      <c r="A71" s="1">
        <f>21164</f>
        <v>21164</v>
      </c>
      <c r="B71" s="1">
        <f t="shared" ref="B71:B78" si="8">0</f>
        <v>0</v>
      </c>
      <c r="C71" s="1">
        <f>11427</f>
        <v>11427</v>
      </c>
      <c r="D71" s="1">
        <f>32655</f>
        <v>32655</v>
      </c>
      <c r="E71" s="1">
        <f t="shared" si="7"/>
        <v>31.8896484375</v>
      </c>
    </row>
    <row r="72" spans="1:5" x14ac:dyDescent="0.25">
      <c r="A72" s="1">
        <f>21426</f>
        <v>21426</v>
      </c>
      <c r="B72" s="1">
        <f t="shared" si="8"/>
        <v>0</v>
      </c>
      <c r="C72" s="1">
        <f>11570</f>
        <v>11570</v>
      </c>
      <c r="D72" s="1">
        <f>32655</f>
        <v>32655</v>
      </c>
      <c r="E72" s="1">
        <f t="shared" si="7"/>
        <v>31.8896484375</v>
      </c>
    </row>
    <row r="73" spans="1:5" x14ac:dyDescent="0.25">
      <c r="A73" s="1">
        <f>21721</f>
        <v>21721</v>
      </c>
      <c r="B73" s="1">
        <f t="shared" si="8"/>
        <v>0</v>
      </c>
      <c r="C73" s="1">
        <f>11782</f>
        <v>11782</v>
      </c>
      <c r="D73" s="1">
        <f>32679</f>
        <v>32679</v>
      </c>
      <c r="E73" s="1">
        <f>31.9130859375</f>
        <v>31.9130859375</v>
      </c>
    </row>
    <row r="74" spans="1:5" x14ac:dyDescent="0.25">
      <c r="A74" s="1">
        <f>22152</f>
        <v>22152</v>
      </c>
      <c r="B74" s="1">
        <f t="shared" si="8"/>
        <v>0</v>
      </c>
      <c r="C74" s="1">
        <f>11924</f>
        <v>11924</v>
      </c>
      <c r="D74" s="1">
        <f>32691</f>
        <v>32691</v>
      </c>
      <c r="E74" s="1">
        <f>31.9248046875</f>
        <v>31.9248046875</v>
      </c>
    </row>
    <row r="75" spans="1:5" x14ac:dyDescent="0.25">
      <c r="A75" s="1">
        <f>22580</f>
        <v>22580</v>
      </c>
      <c r="B75" s="1">
        <f t="shared" si="8"/>
        <v>0</v>
      </c>
      <c r="C75" s="1">
        <f>12071</f>
        <v>12071</v>
      </c>
      <c r="D75" s="1">
        <f>32691</f>
        <v>32691</v>
      </c>
      <c r="E75" s="1">
        <f>31.9248046875</f>
        <v>31.9248046875</v>
      </c>
    </row>
    <row r="76" spans="1:5" x14ac:dyDescent="0.25">
      <c r="A76" s="1">
        <f>22909</f>
        <v>22909</v>
      </c>
      <c r="B76" s="1">
        <f t="shared" si="8"/>
        <v>0</v>
      </c>
      <c r="C76" s="1">
        <f>12252</f>
        <v>12252</v>
      </c>
      <c r="D76" s="1">
        <f>32692</f>
        <v>32692</v>
      </c>
      <c r="E76" s="1">
        <f>31.92578125</f>
        <v>31.92578125</v>
      </c>
    </row>
    <row r="77" spans="1:5" x14ac:dyDescent="0.25">
      <c r="A77" s="1">
        <f>23206</f>
        <v>23206</v>
      </c>
      <c r="B77" s="1">
        <f t="shared" si="8"/>
        <v>0</v>
      </c>
      <c r="C77" s="1">
        <f>12426</f>
        <v>12426</v>
      </c>
      <c r="D77" s="1">
        <f>32691</f>
        <v>32691</v>
      </c>
      <c r="E77" s="1">
        <f t="shared" ref="E77:E83" si="9">31.9248046875</f>
        <v>31.9248046875</v>
      </c>
    </row>
    <row r="78" spans="1:5" x14ac:dyDescent="0.25">
      <c r="A78" s="1">
        <f>23511</f>
        <v>23511</v>
      </c>
      <c r="B78" s="1">
        <f t="shared" si="8"/>
        <v>0</v>
      </c>
      <c r="C78" s="1">
        <f>12608</f>
        <v>12608</v>
      </c>
      <c r="D78" s="1">
        <f>32691</f>
        <v>32691</v>
      </c>
      <c r="E78" s="1">
        <f t="shared" si="9"/>
        <v>31.9248046875</v>
      </c>
    </row>
    <row r="79" spans="1:5" x14ac:dyDescent="0.25">
      <c r="A79" s="1">
        <f>23832</f>
        <v>23832</v>
      </c>
      <c r="B79" s="1">
        <f>26</f>
        <v>26</v>
      </c>
      <c r="C79" s="1">
        <f>12814</f>
        <v>12814</v>
      </c>
      <c r="D79" s="1">
        <f>32691</f>
        <v>32691</v>
      </c>
      <c r="E79" s="1">
        <f t="shared" si="9"/>
        <v>31.9248046875</v>
      </c>
    </row>
    <row r="80" spans="1:5" x14ac:dyDescent="0.25">
      <c r="A80" s="1">
        <f>24103</f>
        <v>24103</v>
      </c>
      <c r="B80" s="1">
        <f>7</f>
        <v>7</v>
      </c>
      <c r="C80" s="1">
        <f>12993</f>
        <v>12993</v>
      </c>
      <c r="D80" s="1">
        <f>32691</f>
        <v>32691</v>
      </c>
      <c r="E80" s="1">
        <f t="shared" si="9"/>
        <v>31.9248046875</v>
      </c>
    </row>
    <row r="81" spans="1:5" x14ac:dyDescent="0.25">
      <c r="A81" s="1">
        <f>24371</f>
        <v>24371</v>
      </c>
      <c r="B81" s="1">
        <f>0</f>
        <v>0</v>
      </c>
      <c r="C81" s="1">
        <f>13170</f>
        <v>13170</v>
      </c>
      <c r="D81" s="1">
        <f>32691</f>
        <v>32691</v>
      </c>
      <c r="E81" s="1">
        <f t="shared" si="9"/>
        <v>31.9248046875</v>
      </c>
    </row>
    <row r="82" spans="1:5" x14ac:dyDescent="0.25">
      <c r="A82" s="1">
        <f>24658</f>
        <v>24658</v>
      </c>
      <c r="B82" s="1">
        <f>0</f>
        <v>0</v>
      </c>
      <c r="C82" s="1">
        <f>13315</f>
        <v>13315</v>
      </c>
      <c r="D82" s="1">
        <f>32691</f>
        <v>32691</v>
      </c>
      <c r="E82" s="1">
        <f t="shared" si="9"/>
        <v>31.9248046875</v>
      </c>
    </row>
    <row r="83" spans="1:5" x14ac:dyDescent="0.25">
      <c r="A83" s="1">
        <f>24979</f>
        <v>24979</v>
      </c>
      <c r="B83" s="1">
        <f>0</f>
        <v>0</v>
      </c>
      <c r="C83" s="1">
        <f>13456</f>
        <v>13456</v>
      </c>
      <c r="D83" s="1">
        <f>32691</f>
        <v>32691</v>
      </c>
      <c r="E83" s="1">
        <f t="shared" si="9"/>
        <v>31.9248046875</v>
      </c>
    </row>
    <row r="84" spans="1:5" x14ac:dyDescent="0.25">
      <c r="A84" s="1">
        <f>25303</f>
        <v>25303</v>
      </c>
      <c r="B84" s="1">
        <f>0</f>
        <v>0</v>
      </c>
      <c r="C84" s="1">
        <f>13603</f>
        <v>13603</v>
      </c>
      <c r="D84" s="1">
        <f>32692</f>
        <v>32692</v>
      </c>
      <c r="E84" s="1">
        <f>31.92578125</f>
        <v>31.92578125</v>
      </c>
    </row>
    <row r="85" spans="1:5" x14ac:dyDescent="0.25">
      <c r="A85" s="1">
        <f>25600</f>
        <v>25600</v>
      </c>
      <c r="B85" s="1">
        <f>0</f>
        <v>0</v>
      </c>
      <c r="C85" s="1">
        <f>13746</f>
        <v>13746</v>
      </c>
      <c r="D85" s="1">
        <f>32691</f>
        <v>32691</v>
      </c>
      <c r="E85" s="1">
        <f>31.9248046875</f>
        <v>31.9248046875</v>
      </c>
    </row>
    <row r="86" spans="1:5" x14ac:dyDescent="0.25">
      <c r="A86" s="1">
        <f>25910</f>
        <v>25910</v>
      </c>
      <c r="B86" s="1">
        <f>0</f>
        <v>0</v>
      </c>
      <c r="C86" s="1">
        <f>13926</f>
        <v>13926</v>
      </c>
      <c r="D86" s="1">
        <f>32692</f>
        <v>32692</v>
      </c>
      <c r="E86" s="1">
        <f>31.92578125</f>
        <v>31.92578125</v>
      </c>
    </row>
    <row r="87" spans="1:5" x14ac:dyDescent="0.25">
      <c r="A87" s="1">
        <f>26279</f>
        <v>26279</v>
      </c>
      <c r="B87" s="1">
        <f>0</f>
        <v>0</v>
      </c>
      <c r="C87" s="1">
        <f>14086</f>
        <v>14086</v>
      </c>
      <c r="D87" s="1">
        <f>32691</f>
        <v>32691</v>
      </c>
      <c r="E87" s="1">
        <f>31.9248046875</f>
        <v>31.9248046875</v>
      </c>
    </row>
    <row r="88" spans="1:5" x14ac:dyDescent="0.25">
      <c r="A88" s="1">
        <f>26604</f>
        <v>26604</v>
      </c>
      <c r="B88" s="1">
        <f>6</f>
        <v>6</v>
      </c>
      <c r="C88" s="1">
        <f>14258</f>
        <v>14258</v>
      </c>
      <c r="D88" s="1">
        <f>32691</f>
        <v>32691</v>
      </c>
      <c r="E88" s="1">
        <f>31.9248046875</f>
        <v>31.9248046875</v>
      </c>
    </row>
    <row r="89" spans="1:5" x14ac:dyDescent="0.25">
      <c r="A89" s="1">
        <f>26917</f>
        <v>26917</v>
      </c>
      <c r="B89" s="1">
        <f t="shared" ref="B89:B97" si="10">0</f>
        <v>0</v>
      </c>
      <c r="C89" s="1">
        <f>14399</f>
        <v>14399</v>
      </c>
      <c r="D89" s="1">
        <f>32691</f>
        <v>32691</v>
      </c>
      <c r="E89" s="1">
        <f>31.9248046875</f>
        <v>31.9248046875</v>
      </c>
    </row>
    <row r="90" spans="1:5" x14ac:dyDescent="0.25">
      <c r="A90" s="1">
        <f>27256</f>
        <v>27256</v>
      </c>
      <c r="B90" s="1">
        <f t="shared" si="10"/>
        <v>0</v>
      </c>
      <c r="C90" s="1">
        <f>14571</f>
        <v>14571</v>
      </c>
      <c r="D90" s="1">
        <f>32691</f>
        <v>32691</v>
      </c>
      <c r="E90" s="1">
        <f>31.9248046875</f>
        <v>31.9248046875</v>
      </c>
    </row>
    <row r="91" spans="1:5" x14ac:dyDescent="0.25">
      <c r="A91" s="1">
        <f>27564</f>
        <v>27564</v>
      </c>
      <c r="B91" s="1">
        <f t="shared" si="10"/>
        <v>0</v>
      </c>
      <c r="C91" s="1">
        <f>14747</f>
        <v>14747</v>
      </c>
      <c r="D91" s="1">
        <f>32795</f>
        <v>32795</v>
      </c>
      <c r="E91" s="1">
        <f>32.0263671875</f>
        <v>32.0263671875</v>
      </c>
    </row>
    <row r="92" spans="1:5" x14ac:dyDescent="0.25">
      <c r="A92" s="1">
        <f>27852</f>
        <v>27852</v>
      </c>
      <c r="B92" s="1">
        <f t="shared" si="10"/>
        <v>0</v>
      </c>
      <c r="C92" s="1">
        <f>14890</f>
        <v>14890</v>
      </c>
      <c r="D92" s="1">
        <f>32855</f>
        <v>32855</v>
      </c>
      <c r="E92" s="1">
        <f>32.0849609375</f>
        <v>32.0849609375</v>
      </c>
    </row>
    <row r="93" spans="1:5" x14ac:dyDescent="0.25">
      <c r="A93" s="1">
        <f>28140</f>
        <v>28140</v>
      </c>
      <c r="B93" s="1">
        <f t="shared" si="10"/>
        <v>0</v>
      </c>
      <c r="C93" s="1">
        <f>15037</f>
        <v>15037</v>
      </c>
      <c r="D93" s="1">
        <f>32935</f>
        <v>32935</v>
      </c>
      <c r="E93" s="1">
        <f t="shared" ref="E93:E98" si="11">32.1630859375</f>
        <v>32.1630859375</v>
      </c>
    </row>
    <row r="94" spans="1:5" x14ac:dyDescent="0.25">
      <c r="A94" s="1">
        <f>28442</f>
        <v>28442</v>
      </c>
      <c r="B94" s="1">
        <f t="shared" si="10"/>
        <v>0</v>
      </c>
      <c r="C94" s="1">
        <f>15167</f>
        <v>15167</v>
      </c>
      <c r="D94" s="1">
        <f>32935</f>
        <v>32935</v>
      </c>
      <c r="E94" s="1">
        <f t="shared" si="11"/>
        <v>32.1630859375</v>
      </c>
    </row>
    <row r="95" spans="1:5" x14ac:dyDescent="0.25">
      <c r="A95" s="1">
        <f>28770</f>
        <v>28770</v>
      </c>
      <c r="B95" s="1">
        <f t="shared" si="10"/>
        <v>0</v>
      </c>
      <c r="C95" s="1">
        <f>15327</f>
        <v>15327</v>
      </c>
      <c r="D95" s="1">
        <f>32935</f>
        <v>32935</v>
      </c>
      <c r="E95" s="1">
        <f t="shared" si="11"/>
        <v>32.1630859375</v>
      </c>
    </row>
    <row r="96" spans="1:5" x14ac:dyDescent="0.25">
      <c r="A96" s="1">
        <f>29094</f>
        <v>29094</v>
      </c>
      <c r="B96" s="1">
        <f t="shared" si="10"/>
        <v>0</v>
      </c>
      <c r="C96" s="1">
        <f>15458</f>
        <v>15458</v>
      </c>
      <c r="D96" s="1">
        <f>32935</f>
        <v>32935</v>
      </c>
      <c r="E96" s="1">
        <f t="shared" si="11"/>
        <v>32.1630859375</v>
      </c>
    </row>
    <row r="97" spans="1:5" x14ac:dyDescent="0.25">
      <c r="A97" s="1">
        <f>29413</f>
        <v>29413</v>
      </c>
      <c r="B97" s="1">
        <f t="shared" si="10"/>
        <v>0</v>
      </c>
      <c r="C97" s="1">
        <f>15633</f>
        <v>15633</v>
      </c>
      <c r="D97" s="1">
        <f>32935</f>
        <v>32935</v>
      </c>
      <c r="E97" s="1">
        <f t="shared" si="11"/>
        <v>32.1630859375</v>
      </c>
    </row>
    <row r="98" spans="1:5" x14ac:dyDescent="0.25">
      <c r="A98" s="1">
        <f>29731</f>
        <v>29731</v>
      </c>
      <c r="B98" s="1">
        <f>20</f>
        <v>20</v>
      </c>
      <c r="C98" s="1">
        <f>15790</f>
        <v>15790</v>
      </c>
      <c r="D98" s="1">
        <f>32935</f>
        <v>32935</v>
      </c>
      <c r="E98" s="1">
        <f t="shared" si="11"/>
        <v>32.1630859375</v>
      </c>
    </row>
    <row r="99" spans="1:5" x14ac:dyDescent="0.25">
      <c r="A99" s="1">
        <f>30013</f>
        <v>30013</v>
      </c>
      <c r="B99" s="1">
        <f>0</f>
        <v>0</v>
      </c>
      <c r="C99" s="1">
        <f>15984</f>
        <v>15984</v>
      </c>
      <c r="D99" s="1">
        <f>32936</f>
        <v>32936</v>
      </c>
      <c r="E99" s="1">
        <f>32.1640625</f>
        <v>32.1640625</v>
      </c>
    </row>
    <row r="100" spans="1:5" x14ac:dyDescent="0.25">
      <c r="A100" s="1">
        <f>30287</f>
        <v>30287</v>
      </c>
      <c r="B100" s="1">
        <f>0</f>
        <v>0</v>
      </c>
      <c r="C100" s="1">
        <f>16133</f>
        <v>16133</v>
      </c>
      <c r="D100" s="1">
        <f t="shared" ref="D100:D109" si="12">32935</f>
        <v>32935</v>
      </c>
      <c r="E100" s="1">
        <f t="shared" ref="E100:E109" si="13">32.1630859375</f>
        <v>32.1630859375</v>
      </c>
    </row>
    <row r="101" spans="1:5" x14ac:dyDescent="0.25">
      <c r="A101" s="1">
        <f>30635</f>
        <v>30635</v>
      </c>
      <c r="B101" s="1">
        <f>3</f>
        <v>3</v>
      </c>
      <c r="C101" s="1">
        <f>16285</f>
        <v>16285</v>
      </c>
      <c r="D101" s="1">
        <f t="shared" si="12"/>
        <v>32935</v>
      </c>
      <c r="E101" s="1">
        <f t="shared" si="13"/>
        <v>32.1630859375</v>
      </c>
    </row>
    <row r="102" spans="1:5" x14ac:dyDescent="0.25">
      <c r="A102" s="1">
        <f>30977</f>
        <v>30977</v>
      </c>
      <c r="B102" s="1">
        <f>0</f>
        <v>0</v>
      </c>
      <c r="C102" s="1">
        <f>16442</f>
        <v>16442</v>
      </c>
      <c r="D102" s="1">
        <f t="shared" si="12"/>
        <v>32935</v>
      </c>
      <c r="E102" s="1">
        <f t="shared" si="13"/>
        <v>32.1630859375</v>
      </c>
    </row>
    <row r="103" spans="1:5" x14ac:dyDescent="0.25">
      <c r="A103" s="1">
        <f>31290</f>
        <v>31290</v>
      </c>
      <c r="B103" s="1">
        <f>0</f>
        <v>0</v>
      </c>
      <c r="C103" s="1">
        <f>16594</f>
        <v>16594</v>
      </c>
      <c r="D103" s="1">
        <f t="shared" si="12"/>
        <v>32935</v>
      </c>
      <c r="E103" s="1">
        <f t="shared" si="13"/>
        <v>32.1630859375</v>
      </c>
    </row>
    <row r="104" spans="1:5" x14ac:dyDescent="0.25">
      <c r="A104" s="1">
        <f>31631</f>
        <v>31631</v>
      </c>
      <c r="B104" s="1">
        <f>0</f>
        <v>0</v>
      </c>
      <c r="C104" s="1">
        <f>16749</f>
        <v>16749</v>
      </c>
      <c r="D104" s="1">
        <f t="shared" si="12"/>
        <v>32935</v>
      </c>
      <c r="E104" s="1">
        <f t="shared" si="13"/>
        <v>32.1630859375</v>
      </c>
    </row>
    <row r="105" spans="1:5" x14ac:dyDescent="0.25">
      <c r="A105" s="1">
        <f>32004</f>
        <v>32004</v>
      </c>
      <c r="B105" s="1">
        <f>0</f>
        <v>0</v>
      </c>
      <c r="C105" s="1">
        <f>16909</f>
        <v>16909</v>
      </c>
      <c r="D105" s="1">
        <f t="shared" si="12"/>
        <v>32935</v>
      </c>
      <c r="E105" s="1">
        <f t="shared" si="13"/>
        <v>32.1630859375</v>
      </c>
    </row>
    <row r="106" spans="1:5" x14ac:dyDescent="0.25">
      <c r="A106" s="1">
        <f>32321</f>
        <v>32321</v>
      </c>
      <c r="B106" s="1">
        <f>0</f>
        <v>0</v>
      </c>
      <c r="C106" s="1">
        <f>17074</f>
        <v>17074</v>
      </c>
      <c r="D106" s="1">
        <f t="shared" si="12"/>
        <v>32935</v>
      </c>
      <c r="E106" s="1">
        <f t="shared" si="13"/>
        <v>32.1630859375</v>
      </c>
    </row>
    <row r="107" spans="1:5" x14ac:dyDescent="0.25">
      <c r="A107" s="1">
        <f>32610</f>
        <v>32610</v>
      </c>
      <c r="B107" s="1">
        <f>0</f>
        <v>0</v>
      </c>
      <c r="C107" s="1">
        <f>17228</f>
        <v>17228</v>
      </c>
      <c r="D107" s="1">
        <f t="shared" si="12"/>
        <v>32935</v>
      </c>
      <c r="E107" s="1">
        <f t="shared" si="13"/>
        <v>32.1630859375</v>
      </c>
    </row>
    <row r="108" spans="1:5" x14ac:dyDescent="0.25">
      <c r="A108" s="1">
        <f>32926</f>
        <v>32926</v>
      </c>
      <c r="B108" s="1">
        <f>14</f>
        <v>14</v>
      </c>
      <c r="C108" s="1">
        <f>17378</f>
        <v>17378</v>
      </c>
      <c r="D108" s="1">
        <f t="shared" si="12"/>
        <v>32935</v>
      </c>
      <c r="E108" s="1">
        <f t="shared" si="13"/>
        <v>32.1630859375</v>
      </c>
    </row>
    <row r="109" spans="1:5" x14ac:dyDescent="0.25">
      <c r="A109" s="1">
        <f>33230</f>
        <v>33230</v>
      </c>
      <c r="B109" s="1">
        <f t="shared" ref="B109:B117" si="14">0</f>
        <v>0</v>
      </c>
      <c r="C109" s="1">
        <f>17523</f>
        <v>17523</v>
      </c>
      <c r="D109" s="1">
        <f t="shared" si="12"/>
        <v>32935</v>
      </c>
      <c r="E109" s="1">
        <f t="shared" si="13"/>
        <v>32.1630859375</v>
      </c>
    </row>
    <row r="110" spans="1:5" x14ac:dyDescent="0.25">
      <c r="A110" s="1">
        <f>33536</f>
        <v>33536</v>
      </c>
      <c r="B110" s="1">
        <f t="shared" si="14"/>
        <v>0</v>
      </c>
      <c r="C110" s="1">
        <f>17712</f>
        <v>17712</v>
      </c>
      <c r="D110" s="1">
        <f>32971</f>
        <v>32971</v>
      </c>
      <c r="E110" s="1">
        <f>32.1982421875</f>
        <v>32.1982421875</v>
      </c>
    </row>
    <row r="111" spans="1:5" x14ac:dyDescent="0.25">
      <c r="A111" s="1">
        <f>33816</f>
        <v>33816</v>
      </c>
      <c r="B111" s="1">
        <f t="shared" si="14"/>
        <v>0</v>
      </c>
      <c r="C111" s="1">
        <f>17870</f>
        <v>17870</v>
      </c>
      <c r="D111" s="1">
        <f>33027</f>
        <v>33027</v>
      </c>
      <c r="E111" s="1">
        <f>32.2529296875</f>
        <v>32.2529296875</v>
      </c>
    </row>
    <row r="112" spans="1:5" x14ac:dyDescent="0.25">
      <c r="A112" s="1">
        <f>34122</f>
        <v>34122</v>
      </c>
      <c r="B112" s="1">
        <f t="shared" si="14"/>
        <v>0</v>
      </c>
      <c r="C112" s="1">
        <f>18020</f>
        <v>18020</v>
      </c>
      <c r="D112" s="1">
        <f>33144</f>
        <v>33144</v>
      </c>
      <c r="E112" s="1">
        <f>32.3671875</f>
        <v>32.3671875</v>
      </c>
    </row>
    <row r="113" spans="1:5" x14ac:dyDescent="0.25">
      <c r="A113" s="1">
        <f>34411</f>
        <v>34411</v>
      </c>
      <c r="B113" s="1">
        <f t="shared" si="14"/>
        <v>0</v>
      </c>
      <c r="C113" s="1">
        <f>18148</f>
        <v>18148</v>
      </c>
      <c r="D113" s="1">
        <f>33143</f>
        <v>33143</v>
      </c>
      <c r="E113" s="1">
        <f>32.3662109375</f>
        <v>32.3662109375</v>
      </c>
    </row>
    <row r="114" spans="1:5" x14ac:dyDescent="0.25">
      <c r="A114" s="1">
        <f>34681</f>
        <v>34681</v>
      </c>
      <c r="B114" s="1">
        <f t="shared" si="14"/>
        <v>0</v>
      </c>
      <c r="C114" s="1">
        <f>18288</f>
        <v>18288</v>
      </c>
      <c r="D114" s="1">
        <f>33144</f>
        <v>33144</v>
      </c>
      <c r="E114" s="1">
        <f>32.3671875</f>
        <v>32.3671875</v>
      </c>
    </row>
    <row r="115" spans="1:5" x14ac:dyDescent="0.25">
      <c r="A115" s="1">
        <f>34962</f>
        <v>34962</v>
      </c>
      <c r="B115" s="1">
        <f t="shared" si="14"/>
        <v>0</v>
      </c>
      <c r="C115" s="1">
        <f>18425</f>
        <v>18425</v>
      </c>
      <c r="D115" s="1">
        <f>33143</f>
        <v>33143</v>
      </c>
      <c r="E115" s="1">
        <f>32.3662109375</f>
        <v>32.3662109375</v>
      </c>
    </row>
    <row r="116" spans="1:5" x14ac:dyDescent="0.25">
      <c r="A116" s="1">
        <f>35279</f>
        <v>35279</v>
      </c>
      <c r="B116" s="1">
        <f t="shared" si="14"/>
        <v>0</v>
      </c>
      <c r="C116" s="1">
        <f>18561</f>
        <v>18561</v>
      </c>
      <c r="D116" s="1">
        <f>33144</f>
        <v>33144</v>
      </c>
      <c r="E116" s="1">
        <f>32.3671875</f>
        <v>32.3671875</v>
      </c>
    </row>
    <row r="117" spans="1:5" x14ac:dyDescent="0.25">
      <c r="A117" s="1">
        <f>35587</f>
        <v>35587</v>
      </c>
      <c r="B117" s="1">
        <f t="shared" si="14"/>
        <v>0</v>
      </c>
      <c r="C117" s="1">
        <f>18694</f>
        <v>18694</v>
      </c>
      <c r="D117" s="1">
        <f>33143</f>
        <v>33143</v>
      </c>
      <c r="E117" s="1">
        <f>32.3662109375</f>
        <v>32.3662109375</v>
      </c>
    </row>
    <row r="118" spans="1:5" x14ac:dyDescent="0.25">
      <c r="C118" s="1">
        <f>18838</f>
        <v>18838</v>
      </c>
      <c r="D118" s="1">
        <f>33143</f>
        <v>33143</v>
      </c>
      <c r="E118" s="1">
        <f>32.3662109375</f>
        <v>32.3662109375</v>
      </c>
    </row>
    <row r="119" spans="1:5" x14ac:dyDescent="0.25">
      <c r="C119" s="1">
        <f>19016</f>
        <v>19016</v>
      </c>
      <c r="D119" s="1">
        <f>33143</f>
        <v>33143</v>
      </c>
      <c r="E119" s="1">
        <f>32.3662109375</f>
        <v>32.3662109375</v>
      </c>
    </row>
    <row r="120" spans="1:5" x14ac:dyDescent="0.25">
      <c r="C120" s="1">
        <f>19193</f>
        <v>19193</v>
      </c>
      <c r="D120" s="1">
        <f>33144</f>
        <v>33144</v>
      </c>
      <c r="E120" s="1">
        <f>32.3671875</f>
        <v>32.3671875</v>
      </c>
    </row>
    <row r="121" spans="1:5" x14ac:dyDescent="0.25">
      <c r="C121" s="1">
        <f>19371</f>
        <v>19371</v>
      </c>
      <c r="D121" s="1">
        <f t="shared" ref="D121:D128" si="15">33143</f>
        <v>33143</v>
      </c>
      <c r="E121" s="1">
        <f t="shared" ref="E121:E128" si="16">32.3662109375</f>
        <v>32.3662109375</v>
      </c>
    </row>
    <row r="122" spans="1:5" x14ac:dyDescent="0.25">
      <c r="C122" s="1">
        <f>19515</f>
        <v>19515</v>
      </c>
      <c r="D122" s="1">
        <f t="shared" si="15"/>
        <v>33143</v>
      </c>
      <c r="E122" s="1">
        <f t="shared" si="16"/>
        <v>32.3662109375</v>
      </c>
    </row>
    <row r="123" spans="1:5" x14ac:dyDescent="0.25">
      <c r="C123" s="1">
        <f>19669</f>
        <v>19669</v>
      </c>
      <c r="D123" s="1">
        <f t="shared" si="15"/>
        <v>33143</v>
      </c>
      <c r="E123" s="1">
        <f t="shared" si="16"/>
        <v>32.3662109375</v>
      </c>
    </row>
    <row r="124" spans="1:5" x14ac:dyDescent="0.25">
      <c r="C124" s="1">
        <f>19799</f>
        <v>19799</v>
      </c>
      <c r="D124" s="1">
        <f t="shared" si="15"/>
        <v>33143</v>
      </c>
      <c r="E124" s="1">
        <f t="shared" si="16"/>
        <v>32.3662109375</v>
      </c>
    </row>
    <row r="125" spans="1:5" x14ac:dyDescent="0.25">
      <c r="C125" s="1">
        <f>19933</f>
        <v>19933</v>
      </c>
      <c r="D125" s="1">
        <f t="shared" si="15"/>
        <v>33143</v>
      </c>
      <c r="E125" s="1">
        <f t="shared" si="16"/>
        <v>32.3662109375</v>
      </c>
    </row>
    <row r="126" spans="1:5" x14ac:dyDescent="0.25">
      <c r="C126" s="1">
        <f>20078</f>
        <v>20078</v>
      </c>
      <c r="D126" s="1">
        <f t="shared" si="15"/>
        <v>33143</v>
      </c>
      <c r="E126" s="1">
        <f t="shared" si="16"/>
        <v>32.3662109375</v>
      </c>
    </row>
    <row r="127" spans="1:5" x14ac:dyDescent="0.25">
      <c r="C127" s="1">
        <f>20224</f>
        <v>20224</v>
      </c>
      <c r="D127" s="1">
        <f t="shared" si="15"/>
        <v>33143</v>
      </c>
      <c r="E127" s="1">
        <f t="shared" si="16"/>
        <v>32.3662109375</v>
      </c>
    </row>
    <row r="128" spans="1:5" x14ac:dyDescent="0.25">
      <c r="C128" s="1">
        <f>20394</f>
        <v>20394</v>
      </c>
      <c r="D128" s="1">
        <f t="shared" si="15"/>
        <v>33143</v>
      </c>
      <c r="E128" s="1">
        <f t="shared" si="16"/>
        <v>32.3662109375</v>
      </c>
    </row>
    <row r="129" spans="3:5" x14ac:dyDescent="0.25">
      <c r="C129" s="1">
        <f>20560</f>
        <v>20560</v>
      </c>
      <c r="D129" s="1">
        <f>33159</f>
        <v>33159</v>
      </c>
      <c r="E129" s="1">
        <f>32.3818359375</f>
        <v>32.3818359375</v>
      </c>
    </row>
    <row r="130" spans="3:5" x14ac:dyDescent="0.25">
      <c r="C130" s="1">
        <f>20823</f>
        <v>20823</v>
      </c>
      <c r="D130" s="1">
        <f>33259</f>
        <v>33259</v>
      </c>
      <c r="E130" s="1">
        <f>32.4794921875</f>
        <v>32.4794921875</v>
      </c>
    </row>
    <row r="131" spans="3:5" x14ac:dyDescent="0.25">
      <c r="C131" s="1">
        <f>20962</f>
        <v>20962</v>
      </c>
      <c r="D131" s="1">
        <f>33279</f>
        <v>33279</v>
      </c>
      <c r="E131" s="1">
        <f>32.4990234375</f>
        <v>32.4990234375</v>
      </c>
    </row>
    <row r="132" spans="3:5" x14ac:dyDescent="0.25">
      <c r="C132" s="1">
        <f>21085</f>
        <v>21085</v>
      </c>
      <c r="D132" s="1">
        <f>33279</f>
        <v>33279</v>
      </c>
      <c r="E132" s="1">
        <f>32.4990234375</f>
        <v>32.4990234375</v>
      </c>
    </row>
    <row r="133" spans="3:5" x14ac:dyDescent="0.25">
      <c r="C133" s="1">
        <f>21218</f>
        <v>21218</v>
      </c>
      <c r="D133" s="1">
        <f>33279</f>
        <v>33279</v>
      </c>
      <c r="E133" s="1">
        <f>32.4990234375</f>
        <v>32.4990234375</v>
      </c>
    </row>
    <row r="134" spans="3:5" x14ac:dyDescent="0.25">
      <c r="C134" s="1">
        <f>21382</f>
        <v>21382</v>
      </c>
      <c r="D134" s="1">
        <f>33279</f>
        <v>33279</v>
      </c>
      <c r="E134" s="1">
        <f>32.4990234375</f>
        <v>32.4990234375</v>
      </c>
    </row>
    <row r="135" spans="3:5" x14ac:dyDescent="0.25">
      <c r="C135" s="1">
        <f>21567</f>
        <v>21567</v>
      </c>
      <c r="D135" s="1">
        <f>33280</f>
        <v>33280</v>
      </c>
      <c r="E135" s="1">
        <f>32.5</f>
        <v>32.5</v>
      </c>
    </row>
    <row r="136" spans="3:5" x14ac:dyDescent="0.25">
      <c r="C136" s="1">
        <f>21748</f>
        <v>21748</v>
      </c>
      <c r="D136" s="1">
        <f>33279</f>
        <v>33279</v>
      </c>
      <c r="E136" s="1">
        <f>32.4990234375</f>
        <v>32.4990234375</v>
      </c>
    </row>
    <row r="137" spans="3:5" x14ac:dyDescent="0.25">
      <c r="C137" s="1">
        <f>21923</f>
        <v>21923</v>
      </c>
      <c r="D137" s="1">
        <f>33279</f>
        <v>33279</v>
      </c>
      <c r="E137" s="1">
        <f>32.4990234375</f>
        <v>32.4990234375</v>
      </c>
    </row>
    <row r="138" spans="3:5" x14ac:dyDescent="0.25">
      <c r="C138" s="1">
        <f>22184</f>
        <v>22184</v>
      </c>
      <c r="D138" s="1">
        <f>33279</f>
        <v>33279</v>
      </c>
      <c r="E138" s="1">
        <f>32.4990234375</f>
        <v>32.4990234375</v>
      </c>
    </row>
    <row r="139" spans="3:5" x14ac:dyDescent="0.25">
      <c r="C139" s="1">
        <f>22392</f>
        <v>22392</v>
      </c>
      <c r="D139" s="1">
        <f>33279</f>
        <v>33279</v>
      </c>
      <c r="E139" s="1">
        <f>32.4990234375</f>
        <v>32.4990234375</v>
      </c>
    </row>
    <row r="140" spans="3:5" x14ac:dyDescent="0.25">
      <c r="C140" s="1">
        <f>22560</f>
        <v>22560</v>
      </c>
      <c r="D140" s="1">
        <f>33279</f>
        <v>33279</v>
      </c>
      <c r="E140" s="1">
        <f>32.4990234375</f>
        <v>32.4990234375</v>
      </c>
    </row>
    <row r="141" spans="3:5" x14ac:dyDescent="0.25">
      <c r="C141" s="1">
        <f>22735</f>
        <v>22735</v>
      </c>
      <c r="D141" s="1">
        <f>33280</f>
        <v>33280</v>
      </c>
      <c r="E141" s="1">
        <f>32.5</f>
        <v>32.5</v>
      </c>
    </row>
    <row r="142" spans="3:5" x14ac:dyDescent="0.25">
      <c r="C142" s="1">
        <f>22884</f>
        <v>22884</v>
      </c>
      <c r="D142" s="1">
        <f>33279</f>
        <v>33279</v>
      </c>
      <c r="E142" s="1">
        <f>32.4990234375</f>
        <v>32.4990234375</v>
      </c>
    </row>
    <row r="143" spans="3:5" x14ac:dyDescent="0.25">
      <c r="C143" s="1">
        <f>23062</f>
        <v>23062</v>
      </c>
      <c r="D143" s="1">
        <f>33280</f>
        <v>33280</v>
      </c>
      <c r="E143" s="1">
        <f>32.5</f>
        <v>32.5</v>
      </c>
    </row>
    <row r="144" spans="3:5" x14ac:dyDescent="0.25">
      <c r="C144" s="1">
        <f>23248</f>
        <v>23248</v>
      </c>
      <c r="D144" s="1">
        <f>33279</f>
        <v>33279</v>
      </c>
      <c r="E144" s="1">
        <f>32.4990234375</f>
        <v>32.4990234375</v>
      </c>
    </row>
    <row r="145" spans="3:5" x14ac:dyDescent="0.25">
      <c r="C145" s="1">
        <f>23390</f>
        <v>23390</v>
      </c>
      <c r="D145" s="1">
        <f>33279</f>
        <v>33279</v>
      </c>
      <c r="E145" s="1">
        <f>32.4990234375</f>
        <v>32.4990234375</v>
      </c>
    </row>
    <row r="146" spans="3:5" x14ac:dyDescent="0.25">
      <c r="C146" s="1">
        <f>23554</f>
        <v>23554</v>
      </c>
      <c r="D146" s="1">
        <f>33279</f>
        <v>33279</v>
      </c>
      <c r="E146" s="1">
        <f>32.4990234375</f>
        <v>32.4990234375</v>
      </c>
    </row>
    <row r="147" spans="3:5" x14ac:dyDescent="0.25">
      <c r="C147" s="1">
        <f>23719</f>
        <v>23719</v>
      </c>
      <c r="D147" s="1">
        <f>33355</f>
        <v>33355</v>
      </c>
      <c r="E147" s="1">
        <f>32.5732421875</f>
        <v>32.5732421875</v>
      </c>
    </row>
    <row r="148" spans="3:5" x14ac:dyDescent="0.25">
      <c r="C148" s="1">
        <f>23899</f>
        <v>23899</v>
      </c>
      <c r="D148" s="1">
        <f>33411</f>
        <v>33411</v>
      </c>
      <c r="E148" s="1">
        <f>32.6279296875</f>
        <v>32.6279296875</v>
      </c>
    </row>
    <row r="149" spans="3:5" x14ac:dyDescent="0.25">
      <c r="C149" s="1">
        <f>24032</f>
        <v>24032</v>
      </c>
      <c r="D149" s="1">
        <f t="shared" ref="D149:D162" si="17">33451</f>
        <v>33451</v>
      </c>
      <c r="E149" s="1">
        <f t="shared" ref="E149:E162" si="18">32.6669921875</f>
        <v>32.6669921875</v>
      </c>
    </row>
    <row r="150" spans="3:5" x14ac:dyDescent="0.25">
      <c r="C150" s="1">
        <f>24165</f>
        <v>24165</v>
      </c>
      <c r="D150" s="1">
        <f t="shared" si="17"/>
        <v>33451</v>
      </c>
      <c r="E150" s="1">
        <f t="shared" si="18"/>
        <v>32.6669921875</v>
      </c>
    </row>
    <row r="151" spans="3:5" x14ac:dyDescent="0.25">
      <c r="C151" s="1">
        <f>24340</f>
        <v>24340</v>
      </c>
      <c r="D151" s="1">
        <f t="shared" si="17"/>
        <v>33451</v>
      </c>
      <c r="E151" s="1">
        <f t="shared" si="18"/>
        <v>32.6669921875</v>
      </c>
    </row>
    <row r="152" spans="3:5" x14ac:dyDescent="0.25">
      <c r="C152" s="1">
        <f>24521</f>
        <v>24521</v>
      </c>
      <c r="D152" s="1">
        <f t="shared" si="17"/>
        <v>33451</v>
      </c>
      <c r="E152" s="1">
        <f t="shared" si="18"/>
        <v>32.6669921875</v>
      </c>
    </row>
    <row r="153" spans="3:5" x14ac:dyDescent="0.25">
      <c r="C153" s="1">
        <f>24686</f>
        <v>24686</v>
      </c>
      <c r="D153" s="1">
        <f t="shared" si="17"/>
        <v>33451</v>
      </c>
      <c r="E153" s="1">
        <f t="shared" si="18"/>
        <v>32.6669921875</v>
      </c>
    </row>
    <row r="154" spans="3:5" x14ac:dyDescent="0.25">
      <c r="C154" s="1">
        <f>24841</f>
        <v>24841</v>
      </c>
      <c r="D154" s="1">
        <f t="shared" si="17"/>
        <v>33451</v>
      </c>
      <c r="E154" s="1">
        <f t="shared" si="18"/>
        <v>32.6669921875</v>
      </c>
    </row>
    <row r="155" spans="3:5" x14ac:dyDescent="0.25">
      <c r="C155" s="1">
        <f>25024</f>
        <v>25024</v>
      </c>
      <c r="D155" s="1">
        <f t="shared" si="17"/>
        <v>33451</v>
      </c>
      <c r="E155" s="1">
        <f t="shared" si="18"/>
        <v>32.6669921875</v>
      </c>
    </row>
    <row r="156" spans="3:5" x14ac:dyDescent="0.25">
      <c r="C156" s="1">
        <f>25184</f>
        <v>25184</v>
      </c>
      <c r="D156" s="1">
        <f t="shared" si="17"/>
        <v>33451</v>
      </c>
      <c r="E156" s="1">
        <f t="shared" si="18"/>
        <v>32.6669921875</v>
      </c>
    </row>
    <row r="157" spans="3:5" x14ac:dyDescent="0.25">
      <c r="C157" s="1">
        <f>25378</f>
        <v>25378</v>
      </c>
      <c r="D157" s="1">
        <f t="shared" si="17"/>
        <v>33451</v>
      </c>
      <c r="E157" s="1">
        <f t="shared" si="18"/>
        <v>32.6669921875</v>
      </c>
    </row>
    <row r="158" spans="3:5" x14ac:dyDescent="0.25">
      <c r="C158" s="1">
        <f>25523</f>
        <v>25523</v>
      </c>
      <c r="D158" s="1">
        <f t="shared" si="17"/>
        <v>33451</v>
      </c>
      <c r="E158" s="1">
        <f t="shared" si="18"/>
        <v>32.6669921875</v>
      </c>
    </row>
    <row r="159" spans="3:5" x14ac:dyDescent="0.25">
      <c r="C159" s="1">
        <f>25678</f>
        <v>25678</v>
      </c>
      <c r="D159" s="1">
        <f t="shared" si="17"/>
        <v>33451</v>
      </c>
      <c r="E159" s="1">
        <f t="shared" si="18"/>
        <v>32.6669921875</v>
      </c>
    </row>
    <row r="160" spans="3:5" x14ac:dyDescent="0.25">
      <c r="C160" s="1">
        <f>25898</f>
        <v>25898</v>
      </c>
      <c r="D160" s="1">
        <f t="shared" si="17"/>
        <v>33451</v>
      </c>
      <c r="E160" s="1">
        <f t="shared" si="18"/>
        <v>32.6669921875</v>
      </c>
    </row>
    <row r="161" spans="3:5" x14ac:dyDescent="0.25">
      <c r="C161" s="1">
        <f>26076</f>
        <v>26076</v>
      </c>
      <c r="D161" s="1">
        <f t="shared" si="17"/>
        <v>33451</v>
      </c>
      <c r="E161" s="1">
        <f t="shared" si="18"/>
        <v>32.6669921875</v>
      </c>
    </row>
    <row r="162" spans="3:5" x14ac:dyDescent="0.25">
      <c r="C162" s="1">
        <f>26263</f>
        <v>26263</v>
      </c>
      <c r="D162" s="1">
        <f t="shared" si="17"/>
        <v>33451</v>
      </c>
      <c r="E162" s="1">
        <f t="shared" si="18"/>
        <v>32.6669921875</v>
      </c>
    </row>
    <row r="163" spans="3:5" x14ac:dyDescent="0.25">
      <c r="C163" s="1">
        <f>26465</f>
        <v>26465</v>
      </c>
      <c r="D163" s="1">
        <f>33459</f>
        <v>33459</v>
      </c>
      <c r="E163" s="1">
        <f>32.6748046875</f>
        <v>32.6748046875</v>
      </c>
    </row>
    <row r="164" spans="3:5" x14ac:dyDescent="0.25">
      <c r="C164" s="1">
        <f>26637</f>
        <v>26637</v>
      </c>
      <c r="D164" s="1">
        <f>33479</f>
        <v>33479</v>
      </c>
      <c r="E164" s="1">
        <f>32.6943359375</f>
        <v>32.6943359375</v>
      </c>
    </row>
    <row r="165" spans="3:5" x14ac:dyDescent="0.25">
      <c r="C165" s="1">
        <f>26775</f>
        <v>26775</v>
      </c>
      <c r="D165" s="1">
        <f>33479</f>
        <v>33479</v>
      </c>
      <c r="E165" s="1">
        <f>32.6943359375</f>
        <v>32.6943359375</v>
      </c>
    </row>
    <row r="166" spans="3:5" x14ac:dyDescent="0.25">
      <c r="C166" s="1">
        <f>26953</f>
        <v>26953</v>
      </c>
      <c r="D166" s="1">
        <f>33479</f>
        <v>33479</v>
      </c>
      <c r="E166" s="1">
        <f>32.6943359375</f>
        <v>32.6943359375</v>
      </c>
    </row>
    <row r="167" spans="3:5" x14ac:dyDescent="0.25">
      <c r="C167" s="1">
        <f>27111</f>
        <v>27111</v>
      </c>
      <c r="D167" s="1">
        <f>33479</f>
        <v>33479</v>
      </c>
      <c r="E167" s="1">
        <f>32.6943359375</f>
        <v>32.6943359375</v>
      </c>
    </row>
    <row r="168" spans="3:5" x14ac:dyDescent="0.25">
      <c r="C168" s="1">
        <f>27238</f>
        <v>27238</v>
      </c>
      <c r="D168" s="1">
        <f>33479</f>
        <v>33479</v>
      </c>
      <c r="E168" s="1">
        <f>32.6943359375</f>
        <v>32.6943359375</v>
      </c>
    </row>
    <row r="169" spans="3:5" x14ac:dyDescent="0.25">
      <c r="C169" s="1">
        <f>27373</f>
        <v>27373</v>
      </c>
      <c r="D169" s="1">
        <f>33480</f>
        <v>33480</v>
      </c>
      <c r="E169" s="1">
        <f>32.6953125</f>
        <v>32.6953125</v>
      </c>
    </row>
    <row r="170" spans="3:5" x14ac:dyDescent="0.25">
      <c r="C170" s="1">
        <f>27519</f>
        <v>27519</v>
      </c>
      <c r="D170" s="1">
        <f>33479</f>
        <v>33479</v>
      </c>
      <c r="E170" s="1">
        <f>32.6943359375</f>
        <v>32.6943359375</v>
      </c>
    </row>
    <row r="171" spans="3:5" x14ac:dyDescent="0.25">
      <c r="C171" s="1">
        <f>27684</f>
        <v>27684</v>
      </c>
      <c r="D171" s="1">
        <f>33480</f>
        <v>33480</v>
      </c>
      <c r="E171" s="1">
        <f>32.6953125</f>
        <v>32.6953125</v>
      </c>
    </row>
    <row r="172" spans="3:5" x14ac:dyDescent="0.25">
      <c r="C172" s="1">
        <f>27821</f>
        <v>27821</v>
      </c>
      <c r="D172" s="1">
        <f>33479</f>
        <v>33479</v>
      </c>
      <c r="E172" s="1">
        <f>32.6943359375</f>
        <v>32.6943359375</v>
      </c>
    </row>
    <row r="173" spans="3:5" x14ac:dyDescent="0.25">
      <c r="C173" s="1">
        <f>27980</f>
        <v>27980</v>
      </c>
      <c r="D173" s="1">
        <f>33480</f>
        <v>33480</v>
      </c>
      <c r="E173" s="1">
        <f>32.6953125</f>
        <v>32.6953125</v>
      </c>
    </row>
    <row r="174" spans="3:5" x14ac:dyDescent="0.25">
      <c r="C174" s="1">
        <f>28121</f>
        <v>28121</v>
      </c>
      <c r="D174" s="1">
        <f>33479</f>
        <v>33479</v>
      </c>
      <c r="E174" s="1">
        <f>32.6943359375</f>
        <v>32.6943359375</v>
      </c>
    </row>
    <row r="175" spans="3:5" x14ac:dyDescent="0.25">
      <c r="C175" s="1">
        <f>28293</f>
        <v>28293</v>
      </c>
      <c r="D175" s="1">
        <f>33479</f>
        <v>33479</v>
      </c>
      <c r="E175" s="1">
        <f>32.6943359375</f>
        <v>32.6943359375</v>
      </c>
    </row>
    <row r="176" spans="3:5" x14ac:dyDescent="0.25">
      <c r="C176" s="1">
        <f>28460</f>
        <v>28460</v>
      </c>
      <c r="D176" s="1">
        <f>33479</f>
        <v>33479</v>
      </c>
      <c r="E176" s="1">
        <f>32.6943359375</f>
        <v>32.6943359375</v>
      </c>
    </row>
    <row r="177" spans="3:5" x14ac:dyDescent="0.25">
      <c r="C177" s="1">
        <f>28626</f>
        <v>28626</v>
      </c>
      <c r="D177" s="1">
        <f>33479</f>
        <v>33479</v>
      </c>
      <c r="E177" s="1">
        <f>32.6943359375</f>
        <v>32.6943359375</v>
      </c>
    </row>
    <row r="178" spans="3:5" x14ac:dyDescent="0.25">
      <c r="C178" s="1">
        <f>28800</f>
        <v>28800</v>
      </c>
      <c r="D178" s="1">
        <f>33483</f>
        <v>33483</v>
      </c>
      <c r="E178" s="1">
        <f>32.6982421875</f>
        <v>32.6982421875</v>
      </c>
    </row>
    <row r="179" spans="3:5" x14ac:dyDescent="0.25">
      <c r="C179" s="1">
        <f>28958</f>
        <v>28958</v>
      </c>
      <c r="D179" s="1">
        <f>33483</f>
        <v>33483</v>
      </c>
      <c r="E179" s="1">
        <f>32.6982421875</f>
        <v>32.6982421875</v>
      </c>
    </row>
    <row r="180" spans="3:5" x14ac:dyDescent="0.25">
      <c r="C180" s="1">
        <f>29125</f>
        <v>29125</v>
      </c>
      <c r="D180" s="1">
        <f>33483</f>
        <v>33483</v>
      </c>
      <c r="E180" s="1">
        <f>32.6982421875</f>
        <v>32.6982421875</v>
      </c>
    </row>
    <row r="181" spans="3:5" x14ac:dyDescent="0.25">
      <c r="C181" s="1">
        <f>29284</f>
        <v>29284</v>
      </c>
      <c r="D181" s="1">
        <f>33483</f>
        <v>33483</v>
      </c>
      <c r="E181" s="1">
        <f>32.6982421875</f>
        <v>32.6982421875</v>
      </c>
    </row>
    <row r="182" spans="3:5" x14ac:dyDescent="0.25">
      <c r="C182" s="1">
        <f>29496</f>
        <v>29496</v>
      </c>
      <c r="D182" s="1">
        <f>33484</f>
        <v>33484</v>
      </c>
      <c r="E182" s="1">
        <f>32.69921875</f>
        <v>32.69921875</v>
      </c>
    </row>
    <row r="183" spans="3:5" x14ac:dyDescent="0.25">
      <c r="C183" s="1">
        <f>29709</f>
        <v>29709</v>
      </c>
      <c r="D183" s="1">
        <f>33555</f>
        <v>33555</v>
      </c>
      <c r="E183" s="1">
        <f>32.7685546875</f>
        <v>32.7685546875</v>
      </c>
    </row>
    <row r="184" spans="3:5" x14ac:dyDescent="0.25">
      <c r="C184" s="1">
        <f>29871</f>
        <v>29871</v>
      </c>
      <c r="D184" s="1">
        <f t="shared" ref="D184:D194" si="19">33599</f>
        <v>33599</v>
      </c>
      <c r="E184" s="1">
        <f t="shared" ref="E184:E194" si="20">32.8115234375</f>
        <v>32.8115234375</v>
      </c>
    </row>
    <row r="185" spans="3:5" x14ac:dyDescent="0.25">
      <c r="C185" s="1">
        <f>29996</f>
        <v>29996</v>
      </c>
      <c r="D185" s="1">
        <f t="shared" si="19"/>
        <v>33599</v>
      </c>
      <c r="E185" s="1">
        <f t="shared" si="20"/>
        <v>32.8115234375</v>
      </c>
    </row>
    <row r="186" spans="3:5" x14ac:dyDescent="0.25">
      <c r="C186" s="1">
        <f>30158</f>
        <v>30158</v>
      </c>
      <c r="D186" s="1">
        <f t="shared" si="19"/>
        <v>33599</v>
      </c>
      <c r="E186" s="1">
        <f t="shared" si="20"/>
        <v>32.8115234375</v>
      </c>
    </row>
    <row r="187" spans="3:5" x14ac:dyDescent="0.25">
      <c r="C187" s="1">
        <f>30321</f>
        <v>30321</v>
      </c>
      <c r="D187" s="1">
        <f t="shared" si="19"/>
        <v>33599</v>
      </c>
      <c r="E187" s="1">
        <f t="shared" si="20"/>
        <v>32.8115234375</v>
      </c>
    </row>
    <row r="188" spans="3:5" x14ac:dyDescent="0.25">
      <c r="C188" s="1">
        <f>30481</f>
        <v>30481</v>
      </c>
      <c r="D188" s="1">
        <f t="shared" si="19"/>
        <v>33599</v>
      </c>
      <c r="E188" s="1">
        <f t="shared" si="20"/>
        <v>32.8115234375</v>
      </c>
    </row>
    <row r="189" spans="3:5" x14ac:dyDescent="0.25">
      <c r="C189" s="1">
        <f>30635</f>
        <v>30635</v>
      </c>
      <c r="D189" s="1">
        <f t="shared" si="19"/>
        <v>33599</v>
      </c>
      <c r="E189" s="1">
        <f t="shared" si="20"/>
        <v>32.8115234375</v>
      </c>
    </row>
    <row r="190" spans="3:5" x14ac:dyDescent="0.25">
      <c r="C190" s="1">
        <f>30815</f>
        <v>30815</v>
      </c>
      <c r="D190" s="1">
        <f t="shared" si="19"/>
        <v>33599</v>
      </c>
      <c r="E190" s="1">
        <f t="shared" si="20"/>
        <v>32.8115234375</v>
      </c>
    </row>
    <row r="191" spans="3:5" x14ac:dyDescent="0.25">
      <c r="C191" s="1">
        <f>31007</f>
        <v>31007</v>
      </c>
      <c r="D191" s="1">
        <f t="shared" si="19"/>
        <v>33599</v>
      </c>
      <c r="E191" s="1">
        <f t="shared" si="20"/>
        <v>32.8115234375</v>
      </c>
    </row>
    <row r="192" spans="3:5" x14ac:dyDescent="0.25">
      <c r="C192" s="1">
        <f>31169</f>
        <v>31169</v>
      </c>
      <c r="D192" s="1">
        <f t="shared" si="19"/>
        <v>33599</v>
      </c>
      <c r="E192" s="1">
        <f t="shared" si="20"/>
        <v>32.8115234375</v>
      </c>
    </row>
    <row r="193" spans="3:5" x14ac:dyDescent="0.25">
      <c r="C193" s="1">
        <f>31375</f>
        <v>31375</v>
      </c>
      <c r="D193" s="1">
        <f t="shared" si="19"/>
        <v>33599</v>
      </c>
      <c r="E193" s="1">
        <f t="shared" si="20"/>
        <v>32.8115234375</v>
      </c>
    </row>
    <row r="194" spans="3:5" x14ac:dyDescent="0.25">
      <c r="C194" s="1">
        <f>31534</f>
        <v>31534</v>
      </c>
      <c r="D194" s="1">
        <f t="shared" si="19"/>
        <v>33599</v>
      </c>
      <c r="E194" s="1">
        <f t="shared" si="20"/>
        <v>32.8115234375</v>
      </c>
    </row>
    <row r="195" spans="3:5" x14ac:dyDescent="0.25">
      <c r="C195" s="1">
        <f>31730</f>
        <v>31730</v>
      </c>
      <c r="D195" s="1">
        <f>33600</f>
        <v>33600</v>
      </c>
      <c r="E195" s="1">
        <f>32.8125</f>
        <v>32.8125</v>
      </c>
    </row>
    <row r="196" spans="3:5" x14ac:dyDescent="0.25">
      <c r="C196" s="1">
        <f>31906</f>
        <v>31906</v>
      </c>
      <c r="D196" s="1">
        <f>33599</f>
        <v>33599</v>
      </c>
      <c r="E196" s="1">
        <f>32.8115234375</f>
        <v>32.8115234375</v>
      </c>
    </row>
    <row r="197" spans="3:5" x14ac:dyDescent="0.25">
      <c r="C197" s="1">
        <f>32077</f>
        <v>32077</v>
      </c>
      <c r="D197" s="1">
        <f>33599</f>
        <v>33599</v>
      </c>
      <c r="E197" s="1">
        <f>32.8115234375</f>
        <v>32.8115234375</v>
      </c>
    </row>
    <row r="198" spans="3:5" x14ac:dyDescent="0.25">
      <c r="C198" s="1">
        <f>32249</f>
        <v>32249</v>
      </c>
      <c r="D198" s="1">
        <f>33599</f>
        <v>33599</v>
      </c>
      <c r="E198" s="1">
        <f>32.8115234375</f>
        <v>32.8115234375</v>
      </c>
    </row>
    <row r="199" spans="3:5" x14ac:dyDescent="0.25">
      <c r="C199" s="1">
        <f>32436</f>
        <v>32436</v>
      </c>
      <c r="D199" s="1">
        <f>33600</f>
        <v>33600</v>
      </c>
      <c r="E199" s="1">
        <f>32.8125</f>
        <v>32.8125</v>
      </c>
    </row>
    <row r="200" spans="3:5" x14ac:dyDescent="0.25">
      <c r="C200" s="1">
        <f>32615</f>
        <v>32615</v>
      </c>
      <c r="D200" s="1">
        <f>33611</f>
        <v>33611</v>
      </c>
      <c r="E200" s="1">
        <f>32.8232421875</f>
        <v>32.8232421875</v>
      </c>
    </row>
    <row r="201" spans="3:5" x14ac:dyDescent="0.25">
      <c r="C201" s="1">
        <f>32772</f>
        <v>32772</v>
      </c>
      <c r="D201" s="1">
        <f>33655</f>
        <v>33655</v>
      </c>
      <c r="E201" s="1">
        <f>32.8662109375</f>
        <v>32.8662109375</v>
      </c>
    </row>
    <row r="202" spans="3:5" x14ac:dyDescent="0.25">
      <c r="C202" s="1">
        <f>32930</f>
        <v>32930</v>
      </c>
      <c r="D202" s="1">
        <f>33691</f>
        <v>33691</v>
      </c>
      <c r="E202" s="1">
        <f>32.9013671875</f>
        <v>32.9013671875</v>
      </c>
    </row>
    <row r="203" spans="3:5" x14ac:dyDescent="0.25">
      <c r="C203" s="1">
        <f>33077</f>
        <v>33077</v>
      </c>
      <c r="D203" s="1">
        <f t="shared" ref="D203:D222" si="21">33695</f>
        <v>33695</v>
      </c>
      <c r="E203" s="1">
        <f t="shared" ref="E203:E222" si="22">32.9052734375</f>
        <v>32.9052734375</v>
      </c>
    </row>
    <row r="204" spans="3:5" x14ac:dyDescent="0.25">
      <c r="C204" s="1">
        <f>33250</f>
        <v>33250</v>
      </c>
      <c r="D204" s="1">
        <f t="shared" si="21"/>
        <v>33695</v>
      </c>
      <c r="E204" s="1">
        <f t="shared" si="22"/>
        <v>32.9052734375</v>
      </c>
    </row>
    <row r="205" spans="3:5" x14ac:dyDescent="0.25">
      <c r="C205" s="1">
        <f>33403</f>
        <v>33403</v>
      </c>
      <c r="D205" s="1">
        <f t="shared" si="21"/>
        <v>33695</v>
      </c>
      <c r="E205" s="1">
        <f t="shared" si="22"/>
        <v>32.9052734375</v>
      </c>
    </row>
    <row r="206" spans="3:5" x14ac:dyDescent="0.25">
      <c r="C206" s="1">
        <f>33556</f>
        <v>33556</v>
      </c>
      <c r="D206" s="1">
        <f t="shared" si="21"/>
        <v>33695</v>
      </c>
      <c r="E206" s="1">
        <f t="shared" si="22"/>
        <v>32.9052734375</v>
      </c>
    </row>
    <row r="207" spans="3:5" x14ac:dyDescent="0.25">
      <c r="C207" s="1">
        <f>33702</f>
        <v>33702</v>
      </c>
      <c r="D207" s="1">
        <f t="shared" si="21"/>
        <v>33695</v>
      </c>
      <c r="E207" s="1">
        <f t="shared" si="22"/>
        <v>32.9052734375</v>
      </c>
    </row>
    <row r="208" spans="3:5" x14ac:dyDescent="0.25">
      <c r="C208" s="1">
        <f>33832</f>
        <v>33832</v>
      </c>
      <c r="D208" s="1">
        <f t="shared" si="21"/>
        <v>33695</v>
      </c>
      <c r="E208" s="1">
        <f t="shared" si="22"/>
        <v>32.9052734375</v>
      </c>
    </row>
    <row r="209" spans="3:5" x14ac:dyDescent="0.25">
      <c r="C209" s="1">
        <f>33997</f>
        <v>33997</v>
      </c>
      <c r="D209" s="1">
        <f t="shared" si="21"/>
        <v>33695</v>
      </c>
      <c r="E209" s="1">
        <f t="shared" si="22"/>
        <v>32.9052734375</v>
      </c>
    </row>
    <row r="210" spans="3:5" x14ac:dyDescent="0.25">
      <c r="C210" s="1">
        <f>34125</f>
        <v>34125</v>
      </c>
      <c r="D210" s="1">
        <f t="shared" si="21"/>
        <v>33695</v>
      </c>
      <c r="E210" s="1">
        <f t="shared" si="22"/>
        <v>32.9052734375</v>
      </c>
    </row>
    <row r="211" spans="3:5" x14ac:dyDescent="0.25">
      <c r="C211" s="1">
        <f>34291</f>
        <v>34291</v>
      </c>
      <c r="D211" s="1">
        <f t="shared" si="21"/>
        <v>33695</v>
      </c>
      <c r="E211" s="1">
        <f t="shared" si="22"/>
        <v>32.9052734375</v>
      </c>
    </row>
    <row r="212" spans="3:5" x14ac:dyDescent="0.25">
      <c r="C212" s="1">
        <f>34427</f>
        <v>34427</v>
      </c>
      <c r="D212" s="1">
        <f t="shared" si="21"/>
        <v>33695</v>
      </c>
      <c r="E212" s="1">
        <f t="shared" si="22"/>
        <v>32.9052734375</v>
      </c>
    </row>
    <row r="213" spans="3:5" x14ac:dyDescent="0.25">
      <c r="C213" s="1">
        <f>34558</f>
        <v>34558</v>
      </c>
      <c r="D213" s="1">
        <f t="shared" si="21"/>
        <v>33695</v>
      </c>
      <c r="E213" s="1">
        <f t="shared" si="22"/>
        <v>32.9052734375</v>
      </c>
    </row>
    <row r="214" spans="3:5" x14ac:dyDescent="0.25">
      <c r="C214" s="1">
        <f>34732</f>
        <v>34732</v>
      </c>
      <c r="D214" s="1">
        <f t="shared" si="21"/>
        <v>33695</v>
      </c>
      <c r="E214" s="1">
        <f t="shared" si="22"/>
        <v>32.9052734375</v>
      </c>
    </row>
    <row r="215" spans="3:5" x14ac:dyDescent="0.25">
      <c r="C215" s="1">
        <f>34865</f>
        <v>34865</v>
      </c>
      <c r="D215" s="1">
        <f t="shared" si="21"/>
        <v>33695</v>
      </c>
      <c r="E215" s="1">
        <f t="shared" si="22"/>
        <v>32.9052734375</v>
      </c>
    </row>
    <row r="216" spans="3:5" x14ac:dyDescent="0.25">
      <c r="C216" s="1">
        <f>35004</f>
        <v>35004</v>
      </c>
      <c r="D216" s="1">
        <f t="shared" si="21"/>
        <v>33695</v>
      </c>
      <c r="E216" s="1">
        <f t="shared" si="22"/>
        <v>32.9052734375</v>
      </c>
    </row>
    <row r="217" spans="3:5" x14ac:dyDescent="0.25">
      <c r="C217" s="1">
        <f>35145</f>
        <v>35145</v>
      </c>
      <c r="D217" s="1">
        <f t="shared" si="21"/>
        <v>33695</v>
      </c>
      <c r="E217" s="1">
        <f t="shared" si="22"/>
        <v>32.9052734375</v>
      </c>
    </row>
    <row r="218" spans="3:5" x14ac:dyDescent="0.25">
      <c r="C218" s="1">
        <f>35273</f>
        <v>35273</v>
      </c>
      <c r="D218" s="1">
        <f t="shared" si="21"/>
        <v>33695</v>
      </c>
      <c r="E218" s="1">
        <f t="shared" si="22"/>
        <v>32.9052734375</v>
      </c>
    </row>
    <row r="219" spans="3:5" x14ac:dyDescent="0.25">
      <c r="C219" s="1">
        <f>35439</f>
        <v>35439</v>
      </c>
      <c r="D219" s="1">
        <f t="shared" si="21"/>
        <v>33695</v>
      </c>
      <c r="E219" s="1">
        <f t="shared" si="22"/>
        <v>32.9052734375</v>
      </c>
    </row>
    <row r="220" spans="3:5" x14ac:dyDescent="0.25">
      <c r="C220" s="1">
        <f>35595</f>
        <v>35595</v>
      </c>
      <c r="D220" s="1">
        <f t="shared" si="21"/>
        <v>33695</v>
      </c>
      <c r="E220" s="1">
        <f t="shared" si="22"/>
        <v>32.9052734375</v>
      </c>
    </row>
    <row r="221" spans="3:5" x14ac:dyDescent="0.25">
      <c r="C221" s="1">
        <f>35749</f>
        <v>35749</v>
      </c>
      <c r="D221" s="1">
        <f t="shared" si="21"/>
        <v>33695</v>
      </c>
      <c r="E221" s="1">
        <f t="shared" si="22"/>
        <v>32.9052734375</v>
      </c>
    </row>
    <row r="222" spans="3:5" x14ac:dyDescent="0.25">
      <c r="C222" s="1">
        <f>35896</f>
        <v>35896</v>
      </c>
      <c r="D222" s="1">
        <f t="shared" si="21"/>
        <v>33695</v>
      </c>
      <c r="E222" s="1">
        <f t="shared" si="22"/>
        <v>32.9052734375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2016-01-08T15:46:50Z</cp:lastPrinted>
  <dcterms:created xsi:type="dcterms:W3CDTF">2016-01-08T15:46:50Z</dcterms:created>
  <dcterms:modified xsi:type="dcterms:W3CDTF">2016-01-08T15:15:47Z</dcterms:modified>
</cp:coreProperties>
</file>