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IntelAppFramework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I13" i="2" s="1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<sst xmlns="http://schemas.openxmlformats.org/spreadsheetml/2006/main" count="9" uniqueCount="9">
  <si>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</si>
  <si>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</si>
  <si>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</si>
  <si>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</si>
  <si>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309(110x)</t>
  </si>
  <si>
    <t>AVERAGE: 165(206x)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</si>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</sst>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Sheet1!$A$2:$A$111</c:f>
              <c:numCache>
                <c:formatCode>General</c:formatCode>
                <c:ptCount val="110"/>
                <c:pt idx="0">
                  <c:v>779</c:v>
                </c:pt>
                <c:pt idx="1">
                  <c:v>1116</c:v>
                </c:pt>
                <c:pt idx="2">
                  <c:v>1404</c:v>
                </c:pt>
                <c:pt idx="3">
                  <c:v>1704</c:v>
                </c:pt>
                <c:pt idx="4">
                  <c:v>2000</c:v>
                </c:pt>
                <c:pt idx="5">
                  <c:v>2282</c:v>
                </c:pt>
                <c:pt idx="6">
                  <c:v>2562</c:v>
                </c:pt>
                <c:pt idx="7">
                  <c:v>2849</c:v>
                </c:pt>
                <c:pt idx="8">
                  <c:v>3175</c:v>
                </c:pt>
                <c:pt idx="9">
                  <c:v>3504</c:v>
                </c:pt>
                <c:pt idx="10">
                  <c:v>3782</c:v>
                </c:pt>
                <c:pt idx="11">
                  <c:v>4045</c:v>
                </c:pt>
                <c:pt idx="12">
                  <c:v>4322</c:v>
                </c:pt>
                <c:pt idx="13">
                  <c:v>4623</c:v>
                </c:pt>
                <c:pt idx="14">
                  <c:v>4942</c:v>
                </c:pt>
                <c:pt idx="15">
                  <c:v>5281</c:v>
                </c:pt>
                <c:pt idx="16">
                  <c:v>5588</c:v>
                </c:pt>
                <c:pt idx="17">
                  <c:v>5876</c:v>
                </c:pt>
                <c:pt idx="18">
                  <c:v>6159</c:v>
                </c:pt>
                <c:pt idx="19">
                  <c:v>6455</c:v>
                </c:pt>
                <c:pt idx="20">
                  <c:v>6777</c:v>
                </c:pt>
                <c:pt idx="21">
                  <c:v>7089</c:v>
                </c:pt>
                <c:pt idx="22">
                  <c:v>7381</c:v>
                </c:pt>
                <c:pt idx="23">
                  <c:v>7676</c:v>
                </c:pt>
                <c:pt idx="24">
                  <c:v>7985</c:v>
                </c:pt>
                <c:pt idx="25">
                  <c:v>8249</c:v>
                </c:pt>
                <c:pt idx="26">
                  <c:v>8516</c:v>
                </c:pt>
                <c:pt idx="27">
                  <c:v>8824</c:v>
                </c:pt>
                <c:pt idx="28">
                  <c:v>9110</c:v>
                </c:pt>
                <c:pt idx="29">
                  <c:v>9380</c:v>
                </c:pt>
                <c:pt idx="30">
                  <c:v>9681</c:v>
                </c:pt>
                <c:pt idx="31">
                  <c:v>9974</c:v>
                </c:pt>
                <c:pt idx="32">
                  <c:v>10271</c:v>
                </c:pt>
                <c:pt idx="33">
                  <c:v>10594</c:v>
                </c:pt>
                <c:pt idx="34">
                  <c:v>10895</c:v>
                </c:pt>
                <c:pt idx="35">
                  <c:v>11184</c:v>
                </c:pt>
                <c:pt idx="36">
                  <c:v>11490</c:v>
                </c:pt>
                <c:pt idx="37">
                  <c:v>11766</c:v>
                </c:pt>
                <c:pt idx="38">
                  <c:v>12034</c:v>
                </c:pt>
                <c:pt idx="39">
                  <c:v>12314</c:v>
                </c:pt>
                <c:pt idx="40">
                  <c:v>12594</c:v>
                </c:pt>
                <c:pt idx="41">
                  <c:v>12930</c:v>
                </c:pt>
                <c:pt idx="42">
                  <c:v>13280</c:v>
                </c:pt>
                <c:pt idx="43">
                  <c:v>13605</c:v>
                </c:pt>
                <c:pt idx="44">
                  <c:v>13909</c:v>
                </c:pt>
                <c:pt idx="45">
                  <c:v>14216</c:v>
                </c:pt>
                <c:pt idx="46">
                  <c:v>14543</c:v>
                </c:pt>
                <c:pt idx="47">
                  <c:v>14853</c:v>
                </c:pt>
                <c:pt idx="48">
                  <c:v>15167</c:v>
                </c:pt>
                <c:pt idx="49">
                  <c:v>15434</c:v>
                </c:pt>
                <c:pt idx="50">
                  <c:v>15751</c:v>
                </c:pt>
                <c:pt idx="51">
                  <c:v>16072</c:v>
                </c:pt>
                <c:pt idx="52">
                  <c:v>16409</c:v>
                </c:pt>
                <c:pt idx="53">
                  <c:v>16732</c:v>
                </c:pt>
                <c:pt idx="54">
                  <c:v>17078</c:v>
                </c:pt>
                <c:pt idx="55">
                  <c:v>17420</c:v>
                </c:pt>
                <c:pt idx="56">
                  <c:v>17750</c:v>
                </c:pt>
                <c:pt idx="57">
                  <c:v>18072</c:v>
                </c:pt>
                <c:pt idx="58">
                  <c:v>18361</c:v>
                </c:pt>
                <c:pt idx="59">
                  <c:v>18650</c:v>
                </c:pt>
                <c:pt idx="60">
                  <c:v>18932</c:v>
                </c:pt>
                <c:pt idx="61">
                  <c:v>19212</c:v>
                </c:pt>
                <c:pt idx="62">
                  <c:v>19484</c:v>
                </c:pt>
                <c:pt idx="63">
                  <c:v>19750</c:v>
                </c:pt>
                <c:pt idx="64">
                  <c:v>20040</c:v>
                </c:pt>
                <c:pt idx="65">
                  <c:v>20395</c:v>
                </c:pt>
                <c:pt idx="66">
                  <c:v>20741</c:v>
                </c:pt>
                <c:pt idx="67">
                  <c:v>21046</c:v>
                </c:pt>
                <c:pt idx="68">
                  <c:v>21386</c:v>
                </c:pt>
                <c:pt idx="69">
                  <c:v>21710</c:v>
                </c:pt>
                <c:pt idx="70">
                  <c:v>21992</c:v>
                </c:pt>
                <c:pt idx="71">
                  <c:v>22305</c:v>
                </c:pt>
                <c:pt idx="72">
                  <c:v>22614</c:v>
                </c:pt>
                <c:pt idx="73">
                  <c:v>22918</c:v>
                </c:pt>
                <c:pt idx="74">
                  <c:v>23237</c:v>
                </c:pt>
                <c:pt idx="75">
                  <c:v>23540</c:v>
                </c:pt>
                <c:pt idx="76">
                  <c:v>23847</c:v>
                </c:pt>
                <c:pt idx="77">
                  <c:v>24153</c:v>
                </c:pt>
                <c:pt idx="78">
                  <c:v>24415</c:v>
                </c:pt>
                <c:pt idx="79">
                  <c:v>24690</c:v>
                </c:pt>
                <c:pt idx="80">
                  <c:v>25003</c:v>
                </c:pt>
                <c:pt idx="81">
                  <c:v>25375</c:v>
                </c:pt>
                <c:pt idx="82">
                  <c:v>25806</c:v>
                </c:pt>
                <c:pt idx="83">
                  <c:v>26190</c:v>
                </c:pt>
                <c:pt idx="84">
                  <c:v>26572</c:v>
                </c:pt>
                <c:pt idx="85">
                  <c:v>26877</c:v>
                </c:pt>
                <c:pt idx="86">
                  <c:v>27243</c:v>
                </c:pt>
                <c:pt idx="87">
                  <c:v>27652</c:v>
                </c:pt>
                <c:pt idx="88">
                  <c:v>28054</c:v>
                </c:pt>
                <c:pt idx="89">
                  <c:v>28465</c:v>
                </c:pt>
                <c:pt idx="90">
                  <c:v>28886</c:v>
                </c:pt>
                <c:pt idx="91">
                  <c:v>29282</c:v>
                </c:pt>
                <c:pt idx="92">
                  <c:v>29631</c:v>
                </c:pt>
                <c:pt idx="93">
                  <c:v>29946</c:v>
                </c:pt>
                <c:pt idx="94">
                  <c:v>30218</c:v>
                </c:pt>
                <c:pt idx="95">
                  <c:v>30503</c:v>
                </c:pt>
                <c:pt idx="96">
                  <c:v>30779</c:v>
                </c:pt>
                <c:pt idx="97">
                  <c:v>31053</c:v>
                </c:pt>
                <c:pt idx="98">
                  <c:v>31344</c:v>
                </c:pt>
                <c:pt idx="99">
                  <c:v>31653</c:v>
                </c:pt>
                <c:pt idx="100">
                  <c:v>31997</c:v>
                </c:pt>
                <c:pt idx="101">
                  <c:v>32321</c:v>
                </c:pt>
                <c:pt idx="102">
                  <c:v>32614</c:v>
                </c:pt>
                <c:pt idx="103">
                  <c:v>32892</c:v>
                </c:pt>
                <c:pt idx="104">
                  <c:v>33193</c:v>
                </c:pt>
                <c:pt idx="105">
                  <c:v>33515</c:v>
                </c:pt>
                <c:pt idx="106">
                  <c:v>33860</c:v>
                </c:pt>
                <c:pt idx="107">
                  <c:v>34183</c:v>
                </c:pt>
                <c:pt idx="108">
                  <c:v>34518</c:v>
                </c:pt>
                <c:pt idx="109">
                  <c:v>34827</c:v>
                </c:pt>
              </c:numCache>
            </c:numRef>
          </c:cat>
          <c:val>
            <c:numRef>
              <c:f>Sheet1!$B$2:$B$111</c:f>
              <c:numCache>
                <c:formatCode>General</c:formatCode>
                <c:ptCount val="110"/>
                <c:pt idx="0">
                  <c:v>0</c:v>
                </c:pt>
                <c:pt idx="1">
                  <c:v>5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23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41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40</c:v>
                </c:pt>
                <c:pt idx="28">
                  <c:v>13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20</c:v>
                </c:pt>
                <c:pt idx="57">
                  <c:v>22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29</c:v>
                </c:pt>
                <c:pt idx="67">
                  <c:v>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26</c:v>
                </c:pt>
                <c:pt idx="94">
                  <c:v>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11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3020064"/>
        <c:axId val="-1763019520"/>
      </c:lineChart>
      <c:catAx>
        <c:axId val="-176302006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763019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6301952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76302006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Sheet1!$C$2:$C$207</c:f>
              <c:numCache>
                <c:formatCode>General</c:formatCode>
                <c:ptCount val="206"/>
                <c:pt idx="0">
                  <c:v>847</c:v>
                </c:pt>
                <c:pt idx="1">
                  <c:v>1033</c:v>
                </c:pt>
                <c:pt idx="2">
                  <c:v>1191</c:v>
                </c:pt>
                <c:pt idx="3">
                  <c:v>1370</c:v>
                </c:pt>
                <c:pt idx="4">
                  <c:v>1545</c:v>
                </c:pt>
                <c:pt idx="5">
                  <c:v>1712</c:v>
                </c:pt>
                <c:pt idx="6">
                  <c:v>1854</c:v>
                </c:pt>
                <c:pt idx="7">
                  <c:v>2015</c:v>
                </c:pt>
                <c:pt idx="8">
                  <c:v>2182</c:v>
                </c:pt>
                <c:pt idx="9">
                  <c:v>2341</c:v>
                </c:pt>
                <c:pt idx="10">
                  <c:v>2503</c:v>
                </c:pt>
                <c:pt idx="11">
                  <c:v>2655</c:v>
                </c:pt>
                <c:pt idx="12">
                  <c:v>2815</c:v>
                </c:pt>
                <c:pt idx="13">
                  <c:v>2974</c:v>
                </c:pt>
                <c:pt idx="14">
                  <c:v>3200</c:v>
                </c:pt>
                <c:pt idx="15">
                  <c:v>3365</c:v>
                </c:pt>
                <c:pt idx="16">
                  <c:v>3491</c:v>
                </c:pt>
                <c:pt idx="17">
                  <c:v>3641</c:v>
                </c:pt>
                <c:pt idx="18">
                  <c:v>3763</c:v>
                </c:pt>
                <c:pt idx="19">
                  <c:v>3888</c:v>
                </c:pt>
                <c:pt idx="20">
                  <c:v>4022</c:v>
                </c:pt>
                <c:pt idx="21">
                  <c:v>4155</c:v>
                </c:pt>
                <c:pt idx="22">
                  <c:v>4282</c:v>
                </c:pt>
                <c:pt idx="23">
                  <c:v>4418</c:v>
                </c:pt>
                <c:pt idx="24">
                  <c:v>4600</c:v>
                </c:pt>
                <c:pt idx="25">
                  <c:v>4758</c:v>
                </c:pt>
                <c:pt idx="26">
                  <c:v>4897</c:v>
                </c:pt>
                <c:pt idx="27">
                  <c:v>5098</c:v>
                </c:pt>
                <c:pt idx="28">
                  <c:v>5278</c:v>
                </c:pt>
                <c:pt idx="29">
                  <c:v>5441</c:v>
                </c:pt>
                <c:pt idx="30">
                  <c:v>5594</c:v>
                </c:pt>
                <c:pt idx="31">
                  <c:v>5755</c:v>
                </c:pt>
                <c:pt idx="32">
                  <c:v>5919</c:v>
                </c:pt>
                <c:pt idx="33">
                  <c:v>6054</c:v>
                </c:pt>
                <c:pt idx="34">
                  <c:v>6245</c:v>
                </c:pt>
                <c:pt idx="35">
                  <c:v>6446</c:v>
                </c:pt>
                <c:pt idx="36">
                  <c:v>6617</c:v>
                </c:pt>
                <c:pt idx="37">
                  <c:v>6755</c:v>
                </c:pt>
                <c:pt idx="38">
                  <c:v>6918</c:v>
                </c:pt>
                <c:pt idx="39">
                  <c:v>7091</c:v>
                </c:pt>
                <c:pt idx="40">
                  <c:v>7244</c:v>
                </c:pt>
                <c:pt idx="41">
                  <c:v>7381</c:v>
                </c:pt>
                <c:pt idx="42">
                  <c:v>7535</c:v>
                </c:pt>
                <c:pt idx="43">
                  <c:v>7668</c:v>
                </c:pt>
                <c:pt idx="44">
                  <c:v>7833</c:v>
                </c:pt>
                <c:pt idx="45">
                  <c:v>7960</c:v>
                </c:pt>
                <c:pt idx="46">
                  <c:v>8121</c:v>
                </c:pt>
                <c:pt idx="47">
                  <c:v>8284</c:v>
                </c:pt>
                <c:pt idx="48">
                  <c:v>8413</c:v>
                </c:pt>
                <c:pt idx="49">
                  <c:v>8570</c:v>
                </c:pt>
                <c:pt idx="50">
                  <c:v>8767</c:v>
                </c:pt>
                <c:pt idx="51">
                  <c:v>8924</c:v>
                </c:pt>
                <c:pt idx="52">
                  <c:v>9069</c:v>
                </c:pt>
                <c:pt idx="53">
                  <c:v>9206</c:v>
                </c:pt>
                <c:pt idx="54">
                  <c:v>9366</c:v>
                </c:pt>
                <c:pt idx="55">
                  <c:v>9521</c:v>
                </c:pt>
                <c:pt idx="56">
                  <c:v>9659</c:v>
                </c:pt>
                <c:pt idx="57">
                  <c:v>9819</c:v>
                </c:pt>
                <c:pt idx="58">
                  <c:v>9967</c:v>
                </c:pt>
                <c:pt idx="59">
                  <c:v>10140</c:v>
                </c:pt>
                <c:pt idx="60">
                  <c:v>10327</c:v>
                </c:pt>
                <c:pt idx="61">
                  <c:v>10477</c:v>
                </c:pt>
                <c:pt idx="62">
                  <c:v>10645</c:v>
                </c:pt>
                <c:pt idx="63">
                  <c:v>10792</c:v>
                </c:pt>
                <c:pt idx="64">
                  <c:v>10950</c:v>
                </c:pt>
                <c:pt idx="65">
                  <c:v>11098</c:v>
                </c:pt>
                <c:pt idx="66">
                  <c:v>11280</c:v>
                </c:pt>
                <c:pt idx="67">
                  <c:v>11443</c:v>
                </c:pt>
                <c:pt idx="68">
                  <c:v>11649</c:v>
                </c:pt>
                <c:pt idx="69">
                  <c:v>11823</c:v>
                </c:pt>
                <c:pt idx="70">
                  <c:v>11956</c:v>
                </c:pt>
                <c:pt idx="71">
                  <c:v>12171</c:v>
                </c:pt>
                <c:pt idx="72">
                  <c:v>12301</c:v>
                </c:pt>
                <c:pt idx="73">
                  <c:v>12447</c:v>
                </c:pt>
                <c:pt idx="74">
                  <c:v>12621</c:v>
                </c:pt>
                <c:pt idx="75">
                  <c:v>12781</c:v>
                </c:pt>
                <c:pt idx="76">
                  <c:v>12962</c:v>
                </c:pt>
                <c:pt idx="77">
                  <c:v>13123</c:v>
                </c:pt>
                <c:pt idx="78">
                  <c:v>13300</c:v>
                </c:pt>
                <c:pt idx="79">
                  <c:v>13468</c:v>
                </c:pt>
                <c:pt idx="80">
                  <c:v>13655</c:v>
                </c:pt>
                <c:pt idx="81">
                  <c:v>13832</c:v>
                </c:pt>
                <c:pt idx="82">
                  <c:v>14027</c:v>
                </c:pt>
                <c:pt idx="83">
                  <c:v>14204</c:v>
                </c:pt>
                <c:pt idx="84">
                  <c:v>14436</c:v>
                </c:pt>
                <c:pt idx="85">
                  <c:v>14575</c:v>
                </c:pt>
                <c:pt idx="86">
                  <c:v>14727</c:v>
                </c:pt>
                <c:pt idx="87">
                  <c:v>14903</c:v>
                </c:pt>
                <c:pt idx="88">
                  <c:v>15112</c:v>
                </c:pt>
                <c:pt idx="89">
                  <c:v>15263</c:v>
                </c:pt>
                <c:pt idx="90">
                  <c:v>15447</c:v>
                </c:pt>
                <c:pt idx="91">
                  <c:v>15613</c:v>
                </c:pt>
                <c:pt idx="92">
                  <c:v>15783</c:v>
                </c:pt>
                <c:pt idx="93">
                  <c:v>15932</c:v>
                </c:pt>
                <c:pt idx="94">
                  <c:v>16124</c:v>
                </c:pt>
                <c:pt idx="95">
                  <c:v>16289</c:v>
                </c:pt>
                <c:pt idx="96">
                  <c:v>16477</c:v>
                </c:pt>
                <c:pt idx="97">
                  <c:v>16623</c:v>
                </c:pt>
                <c:pt idx="98">
                  <c:v>16795</c:v>
                </c:pt>
                <c:pt idx="99">
                  <c:v>16944</c:v>
                </c:pt>
                <c:pt idx="100">
                  <c:v>17128</c:v>
                </c:pt>
                <c:pt idx="101">
                  <c:v>17289</c:v>
                </c:pt>
                <c:pt idx="102">
                  <c:v>17463</c:v>
                </c:pt>
                <c:pt idx="103">
                  <c:v>17618</c:v>
                </c:pt>
                <c:pt idx="104">
                  <c:v>17812</c:v>
                </c:pt>
                <c:pt idx="105">
                  <c:v>18011</c:v>
                </c:pt>
                <c:pt idx="106">
                  <c:v>18172</c:v>
                </c:pt>
                <c:pt idx="107">
                  <c:v>18315</c:v>
                </c:pt>
                <c:pt idx="108">
                  <c:v>18467</c:v>
                </c:pt>
                <c:pt idx="109">
                  <c:v>18631</c:v>
                </c:pt>
                <c:pt idx="110">
                  <c:v>18798</c:v>
                </c:pt>
                <c:pt idx="111">
                  <c:v>18942</c:v>
                </c:pt>
                <c:pt idx="112">
                  <c:v>19078</c:v>
                </c:pt>
                <c:pt idx="113">
                  <c:v>19217</c:v>
                </c:pt>
                <c:pt idx="114">
                  <c:v>19354</c:v>
                </c:pt>
                <c:pt idx="115">
                  <c:v>19493</c:v>
                </c:pt>
                <c:pt idx="116">
                  <c:v>19621</c:v>
                </c:pt>
                <c:pt idx="117">
                  <c:v>19755</c:v>
                </c:pt>
                <c:pt idx="118">
                  <c:v>19903</c:v>
                </c:pt>
                <c:pt idx="119">
                  <c:v>20091</c:v>
                </c:pt>
                <c:pt idx="120">
                  <c:v>20258</c:v>
                </c:pt>
                <c:pt idx="121">
                  <c:v>20441</c:v>
                </c:pt>
                <c:pt idx="122">
                  <c:v>20616</c:v>
                </c:pt>
                <c:pt idx="123">
                  <c:v>20818</c:v>
                </c:pt>
                <c:pt idx="124">
                  <c:v>20969</c:v>
                </c:pt>
                <c:pt idx="125">
                  <c:v>21129</c:v>
                </c:pt>
                <c:pt idx="126">
                  <c:v>21292</c:v>
                </c:pt>
                <c:pt idx="127">
                  <c:v>21465</c:v>
                </c:pt>
                <c:pt idx="128">
                  <c:v>21617</c:v>
                </c:pt>
                <c:pt idx="129">
                  <c:v>21796</c:v>
                </c:pt>
                <c:pt idx="130">
                  <c:v>21964</c:v>
                </c:pt>
                <c:pt idx="131">
                  <c:v>22152</c:v>
                </c:pt>
                <c:pt idx="132">
                  <c:v>22299</c:v>
                </c:pt>
                <c:pt idx="133">
                  <c:v>22456</c:v>
                </c:pt>
                <c:pt idx="134">
                  <c:v>22613</c:v>
                </c:pt>
                <c:pt idx="135">
                  <c:v>22767</c:v>
                </c:pt>
                <c:pt idx="136">
                  <c:v>22925</c:v>
                </c:pt>
                <c:pt idx="137">
                  <c:v>23086</c:v>
                </c:pt>
                <c:pt idx="138">
                  <c:v>23265</c:v>
                </c:pt>
                <c:pt idx="139">
                  <c:v>23425</c:v>
                </c:pt>
                <c:pt idx="140">
                  <c:v>23602</c:v>
                </c:pt>
                <c:pt idx="141">
                  <c:v>23783</c:v>
                </c:pt>
                <c:pt idx="142">
                  <c:v>23952</c:v>
                </c:pt>
                <c:pt idx="143">
                  <c:v>24090</c:v>
                </c:pt>
                <c:pt idx="144">
                  <c:v>24243</c:v>
                </c:pt>
                <c:pt idx="145">
                  <c:v>24382</c:v>
                </c:pt>
                <c:pt idx="146">
                  <c:v>24545</c:v>
                </c:pt>
                <c:pt idx="147">
                  <c:v>24703</c:v>
                </c:pt>
                <c:pt idx="148">
                  <c:v>24848</c:v>
                </c:pt>
                <c:pt idx="149">
                  <c:v>24990</c:v>
                </c:pt>
                <c:pt idx="150">
                  <c:v>25210</c:v>
                </c:pt>
                <c:pt idx="151">
                  <c:v>25387</c:v>
                </c:pt>
                <c:pt idx="152">
                  <c:v>25569</c:v>
                </c:pt>
                <c:pt idx="153">
                  <c:v>25802</c:v>
                </c:pt>
                <c:pt idx="154">
                  <c:v>25973</c:v>
                </c:pt>
                <c:pt idx="155">
                  <c:v>26142</c:v>
                </c:pt>
                <c:pt idx="156">
                  <c:v>26338</c:v>
                </c:pt>
                <c:pt idx="157">
                  <c:v>26557</c:v>
                </c:pt>
                <c:pt idx="158">
                  <c:v>26716</c:v>
                </c:pt>
                <c:pt idx="159">
                  <c:v>26867</c:v>
                </c:pt>
                <c:pt idx="160">
                  <c:v>27028</c:v>
                </c:pt>
                <c:pt idx="161">
                  <c:v>27273</c:v>
                </c:pt>
                <c:pt idx="162">
                  <c:v>27469</c:v>
                </c:pt>
                <c:pt idx="163">
                  <c:v>27685</c:v>
                </c:pt>
                <c:pt idx="164">
                  <c:v>27857</c:v>
                </c:pt>
                <c:pt idx="165">
                  <c:v>28045</c:v>
                </c:pt>
                <c:pt idx="166">
                  <c:v>28271</c:v>
                </c:pt>
                <c:pt idx="167">
                  <c:v>28445</c:v>
                </c:pt>
                <c:pt idx="168">
                  <c:v>28669</c:v>
                </c:pt>
                <c:pt idx="169">
                  <c:v>28887</c:v>
                </c:pt>
                <c:pt idx="170">
                  <c:v>29077</c:v>
                </c:pt>
                <c:pt idx="171">
                  <c:v>29259</c:v>
                </c:pt>
                <c:pt idx="172">
                  <c:v>29468</c:v>
                </c:pt>
                <c:pt idx="173">
                  <c:v>29647</c:v>
                </c:pt>
                <c:pt idx="174">
                  <c:v>29794</c:v>
                </c:pt>
                <c:pt idx="175">
                  <c:v>30006</c:v>
                </c:pt>
                <c:pt idx="176">
                  <c:v>30160</c:v>
                </c:pt>
                <c:pt idx="177">
                  <c:v>30329</c:v>
                </c:pt>
                <c:pt idx="178">
                  <c:v>30465</c:v>
                </c:pt>
                <c:pt idx="179">
                  <c:v>30602</c:v>
                </c:pt>
                <c:pt idx="180">
                  <c:v>30747</c:v>
                </c:pt>
                <c:pt idx="181">
                  <c:v>30917</c:v>
                </c:pt>
                <c:pt idx="182">
                  <c:v>31096</c:v>
                </c:pt>
                <c:pt idx="183">
                  <c:v>31223</c:v>
                </c:pt>
                <c:pt idx="184">
                  <c:v>31370</c:v>
                </c:pt>
                <c:pt idx="185">
                  <c:v>31504</c:v>
                </c:pt>
                <c:pt idx="186">
                  <c:v>31680</c:v>
                </c:pt>
                <c:pt idx="187">
                  <c:v>31835</c:v>
                </c:pt>
                <c:pt idx="188">
                  <c:v>31976</c:v>
                </c:pt>
                <c:pt idx="189">
                  <c:v>32124</c:v>
                </c:pt>
                <c:pt idx="190">
                  <c:v>32307</c:v>
                </c:pt>
                <c:pt idx="191">
                  <c:v>32497</c:v>
                </c:pt>
                <c:pt idx="192">
                  <c:v>32698</c:v>
                </c:pt>
                <c:pt idx="193">
                  <c:v>32875</c:v>
                </c:pt>
                <c:pt idx="194">
                  <c:v>33027</c:v>
                </c:pt>
                <c:pt idx="195">
                  <c:v>33207</c:v>
                </c:pt>
                <c:pt idx="196">
                  <c:v>33357</c:v>
                </c:pt>
                <c:pt idx="197">
                  <c:v>33513</c:v>
                </c:pt>
                <c:pt idx="198">
                  <c:v>33688</c:v>
                </c:pt>
                <c:pt idx="199">
                  <c:v>33835</c:v>
                </c:pt>
                <c:pt idx="200">
                  <c:v>34026</c:v>
                </c:pt>
                <c:pt idx="201">
                  <c:v>34203</c:v>
                </c:pt>
                <c:pt idx="202">
                  <c:v>34359</c:v>
                </c:pt>
                <c:pt idx="203">
                  <c:v>34544</c:v>
                </c:pt>
                <c:pt idx="204">
                  <c:v>34691</c:v>
                </c:pt>
                <c:pt idx="205">
                  <c:v>34839</c:v>
                </c:pt>
              </c:numCache>
            </c:numRef>
          </c:cat>
          <c:val>
            <c:numRef>
              <c:f>Sheet1!$E$2:$E$207</c:f>
              <c:numCache>
                <c:formatCode>General</c:formatCode>
                <c:ptCount val="206"/>
                <c:pt idx="0">
                  <c:v>5.384765625</c:v>
                </c:pt>
                <c:pt idx="1">
                  <c:v>13.162109375</c:v>
                </c:pt>
                <c:pt idx="2">
                  <c:v>15.794921875</c:v>
                </c:pt>
                <c:pt idx="3">
                  <c:v>21.845703125</c:v>
                </c:pt>
                <c:pt idx="4">
                  <c:v>23.4873046875</c:v>
                </c:pt>
                <c:pt idx="5">
                  <c:v>26.2998046875</c:v>
                </c:pt>
                <c:pt idx="6">
                  <c:v>26.181640625</c:v>
                </c:pt>
                <c:pt idx="7">
                  <c:v>27.55859375</c:v>
                </c:pt>
                <c:pt idx="8">
                  <c:v>28.8046875</c:v>
                </c:pt>
                <c:pt idx="9">
                  <c:v>29.5234375</c:v>
                </c:pt>
                <c:pt idx="10">
                  <c:v>29.609375</c:v>
                </c:pt>
                <c:pt idx="11">
                  <c:v>29.615234375</c:v>
                </c:pt>
                <c:pt idx="12">
                  <c:v>29.61328125</c:v>
                </c:pt>
                <c:pt idx="13">
                  <c:v>29.615234375</c:v>
                </c:pt>
                <c:pt idx="14">
                  <c:v>29.61328125</c:v>
                </c:pt>
                <c:pt idx="15">
                  <c:v>29.6171875</c:v>
                </c:pt>
                <c:pt idx="16">
                  <c:v>29.6171875</c:v>
                </c:pt>
                <c:pt idx="17">
                  <c:v>29.6171875</c:v>
                </c:pt>
                <c:pt idx="18">
                  <c:v>29.6171875</c:v>
                </c:pt>
                <c:pt idx="19">
                  <c:v>29.619140625</c:v>
                </c:pt>
                <c:pt idx="20">
                  <c:v>29.6171875</c:v>
                </c:pt>
                <c:pt idx="21">
                  <c:v>29.619140625</c:v>
                </c:pt>
                <c:pt idx="22">
                  <c:v>29.6171875</c:v>
                </c:pt>
                <c:pt idx="23">
                  <c:v>29.619140625</c:v>
                </c:pt>
                <c:pt idx="24">
                  <c:v>29.6171875</c:v>
                </c:pt>
                <c:pt idx="25">
                  <c:v>29.6181640625</c:v>
                </c:pt>
                <c:pt idx="26">
                  <c:v>29.6171875</c:v>
                </c:pt>
                <c:pt idx="27">
                  <c:v>29.619140625</c:v>
                </c:pt>
                <c:pt idx="28">
                  <c:v>29.61328125</c:v>
                </c:pt>
                <c:pt idx="29">
                  <c:v>29.61328125</c:v>
                </c:pt>
                <c:pt idx="30">
                  <c:v>29.7958984375</c:v>
                </c:pt>
                <c:pt idx="31">
                  <c:v>30.1015625</c:v>
                </c:pt>
                <c:pt idx="32">
                  <c:v>30.1171875</c:v>
                </c:pt>
                <c:pt idx="33">
                  <c:v>30.12890625</c:v>
                </c:pt>
                <c:pt idx="34">
                  <c:v>30.326171875</c:v>
                </c:pt>
                <c:pt idx="35">
                  <c:v>31.25</c:v>
                </c:pt>
                <c:pt idx="36">
                  <c:v>32.2060546875</c:v>
                </c:pt>
                <c:pt idx="37">
                  <c:v>32.2724609375</c:v>
                </c:pt>
                <c:pt idx="38">
                  <c:v>32.28515625</c:v>
                </c:pt>
                <c:pt idx="39">
                  <c:v>32.2841796875</c:v>
                </c:pt>
                <c:pt idx="40">
                  <c:v>32.2841796875</c:v>
                </c:pt>
                <c:pt idx="41">
                  <c:v>32.2841796875</c:v>
                </c:pt>
                <c:pt idx="42">
                  <c:v>32.2841796875</c:v>
                </c:pt>
                <c:pt idx="43">
                  <c:v>32.2841796875</c:v>
                </c:pt>
                <c:pt idx="44">
                  <c:v>32.2841796875</c:v>
                </c:pt>
                <c:pt idx="45">
                  <c:v>32.2841796875</c:v>
                </c:pt>
                <c:pt idx="46">
                  <c:v>32.28515625</c:v>
                </c:pt>
                <c:pt idx="47">
                  <c:v>32.2841796875</c:v>
                </c:pt>
                <c:pt idx="48">
                  <c:v>32.2841796875</c:v>
                </c:pt>
                <c:pt idx="49">
                  <c:v>32.3232421875</c:v>
                </c:pt>
                <c:pt idx="50">
                  <c:v>32.5185546875</c:v>
                </c:pt>
                <c:pt idx="51">
                  <c:v>32.58203125</c:v>
                </c:pt>
                <c:pt idx="52">
                  <c:v>32.6162109375</c:v>
                </c:pt>
                <c:pt idx="53">
                  <c:v>32.62890625</c:v>
                </c:pt>
                <c:pt idx="54">
                  <c:v>32.6279296875</c:v>
                </c:pt>
                <c:pt idx="55">
                  <c:v>32.6279296875</c:v>
                </c:pt>
                <c:pt idx="56">
                  <c:v>32.6279296875</c:v>
                </c:pt>
                <c:pt idx="57">
                  <c:v>32.6279296875</c:v>
                </c:pt>
                <c:pt idx="58">
                  <c:v>32.6279296875</c:v>
                </c:pt>
                <c:pt idx="59">
                  <c:v>32.6279296875</c:v>
                </c:pt>
                <c:pt idx="60">
                  <c:v>32.6279296875</c:v>
                </c:pt>
                <c:pt idx="61">
                  <c:v>32.6279296875</c:v>
                </c:pt>
                <c:pt idx="62">
                  <c:v>32.6279296875</c:v>
                </c:pt>
                <c:pt idx="63">
                  <c:v>32.6279296875</c:v>
                </c:pt>
                <c:pt idx="64">
                  <c:v>32.6279296875</c:v>
                </c:pt>
                <c:pt idx="65">
                  <c:v>32.6279296875</c:v>
                </c:pt>
                <c:pt idx="66">
                  <c:v>32.62890625</c:v>
                </c:pt>
                <c:pt idx="67">
                  <c:v>32.6279296875</c:v>
                </c:pt>
                <c:pt idx="68">
                  <c:v>32.796875</c:v>
                </c:pt>
                <c:pt idx="69">
                  <c:v>32.8115234375</c:v>
                </c:pt>
                <c:pt idx="70">
                  <c:v>32.8115234375</c:v>
                </c:pt>
                <c:pt idx="71">
                  <c:v>32.8125</c:v>
                </c:pt>
                <c:pt idx="72">
                  <c:v>32.8115234375</c:v>
                </c:pt>
                <c:pt idx="73">
                  <c:v>32.8115234375</c:v>
                </c:pt>
                <c:pt idx="74">
                  <c:v>32.8115234375</c:v>
                </c:pt>
                <c:pt idx="75">
                  <c:v>32.8115234375</c:v>
                </c:pt>
                <c:pt idx="76">
                  <c:v>32.8115234375</c:v>
                </c:pt>
                <c:pt idx="77">
                  <c:v>32.8115234375</c:v>
                </c:pt>
                <c:pt idx="78">
                  <c:v>32.8115234375</c:v>
                </c:pt>
                <c:pt idx="79">
                  <c:v>32.8115234375</c:v>
                </c:pt>
                <c:pt idx="80">
                  <c:v>32.8115234375</c:v>
                </c:pt>
                <c:pt idx="81">
                  <c:v>32.8115234375</c:v>
                </c:pt>
                <c:pt idx="82">
                  <c:v>32.8125</c:v>
                </c:pt>
                <c:pt idx="83">
                  <c:v>32.8115234375</c:v>
                </c:pt>
                <c:pt idx="84">
                  <c:v>32.8115234375</c:v>
                </c:pt>
                <c:pt idx="85">
                  <c:v>32.8125</c:v>
                </c:pt>
                <c:pt idx="86">
                  <c:v>32.83984375</c:v>
                </c:pt>
                <c:pt idx="87">
                  <c:v>32.87890625</c:v>
                </c:pt>
                <c:pt idx="88">
                  <c:v>32.921875</c:v>
                </c:pt>
                <c:pt idx="89">
                  <c:v>32.9228515625</c:v>
                </c:pt>
                <c:pt idx="90">
                  <c:v>32.921875</c:v>
                </c:pt>
                <c:pt idx="91">
                  <c:v>32.921875</c:v>
                </c:pt>
                <c:pt idx="92">
                  <c:v>32.921875</c:v>
                </c:pt>
                <c:pt idx="93">
                  <c:v>32.921875</c:v>
                </c:pt>
                <c:pt idx="94">
                  <c:v>32.921875</c:v>
                </c:pt>
                <c:pt idx="95">
                  <c:v>32.921875</c:v>
                </c:pt>
                <c:pt idx="96">
                  <c:v>32.921875</c:v>
                </c:pt>
                <c:pt idx="97">
                  <c:v>32.921875</c:v>
                </c:pt>
                <c:pt idx="98">
                  <c:v>32.921875</c:v>
                </c:pt>
                <c:pt idx="99">
                  <c:v>32.921875</c:v>
                </c:pt>
                <c:pt idx="100">
                  <c:v>32.921875</c:v>
                </c:pt>
                <c:pt idx="101">
                  <c:v>32.921875</c:v>
                </c:pt>
                <c:pt idx="102">
                  <c:v>32.921875</c:v>
                </c:pt>
                <c:pt idx="103">
                  <c:v>32.921875</c:v>
                </c:pt>
                <c:pt idx="104">
                  <c:v>32.9765625</c:v>
                </c:pt>
                <c:pt idx="105">
                  <c:v>33.02734375</c:v>
                </c:pt>
                <c:pt idx="106">
                  <c:v>33.0400390625</c:v>
                </c:pt>
                <c:pt idx="107">
                  <c:v>33.0390625</c:v>
                </c:pt>
                <c:pt idx="108">
                  <c:v>33.0400390625</c:v>
                </c:pt>
                <c:pt idx="109">
                  <c:v>33.0390625</c:v>
                </c:pt>
                <c:pt idx="110">
                  <c:v>33.0390625</c:v>
                </c:pt>
                <c:pt idx="111">
                  <c:v>33.0390625</c:v>
                </c:pt>
                <c:pt idx="112">
                  <c:v>33.0390625</c:v>
                </c:pt>
                <c:pt idx="113">
                  <c:v>33.0390625</c:v>
                </c:pt>
                <c:pt idx="114">
                  <c:v>33.0390625</c:v>
                </c:pt>
                <c:pt idx="115">
                  <c:v>33.0390625</c:v>
                </c:pt>
                <c:pt idx="116">
                  <c:v>33.0390625</c:v>
                </c:pt>
                <c:pt idx="117">
                  <c:v>33.0390625</c:v>
                </c:pt>
                <c:pt idx="118">
                  <c:v>33.0390625</c:v>
                </c:pt>
                <c:pt idx="119">
                  <c:v>33.0390625</c:v>
                </c:pt>
                <c:pt idx="120">
                  <c:v>33.0390625</c:v>
                </c:pt>
                <c:pt idx="121">
                  <c:v>33.0390625</c:v>
                </c:pt>
                <c:pt idx="122">
                  <c:v>33.05078125</c:v>
                </c:pt>
                <c:pt idx="123">
                  <c:v>33.125</c:v>
                </c:pt>
                <c:pt idx="124">
                  <c:v>33.15625</c:v>
                </c:pt>
                <c:pt idx="125">
                  <c:v>33.1640625</c:v>
                </c:pt>
                <c:pt idx="126">
                  <c:v>33.1630859375</c:v>
                </c:pt>
                <c:pt idx="127">
                  <c:v>33.1640625</c:v>
                </c:pt>
                <c:pt idx="128">
                  <c:v>33.1630859375</c:v>
                </c:pt>
                <c:pt idx="129">
                  <c:v>33.1630859375</c:v>
                </c:pt>
                <c:pt idx="130">
                  <c:v>33.1630859375</c:v>
                </c:pt>
                <c:pt idx="131">
                  <c:v>33.1630859375</c:v>
                </c:pt>
                <c:pt idx="132">
                  <c:v>33.1630859375</c:v>
                </c:pt>
                <c:pt idx="133">
                  <c:v>33.1630859375</c:v>
                </c:pt>
                <c:pt idx="134">
                  <c:v>33.1630859375</c:v>
                </c:pt>
                <c:pt idx="135">
                  <c:v>33.1630859375</c:v>
                </c:pt>
                <c:pt idx="136">
                  <c:v>33.1630859375</c:v>
                </c:pt>
                <c:pt idx="137">
                  <c:v>33.1630859375</c:v>
                </c:pt>
                <c:pt idx="138">
                  <c:v>33.1630859375</c:v>
                </c:pt>
                <c:pt idx="139">
                  <c:v>33.1630859375</c:v>
                </c:pt>
                <c:pt idx="140">
                  <c:v>33.1826171875</c:v>
                </c:pt>
                <c:pt idx="141">
                  <c:v>33.2451171875</c:v>
                </c:pt>
                <c:pt idx="142">
                  <c:v>33.28515625</c:v>
                </c:pt>
                <c:pt idx="143">
                  <c:v>33.3037109375</c:v>
                </c:pt>
                <c:pt idx="144">
                  <c:v>33.3046875</c:v>
                </c:pt>
                <c:pt idx="145">
                  <c:v>33.3037109375</c:v>
                </c:pt>
                <c:pt idx="146">
                  <c:v>33.3046875</c:v>
                </c:pt>
                <c:pt idx="147">
                  <c:v>33.3037109375</c:v>
                </c:pt>
                <c:pt idx="148">
                  <c:v>33.3037109375</c:v>
                </c:pt>
                <c:pt idx="149">
                  <c:v>33.3037109375</c:v>
                </c:pt>
                <c:pt idx="150">
                  <c:v>33.3037109375</c:v>
                </c:pt>
                <c:pt idx="151">
                  <c:v>33.3037109375</c:v>
                </c:pt>
                <c:pt idx="152">
                  <c:v>33.3037109375</c:v>
                </c:pt>
                <c:pt idx="153">
                  <c:v>33.3037109375</c:v>
                </c:pt>
                <c:pt idx="154">
                  <c:v>33.3037109375</c:v>
                </c:pt>
                <c:pt idx="155">
                  <c:v>33.3037109375</c:v>
                </c:pt>
                <c:pt idx="156">
                  <c:v>33.3046875</c:v>
                </c:pt>
                <c:pt idx="157">
                  <c:v>33.3076171875</c:v>
                </c:pt>
                <c:pt idx="158">
                  <c:v>33.3349609375</c:v>
                </c:pt>
                <c:pt idx="159">
                  <c:v>33.3349609375</c:v>
                </c:pt>
                <c:pt idx="160">
                  <c:v>33.3388671875</c:v>
                </c:pt>
                <c:pt idx="161">
                  <c:v>33.3388671875</c:v>
                </c:pt>
                <c:pt idx="162">
                  <c:v>33.3388671875</c:v>
                </c:pt>
                <c:pt idx="163">
                  <c:v>33.3359375</c:v>
                </c:pt>
                <c:pt idx="164">
                  <c:v>33.3359375</c:v>
                </c:pt>
                <c:pt idx="165">
                  <c:v>33.3359375</c:v>
                </c:pt>
                <c:pt idx="166">
                  <c:v>33.3359375</c:v>
                </c:pt>
                <c:pt idx="167">
                  <c:v>33.3359375</c:v>
                </c:pt>
                <c:pt idx="168">
                  <c:v>33.3359375</c:v>
                </c:pt>
                <c:pt idx="169">
                  <c:v>33.3359375</c:v>
                </c:pt>
                <c:pt idx="170">
                  <c:v>33.3359375</c:v>
                </c:pt>
                <c:pt idx="171">
                  <c:v>33.3359375</c:v>
                </c:pt>
                <c:pt idx="172">
                  <c:v>33.3359375</c:v>
                </c:pt>
                <c:pt idx="173">
                  <c:v>33.3359375</c:v>
                </c:pt>
                <c:pt idx="174">
                  <c:v>33.3359375</c:v>
                </c:pt>
                <c:pt idx="175">
                  <c:v>33.41015625</c:v>
                </c:pt>
                <c:pt idx="176">
                  <c:v>33.54296875</c:v>
                </c:pt>
                <c:pt idx="177">
                  <c:v>33.5439453125</c:v>
                </c:pt>
                <c:pt idx="178">
                  <c:v>33.54296875</c:v>
                </c:pt>
                <c:pt idx="179">
                  <c:v>33.5439453125</c:v>
                </c:pt>
                <c:pt idx="180">
                  <c:v>33.54296875</c:v>
                </c:pt>
                <c:pt idx="181">
                  <c:v>33.54296875</c:v>
                </c:pt>
                <c:pt idx="182">
                  <c:v>33.54296875</c:v>
                </c:pt>
                <c:pt idx="183">
                  <c:v>33.54296875</c:v>
                </c:pt>
                <c:pt idx="184">
                  <c:v>33.54296875</c:v>
                </c:pt>
                <c:pt idx="185">
                  <c:v>33.54296875</c:v>
                </c:pt>
                <c:pt idx="186">
                  <c:v>33.54296875</c:v>
                </c:pt>
                <c:pt idx="187">
                  <c:v>33.54296875</c:v>
                </c:pt>
                <c:pt idx="188">
                  <c:v>33.54296875</c:v>
                </c:pt>
                <c:pt idx="189">
                  <c:v>33.5439453125</c:v>
                </c:pt>
                <c:pt idx="190">
                  <c:v>33.54296875</c:v>
                </c:pt>
                <c:pt idx="191">
                  <c:v>33.54296875</c:v>
                </c:pt>
                <c:pt idx="192">
                  <c:v>33.59765625</c:v>
                </c:pt>
                <c:pt idx="193">
                  <c:v>33.69921875</c:v>
                </c:pt>
                <c:pt idx="194">
                  <c:v>33.69921875</c:v>
                </c:pt>
                <c:pt idx="195">
                  <c:v>33.69921875</c:v>
                </c:pt>
                <c:pt idx="196">
                  <c:v>33.69921875</c:v>
                </c:pt>
                <c:pt idx="197">
                  <c:v>33.69921875</c:v>
                </c:pt>
                <c:pt idx="198">
                  <c:v>33.69921875</c:v>
                </c:pt>
                <c:pt idx="199">
                  <c:v>33.69921875</c:v>
                </c:pt>
                <c:pt idx="200">
                  <c:v>33.69921875</c:v>
                </c:pt>
                <c:pt idx="201">
                  <c:v>33.69921875</c:v>
                </c:pt>
                <c:pt idx="202">
                  <c:v>33.69921875</c:v>
                </c:pt>
                <c:pt idx="203">
                  <c:v>33.69921875</c:v>
                </c:pt>
                <c:pt idx="204">
                  <c:v>33.69921875</c:v>
                </c:pt>
                <c:pt idx="205">
                  <c:v>33.69921875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3022240"/>
        <c:axId val="-1763033120"/>
      </c:lineChart>
      <c:catAx>
        <c:axId val="-176302224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763033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6303312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76302224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7"/>
  <sheetViews>
    <sheetView tabSelected="1" topLeftCell="A1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779</f>
        <v>779</v>
      </c>
      <c r="B2" s="1">
        <f>0</f>
        <v>0</v>
      </c>
      <c r="C2" s="1">
        <f>847</f>
        <v>847</v>
      </c>
      <c r="D2" s="1">
        <f>5514</f>
        <v>5514</v>
      </c>
      <c r="E2" s="1">
        <f>5.384765625</f>
        <v>5.384765625</v>
      </c>
      <c r="G2" s="1">
        <f>309</f>
        <v>309</v>
      </c>
    </row>
    <row r="3" spans="1:10" x14ac:dyDescent="0.25">
      <c r="A3" s="1">
        <f>1116</f>
        <v>1116</v>
      </c>
      <c r="B3" s="1">
        <f>5</f>
        <v>5</v>
      </c>
      <c r="C3" s="1">
        <f>1033</f>
        <v>1033</v>
      </c>
      <c r="D3" s="1">
        <f>13478</f>
        <v>13478</v>
      </c>
      <c r="E3" s="1">
        <f>13.162109375</f>
        <v>13.162109375</v>
      </c>
    </row>
    <row r="4" spans="1:10" x14ac:dyDescent="0.25">
      <c r="A4" s="1">
        <f>1404</f>
        <v>1404</v>
      </c>
      <c r="B4" s="1">
        <f>34</f>
        <v>34</v>
      </c>
      <c r="C4" s="1">
        <f>1191</f>
        <v>1191</v>
      </c>
      <c r="D4" s="1">
        <f>16174</f>
        <v>16174</v>
      </c>
      <c r="E4" s="1">
        <f>15.794921875</f>
        <v>15.794921875</v>
      </c>
      <c r="G4" s="1" t="s">
        <v>5</v>
      </c>
    </row>
    <row r="5" spans="1:10" x14ac:dyDescent="0.25">
      <c r="A5" s="1">
        <f>1704</f>
        <v>1704</v>
      </c>
      <c r="B5" s="1">
        <f>25</f>
        <v>25</v>
      </c>
      <c r="C5" s="1">
        <f>1370</f>
        <v>1370</v>
      </c>
      <c r="D5" s="1">
        <f>22370</f>
        <v>22370</v>
      </c>
      <c r="E5" s="1">
        <f>21.845703125</f>
        <v>21.845703125</v>
      </c>
      <c r="G5" s="1">
        <f>165</f>
        <v>165</v>
      </c>
    </row>
    <row r="6" spans="1:10" x14ac:dyDescent="0.25">
      <c r="A6" s="1">
        <f>2000</f>
        <v>2000</v>
      </c>
      <c r="B6" s="1">
        <f>25</f>
        <v>25</v>
      </c>
      <c r="C6" s="1">
        <f>1545</f>
        <v>1545</v>
      </c>
      <c r="D6" s="1">
        <f>24051</f>
        <v>24051</v>
      </c>
      <c r="E6" s="1">
        <f>23.4873046875</f>
        <v>23.4873046875</v>
      </c>
    </row>
    <row r="7" spans="1:10" x14ac:dyDescent="0.25">
      <c r="A7" s="1">
        <f>2282</f>
        <v>2282</v>
      </c>
      <c r="B7" s="1">
        <f>23</f>
        <v>23</v>
      </c>
      <c r="C7" s="1">
        <f>1712</f>
        <v>1712</v>
      </c>
      <c r="D7" s="1">
        <f>26931</f>
        <v>26931</v>
      </c>
      <c r="E7" s="1">
        <f>26.2998046875</f>
        <v>26.2998046875</v>
      </c>
    </row>
    <row r="8" spans="1:10" x14ac:dyDescent="0.25">
      <c r="A8" s="1">
        <f>2562</f>
        <v>2562</v>
      </c>
      <c r="B8" s="1">
        <f>6</f>
        <v>6</v>
      </c>
      <c r="C8" s="1">
        <f>1854</f>
        <v>1854</v>
      </c>
      <c r="D8" s="1">
        <f>26810</f>
        <v>26810</v>
      </c>
      <c r="E8" s="1">
        <f>26.181640625</f>
        <v>26.181640625</v>
      </c>
    </row>
    <row r="9" spans="1:10" x14ac:dyDescent="0.25">
      <c r="A9" s="1">
        <f>2849</f>
        <v>2849</v>
      </c>
      <c r="B9" s="1">
        <f t="shared" ref="B9:B17" si="0">0</f>
        <v>0</v>
      </c>
      <c r="C9" s="1">
        <f>2015</f>
        <v>2015</v>
      </c>
      <c r="D9" s="1">
        <f>28220</f>
        <v>28220</v>
      </c>
      <c r="E9" s="1">
        <f>27.55859375</f>
        <v>27.55859375</v>
      </c>
    </row>
    <row r="10" spans="1:10" x14ac:dyDescent="0.25">
      <c r="A10" s="1">
        <f>3175</f>
        <v>3175</v>
      </c>
      <c r="B10" s="1">
        <f t="shared" si="0"/>
        <v>0</v>
      </c>
      <c r="C10" s="1">
        <f>2182</f>
        <v>2182</v>
      </c>
      <c r="D10" s="1">
        <f>29496</f>
        <v>29496</v>
      </c>
      <c r="E10" s="1">
        <f>28.8046875</f>
        <v>28.8046875</v>
      </c>
    </row>
    <row r="11" spans="1:10" x14ac:dyDescent="0.25">
      <c r="A11" s="1">
        <f>3504</f>
        <v>3504</v>
      </c>
      <c r="B11" s="1">
        <f t="shared" si="0"/>
        <v>0</v>
      </c>
      <c r="C11" s="1">
        <f>2341</f>
        <v>2341</v>
      </c>
      <c r="D11" s="1">
        <f>30232</f>
        <v>30232</v>
      </c>
      <c r="E11" s="1">
        <f>29.5234375</f>
        <v>29.5234375</v>
      </c>
    </row>
    <row r="12" spans="1:10" x14ac:dyDescent="0.25">
      <c r="A12" s="1">
        <f>3782</f>
        <v>3782</v>
      </c>
      <c r="B12" s="1">
        <f t="shared" si="0"/>
        <v>0</v>
      </c>
      <c r="C12" s="1">
        <f>2503</f>
        <v>2503</v>
      </c>
      <c r="D12" s="1">
        <f>30320</f>
        <v>30320</v>
      </c>
      <c r="E12" s="1">
        <f>29.609375</f>
        <v>29.609375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4045</f>
        <v>4045</v>
      </c>
      <c r="B13" s="1">
        <f t="shared" si="0"/>
        <v>0</v>
      </c>
      <c r="C13" s="1">
        <f>2655</f>
        <v>2655</v>
      </c>
      <c r="D13" s="1">
        <f>30326</f>
        <v>30326</v>
      </c>
      <c r="E13" s="1">
        <f>29.615234375</f>
        <v>29.615234375</v>
      </c>
      <c r="H13" s="1">
        <f>AVERAGE(E10:E25)</f>
        <v>29.5596923828125</v>
      </c>
      <c r="I13" s="1">
        <f>MAX(E2:E313)</f>
        <v>33.69921875</v>
      </c>
      <c r="J13" s="1">
        <f>AVERAGE(E189:E207)</f>
        <v>33.652806332236842</v>
      </c>
    </row>
    <row r="14" spans="1:10" x14ac:dyDescent="0.25">
      <c r="A14" s="1">
        <f>4322</f>
        <v>4322</v>
      </c>
      <c r="B14" s="1">
        <f t="shared" si="0"/>
        <v>0</v>
      </c>
      <c r="C14" s="1">
        <f>2815</f>
        <v>2815</v>
      </c>
      <c r="D14" s="1">
        <f>30324</f>
        <v>30324</v>
      </c>
      <c r="E14" s="1">
        <f>29.61328125</f>
        <v>29.61328125</v>
      </c>
    </row>
    <row r="15" spans="1:10" x14ac:dyDescent="0.25">
      <c r="A15" s="1">
        <f>4623</f>
        <v>4623</v>
      </c>
      <c r="B15" s="1">
        <f t="shared" si="0"/>
        <v>0</v>
      </c>
      <c r="C15" s="1">
        <f>2974</f>
        <v>2974</v>
      </c>
      <c r="D15" s="1">
        <f>30326</f>
        <v>30326</v>
      </c>
      <c r="E15" s="1">
        <f>29.615234375</f>
        <v>29.615234375</v>
      </c>
    </row>
    <row r="16" spans="1:10" x14ac:dyDescent="0.25">
      <c r="A16" s="1">
        <f>4942</f>
        <v>4942</v>
      </c>
      <c r="B16" s="1">
        <f t="shared" si="0"/>
        <v>0</v>
      </c>
      <c r="C16" s="1">
        <f>3200</f>
        <v>3200</v>
      </c>
      <c r="D16" s="1">
        <f>30324</f>
        <v>30324</v>
      </c>
      <c r="E16" s="1">
        <f>29.61328125</f>
        <v>29.61328125</v>
      </c>
    </row>
    <row r="17" spans="1:5" x14ac:dyDescent="0.25">
      <c r="A17" s="1">
        <f>5281</f>
        <v>5281</v>
      </c>
      <c r="B17" s="1">
        <f t="shared" si="0"/>
        <v>0</v>
      </c>
      <c r="C17" s="1">
        <f>3365</f>
        <v>3365</v>
      </c>
      <c r="D17" s="1">
        <f>30328</f>
        <v>30328</v>
      </c>
      <c r="E17" s="1">
        <f>29.6171875</f>
        <v>29.6171875</v>
      </c>
    </row>
    <row r="18" spans="1:5" x14ac:dyDescent="0.25">
      <c r="A18" s="1">
        <f>5588</f>
        <v>5588</v>
      </c>
      <c r="B18" s="1">
        <f>10</f>
        <v>10</v>
      </c>
      <c r="C18" s="1">
        <f>3491</f>
        <v>3491</v>
      </c>
      <c r="D18" s="1">
        <f>30328</f>
        <v>30328</v>
      </c>
      <c r="E18" s="1">
        <f>29.6171875</f>
        <v>29.6171875</v>
      </c>
    </row>
    <row r="19" spans="1:5" x14ac:dyDescent="0.25">
      <c r="A19" s="1">
        <f>5876</f>
        <v>5876</v>
      </c>
      <c r="B19" s="1">
        <f>0</f>
        <v>0</v>
      </c>
      <c r="C19" s="1">
        <f>3641</f>
        <v>3641</v>
      </c>
      <c r="D19" s="1">
        <f>30328</f>
        <v>30328</v>
      </c>
      <c r="E19" s="1">
        <f>29.6171875</f>
        <v>29.6171875</v>
      </c>
    </row>
    <row r="20" spans="1:5" x14ac:dyDescent="0.25">
      <c r="A20" s="1">
        <f>6159</f>
        <v>6159</v>
      </c>
      <c r="B20" s="1">
        <f>0</f>
        <v>0</v>
      </c>
      <c r="C20" s="1">
        <f>3763</f>
        <v>3763</v>
      </c>
      <c r="D20" s="1">
        <f>30328</f>
        <v>30328</v>
      </c>
      <c r="E20" s="1">
        <f>29.6171875</f>
        <v>29.6171875</v>
      </c>
    </row>
    <row r="21" spans="1:5" x14ac:dyDescent="0.25">
      <c r="A21" s="1">
        <f>6455</f>
        <v>6455</v>
      </c>
      <c r="B21" s="1">
        <f>41</f>
        <v>41</v>
      </c>
      <c r="C21" s="1">
        <f>3888</f>
        <v>3888</v>
      </c>
      <c r="D21" s="1">
        <f>30330</f>
        <v>30330</v>
      </c>
      <c r="E21" s="1">
        <f>29.619140625</f>
        <v>29.619140625</v>
      </c>
    </row>
    <row r="22" spans="1:5" x14ac:dyDescent="0.25">
      <c r="A22" s="1">
        <f>6777</f>
        <v>6777</v>
      </c>
      <c r="B22" s="1">
        <f>16</f>
        <v>16</v>
      </c>
      <c r="C22" s="1">
        <f>4022</f>
        <v>4022</v>
      </c>
      <c r="D22" s="1">
        <f>30328</f>
        <v>30328</v>
      </c>
      <c r="E22" s="1">
        <f>29.6171875</f>
        <v>29.6171875</v>
      </c>
    </row>
    <row r="23" spans="1:5" x14ac:dyDescent="0.25">
      <c r="A23" s="1">
        <f>7089</f>
        <v>7089</v>
      </c>
      <c r="B23" s="1">
        <f>0</f>
        <v>0</v>
      </c>
      <c r="C23" s="1">
        <f>4155</f>
        <v>4155</v>
      </c>
      <c r="D23" s="1">
        <f>30330</f>
        <v>30330</v>
      </c>
      <c r="E23" s="1">
        <f>29.619140625</f>
        <v>29.619140625</v>
      </c>
    </row>
    <row r="24" spans="1:5" x14ac:dyDescent="0.25">
      <c r="A24" s="1">
        <f>7381</f>
        <v>7381</v>
      </c>
      <c r="B24" s="1">
        <f>0</f>
        <v>0</v>
      </c>
      <c r="C24" s="1">
        <f>4282</f>
        <v>4282</v>
      </c>
      <c r="D24" s="1">
        <f>30328</f>
        <v>30328</v>
      </c>
      <c r="E24" s="1">
        <f>29.6171875</f>
        <v>29.6171875</v>
      </c>
    </row>
    <row r="25" spans="1:5" x14ac:dyDescent="0.25">
      <c r="A25" s="1">
        <f>7676</f>
        <v>7676</v>
      </c>
      <c r="B25" s="1">
        <f>0</f>
        <v>0</v>
      </c>
      <c r="C25" s="1">
        <f>4418</f>
        <v>4418</v>
      </c>
      <c r="D25" s="1">
        <f>30330</f>
        <v>30330</v>
      </c>
      <c r="E25" s="1">
        <f>29.619140625</f>
        <v>29.619140625</v>
      </c>
    </row>
    <row r="26" spans="1:5" x14ac:dyDescent="0.25">
      <c r="A26" s="1">
        <f>7985</f>
        <v>7985</v>
      </c>
      <c r="B26" s="1">
        <f>0</f>
        <v>0</v>
      </c>
      <c r="C26" s="1">
        <f>4600</f>
        <v>4600</v>
      </c>
      <c r="D26" s="1">
        <f>30328</f>
        <v>30328</v>
      </c>
      <c r="E26" s="1">
        <f>29.6171875</f>
        <v>29.6171875</v>
      </c>
    </row>
    <row r="27" spans="1:5" x14ac:dyDescent="0.25">
      <c r="A27" s="1">
        <f>8249</f>
        <v>8249</v>
      </c>
      <c r="B27" s="1">
        <f>0</f>
        <v>0</v>
      </c>
      <c r="C27" s="1">
        <f>4758</f>
        <v>4758</v>
      </c>
      <c r="D27" s="1">
        <f>30329</f>
        <v>30329</v>
      </c>
      <c r="E27" s="1">
        <f>29.6181640625</f>
        <v>29.6181640625</v>
      </c>
    </row>
    <row r="28" spans="1:5" x14ac:dyDescent="0.25">
      <c r="A28" s="1">
        <f>8516</f>
        <v>8516</v>
      </c>
      <c r="B28" s="1">
        <f>0</f>
        <v>0</v>
      </c>
      <c r="C28" s="1">
        <f>4897</f>
        <v>4897</v>
      </c>
      <c r="D28" s="1">
        <f>30328</f>
        <v>30328</v>
      </c>
      <c r="E28" s="1">
        <f>29.6171875</f>
        <v>29.6171875</v>
      </c>
    </row>
    <row r="29" spans="1:5" x14ac:dyDescent="0.25">
      <c r="A29" s="1">
        <f>8824</f>
        <v>8824</v>
      </c>
      <c r="B29" s="1">
        <f>40</f>
        <v>40</v>
      </c>
      <c r="C29" s="1">
        <f>5098</f>
        <v>5098</v>
      </c>
      <c r="D29" s="1">
        <f>30330</f>
        <v>30330</v>
      </c>
      <c r="E29" s="1">
        <f>29.619140625</f>
        <v>29.619140625</v>
      </c>
    </row>
    <row r="30" spans="1:5" x14ac:dyDescent="0.25">
      <c r="A30" s="1">
        <f>9110</f>
        <v>9110</v>
      </c>
      <c r="B30" s="1">
        <f>13</f>
        <v>13</v>
      </c>
      <c r="C30" s="1">
        <f>5278</f>
        <v>5278</v>
      </c>
      <c r="D30" s="1">
        <f>30324</f>
        <v>30324</v>
      </c>
      <c r="E30" s="1">
        <f>29.61328125</f>
        <v>29.61328125</v>
      </c>
    </row>
    <row r="31" spans="1:5" x14ac:dyDescent="0.25">
      <c r="A31" s="1">
        <f>9380</f>
        <v>9380</v>
      </c>
      <c r="B31" s="1">
        <f t="shared" ref="B31:B38" si="1">0</f>
        <v>0</v>
      </c>
      <c r="C31" s="1">
        <f>5441</f>
        <v>5441</v>
      </c>
      <c r="D31" s="1">
        <f>30324</f>
        <v>30324</v>
      </c>
      <c r="E31" s="1">
        <f>29.61328125</f>
        <v>29.61328125</v>
      </c>
    </row>
    <row r="32" spans="1:5" x14ac:dyDescent="0.25">
      <c r="A32" s="1">
        <f>9681</f>
        <v>9681</v>
      </c>
      <c r="B32" s="1">
        <f t="shared" si="1"/>
        <v>0</v>
      </c>
      <c r="C32" s="1">
        <f>5594</f>
        <v>5594</v>
      </c>
      <c r="D32" s="1">
        <f>30511</f>
        <v>30511</v>
      </c>
      <c r="E32" s="1">
        <f>29.7958984375</f>
        <v>29.7958984375</v>
      </c>
    </row>
    <row r="33" spans="1:5" x14ac:dyDescent="0.25">
      <c r="A33" s="1">
        <f>9974</f>
        <v>9974</v>
      </c>
      <c r="B33" s="1">
        <f t="shared" si="1"/>
        <v>0</v>
      </c>
      <c r="C33" s="1">
        <f>5755</f>
        <v>5755</v>
      </c>
      <c r="D33" s="1">
        <f>30824</f>
        <v>30824</v>
      </c>
      <c r="E33" s="1">
        <f>30.1015625</f>
        <v>30.1015625</v>
      </c>
    </row>
    <row r="34" spans="1:5" x14ac:dyDescent="0.25">
      <c r="A34" s="1">
        <f>10271</f>
        <v>10271</v>
      </c>
      <c r="B34" s="1">
        <f t="shared" si="1"/>
        <v>0</v>
      </c>
      <c r="C34" s="1">
        <f>5919</f>
        <v>5919</v>
      </c>
      <c r="D34" s="1">
        <f>30840</f>
        <v>30840</v>
      </c>
      <c r="E34" s="1">
        <f>30.1171875</f>
        <v>30.1171875</v>
      </c>
    </row>
    <row r="35" spans="1:5" x14ac:dyDescent="0.25">
      <c r="A35" s="1">
        <f>10594</f>
        <v>10594</v>
      </c>
      <c r="B35" s="1">
        <f t="shared" si="1"/>
        <v>0</v>
      </c>
      <c r="C35" s="1">
        <f>6054</f>
        <v>6054</v>
      </c>
      <c r="D35" s="1">
        <f>30852</f>
        <v>30852</v>
      </c>
      <c r="E35" s="1">
        <f>30.12890625</f>
        <v>30.12890625</v>
      </c>
    </row>
    <row r="36" spans="1:5" x14ac:dyDescent="0.25">
      <c r="A36" s="1">
        <f>10895</f>
        <v>10895</v>
      </c>
      <c r="B36" s="1">
        <f t="shared" si="1"/>
        <v>0</v>
      </c>
      <c r="C36" s="1">
        <f>6245</f>
        <v>6245</v>
      </c>
      <c r="D36" s="1">
        <f>31054</f>
        <v>31054</v>
      </c>
      <c r="E36" s="1">
        <f>30.326171875</f>
        <v>30.326171875</v>
      </c>
    </row>
    <row r="37" spans="1:5" x14ac:dyDescent="0.25">
      <c r="A37" s="1">
        <f>11184</f>
        <v>11184</v>
      </c>
      <c r="B37" s="1">
        <f t="shared" si="1"/>
        <v>0</v>
      </c>
      <c r="C37" s="1">
        <f>6446</f>
        <v>6446</v>
      </c>
      <c r="D37" s="1">
        <f>32000</f>
        <v>32000</v>
      </c>
      <c r="E37" s="1">
        <f>31.25</f>
        <v>31.25</v>
      </c>
    </row>
    <row r="38" spans="1:5" x14ac:dyDescent="0.25">
      <c r="A38" s="1">
        <f>11490</f>
        <v>11490</v>
      </c>
      <c r="B38" s="1">
        <f t="shared" si="1"/>
        <v>0</v>
      </c>
      <c r="C38" s="1">
        <f>6617</f>
        <v>6617</v>
      </c>
      <c r="D38" s="1">
        <f>32979</f>
        <v>32979</v>
      </c>
      <c r="E38" s="1">
        <f>32.2060546875</f>
        <v>32.2060546875</v>
      </c>
    </row>
    <row r="39" spans="1:5" x14ac:dyDescent="0.25">
      <c r="A39" s="1">
        <f>11766</f>
        <v>11766</v>
      </c>
      <c r="B39" s="1">
        <f>5</f>
        <v>5</v>
      </c>
      <c r="C39" s="1">
        <f>6755</f>
        <v>6755</v>
      </c>
      <c r="D39" s="1">
        <f>33047</f>
        <v>33047</v>
      </c>
      <c r="E39" s="1">
        <f>32.2724609375</f>
        <v>32.2724609375</v>
      </c>
    </row>
    <row r="40" spans="1:5" x14ac:dyDescent="0.25">
      <c r="A40" s="1">
        <f>12034</f>
        <v>12034</v>
      </c>
      <c r="B40" s="1">
        <f t="shared" ref="B40:B48" si="2">0</f>
        <v>0</v>
      </c>
      <c r="C40" s="1">
        <f>6918</f>
        <v>6918</v>
      </c>
      <c r="D40" s="1">
        <f>33060</f>
        <v>33060</v>
      </c>
      <c r="E40" s="1">
        <f>32.28515625</f>
        <v>32.28515625</v>
      </c>
    </row>
    <row r="41" spans="1:5" x14ac:dyDescent="0.25">
      <c r="A41" s="1">
        <f>12314</f>
        <v>12314</v>
      </c>
      <c r="B41" s="1">
        <f t="shared" si="2"/>
        <v>0</v>
      </c>
      <c r="C41" s="1">
        <f>7091</f>
        <v>7091</v>
      </c>
      <c r="D41" s="1">
        <f>33059</f>
        <v>33059</v>
      </c>
      <c r="E41" s="1">
        <f t="shared" ref="E41:E47" si="3">32.2841796875</f>
        <v>32.2841796875</v>
      </c>
    </row>
    <row r="42" spans="1:5" x14ac:dyDescent="0.25">
      <c r="A42" s="1">
        <f>12594</f>
        <v>12594</v>
      </c>
      <c r="B42" s="1">
        <f t="shared" si="2"/>
        <v>0</v>
      </c>
      <c r="C42" s="1">
        <f>7244</f>
        <v>7244</v>
      </c>
      <c r="D42" s="1">
        <f>33059</f>
        <v>33059</v>
      </c>
      <c r="E42" s="1">
        <f t="shared" si="3"/>
        <v>32.2841796875</v>
      </c>
    </row>
    <row r="43" spans="1:5" x14ac:dyDescent="0.25">
      <c r="A43" s="1">
        <f>12930</f>
        <v>12930</v>
      </c>
      <c r="B43" s="1">
        <f t="shared" si="2"/>
        <v>0</v>
      </c>
      <c r="C43" s="1">
        <f>7381</f>
        <v>7381</v>
      </c>
      <c r="D43" s="1">
        <f>33059</f>
        <v>33059</v>
      </c>
      <c r="E43" s="1">
        <f t="shared" si="3"/>
        <v>32.2841796875</v>
      </c>
    </row>
    <row r="44" spans="1:5" x14ac:dyDescent="0.25">
      <c r="A44" s="1">
        <f>13280</f>
        <v>13280</v>
      </c>
      <c r="B44" s="1">
        <f t="shared" si="2"/>
        <v>0</v>
      </c>
      <c r="C44" s="1">
        <f>7535</f>
        <v>7535</v>
      </c>
      <c r="D44" s="1">
        <f>33059</f>
        <v>33059</v>
      </c>
      <c r="E44" s="1">
        <f t="shared" si="3"/>
        <v>32.2841796875</v>
      </c>
    </row>
    <row r="45" spans="1:5" x14ac:dyDescent="0.25">
      <c r="A45" s="1">
        <f>13605</f>
        <v>13605</v>
      </c>
      <c r="B45" s="1">
        <f t="shared" si="2"/>
        <v>0</v>
      </c>
      <c r="C45" s="1">
        <f>7668</f>
        <v>7668</v>
      </c>
      <c r="D45" s="1">
        <f>33059</f>
        <v>33059</v>
      </c>
      <c r="E45" s="1">
        <f t="shared" si="3"/>
        <v>32.2841796875</v>
      </c>
    </row>
    <row r="46" spans="1:5" x14ac:dyDescent="0.25">
      <c r="A46" s="1">
        <f>13909</f>
        <v>13909</v>
      </c>
      <c r="B46" s="1">
        <f t="shared" si="2"/>
        <v>0</v>
      </c>
      <c r="C46" s="1">
        <f>7833</f>
        <v>7833</v>
      </c>
      <c r="D46" s="1">
        <f>33059</f>
        <v>33059</v>
      </c>
      <c r="E46" s="1">
        <f t="shared" si="3"/>
        <v>32.2841796875</v>
      </c>
    </row>
    <row r="47" spans="1:5" x14ac:dyDescent="0.25">
      <c r="A47" s="1">
        <f>14216</f>
        <v>14216</v>
      </c>
      <c r="B47" s="1">
        <f t="shared" si="2"/>
        <v>0</v>
      </c>
      <c r="C47" s="1">
        <f>7960</f>
        <v>7960</v>
      </c>
      <c r="D47" s="1">
        <f>33059</f>
        <v>33059</v>
      </c>
      <c r="E47" s="1">
        <f t="shared" si="3"/>
        <v>32.2841796875</v>
      </c>
    </row>
    <row r="48" spans="1:5" x14ac:dyDescent="0.25">
      <c r="A48" s="1">
        <f>14543</f>
        <v>14543</v>
      </c>
      <c r="B48" s="1">
        <f t="shared" si="2"/>
        <v>0</v>
      </c>
      <c r="C48" s="1">
        <f>8121</f>
        <v>8121</v>
      </c>
      <c r="D48" s="1">
        <f>33060</f>
        <v>33060</v>
      </c>
      <c r="E48" s="1">
        <f>32.28515625</f>
        <v>32.28515625</v>
      </c>
    </row>
    <row r="49" spans="1:5" x14ac:dyDescent="0.25">
      <c r="A49" s="1">
        <f>14853</f>
        <v>14853</v>
      </c>
      <c r="B49" s="1">
        <f>15</f>
        <v>15</v>
      </c>
      <c r="C49" s="1">
        <f>8284</f>
        <v>8284</v>
      </c>
      <c r="D49" s="1">
        <f>33059</f>
        <v>33059</v>
      </c>
      <c r="E49" s="1">
        <f>32.2841796875</f>
        <v>32.2841796875</v>
      </c>
    </row>
    <row r="50" spans="1:5" x14ac:dyDescent="0.25">
      <c r="A50" s="1">
        <f>15167</f>
        <v>15167</v>
      </c>
      <c r="B50" s="1">
        <f>15</f>
        <v>15</v>
      </c>
      <c r="C50" s="1">
        <f>8413</f>
        <v>8413</v>
      </c>
      <c r="D50" s="1">
        <f>33059</f>
        <v>33059</v>
      </c>
      <c r="E50" s="1">
        <f>32.2841796875</f>
        <v>32.2841796875</v>
      </c>
    </row>
    <row r="51" spans="1:5" x14ac:dyDescent="0.25">
      <c r="A51" s="1">
        <f>15434</f>
        <v>15434</v>
      </c>
      <c r="B51" s="1">
        <f>0</f>
        <v>0</v>
      </c>
      <c r="C51" s="1">
        <f>8570</f>
        <v>8570</v>
      </c>
      <c r="D51" s="1">
        <f>33099</f>
        <v>33099</v>
      </c>
      <c r="E51" s="1">
        <f>32.3232421875</f>
        <v>32.3232421875</v>
      </c>
    </row>
    <row r="52" spans="1:5" x14ac:dyDescent="0.25">
      <c r="A52" s="1">
        <f>15751</f>
        <v>15751</v>
      </c>
      <c r="B52" s="1">
        <f>0</f>
        <v>0</v>
      </c>
      <c r="C52" s="1">
        <f>8767</f>
        <v>8767</v>
      </c>
      <c r="D52" s="1">
        <f>33299</f>
        <v>33299</v>
      </c>
      <c r="E52" s="1">
        <f>32.5185546875</f>
        <v>32.5185546875</v>
      </c>
    </row>
    <row r="53" spans="1:5" x14ac:dyDescent="0.25">
      <c r="A53" s="1">
        <f>16072</f>
        <v>16072</v>
      </c>
      <c r="B53" s="1">
        <f>0</f>
        <v>0</v>
      </c>
      <c r="C53" s="1">
        <f>8924</f>
        <v>8924</v>
      </c>
      <c r="D53" s="1">
        <f>33364</f>
        <v>33364</v>
      </c>
      <c r="E53" s="1">
        <f>32.58203125</f>
        <v>32.58203125</v>
      </c>
    </row>
    <row r="54" spans="1:5" x14ac:dyDescent="0.25">
      <c r="A54" s="1">
        <f>16409</f>
        <v>16409</v>
      </c>
      <c r="B54" s="1">
        <f>0</f>
        <v>0</v>
      </c>
      <c r="C54" s="1">
        <f>9069</f>
        <v>9069</v>
      </c>
      <c r="D54" s="1">
        <f>33399</f>
        <v>33399</v>
      </c>
      <c r="E54" s="1">
        <f>32.6162109375</f>
        <v>32.6162109375</v>
      </c>
    </row>
    <row r="55" spans="1:5" x14ac:dyDescent="0.25">
      <c r="A55" s="1">
        <f>16732</f>
        <v>16732</v>
      </c>
      <c r="B55" s="1">
        <f>0</f>
        <v>0</v>
      </c>
      <c r="C55" s="1">
        <f>9206</f>
        <v>9206</v>
      </c>
      <c r="D55" s="1">
        <f>33412</f>
        <v>33412</v>
      </c>
      <c r="E55" s="1">
        <f>32.62890625</f>
        <v>32.62890625</v>
      </c>
    </row>
    <row r="56" spans="1:5" x14ac:dyDescent="0.25">
      <c r="A56" s="1">
        <f>17078</f>
        <v>17078</v>
      </c>
      <c r="B56" s="1">
        <f>0</f>
        <v>0</v>
      </c>
      <c r="C56" s="1">
        <f>9366</f>
        <v>9366</v>
      </c>
      <c r="D56" s="1">
        <f t="shared" ref="D56:D67" si="4">33411</f>
        <v>33411</v>
      </c>
      <c r="E56" s="1">
        <f t="shared" ref="E56:E67" si="5">32.6279296875</f>
        <v>32.6279296875</v>
      </c>
    </row>
    <row r="57" spans="1:5" x14ac:dyDescent="0.25">
      <c r="A57" s="1">
        <f>17420</f>
        <v>17420</v>
      </c>
      <c r="B57" s="1">
        <f>0</f>
        <v>0</v>
      </c>
      <c r="C57" s="1">
        <f>9521</f>
        <v>9521</v>
      </c>
      <c r="D57" s="1">
        <f t="shared" si="4"/>
        <v>33411</v>
      </c>
      <c r="E57" s="1">
        <f t="shared" si="5"/>
        <v>32.6279296875</v>
      </c>
    </row>
    <row r="58" spans="1:5" x14ac:dyDescent="0.25">
      <c r="A58" s="1">
        <f>17750</f>
        <v>17750</v>
      </c>
      <c r="B58" s="1">
        <f>20</f>
        <v>20</v>
      </c>
      <c r="C58" s="1">
        <f>9659</f>
        <v>9659</v>
      </c>
      <c r="D58" s="1">
        <f t="shared" si="4"/>
        <v>33411</v>
      </c>
      <c r="E58" s="1">
        <f t="shared" si="5"/>
        <v>32.6279296875</v>
      </c>
    </row>
    <row r="59" spans="1:5" x14ac:dyDescent="0.25">
      <c r="A59" s="1">
        <f>18072</f>
        <v>18072</v>
      </c>
      <c r="B59" s="1">
        <f>22</f>
        <v>22</v>
      </c>
      <c r="C59" s="1">
        <f>9819</f>
        <v>9819</v>
      </c>
      <c r="D59" s="1">
        <f t="shared" si="4"/>
        <v>33411</v>
      </c>
      <c r="E59" s="1">
        <f t="shared" si="5"/>
        <v>32.6279296875</v>
      </c>
    </row>
    <row r="60" spans="1:5" x14ac:dyDescent="0.25">
      <c r="A60" s="1">
        <f>18361</f>
        <v>18361</v>
      </c>
      <c r="B60" s="1">
        <f>3</f>
        <v>3</v>
      </c>
      <c r="C60" s="1">
        <f>9967</f>
        <v>9967</v>
      </c>
      <c r="D60" s="1">
        <f t="shared" si="4"/>
        <v>33411</v>
      </c>
      <c r="E60" s="1">
        <f t="shared" si="5"/>
        <v>32.6279296875</v>
      </c>
    </row>
    <row r="61" spans="1:5" x14ac:dyDescent="0.25">
      <c r="A61" s="1">
        <f>18650</f>
        <v>18650</v>
      </c>
      <c r="B61" s="1">
        <f>0</f>
        <v>0</v>
      </c>
      <c r="C61" s="1">
        <f>10140</f>
        <v>10140</v>
      </c>
      <c r="D61" s="1">
        <f t="shared" si="4"/>
        <v>33411</v>
      </c>
      <c r="E61" s="1">
        <f t="shared" si="5"/>
        <v>32.6279296875</v>
      </c>
    </row>
    <row r="62" spans="1:5" x14ac:dyDescent="0.25">
      <c r="A62" s="1">
        <f>18932</f>
        <v>18932</v>
      </c>
      <c r="B62" s="1">
        <f>0</f>
        <v>0</v>
      </c>
      <c r="C62" s="1">
        <f>10327</f>
        <v>10327</v>
      </c>
      <c r="D62" s="1">
        <f t="shared" si="4"/>
        <v>33411</v>
      </c>
      <c r="E62" s="1">
        <f t="shared" si="5"/>
        <v>32.6279296875</v>
      </c>
    </row>
    <row r="63" spans="1:5" x14ac:dyDescent="0.25">
      <c r="A63" s="1">
        <f>19212</f>
        <v>19212</v>
      </c>
      <c r="B63" s="1">
        <f>0</f>
        <v>0</v>
      </c>
      <c r="C63" s="1">
        <f>10477</f>
        <v>10477</v>
      </c>
      <c r="D63" s="1">
        <f t="shared" si="4"/>
        <v>33411</v>
      </c>
      <c r="E63" s="1">
        <f t="shared" si="5"/>
        <v>32.6279296875</v>
      </c>
    </row>
    <row r="64" spans="1:5" x14ac:dyDescent="0.25">
      <c r="A64" s="1">
        <f>19484</f>
        <v>19484</v>
      </c>
      <c r="B64" s="1">
        <f>0</f>
        <v>0</v>
      </c>
      <c r="C64" s="1">
        <f>10645</f>
        <v>10645</v>
      </c>
      <c r="D64" s="1">
        <f t="shared" si="4"/>
        <v>33411</v>
      </c>
      <c r="E64" s="1">
        <f t="shared" si="5"/>
        <v>32.6279296875</v>
      </c>
    </row>
    <row r="65" spans="1:5" x14ac:dyDescent="0.25">
      <c r="A65" s="1">
        <f>19750</f>
        <v>19750</v>
      </c>
      <c r="B65" s="1">
        <f>0</f>
        <v>0</v>
      </c>
      <c r="C65" s="1">
        <f>10792</f>
        <v>10792</v>
      </c>
      <c r="D65" s="1">
        <f t="shared" si="4"/>
        <v>33411</v>
      </c>
      <c r="E65" s="1">
        <f t="shared" si="5"/>
        <v>32.6279296875</v>
      </c>
    </row>
    <row r="66" spans="1:5" x14ac:dyDescent="0.25">
      <c r="A66" s="1">
        <f>20040</f>
        <v>20040</v>
      </c>
      <c r="B66" s="1">
        <f>0</f>
        <v>0</v>
      </c>
      <c r="C66" s="1">
        <f>10950</f>
        <v>10950</v>
      </c>
      <c r="D66" s="1">
        <f t="shared" si="4"/>
        <v>33411</v>
      </c>
      <c r="E66" s="1">
        <f t="shared" si="5"/>
        <v>32.6279296875</v>
      </c>
    </row>
    <row r="67" spans="1:5" x14ac:dyDescent="0.25">
      <c r="A67" s="1">
        <f>20395</f>
        <v>20395</v>
      </c>
      <c r="B67" s="1">
        <f>0</f>
        <v>0</v>
      </c>
      <c r="C67" s="1">
        <f>11098</f>
        <v>11098</v>
      </c>
      <c r="D67" s="1">
        <f t="shared" si="4"/>
        <v>33411</v>
      </c>
      <c r="E67" s="1">
        <f t="shared" si="5"/>
        <v>32.6279296875</v>
      </c>
    </row>
    <row r="68" spans="1:5" x14ac:dyDescent="0.25">
      <c r="A68" s="1">
        <f>20741</f>
        <v>20741</v>
      </c>
      <c r="B68" s="1">
        <f>29</f>
        <v>29</v>
      </c>
      <c r="C68" s="1">
        <f>11280</f>
        <v>11280</v>
      </c>
      <c r="D68" s="1">
        <f>33412</f>
        <v>33412</v>
      </c>
      <c r="E68" s="1">
        <f>32.62890625</f>
        <v>32.62890625</v>
      </c>
    </row>
    <row r="69" spans="1:5" x14ac:dyDescent="0.25">
      <c r="A69" s="1">
        <f>21046</f>
        <v>21046</v>
      </c>
      <c r="B69" s="1">
        <f>6</f>
        <v>6</v>
      </c>
      <c r="C69" s="1">
        <f>11443</f>
        <v>11443</v>
      </c>
      <c r="D69" s="1">
        <f>33411</f>
        <v>33411</v>
      </c>
      <c r="E69" s="1">
        <f>32.6279296875</f>
        <v>32.6279296875</v>
      </c>
    </row>
    <row r="70" spans="1:5" x14ac:dyDescent="0.25">
      <c r="A70" s="1">
        <f>21386</f>
        <v>21386</v>
      </c>
      <c r="B70" s="1">
        <f t="shared" ref="B70:B77" si="6">0</f>
        <v>0</v>
      </c>
      <c r="C70" s="1">
        <f>11649</f>
        <v>11649</v>
      </c>
      <c r="D70" s="1">
        <f>33584</f>
        <v>33584</v>
      </c>
      <c r="E70" s="1">
        <f>32.796875</f>
        <v>32.796875</v>
      </c>
    </row>
    <row r="71" spans="1:5" x14ac:dyDescent="0.25">
      <c r="A71" s="1">
        <f>21710</f>
        <v>21710</v>
      </c>
      <c r="B71" s="1">
        <f t="shared" si="6"/>
        <v>0</v>
      </c>
      <c r="C71" s="1">
        <f>11823</f>
        <v>11823</v>
      </c>
      <c r="D71" s="1">
        <f>33599</f>
        <v>33599</v>
      </c>
      <c r="E71" s="1">
        <f>32.8115234375</f>
        <v>32.8115234375</v>
      </c>
    </row>
    <row r="72" spans="1:5" x14ac:dyDescent="0.25">
      <c r="A72" s="1">
        <f>21992</f>
        <v>21992</v>
      </c>
      <c r="B72" s="1">
        <f t="shared" si="6"/>
        <v>0</v>
      </c>
      <c r="C72" s="1">
        <f>11956</f>
        <v>11956</v>
      </c>
      <c r="D72" s="1">
        <f>33599</f>
        <v>33599</v>
      </c>
      <c r="E72" s="1">
        <f>32.8115234375</f>
        <v>32.8115234375</v>
      </c>
    </row>
    <row r="73" spans="1:5" x14ac:dyDescent="0.25">
      <c r="A73" s="1">
        <f>22305</f>
        <v>22305</v>
      </c>
      <c r="B73" s="1">
        <f t="shared" si="6"/>
        <v>0</v>
      </c>
      <c r="C73" s="1">
        <f>12171</f>
        <v>12171</v>
      </c>
      <c r="D73" s="1">
        <f>33600</f>
        <v>33600</v>
      </c>
      <c r="E73" s="1">
        <f>32.8125</f>
        <v>32.8125</v>
      </c>
    </row>
    <row r="74" spans="1:5" x14ac:dyDescent="0.25">
      <c r="A74" s="1">
        <f>22614</f>
        <v>22614</v>
      </c>
      <c r="B74" s="1">
        <f t="shared" si="6"/>
        <v>0</v>
      </c>
      <c r="C74" s="1">
        <f>12301</f>
        <v>12301</v>
      </c>
      <c r="D74" s="1">
        <f t="shared" ref="D74:D83" si="7">33599</f>
        <v>33599</v>
      </c>
      <c r="E74" s="1">
        <f t="shared" ref="E74:E83" si="8">32.8115234375</f>
        <v>32.8115234375</v>
      </c>
    </row>
    <row r="75" spans="1:5" x14ac:dyDescent="0.25">
      <c r="A75" s="1">
        <f>22918</f>
        <v>22918</v>
      </c>
      <c r="B75" s="1">
        <f t="shared" si="6"/>
        <v>0</v>
      </c>
      <c r="C75" s="1">
        <f>12447</f>
        <v>12447</v>
      </c>
      <c r="D75" s="1">
        <f t="shared" si="7"/>
        <v>33599</v>
      </c>
      <c r="E75" s="1">
        <f t="shared" si="8"/>
        <v>32.8115234375</v>
      </c>
    </row>
    <row r="76" spans="1:5" x14ac:dyDescent="0.25">
      <c r="A76" s="1">
        <f>23237</f>
        <v>23237</v>
      </c>
      <c r="B76" s="1">
        <f t="shared" si="6"/>
        <v>0</v>
      </c>
      <c r="C76" s="1">
        <f>12621</f>
        <v>12621</v>
      </c>
      <c r="D76" s="1">
        <f t="shared" si="7"/>
        <v>33599</v>
      </c>
      <c r="E76" s="1">
        <f t="shared" si="8"/>
        <v>32.8115234375</v>
      </c>
    </row>
    <row r="77" spans="1:5" x14ac:dyDescent="0.25">
      <c r="A77" s="1">
        <f>23540</f>
        <v>23540</v>
      </c>
      <c r="B77" s="1">
        <f t="shared" si="6"/>
        <v>0</v>
      </c>
      <c r="C77" s="1">
        <f>12781</f>
        <v>12781</v>
      </c>
      <c r="D77" s="1">
        <f t="shared" si="7"/>
        <v>33599</v>
      </c>
      <c r="E77" s="1">
        <f t="shared" si="8"/>
        <v>32.8115234375</v>
      </c>
    </row>
    <row r="78" spans="1:5" x14ac:dyDescent="0.25">
      <c r="A78" s="1">
        <f>23847</f>
        <v>23847</v>
      </c>
      <c r="B78" s="1">
        <f>17</f>
        <v>17</v>
      </c>
      <c r="C78" s="1">
        <f>12962</f>
        <v>12962</v>
      </c>
      <c r="D78" s="1">
        <f t="shared" si="7"/>
        <v>33599</v>
      </c>
      <c r="E78" s="1">
        <f t="shared" si="8"/>
        <v>32.8115234375</v>
      </c>
    </row>
    <row r="79" spans="1:5" x14ac:dyDescent="0.25">
      <c r="A79" s="1">
        <f>24153</f>
        <v>24153</v>
      </c>
      <c r="B79" s="1">
        <f>0</f>
        <v>0</v>
      </c>
      <c r="C79" s="1">
        <f>13123</f>
        <v>13123</v>
      </c>
      <c r="D79" s="1">
        <f t="shared" si="7"/>
        <v>33599</v>
      </c>
      <c r="E79" s="1">
        <f t="shared" si="8"/>
        <v>32.8115234375</v>
      </c>
    </row>
    <row r="80" spans="1:5" x14ac:dyDescent="0.25">
      <c r="A80" s="1">
        <f>24415</f>
        <v>24415</v>
      </c>
      <c r="B80" s="1">
        <f>0</f>
        <v>0</v>
      </c>
      <c r="C80" s="1">
        <f>13300</f>
        <v>13300</v>
      </c>
      <c r="D80" s="1">
        <f t="shared" si="7"/>
        <v>33599</v>
      </c>
      <c r="E80" s="1">
        <f t="shared" si="8"/>
        <v>32.8115234375</v>
      </c>
    </row>
    <row r="81" spans="1:5" x14ac:dyDescent="0.25">
      <c r="A81" s="1">
        <f>24690</f>
        <v>24690</v>
      </c>
      <c r="B81" s="1">
        <f>0</f>
        <v>0</v>
      </c>
      <c r="C81" s="1">
        <f>13468</f>
        <v>13468</v>
      </c>
      <c r="D81" s="1">
        <f t="shared" si="7"/>
        <v>33599</v>
      </c>
      <c r="E81" s="1">
        <f t="shared" si="8"/>
        <v>32.8115234375</v>
      </c>
    </row>
    <row r="82" spans="1:5" x14ac:dyDescent="0.25">
      <c r="A82" s="1">
        <f>25003</f>
        <v>25003</v>
      </c>
      <c r="B82" s="1">
        <f>0</f>
        <v>0</v>
      </c>
      <c r="C82" s="1">
        <f>13655</f>
        <v>13655</v>
      </c>
      <c r="D82" s="1">
        <f t="shared" si="7"/>
        <v>33599</v>
      </c>
      <c r="E82" s="1">
        <f t="shared" si="8"/>
        <v>32.8115234375</v>
      </c>
    </row>
    <row r="83" spans="1:5" x14ac:dyDescent="0.25">
      <c r="A83" s="1">
        <f>25375</f>
        <v>25375</v>
      </c>
      <c r="B83" s="1">
        <f>0</f>
        <v>0</v>
      </c>
      <c r="C83" s="1">
        <f>13832</f>
        <v>13832</v>
      </c>
      <c r="D83" s="1">
        <f t="shared" si="7"/>
        <v>33599</v>
      </c>
      <c r="E83" s="1">
        <f t="shared" si="8"/>
        <v>32.8115234375</v>
      </c>
    </row>
    <row r="84" spans="1:5" x14ac:dyDescent="0.25">
      <c r="A84" s="1">
        <f>25806</f>
        <v>25806</v>
      </c>
      <c r="B84" s="1">
        <f>0</f>
        <v>0</v>
      </c>
      <c r="C84" s="1">
        <f>14027</f>
        <v>14027</v>
      </c>
      <c r="D84" s="1">
        <f>33600</f>
        <v>33600</v>
      </c>
      <c r="E84" s="1">
        <f>32.8125</f>
        <v>32.8125</v>
      </c>
    </row>
    <row r="85" spans="1:5" x14ac:dyDescent="0.25">
      <c r="A85" s="1">
        <f>26190</f>
        <v>26190</v>
      </c>
      <c r="B85" s="1">
        <f>0</f>
        <v>0</v>
      </c>
      <c r="C85" s="1">
        <f>14204</f>
        <v>14204</v>
      </c>
      <c r="D85" s="1">
        <f>33599</f>
        <v>33599</v>
      </c>
      <c r="E85" s="1">
        <f>32.8115234375</f>
        <v>32.8115234375</v>
      </c>
    </row>
    <row r="86" spans="1:5" x14ac:dyDescent="0.25">
      <c r="A86" s="1">
        <f>26572</f>
        <v>26572</v>
      </c>
      <c r="B86" s="1">
        <f>5</f>
        <v>5</v>
      </c>
      <c r="C86" s="1">
        <f>14436</f>
        <v>14436</v>
      </c>
      <c r="D86" s="1">
        <f>33599</f>
        <v>33599</v>
      </c>
      <c r="E86" s="1">
        <f>32.8115234375</f>
        <v>32.8115234375</v>
      </c>
    </row>
    <row r="87" spans="1:5" x14ac:dyDescent="0.25">
      <c r="A87" s="1">
        <f>26877</f>
        <v>26877</v>
      </c>
      <c r="B87" s="1">
        <f t="shared" ref="B87:B94" si="9">0</f>
        <v>0</v>
      </c>
      <c r="C87" s="1">
        <f>14575</f>
        <v>14575</v>
      </c>
      <c r="D87" s="1">
        <f>33600</f>
        <v>33600</v>
      </c>
      <c r="E87" s="1">
        <f>32.8125</f>
        <v>32.8125</v>
      </c>
    </row>
    <row r="88" spans="1:5" x14ac:dyDescent="0.25">
      <c r="A88" s="1">
        <f>27243</f>
        <v>27243</v>
      </c>
      <c r="B88" s="1">
        <f t="shared" si="9"/>
        <v>0</v>
      </c>
      <c r="C88" s="1">
        <f>14727</f>
        <v>14727</v>
      </c>
      <c r="D88" s="1">
        <f>33628</f>
        <v>33628</v>
      </c>
      <c r="E88" s="1">
        <f>32.83984375</f>
        <v>32.83984375</v>
      </c>
    </row>
    <row r="89" spans="1:5" x14ac:dyDescent="0.25">
      <c r="A89" s="1">
        <f>27652</f>
        <v>27652</v>
      </c>
      <c r="B89" s="1">
        <f t="shared" si="9"/>
        <v>0</v>
      </c>
      <c r="C89" s="1">
        <f>14903</f>
        <v>14903</v>
      </c>
      <c r="D89" s="1">
        <f>33668</f>
        <v>33668</v>
      </c>
      <c r="E89" s="1">
        <f>32.87890625</f>
        <v>32.87890625</v>
      </c>
    </row>
    <row r="90" spans="1:5" x14ac:dyDescent="0.25">
      <c r="A90" s="1">
        <f>28054</f>
        <v>28054</v>
      </c>
      <c r="B90" s="1">
        <f t="shared" si="9"/>
        <v>0</v>
      </c>
      <c r="C90" s="1">
        <f>15112</f>
        <v>15112</v>
      </c>
      <c r="D90" s="1">
        <f>33712</f>
        <v>33712</v>
      </c>
      <c r="E90" s="1">
        <f>32.921875</f>
        <v>32.921875</v>
      </c>
    </row>
    <row r="91" spans="1:5" x14ac:dyDescent="0.25">
      <c r="A91" s="1">
        <f>28465</f>
        <v>28465</v>
      </c>
      <c r="B91" s="1">
        <f t="shared" si="9"/>
        <v>0</v>
      </c>
      <c r="C91" s="1">
        <f>15263</f>
        <v>15263</v>
      </c>
      <c r="D91" s="1">
        <f>33713</f>
        <v>33713</v>
      </c>
      <c r="E91" s="1">
        <f>32.9228515625</f>
        <v>32.9228515625</v>
      </c>
    </row>
    <row r="92" spans="1:5" x14ac:dyDescent="0.25">
      <c r="A92" s="1">
        <f>28886</f>
        <v>28886</v>
      </c>
      <c r="B92" s="1">
        <f t="shared" si="9"/>
        <v>0</v>
      </c>
      <c r="C92" s="1">
        <f>15447</f>
        <v>15447</v>
      </c>
      <c r="D92" s="1">
        <f t="shared" ref="D92:D105" si="10">33712</f>
        <v>33712</v>
      </c>
      <c r="E92" s="1">
        <f t="shared" ref="E92:E105" si="11">32.921875</f>
        <v>32.921875</v>
      </c>
    </row>
    <row r="93" spans="1:5" x14ac:dyDescent="0.25">
      <c r="A93" s="1">
        <f>29282</f>
        <v>29282</v>
      </c>
      <c r="B93" s="1">
        <f t="shared" si="9"/>
        <v>0</v>
      </c>
      <c r="C93" s="1">
        <f>15613</f>
        <v>15613</v>
      </c>
      <c r="D93" s="1">
        <f t="shared" si="10"/>
        <v>33712</v>
      </c>
      <c r="E93" s="1">
        <f t="shared" si="11"/>
        <v>32.921875</v>
      </c>
    </row>
    <row r="94" spans="1:5" x14ac:dyDescent="0.25">
      <c r="A94" s="1">
        <f>29631</f>
        <v>29631</v>
      </c>
      <c r="B94" s="1">
        <f t="shared" si="9"/>
        <v>0</v>
      </c>
      <c r="C94" s="1">
        <f>15783</f>
        <v>15783</v>
      </c>
      <c r="D94" s="1">
        <f t="shared" si="10"/>
        <v>33712</v>
      </c>
      <c r="E94" s="1">
        <f t="shared" si="11"/>
        <v>32.921875</v>
      </c>
    </row>
    <row r="95" spans="1:5" x14ac:dyDescent="0.25">
      <c r="A95" s="1">
        <f>29946</f>
        <v>29946</v>
      </c>
      <c r="B95" s="1">
        <f>26</f>
        <v>26</v>
      </c>
      <c r="C95" s="1">
        <f>15932</f>
        <v>15932</v>
      </c>
      <c r="D95" s="1">
        <f t="shared" si="10"/>
        <v>33712</v>
      </c>
      <c r="E95" s="1">
        <f t="shared" si="11"/>
        <v>32.921875</v>
      </c>
    </row>
    <row r="96" spans="1:5" x14ac:dyDescent="0.25">
      <c r="A96" s="1">
        <f>30218</f>
        <v>30218</v>
      </c>
      <c r="B96" s="1">
        <f>8</f>
        <v>8</v>
      </c>
      <c r="C96" s="1">
        <f>16124</f>
        <v>16124</v>
      </c>
      <c r="D96" s="1">
        <f t="shared" si="10"/>
        <v>33712</v>
      </c>
      <c r="E96" s="1">
        <f t="shared" si="11"/>
        <v>32.921875</v>
      </c>
    </row>
    <row r="97" spans="1:5" x14ac:dyDescent="0.25">
      <c r="A97" s="1">
        <f>30503</f>
        <v>30503</v>
      </c>
      <c r="B97" s="1">
        <f>0</f>
        <v>0</v>
      </c>
      <c r="C97" s="1">
        <f>16289</f>
        <v>16289</v>
      </c>
      <c r="D97" s="1">
        <f t="shared" si="10"/>
        <v>33712</v>
      </c>
      <c r="E97" s="1">
        <f t="shared" si="11"/>
        <v>32.921875</v>
      </c>
    </row>
    <row r="98" spans="1:5" x14ac:dyDescent="0.25">
      <c r="A98" s="1">
        <f>30779</f>
        <v>30779</v>
      </c>
      <c r="B98" s="1">
        <f>0</f>
        <v>0</v>
      </c>
      <c r="C98" s="1">
        <f>16477</f>
        <v>16477</v>
      </c>
      <c r="D98" s="1">
        <f t="shared" si="10"/>
        <v>33712</v>
      </c>
      <c r="E98" s="1">
        <f t="shared" si="11"/>
        <v>32.921875</v>
      </c>
    </row>
    <row r="99" spans="1:5" x14ac:dyDescent="0.25">
      <c r="A99" s="1">
        <f>31053</f>
        <v>31053</v>
      </c>
      <c r="B99" s="1">
        <f>0</f>
        <v>0</v>
      </c>
      <c r="C99" s="1">
        <f>16623</f>
        <v>16623</v>
      </c>
      <c r="D99" s="1">
        <f t="shared" si="10"/>
        <v>33712</v>
      </c>
      <c r="E99" s="1">
        <f t="shared" si="11"/>
        <v>32.921875</v>
      </c>
    </row>
    <row r="100" spans="1:5" x14ac:dyDescent="0.25">
      <c r="A100" s="1">
        <f>31344</f>
        <v>31344</v>
      </c>
      <c r="B100" s="1">
        <f>0</f>
        <v>0</v>
      </c>
      <c r="C100" s="1">
        <f>16795</f>
        <v>16795</v>
      </c>
      <c r="D100" s="1">
        <f t="shared" si="10"/>
        <v>33712</v>
      </c>
      <c r="E100" s="1">
        <f t="shared" si="11"/>
        <v>32.921875</v>
      </c>
    </row>
    <row r="101" spans="1:5" x14ac:dyDescent="0.25">
      <c r="A101" s="1">
        <f>31653</f>
        <v>31653</v>
      </c>
      <c r="B101" s="1">
        <f>0</f>
        <v>0</v>
      </c>
      <c r="C101" s="1">
        <f>16944</f>
        <v>16944</v>
      </c>
      <c r="D101" s="1">
        <f t="shared" si="10"/>
        <v>33712</v>
      </c>
      <c r="E101" s="1">
        <f t="shared" si="11"/>
        <v>32.921875</v>
      </c>
    </row>
    <row r="102" spans="1:5" x14ac:dyDescent="0.25">
      <c r="A102" s="1">
        <f>31997</f>
        <v>31997</v>
      </c>
      <c r="B102" s="1">
        <f>0</f>
        <v>0</v>
      </c>
      <c r="C102" s="1">
        <f>17128</f>
        <v>17128</v>
      </c>
      <c r="D102" s="1">
        <f t="shared" si="10"/>
        <v>33712</v>
      </c>
      <c r="E102" s="1">
        <f t="shared" si="11"/>
        <v>32.921875</v>
      </c>
    </row>
    <row r="103" spans="1:5" x14ac:dyDescent="0.25">
      <c r="A103" s="1">
        <f>32321</f>
        <v>32321</v>
      </c>
      <c r="B103" s="1">
        <f>0</f>
        <v>0</v>
      </c>
      <c r="C103" s="1">
        <f>17289</f>
        <v>17289</v>
      </c>
      <c r="D103" s="1">
        <f t="shared" si="10"/>
        <v>33712</v>
      </c>
      <c r="E103" s="1">
        <f t="shared" si="11"/>
        <v>32.921875</v>
      </c>
    </row>
    <row r="104" spans="1:5" x14ac:dyDescent="0.25">
      <c r="A104" s="1">
        <f>32614</f>
        <v>32614</v>
      </c>
      <c r="B104" s="1">
        <f>14</f>
        <v>14</v>
      </c>
      <c r="C104" s="1">
        <f>17463</f>
        <v>17463</v>
      </c>
      <c r="D104" s="1">
        <f t="shared" si="10"/>
        <v>33712</v>
      </c>
      <c r="E104" s="1">
        <f t="shared" si="11"/>
        <v>32.921875</v>
      </c>
    </row>
    <row r="105" spans="1:5" x14ac:dyDescent="0.25">
      <c r="A105" s="1">
        <f>32892</f>
        <v>32892</v>
      </c>
      <c r="B105" s="1">
        <f>11</f>
        <v>11</v>
      </c>
      <c r="C105" s="1">
        <f>17618</f>
        <v>17618</v>
      </c>
      <c r="D105" s="1">
        <f t="shared" si="10"/>
        <v>33712</v>
      </c>
      <c r="E105" s="1">
        <f t="shared" si="11"/>
        <v>32.921875</v>
      </c>
    </row>
    <row r="106" spans="1:5" x14ac:dyDescent="0.25">
      <c r="A106" s="1">
        <f>33193</f>
        <v>33193</v>
      </c>
      <c r="B106" s="1">
        <f>0</f>
        <v>0</v>
      </c>
      <c r="C106" s="1">
        <f>17812</f>
        <v>17812</v>
      </c>
      <c r="D106" s="1">
        <f>33768</f>
        <v>33768</v>
      </c>
      <c r="E106" s="1">
        <f>32.9765625</f>
        <v>32.9765625</v>
      </c>
    </row>
    <row r="107" spans="1:5" x14ac:dyDescent="0.25">
      <c r="A107" s="1">
        <f>33515</f>
        <v>33515</v>
      </c>
      <c r="B107" s="1">
        <f>0</f>
        <v>0</v>
      </c>
      <c r="C107" s="1">
        <f>18011</f>
        <v>18011</v>
      </c>
      <c r="D107" s="1">
        <f>33820</f>
        <v>33820</v>
      </c>
      <c r="E107" s="1">
        <f>33.02734375</f>
        <v>33.02734375</v>
      </c>
    </row>
    <row r="108" spans="1:5" x14ac:dyDescent="0.25">
      <c r="A108" s="1">
        <f>33860</f>
        <v>33860</v>
      </c>
      <c r="B108" s="1">
        <f>0</f>
        <v>0</v>
      </c>
      <c r="C108" s="1">
        <f>18172</f>
        <v>18172</v>
      </c>
      <c r="D108" s="1">
        <f>33833</f>
        <v>33833</v>
      </c>
      <c r="E108" s="1">
        <f>33.0400390625</f>
        <v>33.0400390625</v>
      </c>
    </row>
    <row r="109" spans="1:5" x14ac:dyDescent="0.25">
      <c r="A109" s="1">
        <f>34183</f>
        <v>34183</v>
      </c>
      <c r="B109" s="1">
        <f>0</f>
        <v>0</v>
      </c>
      <c r="C109" s="1">
        <f>18315</f>
        <v>18315</v>
      </c>
      <c r="D109" s="1">
        <f>33832</f>
        <v>33832</v>
      </c>
      <c r="E109" s="1">
        <f>33.0390625</f>
        <v>33.0390625</v>
      </c>
    </row>
    <row r="110" spans="1:5" x14ac:dyDescent="0.25">
      <c r="A110" s="1">
        <f>34518</f>
        <v>34518</v>
      </c>
      <c r="B110" s="1">
        <f>0</f>
        <v>0</v>
      </c>
      <c r="C110" s="1">
        <f>18467</f>
        <v>18467</v>
      </c>
      <c r="D110" s="1">
        <f>33833</f>
        <v>33833</v>
      </c>
      <c r="E110" s="1">
        <f>33.0400390625</f>
        <v>33.0400390625</v>
      </c>
    </row>
    <row r="111" spans="1:5" x14ac:dyDescent="0.25">
      <c r="A111" s="1">
        <f>34827</f>
        <v>34827</v>
      </c>
      <c r="B111" s="1">
        <f>0</f>
        <v>0</v>
      </c>
      <c r="C111" s="1">
        <f>18631</f>
        <v>18631</v>
      </c>
      <c r="D111" s="1">
        <f t="shared" ref="D111:D123" si="12">33832</f>
        <v>33832</v>
      </c>
      <c r="E111" s="1">
        <f t="shared" ref="E111:E123" si="13">33.0390625</f>
        <v>33.0390625</v>
      </c>
    </row>
    <row r="112" spans="1:5" x14ac:dyDescent="0.25">
      <c r="C112" s="1">
        <f>18798</f>
        <v>18798</v>
      </c>
      <c r="D112" s="1">
        <f t="shared" si="12"/>
        <v>33832</v>
      </c>
      <c r="E112" s="1">
        <f t="shared" si="13"/>
        <v>33.0390625</v>
      </c>
    </row>
    <row r="113" spans="3:5" x14ac:dyDescent="0.25">
      <c r="C113" s="1">
        <f>18942</f>
        <v>18942</v>
      </c>
      <c r="D113" s="1">
        <f t="shared" si="12"/>
        <v>33832</v>
      </c>
      <c r="E113" s="1">
        <f t="shared" si="13"/>
        <v>33.0390625</v>
      </c>
    </row>
    <row r="114" spans="3:5" x14ac:dyDescent="0.25">
      <c r="C114" s="1">
        <f>19078</f>
        <v>19078</v>
      </c>
      <c r="D114" s="1">
        <f t="shared" si="12"/>
        <v>33832</v>
      </c>
      <c r="E114" s="1">
        <f t="shared" si="13"/>
        <v>33.0390625</v>
      </c>
    </row>
    <row r="115" spans="3:5" x14ac:dyDescent="0.25">
      <c r="C115" s="1">
        <f>19217</f>
        <v>19217</v>
      </c>
      <c r="D115" s="1">
        <f t="shared" si="12"/>
        <v>33832</v>
      </c>
      <c r="E115" s="1">
        <f t="shared" si="13"/>
        <v>33.0390625</v>
      </c>
    </row>
    <row r="116" spans="3:5" x14ac:dyDescent="0.25">
      <c r="C116" s="1">
        <f>19354</f>
        <v>19354</v>
      </c>
      <c r="D116" s="1">
        <f t="shared" si="12"/>
        <v>33832</v>
      </c>
      <c r="E116" s="1">
        <f t="shared" si="13"/>
        <v>33.0390625</v>
      </c>
    </row>
    <row r="117" spans="3:5" x14ac:dyDescent="0.25">
      <c r="C117" s="1">
        <f>19493</f>
        <v>19493</v>
      </c>
      <c r="D117" s="1">
        <f t="shared" si="12"/>
        <v>33832</v>
      </c>
      <c r="E117" s="1">
        <f t="shared" si="13"/>
        <v>33.0390625</v>
      </c>
    </row>
    <row r="118" spans="3:5" x14ac:dyDescent="0.25">
      <c r="C118" s="1">
        <f>19621</f>
        <v>19621</v>
      </c>
      <c r="D118" s="1">
        <f t="shared" si="12"/>
        <v>33832</v>
      </c>
      <c r="E118" s="1">
        <f t="shared" si="13"/>
        <v>33.0390625</v>
      </c>
    </row>
    <row r="119" spans="3:5" x14ac:dyDescent="0.25">
      <c r="C119" s="1">
        <f>19755</f>
        <v>19755</v>
      </c>
      <c r="D119" s="1">
        <f t="shared" si="12"/>
        <v>33832</v>
      </c>
      <c r="E119" s="1">
        <f t="shared" si="13"/>
        <v>33.0390625</v>
      </c>
    </row>
    <row r="120" spans="3:5" x14ac:dyDescent="0.25">
      <c r="C120" s="1">
        <f>19903</f>
        <v>19903</v>
      </c>
      <c r="D120" s="1">
        <f t="shared" si="12"/>
        <v>33832</v>
      </c>
      <c r="E120" s="1">
        <f t="shared" si="13"/>
        <v>33.0390625</v>
      </c>
    </row>
    <row r="121" spans="3:5" x14ac:dyDescent="0.25">
      <c r="C121" s="1">
        <f>20091</f>
        <v>20091</v>
      </c>
      <c r="D121" s="1">
        <f t="shared" si="12"/>
        <v>33832</v>
      </c>
      <c r="E121" s="1">
        <f t="shared" si="13"/>
        <v>33.0390625</v>
      </c>
    </row>
    <row r="122" spans="3:5" x14ac:dyDescent="0.25">
      <c r="C122" s="1">
        <f>20258</f>
        <v>20258</v>
      </c>
      <c r="D122" s="1">
        <f t="shared" si="12"/>
        <v>33832</v>
      </c>
      <c r="E122" s="1">
        <f t="shared" si="13"/>
        <v>33.0390625</v>
      </c>
    </row>
    <row r="123" spans="3:5" x14ac:dyDescent="0.25">
      <c r="C123" s="1">
        <f>20441</f>
        <v>20441</v>
      </c>
      <c r="D123" s="1">
        <f t="shared" si="12"/>
        <v>33832</v>
      </c>
      <c r="E123" s="1">
        <f t="shared" si="13"/>
        <v>33.0390625</v>
      </c>
    </row>
    <row r="124" spans="3:5" x14ac:dyDescent="0.25">
      <c r="C124" s="1">
        <f>20616</f>
        <v>20616</v>
      </c>
      <c r="D124" s="1">
        <f>33844</f>
        <v>33844</v>
      </c>
      <c r="E124" s="1">
        <f>33.05078125</f>
        <v>33.05078125</v>
      </c>
    </row>
    <row r="125" spans="3:5" x14ac:dyDescent="0.25">
      <c r="C125" s="1">
        <f>20818</f>
        <v>20818</v>
      </c>
      <c r="D125" s="1">
        <f>33920</f>
        <v>33920</v>
      </c>
      <c r="E125" s="1">
        <f>33.125</f>
        <v>33.125</v>
      </c>
    </row>
    <row r="126" spans="3:5" x14ac:dyDescent="0.25">
      <c r="C126" s="1">
        <f>20969</f>
        <v>20969</v>
      </c>
      <c r="D126" s="1">
        <f>33952</f>
        <v>33952</v>
      </c>
      <c r="E126" s="1">
        <f>33.15625</f>
        <v>33.15625</v>
      </c>
    </row>
    <row r="127" spans="3:5" x14ac:dyDescent="0.25">
      <c r="C127" s="1">
        <f>21129</f>
        <v>21129</v>
      </c>
      <c r="D127" s="1">
        <f>33960</f>
        <v>33960</v>
      </c>
      <c r="E127" s="1">
        <f>33.1640625</f>
        <v>33.1640625</v>
      </c>
    </row>
    <row r="128" spans="3:5" x14ac:dyDescent="0.25">
      <c r="C128" s="1">
        <f>21292</f>
        <v>21292</v>
      </c>
      <c r="D128" s="1">
        <f>33959</f>
        <v>33959</v>
      </c>
      <c r="E128" s="1">
        <f>33.1630859375</f>
        <v>33.1630859375</v>
      </c>
    </row>
    <row r="129" spans="3:5" x14ac:dyDescent="0.25">
      <c r="C129" s="1">
        <f>21465</f>
        <v>21465</v>
      </c>
      <c r="D129" s="1">
        <f>33960</f>
        <v>33960</v>
      </c>
      <c r="E129" s="1">
        <f>33.1640625</f>
        <v>33.1640625</v>
      </c>
    </row>
    <row r="130" spans="3:5" x14ac:dyDescent="0.25">
      <c r="C130" s="1">
        <f>21617</f>
        <v>21617</v>
      </c>
      <c r="D130" s="1">
        <f t="shared" ref="D130:D141" si="14">33959</f>
        <v>33959</v>
      </c>
      <c r="E130" s="1">
        <f t="shared" ref="E130:E141" si="15">33.1630859375</f>
        <v>33.1630859375</v>
      </c>
    </row>
    <row r="131" spans="3:5" x14ac:dyDescent="0.25">
      <c r="C131" s="1">
        <f>21796</f>
        <v>21796</v>
      </c>
      <c r="D131" s="1">
        <f t="shared" si="14"/>
        <v>33959</v>
      </c>
      <c r="E131" s="1">
        <f t="shared" si="15"/>
        <v>33.1630859375</v>
      </c>
    </row>
    <row r="132" spans="3:5" x14ac:dyDescent="0.25">
      <c r="C132" s="1">
        <f>21964</f>
        <v>21964</v>
      </c>
      <c r="D132" s="1">
        <f t="shared" si="14"/>
        <v>33959</v>
      </c>
      <c r="E132" s="1">
        <f t="shared" si="15"/>
        <v>33.1630859375</v>
      </c>
    </row>
    <row r="133" spans="3:5" x14ac:dyDescent="0.25">
      <c r="C133" s="1">
        <f>22152</f>
        <v>22152</v>
      </c>
      <c r="D133" s="1">
        <f t="shared" si="14"/>
        <v>33959</v>
      </c>
      <c r="E133" s="1">
        <f t="shared" si="15"/>
        <v>33.1630859375</v>
      </c>
    </row>
    <row r="134" spans="3:5" x14ac:dyDescent="0.25">
      <c r="C134" s="1">
        <f>22299</f>
        <v>22299</v>
      </c>
      <c r="D134" s="1">
        <f t="shared" si="14"/>
        <v>33959</v>
      </c>
      <c r="E134" s="1">
        <f t="shared" si="15"/>
        <v>33.1630859375</v>
      </c>
    </row>
    <row r="135" spans="3:5" x14ac:dyDescent="0.25">
      <c r="C135" s="1">
        <f>22456</f>
        <v>22456</v>
      </c>
      <c r="D135" s="1">
        <f t="shared" si="14"/>
        <v>33959</v>
      </c>
      <c r="E135" s="1">
        <f t="shared" si="15"/>
        <v>33.1630859375</v>
      </c>
    </row>
    <row r="136" spans="3:5" x14ac:dyDescent="0.25">
      <c r="C136" s="1">
        <f>22613</f>
        <v>22613</v>
      </c>
      <c r="D136" s="1">
        <f t="shared" si="14"/>
        <v>33959</v>
      </c>
      <c r="E136" s="1">
        <f t="shared" si="15"/>
        <v>33.1630859375</v>
      </c>
    </row>
    <row r="137" spans="3:5" x14ac:dyDescent="0.25">
      <c r="C137" s="1">
        <f>22767</f>
        <v>22767</v>
      </c>
      <c r="D137" s="1">
        <f t="shared" si="14"/>
        <v>33959</v>
      </c>
      <c r="E137" s="1">
        <f t="shared" si="15"/>
        <v>33.1630859375</v>
      </c>
    </row>
    <row r="138" spans="3:5" x14ac:dyDescent="0.25">
      <c r="C138" s="1">
        <f>22925</f>
        <v>22925</v>
      </c>
      <c r="D138" s="1">
        <f t="shared" si="14"/>
        <v>33959</v>
      </c>
      <c r="E138" s="1">
        <f t="shared" si="15"/>
        <v>33.1630859375</v>
      </c>
    </row>
    <row r="139" spans="3:5" x14ac:dyDescent="0.25">
      <c r="C139" s="1">
        <f>23086</f>
        <v>23086</v>
      </c>
      <c r="D139" s="1">
        <f t="shared" si="14"/>
        <v>33959</v>
      </c>
      <c r="E139" s="1">
        <f t="shared" si="15"/>
        <v>33.1630859375</v>
      </c>
    </row>
    <row r="140" spans="3:5" x14ac:dyDescent="0.25">
      <c r="C140" s="1">
        <f>23265</f>
        <v>23265</v>
      </c>
      <c r="D140" s="1">
        <f t="shared" si="14"/>
        <v>33959</v>
      </c>
      <c r="E140" s="1">
        <f t="shared" si="15"/>
        <v>33.1630859375</v>
      </c>
    </row>
    <row r="141" spans="3:5" x14ac:dyDescent="0.25">
      <c r="C141" s="1">
        <f>23425</f>
        <v>23425</v>
      </c>
      <c r="D141" s="1">
        <f t="shared" si="14"/>
        <v>33959</v>
      </c>
      <c r="E141" s="1">
        <f t="shared" si="15"/>
        <v>33.1630859375</v>
      </c>
    </row>
    <row r="142" spans="3:5" x14ac:dyDescent="0.25">
      <c r="C142" s="1">
        <f>23602</f>
        <v>23602</v>
      </c>
      <c r="D142" s="1">
        <f>33979</f>
        <v>33979</v>
      </c>
      <c r="E142" s="1">
        <f>33.1826171875</f>
        <v>33.1826171875</v>
      </c>
    </row>
    <row r="143" spans="3:5" x14ac:dyDescent="0.25">
      <c r="C143" s="1">
        <f>23783</f>
        <v>23783</v>
      </c>
      <c r="D143" s="1">
        <f>34043</f>
        <v>34043</v>
      </c>
      <c r="E143" s="1">
        <f>33.2451171875</f>
        <v>33.2451171875</v>
      </c>
    </row>
    <row r="144" spans="3:5" x14ac:dyDescent="0.25">
      <c r="C144" s="1">
        <f>23952</f>
        <v>23952</v>
      </c>
      <c r="D144" s="1">
        <f>34084</f>
        <v>34084</v>
      </c>
      <c r="E144" s="1">
        <f>33.28515625</f>
        <v>33.28515625</v>
      </c>
    </row>
    <row r="145" spans="3:5" x14ac:dyDescent="0.25">
      <c r="C145" s="1">
        <f>24090</f>
        <v>24090</v>
      </c>
      <c r="D145" s="1">
        <f>34103</f>
        <v>34103</v>
      </c>
      <c r="E145" s="1">
        <f>33.3037109375</f>
        <v>33.3037109375</v>
      </c>
    </row>
    <row r="146" spans="3:5" x14ac:dyDescent="0.25">
      <c r="C146" s="1">
        <f>24243</f>
        <v>24243</v>
      </c>
      <c r="D146" s="1">
        <f>34104</f>
        <v>34104</v>
      </c>
      <c r="E146" s="1">
        <f>33.3046875</f>
        <v>33.3046875</v>
      </c>
    </row>
    <row r="147" spans="3:5" x14ac:dyDescent="0.25">
      <c r="C147" s="1">
        <f>24382</f>
        <v>24382</v>
      </c>
      <c r="D147" s="1">
        <f>34103</f>
        <v>34103</v>
      </c>
      <c r="E147" s="1">
        <f>33.3037109375</f>
        <v>33.3037109375</v>
      </c>
    </row>
    <row r="148" spans="3:5" x14ac:dyDescent="0.25">
      <c r="C148" s="1">
        <f>24545</f>
        <v>24545</v>
      </c>
      <c r="D148" s="1">
        <f>34104</f>
        <v>34104</v>
      </c>
      <c r="E148" s="1">
        <f>33.3046875</f>
        <v>33.3046875</v>
      </c>
    </row>
    <row r="149" spans="3:5" x14ac:dyDescent="0.25">
      <c r="C149" s="1">
        <f>24703</f>
        <v>24703</v>
      </c>
      <c r="D149" s="1">
        <f t="shared" ref="D149:D157" si="16">34103</f>
        <v>34103</v>
      </c>
      <c r="E149" s="1">
        <f t="shared" ref="E149:E157" si="17">33.3037109375</f>
        <v>33.3037109375</v>
      </c>
    </row>
    <row r="150" spans="3:5" x14ac:dyDescent="0.25">
      <c r="C150" s="1">
        <f>24848</f>
        <v>24848</v>
      </c>
      <c r="D150" s="1">
        <f t="shared" si="16"/>
        <v>34103</v>
      </c>
      <c r="E150" s="1">
        <f t="shared" si="17"/>
        <v>33.3037109375</v>
      </c>
    </row>
    <row r="151" spans="3:5" x14ac:dyDescent="0.25">
      <c r="C151" s="1">
        <f>24990</f>
        <v>24990</v>
      </c>
      <c r="D151" s="1">
        <f t="shared" si="16"/>
        <v>34103</v>
      </c>
      <c r="E151" s="1">
        <f t="shared" si="17"/>
        <v>33.3037109375</v>
      </c>
    </row>
    <row r="152" spans="3:5" x14ac:dyDescent="0.25">
      <c r="C152" s="1">
        <f>25210</f>
        <v>25210</v>
      </c>
      <c r="D152" s="1">
        <f t="shared" si="16"/>
        <v>34103</v>
      </c>
      <c r="E152" s="1">
        <f t="shared" si="17"/>
        <v>33.3037109375</v>
      </c>
    </row>
    <row r="153" spans="3:5" x14ac:dyDescent="0.25">
      <c r="C153" s="1">
        <f>25387</f>
        <v>25387</v>
      </c>
      <c r="D153" s="1">
        <f t="shared" si="16"/>
        <v>34103</v>
      </c>
      <c r="E153" s="1">
        <f t="shared" si="17"/>
        <v>33.3037109375</v>
      </c>
    </row>
    <row r="154" spans="3:5" x14ac:dyDescent="0.25">
      <c r="C154" s="1">
        <f>25569</f>
        <v>25569</v>
      </c>
      <c r="D154" s="1">
        <f t="shared" si="16"/>
        <v>34103</v>
      </c>
      <c r="E154" s="1">
        <f t="shared" si="17"/>
        <v>33.3037109375</v>
      </c>
    </row>
    <row r="155" spans="3:5" x14ac:dyDescent="0.25">
      <c r="C155" s="1">
        <f>25802</f>
        <v>25802</v>
      </c>
      <c r="D155" s="1">
        <f t="shared" si="16"/>
        <v>34103</v>
      </c>
      <c r="E155" s="1">
        <f t="shared" si="17"/>
        <v>33.3037109375</v>
      </c>
    </row>
    <row r="156" spans="3:5" x14ac:dyDescent="0.25">
      <c r="C156" s="1">
        <f>25973</f>
        <v>25973</v>
      </c>
      <c r="D156" s="1">
        <f t="shared" si="16"/>
        <v>34103</v>
      </c>
      <c r="E156" s="1">
        <f t="shared" si="17"/>
        <v>33.3037109375</v>
      </c>
    </row>
    <row r="157" spans="3:5" x14ac:dyDescent="0.25">
      <c r="C157" s="1">
        <f>26142</f>
        <v>26142</v>
      </c>
      <c r="D157" s="1">
        <f t="shared" si="16"/>
        <v>34103</v>
      </c>
      <c r="E157" s="1">
        <f t="shared" si="17"/>
        <v>33.3037109375</v>
      </c>
    </row>
    <row r="158" spans="3:5" x14ac:dyDescent="0.25">
      <c r="C158" s="1">
        <f>26338</f>
        <v>26338</v>
      </c>
      <c r="D158" s="1">
        <f>34104</f>
        <v>34104</v>
      </c>
      <c r="E158" s="1">
        <f>33.3046875</f>
        <v>33.3046875</v>
      </c>
    </row>
    <row r="159" spans="3:5" x14ac:dyDescent="0.25">
      <c r="C159" s="1">
        <f>26557</f>
        <v>26557</v>
      </c>
      <c r="D159" s="1">
        <f>34107</f>
        <v>34107</v>
      </c>
      <c r="E159" s="1">
        <f>33.3076171875</f>
        <v>33.3076171875</v>
      </c>
    </row>
    <row r="160" spans="3:5" x14ac:dyDescent="0.25">
      <c r="C160" s="1">
        <f>26716</f>
        <v>26716</v>
      </c>
      <c r="D160" s="1">
        <f>34135</f>
        <v>34135</v>
      </c>
      <c r="E160" s="1">
        <f>33.3349609375</f>
        <v>33.3349609375</v>
      </c>
    </row>
    <row r="161" spans="3:5" x14ac:dyDescent="0.25">
      <c r="C161" s="1">
        <f>26867</f>
        <v>26867</v>
      </c>
      <c r="D161" s="1">
        <f>34135</f>
        <v>34135</v>
      </c>
      <c r="E161" s="1">
        <f>33.3349609375</f>
        <v>33.3349609375</v>
      </c>
    </row>
    <row r="162" spans="3:5" x14ac:dyDescent="0.25">
      <c r="C162" s="1">
        <f>27028</f>
        <v>27028</v>
      </c>
      <c r="D162" s="1">
        <f>34139</f>
        <v>34139</v>
      </c>
      <c r="E162" s="1">
        <f>33.3388671875</f>
        <v>33.3388671875</v>
      </c>
    </row>
    <row r="163" spans="3:5" x14ac:dyDescent="0.25">
      <c r="C163" s="1">
        <f>27273</f>
        <v>27273</v>
      </c>
      <c r="D163" s="1">
        <f>34139</f>
        <v>34139</v>
      </c>
      <c r="E163" s="1">
        <f>33.3388671875</f>
        <v>33.3388671875</v>
      </c>
    </row>
    <row r="164" spans="3:5" x14ac:dyDescent="0.25">
      <c r="C164" s="1">
        <f>27469</f>
        <v>27469</v>
      </c>
      <c r="D164" s="1">
        <f>34139</f>
        <v>34139</v>
      </c>
      <c r="E164" s="1">
        <f>33.3388671875</f>
        <v>33.3388671875</v>
      </c>
    </row>
    <row r="165" spans="3:5" x14ac:dyDescent="0.25">
      <c r="C165" s="1">
        <f>27685</f>
        <v>27685</v>
      </c>
      <c r="D165" s="1">
        <f t="shared" ref="D165:D176" si="18">34136</f>
        <v>34136</v>
      </c>
      <c r="E165" s="1">
        <f t="shared" ref="E165:E176" si="19">33.3359375</f>
        <v>33.3359375</v>
      </c>
    </row>
    <row r="166" spans="3:5" x14ac:dyDescent="0.25">
      <c r="C166" s="1">
        <f>27857</f>
        <v>27857</v>
      </c>
      <c r="D166" s="1">
        <f t="shared" si="18"/>
        <v>34136</v>
      </c>
      <c r="E166" s="1">
        <f t="shared" si="19"/>
        <v>33.3359375</v>
      </c>
    </row>
    <row r="167" spans="3:5" x14ac:dyDescent="0.25">
      <c r="C167" s="1">
        <f>28045</f>
        <v>28045</v>
      </c>
      <c r="D167" s="1">
        <f t="shared" si="18"/>
        <v>34136</v>
      </c>
      <c r="E167" s="1">
        <f t="shared" si="19"/>
        <v>33.3359375</v>
      </c>
    </row>
    <row r="168" spans="3:5" x14ac:dyDescent="0.25">
      <c r="C168" s="1">
        <f>28271</f>
        <v>28271</v>
      </c>
      <c r="D168" s="1">
        <f t="shared" si="18"/>
        <v>34136</v>
      </c>
      <c r="E168" s="1">
        <f t="shared" si="19"/>
        <v>33.3359375</v>
      </c>
    </row>
    <row r="169" spans="3:5" x14ac:dyDescent="0.25">
      <c r="C169" s="1">
        <f>28445</f>
        <v>28445</v>
      </c>
      <c r="D169" s="1">
        <f t="shared" si="18"/>
        <v>34136</v>
      </c>
      <c r="E169" s="1">
        <f t="shared" si="19"/>
        <v>33.3359375</v>
      </c>
    </row>
    <row r="170" spans="3:5" x14ac:dyDescent="0.25">
      <c r="C170" s="1">
        <f>28669</f>
        <v>28669</v>
      </c>
      <c r="D170" s="1">
        <f t="shared" si="18"/>
        <v>34136</v>
      </c>
      <c r="E170" s="1">
        <f t="shared" si="19"/>
        <v>33.3359375</v>
      </c>
    </row>
    <row r="171" spans="3:5" x14ac:dyDescent="0.25">
      <c r="C171" s="1">
        <f>28887</f>
        <v>28887</v>
      </c>
      <c r="D171" s="1">
        <f t="shared" si="18"/>
        <v>34136</v>
      </c>
      <c r="E171" s="1">
        <f t="shared" si="19"/>
        <v>33.3359375</v>
      </c>
    </row>
    <row r="172" spans="3:5" x14ac:dyDescent="0.25">
      <c r="C172" s="1">
        <f>29077</f>
        <v>29077</v>
      </c>
      <c r="D172" s="1">
        <f t="shared" si="18"/>
        <v>34136</v>
      </c>
      <c r="E172" s="1">
        <f t="shared" si="19"/>
        <v>33.3359375</v>
      </c>
    </row>
    <row r="173" spans="3:5" x14ac:dyDescent="0.25">
      <c r="C173" s="1">
        <f>29259</f>
        <v>29259</v>
      </c>
      <c r="D173" s="1">
        <f t="shared" si="18"/>
        <v>34136</v>
      </c>
      <c r="E173" s="1">
        <f t="shared" si="19"/>
        <v>33.3359375</v>
      </c>
    </row>
    <row r="174" spans="3:5" x14ac:dyDescent="0.25">
      <c r="C174" s="1">
        <f>29468</f>
        <v>29468</v>
      </c>
      <c r="D174" s="1">
        <f t="shared" si="18"/>
        <v>34136</v>
      </c>
      <c r="E174" s="1">
        <f t="shared" si="19"/>
        <v>33.3359375</v>
      </c>
    </row>
    <row r="175" spans="3:5" x14ac:dyDescent="0.25">
      <c r="C175" s="1">
        <f>29647</f>
        <v>29647</v>
      </c>
      <c r="D175" s="1">
        <f t="shared" si="18"/>
        <v>34136</v>
      </c>
      <c r="E175" s="1">
        <f t="shared" si="19"/>
        <v>33.3359375</v>
      </c>
    </row>
    <row r="176" spans="3:5" x14ac:dyDescent="0.25">
      <c r="C176" s="1">
        <f>29794</f>
        <v>29794</v>
      </c>
      <c r="D176" s="1">
        <f t="shared" si="18"/>
        <v>34136</v>
      </c>
      <c r="E176" s="1">
        <f t="shared" si="19"/>
        <v>33.3359375</v>
      </c>
    </row>
    <row r="177" spans="3:5" x14ac:dyDescent="0.25">
      <c r="C177" s="1">
        <f>30006</f>
        <v>30006</v>
      </c>
      <c r="D177" s="1">
        <f>34212</f>
        <v>34212</v>
      </c>
      <c r="E177" s="1">
        <f>33.41015625</f>
        <v>33.41015625</v>
      </c>
    </row>
    <row r="178" spans="3:5" x14ac:dyDescent="0.25">
      <c r="C178" s="1">
        <f>30160</f>
        <v>30160</v>
      </c>
      <c r="D178" s="1">
        <f>34348</f>
        <v>34348</v>
      </c>
      <c r="E178" s="1">
        <f>33.54296875</f>
        <v>33.54296875</v>
      </c>
    </row>
    <row r="179" spans="3:5" x14ac:dyDescent="0.25">
      <c r="C179" s="1">
        <f>30329</f>
        <v>30329</v>
      </c>
      <c r="D179" s="1">
        <f>34349</f>
        <v>34349</v>
      </c>
      <c r="E179" s="1">
        <f>33.5439453125</f>
        <v>33.5439453125</v>
      </c>
    </row>
    <row r="180" spans="3:5" x14ac:dyDescent="0.25">
      <c r="C180" s="1">
        <f>30465</f>
        <v>30465</v>
      </c>
      <c r="D180" s="1">
        <f>34348</f>
        <v>34348</v>
      </c>
      <c r="E180" s="1">
        <f>33.54296875</f>
        <v>33.54296875</v>
      </c>
    </row>
    <row r="181" spans="3:5" x14ac:dyDescent="0.25">
      <c r="C181" s="1">
        <f>30602</f>
        <v>30602</v>
      </c>
      <c r="D181" s="1">
        <f>34349</f>
        <v>34349</v>
      </c>
      <c r="E181" s="1">
        <f>33.5439453125</f>
        <v>33.5439453125</v>
      </c>
    </row>
    <row r="182" spans="3:5" x14ac:dyDescent="0.25">
      <c r="C182" s="1">
        <f>30747</f>
        <v>30747</v>
      </c>
      <c r="D182" s="1">
        <f t="shared" ref="D182:D190" si="20">34348</f>
        <v>34348</v>
      </c>
      <c r="E182" s="1">
        <f t="shared" ref="E182:E190" si="21">33.54296875</f>
        <v>33.54296875</v>
      </c>
    </row>
    <row r="183" spans="3:5" x14ac:dyDescent="0.25">
      <c r="C183" s="1">
        <f>30917</f>
        <v>30917</v>
      </c>
      <c r="D183" s="1">
        <f t="shared" si="20"/>
        <v>34348</v>
      </c>
      <c r="E183" s="1">
        <f t="shared" si="21"/>
        <v>33.54296875</v>
      </c>
    </row>
    <row r="184" spans="3:5" x14ac:dyDescent="0.25">
      <c r="C184" s="1">
        <f>31096</f>
        <v>31096</v>
      </c>
      <c r="D184" s="1">
        <f t="shared" si="20"/>
        <v>34348</v>
      </c>
      <c r="E184" s="1">
        <f t="shared" si="21"/>
        <v>33.54296875</v>
      </c>
    </row>
    <row r="185" spans="3:5" x14ac:dyDescent="0.25">
      <c r="C185" s="1">
        <f>31223</f>
        <v>31223</v>
      </c>
      <c r="D185" s="1">
        <f t="shared" si="20"/>
        <v>34348</v>
      </c>
      <c r="E185" s="1">
        <f t="shared" si="21"/>
        <v>33.54296875</v>
      </c>
    </row>
    <row r="186" spans="3:5" x14ac:dyDescent="0.25">
      <c r="C186" s="1">
        <f>31370</f>
        <v>31370</v>
      </c>
      <c r="D186" s="1">
        <f t="shared" si="20"/>
        <v>34348</v>
      </c>
      <c r="E186" s="1">
        <f t="shared" si="21"/>
        <v>33.54296875</v>
      </c>
    </row>
    <row r="187" spans="3:5" x14ac:dyDescent="0.25">
      <c r="C187" s="1">
        <f>31504</f>
        <v>31504</v>
      </c>
      <c r="D187" s="1">
        <f t="shared" si="20"/>
        <v>34348</v>
      </c>
      <c r="E187" s="1">
        <f t="shared" si="21"/>
        <v>33.54296875</v>
      </c>
    </row>
    <row r="188" spans="3:5" x14ac:dyDescent="0.25">
      <c r="C188" s="1">
        <f>31680</f>
        <v>31680</v>
      </c>
      <c r="D188" s="1">
        <f t="shared" si="20"/>
        <v>34348</v>
      </c>
      <c r="E188" s="1">
        <f t="shared" si="21"/>
        <v>33.54296875</v>
      </c>
    </row>
    <row r="189" spans="3:5" x14ac:dyDescent="0.25">
      <c r="C189" s="1">
        <f>31835</f>
        <v>31835</v>
      </c>
      <c r="D189" s="1">
        <f t="shared" si="20"/>
        <v>34348</v>
      </c>
      <c r="E189" s="1">
        <f t="shared" si="21"/>
        <v>33.54296875</v>
      </c>
    </row>
    <row r="190" spans="3:5" x14ac:dyDescent="0.25">
      <c r="C190" s="1">
        <f>31976</f>
        <v>31976</v>
      </c>
      <c r="D190" s="1">
        <f t="shared" si="20"/>
        <v>34348</v>
      </c>
      <c r="E190" s="1">
        <f t="shared" si="21"/>
        <v>33.54296875</v>
      </c>
    </row>
    <row r="191" spans="3:5" x14ac:dyDescent="0.25">
      <c r="C191" s="1">
        <f>32124</f>
        <v>32124</v>
      </c>
      <c r="D191" s="1">
        <f>34349</f>
        <v>34349</v>
      </c>
      <c r="E191" s="1">
        <f>33.5439453125</f>
        <v>33.5439453125</v>
      </c>
    </row>
    <row r="192" spans="3:5" x14ac:dyDescent="0.25">
      <c r="C192" s="1">
        <f>32307</f>
        <v>32307</v>
      </c>
      <c r="D192" s="1">
        <f>34348</f>
        <v>34348</v>
      </c>
      <c r="E192" s="1">
        <f>33.54296875</f>
        <v>33.54296875</v>
      </c>
    </row>
    <row r="193" spans="3:5" x14ac:dyDescent="0.25">
      <c r="C193" s="1">
        <f>32497</f>
        <v>32497</v>
      </c>
      <c r="D193" s="1">
        <f>34348</f>
        <v>34348</v>
      </c>
      <c r="E193" s="1">
        <f>33.54296875</f>
        <v>33.54296875</v>
      </c>
    </row>
    <row r="194" spans="3:5" x14ac:dyDescent="0.25">
      <c r="C194" s="1">
        <f>32698</f>
        <v>32698</v>
      </c>
      <c r="D194" s="1">
        <f>34404</f>
        <v>34404</v>
      </c>
      <c r="E194" s="1">
        <f>33.59765625</f>
        <v>33.59765625</v>
      </c>
    </row>
    <row r="195" spans="3:5" x14ac:dyDescent="0.25">
      <c r="C195" s="1">
        <f>32875</f>
        <v>32875</v>
      </c>
      <c r="D195" s="1">
        <f t="shared" ref="D195:D207" si="22">34508</f>
        <v>34508</v>
      </c>
      <c r="E195" s="1">
        <f t="shared" ref="E195:E207" si="23">33.69921875</f>
        <v>33.69921875</v>
      </c>
    </row>
    <row r="196" spans="3:5" x14ac:dyDescent="0.25">
      <c r="C196" s="1">
        <f>33027</f>
        <v>33027</v>
      </c>
      <c r="D196" s="1">
        <f t="shared" si="22"/>
        <v>34508</v>
      </c>
      <c r="E196" s="1">
        <f t="shared" si="23"/>
        <v>33.69921875</v>
      </c>
    </row>
    <row r="197" spans="3:5" x14ac:dyDescent="0.25">
      <c r="C197" s="1">
        <f>33207</f>
        <v>33207</v>
      </c>
      <c r="D197" s="1">
        <f t="shared" si="22"/>
        <v>34508</v>
      </c>
      <c r="E197" s="1">
        <f t="shared" si="23"/>
        <v>33.69921875</v>
      </c>
    </row>
    <row r="198" spans="3:5" x14ac:dyDescent="0.25">
      <c r="C198" s="1">
        <f>33357</f>
        <v>33357</v>
      </c>
      <c r="D198" s="1">
        <f t="shared" si="22"/>
        <v>34508</v>
      </c>
      <c r="E198" s="1">
        <f t="shared" si="23"/>
        <v>33.69921875</v>
      </c>
    </row>
    <row r="199" spans="3:5" x14ac:dyDescent="0.25">
      <c r="C199" s="1">
        <f>33513</f>
        <v>33513</v>
      </c>
      <c r="D199" s="1">
        <f t="shared" si="22"/>
        <v>34508</v>
      </c>
      <c r="E199" s="1">
        <f t="shared" si="23"/>
        <v>33.69921875</v>
      </c>
    </row>
    <row r="200" spans="3:5" x14ac:dyDescent="0.25">
      <c r="C200" s="1">
        <f>33688</f>
        <v>33688</v>
      </c>
      <c r="D200" s="1">
        <f t="shared" si="22"/>
        <v>34508</v>
      </c>
      <c r="E200" s="1">
        <f t="shared" si="23"/>
        <v>33.69921875</v>
      </c>
    </row>
    <row r="201" spans="3:5" x14ac:dyDescent="0.25">
      <c r="C201" s="1">
        <f>33835</f>
        <v>33835</v>
      </c>
      <c r="D201" s="1">
        <f t="shared" si="22"/>
        <v>34508</v>
      </c>
      <c r="E201" s="1">
        <f t="shared" si="23"/>
        <v>33.69921875</v>
      </c>
    </row>
    <row r="202" spans="3:5" x14ac:dyDescent="0.25">
      <c r="C202" s="1">
        <f>34026</f>
        <v>34026</v>
      </c>
      <c r="D202" s="1">
        <f t="shared" si="22"/>
        <v>34508</v>
      </c>
      <c r="E202" s="1">
        <f t="shared" si="23"/>
        <v>33.69921875</v>
      </c>
    </row>
    <row r="203" spans="3:5" x14ac:dyDescent="0.25">
      <c r="C203" s="1">
        <f>34203</f>
        <v>34203</v>
      </c>
      <c r="D203" s="1">
        <f t="shared" si="22"/>
        <v>34508</v>
      </c>
      <c r="E203" s="1">
        <f t="shared" si="23"/>
        <v>33.69921875</v>
      </c>
    </row>
    <row r="204" spans="3:5" x14ac:dyDescent="0.25">
      <c r="C204" s="1">
        <f>34359</f>
        <v>34359</v>
      </c>
      <c r="D204" s="1">
        <f t="shared" si="22"/>
        <v>34508</v>
      </c>
      <c r="E204" s="1">
        <f t="shared" si="23"/>
        <v>33.69921875</v>
      </c>
    </row>
    <row r="205" spans="3:5" x14ac:dyDescent="0.25">
      <c r="C205" s="1">
        <f>34544</f>
        <v>34544</v>
      </c>
      <c r="D205" s="1">
        <f t="shared" si="22"/>
        <v>34508</v>
      </c>
      <c r="E205" s="1">
        <f t="shared" si="23"/>
        <v>33.69921875</v>
      </c>
    </row>
    <row r="206" spans="3:5" x14ac:dyDescent="0.25">
      <c r="C206" s="1">
        <f>34691</f>
        <v>34691</v>
      </c>
      <c r="D206" s="1">
        <f t="shared" si="22"/>
        <v>34508</v>
      </c>
      <c r="E206" s="1">
        <f t="shared" si="23"/>
        <v>33.69921875</v>
      </c>
    </row>
    <row r="207" spans="3:5" x14ac:dyDescent="0.25">
      <c r="C207" s="1">
        <f>34839</f>
        <v>34839</v>
      </c>
      <c r="D207" s="1">
        <f t="shared" si="22"/>
        <v>34508</v>
      </c>
      <c r="E207" s="1">
        <f t="shared" si="23"/>
        <v>33.69921875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2016-01-08T15:46:51Z</cp:lastPrinted>
  <dcterms:created xsi:type="dcterms:W3CDTF">2016-01-08T15:46:51Z</dcterms:created>
  <dcterms:modified xsi:type="dcterms:W3CDTF">2016-01-08T15:15:48Z</dcterms:modified>
</cp:coreProperties>
</file>