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14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<sst xmlns="http://schemas.openxmlformats.org/spreadsheetml/2006/main" count="9" uniqueCount="9">
  <si>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</si>
  <si>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</si>
  <si>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</si>
  <si>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</si>
  <si>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309(115x)</t>
  </si>
  <si>
    <t>AVERAGE: 160(224x)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</si>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</sst>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Sheet1!$A$2:$A$116</c:f>
              <c:numCache>
                <c:formatCode>General</c:formatCode>
                <c:ptCount val="115"/>
                <c:pt idx="0">
                  <c:v>401</c:v>
                </c:pt>
                <c:pt idx="1">
                  <c:v>740</c:v>
                </c:pt>
                <c:pt idx="2">
                  <c:v>1067</c:v>
                </c:pt>
                <c:pt idx="3">
                  <c:v>1367</c:v>
                </c:pt>
                <c:pt idx="4">
                  <c:v>1660</c:v>
                </c:pt>
                <c:pt idx="5">
                  <c:v>1940</c:v>
                </c:pt>
                <c:pt idx="6">
                  <c:v>2230</c:v>
                </c:pt>
                <c:pt idx="7">
                  <c:v>2575</c:v>
                </c:pt>
                <c:pt idx="8">
                  <c:v>2887</c:v>
                </c:pt>
                <c:pt idx="9">
                  <c:v>3206</c:v>
                </c:pt>
                <c:pt idx="10">
                  <c:v>3526</c:v>
                </c:pt>
                <c:pt idx="11">
                  <c:v>3849</c:v>
                </c:pt>
                <c:pt idx="12">
                  <c:v>4179</c:v>
                </c:pt>
                <c:pt idx="13">
                  <c:v>4529</c:v>
                </c:pt>
                <c:pt idx="14">
                  <c:v>4887</c:v>
                </c:pt>
                <c:pt idx="15">
                  <c:v>5218</c:v>
                </c:pt>
                <c:pt idx="16">
                  <c:v>5567</c:v>
                </c:pt>
                <c:pt idx="17">
                  <c:v>5896</c:v>
                </c:pt>
                <c:pt idx="18">
                  <c:v>6213</c:v>
                </c:pt>
                <c:pt idx="19">
                  <c:v>6505</c:v>
                </c:pt>
                <c:pt idx="20">
                  <c:v>6789</c:v>
                </c:pt>
                <c:pt idx="21">
                  <c:v>7063</c:v>
                </c:pt>
                <c:pt idx="22">
                  <c:v>7354</c:v>
                </c:pt>
                <c:pt idx="23">
                  <c:v>7655</c:v>
                </c:pt>
                <c:pt idx="24">
                  <c:v>7973</c:v>
                </c:pt>
                <c:pt idx="25">
                  <c:v>8250</c:v>
                </c:pt>
                <c:pt idx="26">
                  <c:v>8532</c:v>
                </c:pt>
                <c:pt idx="27">
                  <c:v>8826</c:v>
                </c:pt>
                <c:pt idx="28">
                  <c:v>9133</c:v>
                </c:pt>
                <c:pt idx="29">
                  <c:v>9396</c:v>
                </c:pt>
                <c:pt idx="30">
                  <c:v>9678</c:v>
                </c:pt>
                <c:pt idx="31">
                  <c:v>9979</c:v>
                </c:pt>
                <c:pt idx="32">
                  <c:v>10300</c:v>
                </c:pt>
                <c:pt idx="33">
                  <c:v>10631</c:v>
                </c:pt>
                <c:pt idx="34">
                  <c:v>10978</c:v>
                </c:pt>
                <c:pt idx="35">
                  <c:v>11313</c:v>
                </c:pt>
                <c:pt idx="36">
                  <c:v>11657</c:v>
                </c:pt>
                <c:pt idx="37">
                  <c:v>11997</c:v>
                </c:pt>
                <c:pt idx="38">
                  <c:v>12290</c:v>
                </c:pt>
                <c:pt idx="39">
                  <c:v>12598</c:v>
                </c:pt>
                <c:pt idx="40">
                  <c:v>12915</c:v>
                </c:pt>
                <c:pt idx="41">
                  <c:v>13265</c:v>
                </c:pt>
                <c:pt idx="42">
                  <c:v>13613</c:v>
                </c:pt>
                <c:pt idx="43">
                  <c:v>13957</c:v>
                </c:pt>
                <c:pt idx="44">
                  <c:v>14299</c:v>
                </c:pt>
                <c:pt idx="45">
                  <c:v>14701</c:v>
                </c:pt>
                <c:pt idx="46">
                  <c:v>14984</c:v>
                </c:pt>
                <c:pt idx="47">
                  <c:v>15279</c:v>
                </c:pt>
                <c:pt idx="48">
                  <c:v>15582</c:v>
                </c:pt>
                <c:pt idx="49">
                  <c:v>15871</c:v>
                </c:pt>
                <c:pt idx="50">
                  <c:v>16146</c:v>
                </c:pt>
                <c:pt idx="51">
                  <c:v>16482</c:v>
                </c:pt>
                <c:pt idx="52">
                  <c:v>16757</c:v>
                </c:pt>
                <c:pt idx="53">
                  <c:v>17031</c:v>
                </c:pt>
                <c:pt idx="54">
                  <c:v>17299</c:v>
                </c:pt>
                <c:pt idx="55">
                  <c:v>17638</c:v>
                </c:pt>
                <c:pt idx="56">
                  <c:v>17923</c:v>
                </c:pt>
                <c:pt idx="57">
                  <c:v>18252</c:v>
                </c:pt>
                <c:pt idx="58">
                  <c:v>18530</c:v>
                </c:pt>
                <c:pt idx="59">
                  <c:v>18852</c:v>
                </c:pt>
                <c:pt idx="60">
                  <c:v>19152</c:v>
                </c:pt>
                <c:pt idx="61">
                  <c:v>19437</c:v>
                </c:pt>
                <c:pt idx="62">
                  <c:v>19731</c:v>
                </c:pt>
                <c:pt idx="63">
                  <c:v>20020</c:v>
                </c:pt>
                <c:pt idx="64">
                  <c:v>20317</c:v>
                </c:pt>
                <c:pt idx="65">
                  <c:v>20643</c:v>
                </c:pt>
                <c:pt idx="66">
                  <c:v>20938</c:v>
                </c:pt>
                <c:pt idx="67">
                  <c:v>21293</c:v>
                </c:pt>
                <c:pt idx="68">
                  <c:v>21590</c:v>
                </c:pt>
                <c:pt idx="69">
                  <c:v>21903</c:v>
                </c:pt>
                <c:pt idx="70">
                  <c:v>22197</c:v>
                </c:pt>
                <c:pt idx="71">
                  <c:v>22523</c:v>
                </c:pt>
                <c:pt idx="72">
                  <c:v>22800</c:v>
                </c:pt>
                <c:pt idx="73">
                  <c:v>23102</c:v>
                </c:pt>
                <c:pt idx="74">
                  <c:v>23407</c:v>
                </c:pt>
                <c:pt idx="75">
                  <c:v>23678</c:v>
                </c:pt>
                <c:pt idx="76">
                  <c:v>23952</c:v>
                </c:pt>
                <c:pt idx="77">
                  <c:v>24269</c:v>
                </c:pt>
                <c:pt idx="78">
                  <c:v>24569</c:v>
                </c:pt>
                <c:pt idx="79">
                  <c:v>24866</c:v>
                </c:pt>
                <c:pt idx="80">
                  <c:v>25166</c:v>
                </c:pt>
                <c:pt idx="81">
                  <c:v>25459</c:v>
                </c:pt>
                <c:pt idx="82">
                  <c:v>25762</c:v>
                </c:pt>
                <c:pt idx="83">
                  <c:v>26080</c:v>
                </c:pt>
                <c:pt idx="84">
                  <c:v>26406</c:v>
                </c:pt>
                <c:pt idx="85">
                  <c:v>26733</c:v>
                </c:pt>
                <c:pt idx="86">
                  <c:v>27013</c:v>
                </c:pt>
                <c:pt idx="87">
                  <c:v>27332</c:v>
                </c:pt>
                <c:pt idx="88">
                  <c:v>27667</c:v>
                </c:pt>
                <c:pt idx="89">
                  <c:v>28022</c:v>
                </c:pt>
                <c:pt idx="90">
                  <c:v>28373</c:v>
                </c:pt>
                <c:pt idx="91">
                  <c:v>28710</c:v>
                </c:pt>
                <c:pt idx="92">
                  <c:v>29029</c:v>
                </c:pt>
                <c:pt idx="93">
                  <c:v>29342</c:v>
                </c:pt>
                <c:pt idx="94">
                  <c:v>29685</c:v>
                </c:pt>
                <c:pt idx="95">
                  <c:v>29997</c:v>
                </c:pt>
                <c:pt idx="96">
                  <c:v>30267</c:v>
                </c:pt>
                <c:pt idx="97">
                  <c:v>30533</c:v>
                </c:pt>
                <c:pt idx="98">
                  <c:v>30795</c:v>
                </c:pt>
                <c:pt idx="99">
                  <c:v>31059</c:v>
                </c:pt>
                <c:pt idx="100">
                  <c:v>31336</c:v>
                </c:pt>
                <c:pt idx="101">
                  <c:v>31681</c:v>
                </c:pt>
                <c:pt idx="102">
                  <c:v>32048</c:v>
                </c:pt>
                <c:pt idx="103">
                  <c:v>32394</c:v>
                </c:pt>
                <c:pt idx="104">
                  <c:v>32708</c:v>
                </c:pt>
                <c:pt idx="105">
                  <c:v>33010</c:v>
                </c:pt>
                <c:pt idx="106">
                  <c:v>33319</c:v>
                </c:pt>
                <c:pt idx="107">
                  <c:v>33651</c:v>
                </c:pt>
                <c:pt idx="108">
                  <c:v>33980</c:v>
                </c:pt>
                <c:pt idx="109">
                  <c:v>34327</c:v>
                </c:pt>
                <c:pt idx="110">
                  <c:v>34676</c:v>
                </c:pt>
                <c:pt idx="111">
                  <c:v>35013</c:v>
                </c:pt>
                <c:pt idx="112">
                  <c:v>35334</c:v>
                </c:pt>
                <c:pt idx="113">
                  <c:v>35645</c:v>
                </c:pt>
                <c:pt idx="114">
                  <c:v>35965</c:v>
                </c:pt>
              </c:numCache>
            </c:numRef>
          </c:cat>
          <c:val>
            <c:numRef>
              <c:f>Sheet1!$B$2:$B$116</c:f>
              <c:numCache>
                <c:formatCode>General</c:formatCode>
                <c:ptCount val="115"/>
                <c:pt idx="0">
                  <c:v>17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31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21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22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31</c:v>
                </c:pt>
                <c:pt idx="58">
                  <c:v>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1152"/>
        <c:axId val="-1763028224"/>
      </c:lineChart>
      <c:catAx>
        <c:axId val="-17630211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2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282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1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Sheet1!$C$2:$C$225</c:f>
              <c:numCache>
                <c:formatCode>General</c:formatCode>
                <c:ptCount val="224"/>
                <c:pt idx="0">
                  <c:v>461</c:v>
                </c:pt>
                <c:pt idx="1">
                  <c:v>655</c:v>
                </c:pt>
                <c:pt idx="2">
                  <c:v>864</c:v>
                </c:pt>
                <c:pt idx="3">
                  <c:v>1094</c:v>
                </c:pt>
                <c:pt idx="4">
                  <c:v>1245</c:v>
                </c:pt>
                <c:pt idx="5">
                  <c:v>1396</c:v>
                </c:pt>
                <c:pt idx="6">
                  <c:v>1585</c:v>
                </c:pt>
                <c:pt idx="7">
                  <c:v>1761</c:v>
                </c:pt>
                <c:pt idx="8">
                  <c:v>1889</c:v>
                </c:pt>
                <c:pt idx="9">
                  <c:v>2030</c:v>
                </c:pt>
                <c:pt idx="10">
                  <c:v>2171</c:v>
                </c:pt>
                <c:pt idx="11">
                  <c:v>2356</c:v>
                </c:pt>
                <c:pt idx="12">
                  <c:v>2529</c:v>
                </c:pt>
                <c:pt idx="13">
                  <c:v>2683</c:v>
                </c:pt>
                <c:pt idx="14">
                  <c:v>2859</c:v>
                </c:pt>
                <c:pt idx="15">
                  <c:v>3035</c:v>
                </c:pt>
                <c:pt idx="16">
                  <c:v>3201</c:v>
                </c:pt>
                <c:pt idx="17">
                  <c:v>3352</c:v>
                </c:pt>
                <c:pt idx="18">
                  <c:v>3504</c:v>
                </c:pt>
                <c:pt idx="19">
                  <c:v>3672</c:v>
                </c:pt>
                <c:pt idx="20">
                  <c:v>3836</c:v>
                </c:pt>
                <c:pt idx="21">
                  <c:v>4010</c:v>
                </c:pt>
                <c:pt idx="22">
                  <c:v>4179</c:v>
                </c:pt>
                <c:pt idx="23">
                  <c:v>4359</c:v>
                </c:pt>
                <c:pt idx="24">
                  <c:v>4568</c:v>
                </c:pt>
                <c:pt idx="25">
                  <c:v>4727</c:v>
                </c:pt>
                <c:pt idx="26">
                  <c:v>4870</c:v>
                </c:pt>
                <c:pt idx="27">
                  <c:v>5049</c:v>
                </c:pt>
                <c:pt idx="28">
                  <c:v>5210</c:v>
                </c:pt>
                <c:pt idx="29">
                  <c:v>5380</c:v>
                </c:pt>
                <c:pt idx="30">
                  <c:v>5558</c:v>
                </c:pt>
                <c:pt idx="31">
                  <c:v>5737</c:v>
                </c:pt>
                <c:pt idx="32">
                  <c:v>5917</c:v>
                </c:pt>
                <c:pt idx="33">
                  <c:v>6080</c:v>
                </c:pt>
                <c:pt idx="34">
                  <c:v>6297</c:v>
                </c:pt>
                <c:pt idx="35">
                  <c:v>6473</c:v>
                </c:pt>
                <c:pt idx="36">
                  <c:v>6670</c:v>
                </c:pt>
                <c:pt idx="37">
                  <c:v>6796</c:v>
                </c:pt>
                <c:pt idx="38">
                  <c:v>6924</c:v>
                </c:pt>
                <c:pt idx="39">
                  <c:v>7110</c:v>
                </c:pt>
                <c:pt idx="40">
                  <c:v>7255</c:v>
                </c:pt>
                <c:pt idx="41">
                  <c:v>7423</c:v>
                </c:pt>
                <c:pt idx="42">
                  <c:v>7545</c:v>
                </c:pt>
                <c:pt idx="43">
                  <c:v>7682</c:v>
                </c:pt>
                <c:pt idx="44">
                  <c:v>7824</c:v>
                </c:pt>
                <c:pt idx="45">
                  <c:v>7953</c:v>
                </c:pt>
                <c:pt idx="46">
                  <c:v>8110</c:v>
                </c:pt>
                <c:pt idx="47">
                  <c:v>8233</c:v>
                </c:pt>
                <c:pt idx="48">
                  <c:v>8363</c:v>
                </c:pt>
                <c:pt idx="49">
                  <c:v>8543</c:v>
                </c:pt>
                <c:pt idx="50">
                  <c:v>8702</c:v>
                </c:pt>
                <c:pt idx="51">
                  <c:v>8876</c:v>
                </c:pt>
                <c:pt idx="52">
                  <c:v>9018</c:v>
                </c:pt>
                <c:pt idx="53">
                  <c:v>9188</c:v>
                </c:pt>
                <c:pt idx="54">
                  <c:v>9311</c:v>
                </c:pt>
                <c:pt idx="55">
                  <c:v>9465</c:v>
                </c:pt>
                <c:pt idx="56">
                  <c:v>9638</c:v>
                </c:pt>
                <c:pt idx="57">
                  <c:v>9803</c:v>
                </c:pt>
                <c:pt idx="58">
                  <c:v>9962</c:v>
                </c:pt>
                <c:pt idx="59">
                  <c:v>10122</c:v>
                </c:pt>
                <c:pt idx="60">
                  <c:v>10304</c:v>
                </c:pt>
                <c:pt idx="61">
                  <c:v>10471</c:v>
                </c:pt>
                <c:pt idx="62">
                  <c:v>10628</c:v>
                </c:pt>
                <c:pt idx="63">
                  <c:v>10815</c:v>
                </c:pt>
                <c:pt idx="64">
                  <c:v>10985</c:v>
                </c:pt>
                <c:pt idx="65">
                  <c:v>11157</c:v>
                </c:pt>
                <c:pt idx="66">
                  <c:v>11302</c:v>
                </c:pt>
                <c:pt idx="67">
                  <c:v>11474</c:v>
                </c:pt>
                <c:pt idx="68">
                  <c:v>11644</c:v>
                </c:pt>
                <c:pt idx="69">
                  <c:v>11827</c:v>
                </c:pt>
                <c:pt idx="70">
                  <c:v>12012</c:v>
                </c:pt>
                <c:pt idx="71">
                  <c:v>12151</c:v>
                </c:pt>
                <c:pt idx="72">
                  <c:v>12303</c:v>
                </c:pt>
                <c:pt idx="73">
                  <c:v>12448</c:v>
                </c:pt>
                <c:pt idx="74">
                  <c:v>12583</c:v>
                </c:pt>
                <c:pt idx="75">
                  <c:v>12753</c:v>
                </c:pt>
                <c:pt idx="76">
                  <c:v>12896</c:v>
                </c:pt>
                <c:pt idx="77">
                  <c:v>13098</c:v>
                </c:pt>
                <c:pt idx="78">
                  <c:v>13279</c:v>
                </c:pt>
                <c:pt idx="79">
                  <c:v>13443</c:v>
                </c:pt>
                <c:pt idx="80">
                  <c:v>13588</c:v>
                </c:pt>
                <c:pt idx="81">
                  <c:v>13775</c:v>
                </c:pt>
                <c:pt idx="82">
                  <c:v>13965</c:v>
                </c:pt>
                <c:pt idx="83">
                  <c:v>14134</c:v>
                </c:pt>
                <c:pt idx="84">
                  <c:v>14346</c:v>
                </c:pt>
                <c:pt idx="85">
                  <c:v>14563</c:v>
                </c:pt>
                <c:pt idx="86">
                  <c:v>14738</c:v>
                </c:pt>
                <c:pt idx="87">
                  <c:v>14865</c:v>
                </c:pt>
                <c:pt idx="88">
                  <c:v>15000</c:v>
                </c:pt>
                <c:pt idx="89">
                  <c:v>15130</c:v>
                </c:pt>
                <c:pt idx="90">
                  <c:v>15270</c:v>
                </c:pt>
                <c:pt idx="91">
                  <c:v>15480</c:v>
                </c:pt>
                <c:pt idx="92">
                  <c:v>15653</c:v>
                </c:pt>
                <c:pt idx="93">
                  <c:v>15799</c:v>
                </c:pt>
                <c:pt idx="94">
                  <c:v>15944</c:v>
                </c:pt>
                <c:pt idx="95">
                  <c:v>16067</c:v>
                </c:pt>
                <c:pt idx="96">
                  <c:v>16205</c:v>
                </c:pt>
                <c:pt idx="97">
                  <c:v>16364</c:v>
                </c:pt>
                <c:pt idx="98">
                  <c:v>16504</c:v>
                </c:pt>
                <c:pt idx="99">
                  <c:v>16630</c:v>
                </c:pt>
                <c:pt idx="100">
                  <c:v>16767</c:v>
                </c:pt>
                <c:pt idx="101">
                  <c:v>16896</c:v>
                </c:pt>
                <c:pt idx="102">
                  <c:v>17021</c:v>
                </c:pt>
                <c:pt idx="103">
                  <c:v>17150</c:v>
                </c:pt>
                <c:pt idx="104">
                  <c:v>17283</c:v>
                </c:pt>
                <c:pt idx="105">
                  <c:v>17466</c:v>
                </c:pt>
                <c:pt idx="106">
                  <c:v>17618</c:v>
                </c:pt>
                <c:pt idx="107">
                  <c:v>17784</c:v>
                </c:pt>
                <c:pt idx="108">
                  <c:v>17943</c:v>
                </c:pt>
                <c:pt idx="109">
                  <c:v>18125</c:v>
                </c:pt>
                <c:pt idx="110">
                  <c:v>18274</c:v>
                </c:pt>
                <c:pt idx="111">
                  <c:v>18407</c:v>
                </c:pt>
                <c:pt idx="112">
                  <c:v>18542</c:v>
                </c:pt>
                <c:pt idx="113">
                  <c:v>18686</c:v>
                </c:pt>
                <c:pt idx="114">
                  <c:v>18815</c:v>
                </c:pt>
                <c:pt idx="115">
                  <c:v>18994</c:v>
                </c:pt>
                <c:pt idx="116">
                  <c:v>19137</c:v>
                </c:pt>
                <c:pt idx="117">
                  <c:v>19280</c:v>
                </c:pt>
                <c:pt idx="118">
                  <c:v>19420</c:v>
                </c:pt>
                <c:pt idx="119">
                  <c:v>19585</c:v>
                </c:pt>
                <c:pt idx="120">
                  <c:v>19752</c:v>
                </c:pt>
                <c:pt idx="121">
                  <c:v>19893</c:v>
                </c:pt>
                <c:pt idx="122">
                  <c:v>20017</c:v>
                </c:pt>
                <c:pt idx="123">
                  <c:v>20189</c:v>
                </c:pt>
                <c:pt idx="124">
                  <c:v>20345</c:v>
                </c:pt>
                <c:pt idx="125">
                  <c:v>20498</c:v>
                </c:pt>
                <c:pt idx="126">
                  <c:v>20676</c:v>
                </c:pt>
                <c:pt idx="127">
                  <c:v>20808</c:v>
                </c:pt>
                <c:pt idx="128">
                  <c:v>20993</c:v>
                </c:pt>
                <c:pt idx="129">
                  <c:v>21168</c:v>
                </c:pt>
                <c:pt idx="130">
                  <c:v>21377</c:v>
                </c:pt>
                <c:pt idx="131">
                  <c:v>21508</c:v>
                </c:pt>
                <c:pt idx="132">
                  <c:v>21686</c:v>
                </c:pt>
                <c:pt idx="133">
                  <c:v>21860</c:v>
                </c:pt>
                <c:pt idx="134">
                  <c:v>22021</c:v>
                </c:pt>
                <c:pt idx="135">
                  <c:v>22185</c:v>
                </c:pt>
                <c:pt idx="136">
                  <c:v>22347</c:v>
                </c:pt>
                <c:pt idx="137">
                  <c:v>22496</c:v>
                </c:pt>
                <c:pt idx="138">
                  <c:v>22625</c:v>
                </c:pt>
                <c:pt idx="139">
                  <c:v>22790</c:v>
                </c:pt>
                <c:pt idx="140">
                  <c:v>22944</c:v>
                </c:pt>
                <c:pt idx="141">
                  <c:v>23072</c:v>
                </c:pt>
                <c:pt idx="142">
                  <c:v>23254</c:v>
                </c:pt>
                <c:pt idx="143">
                  <c:v>23427</c:v>
                </c:pt>
                <c:pt idx="144">
                  <c:v>23556</c:v>
                </c:pt>
                <c:pt idx="145">
                  <c:v>23686</c:v>
                </c:pt>
                <c:pt idx="146">
                  <c:v>23836</c:v>
                </c:pt>
                <c:pt idx="147">
                  <c:v>24041</c:v>
                </c:pt>
                <c:pt idx="148">
                  <c:v>24247</c:v>
                </c:pt>
                <c:pt idx="149">
                  <c:v>24419</c:v>
                </c:pt>
                <c:pt idx="150">
                  <c:v>24569</c:v>
                </c:pt>
                <c:pt idx="151">
                  <c:v>24727</c:v>
                </c:pt>
                <c:pt idx="152">
                  <c:v>24896</c:v>
                </c:pt>
                <c:pt idx="153">
                  <c:v>25045</c:v>
                </c:pt>
                <c:pt idx="154">
                  <c:v>25224</c:v>
                </c:pt>
                <c:pt idx="155">
                  <c:v>25370</c:v>
                </c:pt>
                <c:pt idx="156">
                  <c:v>25541</c:v>
                </c:pt>
                <c:pt idx="157">
                  <c:v>25694</c:v>
                </c:pt>
                <c:pt idx="158">
                  <c:v>25858</c:v>
                </c:pt>
                <c:pt idx="159">
                  <c:v>26059</c:v>
                </c:pt>
                <c:pt idx="160">
                  <c:v>26229</c:v>
                </c:pt>
                <c:pt idx="161">
                  <c:v>26380</c:v>
                </c:pt>
                <c:pt idx="162">
                  <c:v>26563</c:v>
                </c:pt>
                <c:pt idx="163">
                  <c:v>26746</c:v>
                </c:pt>
                <c:pt idx="164">
                  <c:v>26877</c:v>
                </c:pt>
                <c:pt idx="165">
                  <c:v>27004</c:v>
                </c:pt>
                <c:pt idx="166">
                  <c:v>27164</c:v>
                </c:pt>
                <c:pt idx="167">
                  <c:v>27305</c:v>
                </c:pt>
                <c:pt idx="168">
                  <c:v>27485</c:v>
                </c:pt>
                <c:pt idx="169">
                  <c:v>27676</c:v>
                </c:pt>
                <c:pt idx="170">
                  <c:v>27854</c:v>
                </c:pt>
                <c:pt idx="171">
                  <c:v>28044</c:v>
                </c:pt>
                <c:pt idx="172">
                  <c:v>28216</c:v>
                </c:pt>
                <c:pt idx="173">
                  <c:v>28392</c:v>
                </c:pt>
                <c:pt idx="174">
                  <c:v>28550</c:v>
                </c:pt>
                <c:pt idx="175">
                  <c:v>28699</c:v>
                </c:pt>
                <c:pt idx="176">
                  <c:v>28867</c:v>
                </c:pt>
                <c:pt idx="177">
                  <c:v>29009</c:v>
                </c:pt>
                <c:pt idx="178">
                  <c:v>29155</c:v>
                </c:pt>
                <c:pt idx="179">
                  <c:v>29303</c:v>
                </c:pt>
                <c:pt idx="180">
                  <c:v>29462</c:v>
                </c:pt>
                <c:pt idx="181">
                  <c:v>29618</c:v>
                </c:pt>
                <c:pt idx="182">
                  <c:v>29763</c:v>
                </c:pt>
                <c:pt idx="183">
                  <c:v>29921</c:v>
                </c:pt>
                <c:pt idx="184">
                  <c:v>30067</c:v>
                </c:pt>
                <c:pt idx="185">
                  <c:v>30207</c:v>
                </c:pt>
                <c:pt idx="186">
                  <c:v>30331</c:v>
                </c:pt>
                <c:pt idx="187">
                  <c:v>30458</c:v>
                </c:pt>
                <c:pt idx="188">
                  <c:v>30593</c:v>
                </c:pt>
                <c:pt idx="189">
                  <c:v>30720</c:v>
                </c:pt>
                <c:pt idx="190">
                  <c:v>30852</c:v>
                </c:pt>
                <c:pt idx="191">
                  <c:v>30983</c:v>
                </c:pt>
                <c:pt idx="192">
                  <c:v>31146</c:v>
                </c:pt>
                <c:pt idx="193">
                  <c:v>31271</c:v>
                </c:pt>
                <c:pt idx="194">
                  <c:v>31462</c:v>
                </c:pt>
                <c:pt idx="195">
                  <c:v>31600</c:v>
                </c:pt>
                <c:pt idx="196">
                  <c:v>31741</c:v>
                </c:pt>
                <c:pt idx="197">
                  <c:v>31899</c:v>
                </c:pt>
                <c:pt idx="198">
                  <c:v>32044</c:v>
                </c:pt>
                <c:pt idx="199">
                  <c:v>32227</c:v>
                </c:pt>
                <c:pt idx="200">
                  <c:v>32401</c:v>
                </c:pt>
                <c:pt idx="201">
                  <c:v>32572</c:v>
                </c:pt>
                <c:pt idx="202">
                  <c:v>32786</c:v>
                </c:pt>
                <c:pt idx="203">
                  <c:v>32924</c:v>
                </c:pt>
                <c:pt idx="204">
                  <c:v>33074</c:v>
                </c:pt>
                <c:pt idx="205">
                  <c:v>33213</c:v>
                </c:pt>
                <c:pt idx="206">
                  <c:v>33404</c:v>
                </c:pt>
                <c:pt idx="207">
                  <c:v>33574</c:v>
                </c:pt>
                <c:pt idx="208">
                  <c:v>33771</c:v>
                </c:pt>
                <c:pt idx="209">
                  <c:v>33916</c:v>
                </c:pt>
                <c:pt idx="210">
                  <c:v>34119</c:v>
                </c:pt>
                <c:pt idx="211">
                  <c:v>34284</c:v>
                </c:pt>
                <c:pt idx="212">
                  <c:v>34481</c:v>
                </c:pt>
                <c:pt idx="213">
                  <c:v>34654</c:v>
                </c:pt>
                <c:pt idx="214">
                  <c:v>34839</c:v>
                </c:pt>
                <c:pt idx="215">
                  <c:v>35027</c:v>
                </c:pt>
                <c:pt idx="216">
                  <c:v>35182</c:v>
                </c:pt>
                <c:pt idx="217">
                  <c:v>35351</c:v>
                </c:pt>
                <c:pt idx="218">
                  <c:v>35510</c:v>
                </c:pt>
                <c:pt idx="219">
                  <c:v>35715</c:v>
                </c:pt>
                <c:pt idx="220">
                  <c:v>35868</c:v>
                </c:pt>
                <c:pt idx="221">
                  <c:v>36023</c:v>
                </c:pt>
                <c:pt idx="222">
                  <c:v>36163</c:v>
                </c:pt>
                <c:pt idx="223">
                  <c:v>36339</c:v>
                </c:pt>
              </c:numCache>
            </c:numRef>
          </c:cat>
          <c:val>
            <c:numRef>
              <c:f>Sheet1!$E$2:$E$225</c:f>
              <c:numCache>
                <c:formatCode>General</c:formatCode>
                <c:ptCount val="224"/>
                <c:pt idx="0">
                  <c:v>7.130859375</c:v>
                </c:pt>
                <c:pt idx="1">
                  <c:v>15.1396484375</c:v>
                </c:pt>
                <c:pt idx="2">
                  <c:v>21.189453125</c:v>
                </c:pt>
                <c:pt idx="3">
                  <c:v>22.8369140625</c:v>
                </c:pt>
                <c:pt idx="4">
                  <c:v>23.8369140625</c:v>
                </c:pt>
                <c:pt idx="5">
                  <c:v>25.7060546875</c:v>
                </c:pt>
                <c:pt idx="6">
                  <c:v>26.9482421875</c:v>
                </c:pt>
                <c:pt idx="7">
                  <c:v>27.94140625</c:v>
                </c:pt>
                <c:pt idx="8">
                  <c:v>27.9794921875</c:v>
                </c:pt>
                <c:pt idx="9">
                  <c:v>28.0087890625</c:v>
                </c:pt>
                <c:pt idx="10">
                  <c:v>28.0068359375</c:v>
                </c:pt>
                <c:pt idx="11">
                  <c:v>28.0087890625</c:v>
                </c:pt>
                <c:pt idx="12">
                  <c:v>28.0068359375</c:v>
                </c:pt>
                <c:pt idx="13">
                  <c:v>28.0322265625</c:v>
                </c:pt>
                <c:pt idx="14">
                  <c:v>28.0302734375</c:v>
                </c:pt>
                <c:pt idx="15">
                  <c:v>28.0302734375</c:v>
                </c:pt>
                <c:pt idx="16">
                  <c:v>28.0302734375</c:v>
                </c:pt>
                <c:pt idx="17">
                  <c:v>28.03125</c:v>
                </c:pt>
                <c:pt idx="18">
                  <c:v>28.0302734375</c:v>
                </c:pt>
                <c:pt idx="19">
                  <c:v>28.03125</c:v>
                </c:pt>
                <c:pt idx="20">
                  <c:v>28.0302734375</c:v>
                </c:pt>
                <c:pt idx="21">
                  <c:v>28.0302734375</c:v>
                </c:pt>
                <c:pt idx="22">
                  <c:v>28.0302734375</c:v>
                </c:pt>
                <c:pt idx="23">
                  <c:v>28.0302734375</c:v>
                </c:pt>
                <c:pt idx="24">
                  <c:v>28.0302734375</c:v>
                </c:pt>
                <c:pt idx="25">
                  <c:v>28.0302734375</c:v>
                </c:pt>
                <c:pt idx="26">
                  <c:v>28.0302734375</c:v>
                </c:pt>
                <c:pt idx="27">
                  <c:v>28.0302734375</c:v>
                </c:pt>
                <c:pt idx="28">
                  <c:v>28.0302734375</c:v>
                </c:pt>
                <c:pt idx="29">
                  <c:v>28.03125</c:v>
                </c:pt>
                <c:pt idx="30">
                  <c:v>28.0302734375</c:v>
                </c:pt>
                <c:pt idx="31">
                  <c:v>28.0302734375</c:v>
                </c:pt>
                <c:pt idx="32">
                  <c:v>28.373046875</c:v>
                </c:pt>
                <c:pt idx="33">
                  <c:v>29.35546875</c:v>
                </c:pt>
                <c:pt idx="34">
                  <c:v>30.142578125</c:v>
                </c:pt>
                <c:pt idx="35">
                  <c:v>30.7314453125</c:v>
                </c:pt>
                <c:pt idx="36">
                  <c:v>30.8486328125</c:v>
                </c:pt>
                <c:pt idx="37">
                  <c:v>30.8642578125</c:v>
                </c:pt>
                <c:pt idx="38">
                  <c:v>30.8642578125</c:v>
                </c:pt>
                <c:pt idx="39">
                  <c:v>30.8642578125</c:v>
                </c:pt>
                <c:pt idx="40">
                  <c:v>30.8642578125</c:v>
                </c:pt>
                <c:pt idx="41">
                  <c:v>30.8642578125</c:v>
                </c:pt>
                <c:pt idx="42">
                  <c:v>30.8642578125</c:v>
                </c:pt>
                <c:pt idx="43">
                  <c:v>30.8642578125</c:v>
                </c:pt>
                <c:pt idx="44">
                  <c:v>30.8642578125</c:v>
                </c:pt>
                <c:pt idx="45">
                  <c:v>30.8642578125</c:v>
                </c:pt>
                <c:pt idx="46">
                  <c:v>30.8642578125</c:v>
                </c:pt>
                <c:pt idx="47">
                  <c:v>30.8642578125</c:v>
                </c:pt>
                <c:pt idx="48">
                  <c:v>30.865234375</c:v>
                </c:pt>
                <c:pt idx="49">
                  <c:v>30.8642578125</c:v>
                </c:pt>
                <c:pt idx="50">
                  <c:v>30.9072265625</c:v>
                </c:pt>
                <c:pt idx="51">
                  <c:v>31.3408203125</c:v>
                </c:pt>
                <c:pt idx="52">
                  <c:v>31.1767578125</c:v>
                </c:pt>
                <c:pt idx="53">
                  <c:v>31.2314453125</c:v>
                </c:pt>
                <c:pt idx="54">
                  <c:v>31.2314453125</c:v>
                </c:pt>
                <c:pt idx="55">
                  <c:v>31.2314453125</c:v>
                </c:pt>
                <c:pt idx="56">
                  <c:v>31.2314453125</c:v>
                </c:pt>
                <c:pt idx="57">
                  <c:v>31.232421875</c:v>
                </c:pt>
                <c:pt idx="58">
                  <c:v>31.2314453125</c:v>
                </c:pt>
                <c:pt idx="59">
                  <c:v>31.2314453125</c:v>
                </c:pt>
                <c:pt idx="60">
                  <c:v>31.2314453125</c:v>
                </c:pt>
                <c:pt idx="61">
                  <c:v>31.2314453125</c:v>
                </c:pt>
                <c:pt idx="62">
                  <c:v>31.2314453125</c:v>
                </c:pt>
                <c:pt idx="63">
                  <c:v>31.2314453125</c:v>
                </c:pt>
                <c:pt idx="64">
                  <c:v>31.2314453125</c:v>
                </c:pt>
                <c:pt idx="65">
                  <c:v>31.2314453125</c:v>
                </c:pt>
                <c:pt idx="66">
                  <c:v>31.2314453125</c:v>
                </c:pt>
                <c:pt idx="67">
                  <c:v>31.2314453125</c:v>
                </c:pt>
                <c:pt idx="68">
                  <c:v>31.2314453125</c:v>
                </c:pt>
                <c:pt idx="69">
                  <c:v>31.2314453125</c:v>
                </c:pt>
                <c:pt idx="70">
                  <c:v>31.2548828125</c:v>
                </c:pt>
                <c:pt idx="71">
                  <c:v>31.2744140625</c:v>
                </c:pt>
                <c:pt idx="72">
                  <c:v>31.2744140625</c:v>
                </c:pt>
                <c:pt idx="73">
                  <c:v>31.2744140625</c:v>
                </c:pt>
                <c:pt idx="74">
                  <c:v>31.2744140625</c:v>
                </c:pt>
                <c:pt idx="75">
                  <c:v>31.2744140625</c:v>
                </c:pt>
                <c:pt idx="76">
                  <c:v>31.2744140625</c:v>
                </c:pt>
                <c:pt idx="77">
                  <c:v>31.275390625</c:v>
                </c:pt>
                <c:pt idx="78">
                  <c:v>31.275390625</c:v>
                </c:pt>
                <c:pt idx="79">
                  <c:v>31.275390625</c:v>
                </c:pt>
                <c:pt idx="80">
                  <c:v>31.275390625</c:v>
                </c:pt>
                <c:pt idx="81">
                  <c:v>31.275390625</c:v>
                </c:pt>
                <c:pt idx="82">
                  <c:v>31.275390625</c:v>
                </c:pt>
                <c:pt idx="83">
                  <c:v>31.275390625</c:v>
                </c:pt>
                <c:pt idx="84">
                  <c:v>31.275390625</c:v>
                </c:pt>
                <c:pt idx="85">
                  <c:v>31.275390625</c:v>
                </c:pt>
                <c:pt idx="86">
                  <c:v>31.275390625</c:v>
                </c:pt>
                <c:pt idx="87">
                  <c:v>31.275390625</c:v>
                </c:pt>
                <c:pt idx="88">
                  <c:v>31.275390625</c:v>
                </c:pt>
                <c:pt idx="89">
                  <c:v>31.275390625</c:v>
                </c:pt>
                <c:pt idx="90">
                  <c:v>31.279296875</c:v>
                </c:pt>
                <c:pt idx="91">
                  <c:v>31.345703125</c:v>
                </c:pt>
                <c:pt idx="92">
                  <c:v>31.416015625</c:v>
                </c:pt>
                <c:pt idx="93">
                  <c:v>31.443359375</c:v>
                </c:pt>
                <c:pt idx="94">
                  <c:v>31.451171875</c:v>
                </c:pt>
                <c:pt idx="95">
                  <c:v>31.451171875</c:v>
                </c:pt>
                <c:pt idx="96">
                  <c:v>31.451171875</c:v>
                </c:pt>
                <c:pt idx="97">
                  <c:v>31.451171875</c:v>
                </c:pt>
                <c:pt idx="98">
                  <c:v>31.451171875</c:v>
                </c:pt>
                <c:pt idx="99">
                  <c:v>31.451171875</c:v>
                </c:pt>
                <c:pt idx="100">
                  <c:v>31.451171875</c:v>
                </c:pt>
                <c:pt idx="101">
                  <c:v>31.451171875</c:v>
                </c:pt>
                <c:pt idx="102">
                  <c:v>31.451171875</c:v>
                </c:pt>
                <c:pt idx="103">
                  <c:v>31.451171875</c:v>
                </c:pt>
                <c:pt idx="104">
                  <c:v>31.451171875</c:v>
                </c:pt>
                <c:pt idx="105">
                  <c:v>31.451171875</c:v>
                </c:pt>
                <c:pt idx="106">
                  <c:v>31.451171875</c:v>
                </c:pt>
                <c:pt idx="107">
                  <c:v>31.451171875</c:v>
                </c:pt>
                <c:pt idx="108">
                  <c:v>31.451171875</c:v>
                </c:pt>
                <c:pt idx="109">
                  <c:v>31.451171875</c:v>
                </c:pt>
                <c:pt idx="110">
                  <c:v>31.529296875</c:v>
                </c:pt>
                <c:pt idx="111">
                  <c:v>31.560546875</c:v>
                </c:pt>
                <c:pt idx="112">
                  <c:v>31.580078125</c:v>
                </c:pt>
                <c:pt idx="113">
                  <c:v>31.580078125</c:v>
                </c:pt>
                <c:pt idx="114">
                  <c:v>31.580078125</c:v>
                </c:pt>
                <c:pt idx="115">
                  <c:v>31.5810546875</c:v>
                </c:pt>
                <c:pt idx="116">
                  <c:v>31.580078125</c:v>
                </c:pt>
                <c:pt idx="117">
                  <c:v>31.580078125</c:v>
                </c:pt>
                <c:pt idx="118">
                  <c:v>31.580078125</c:v>
                </c:pt>
                <c:pt idx="119">
                  <c:v>31.580078125</c:v>
                </c:pt>
                <c:pt idx="120">
                  <c:v>31.580078125</c:v>
                </c:pt>
                <c:pt idx="121">
                  <c:v>31.580078125</c:v>
                </c:pt>
                <c:pt idx="122">
                  <c:v>31.580078125</c:v>
                </c:pt>
                <c:pt idx="123">
                  <c:v>31.580078125</c:v>
                </c:pt>
                <c:pt idx="124">
                  <c:v>31.580078125</c:v>
                </c:pt>
                <c:pt idx="125">
                  <c:v>31.580078125</c:v>
                </c:pt>
                <c:pt idx="126">
                  <c:v>31.5830078125</c:v>
                </c:pt>
                <c:pt idx="127">
                  <c:v>31.5830078125</c:v>
                </c:pt>
                <c:pt idx="128">
                  <c:v>31.5830078125</c:v>
                </c:pt>
                <c:pt idx="129">
                  <c:v>31.5830078125</c:v>
                </c:pt>
                <c:pt idx="130">
                  <c:v>31.6259765625</c:v>
                </c:pt>
                <c:pt idx="131">
                  <c:v>31.6650390625</c:v>
                </c:pt>
                <c:pt idx="132">
                  <c:v>31.697265625</c:v>
                </c:pt>
                <c:pt idx="133">
                  <c:v>31.6962890625</c:v>
                </c:pt>
                <c:pt idx="134">
                  <c:v>31.697265625</c:v>
                </c:pt>
                <c:pt idx="135">
                  <c:v>31.6962890625</c:v>
                </c:pt>
                <c:pt idx="136">
                  <c:v>31.6962890625</c:v>
                </c:pt>
                <c:pt idx="137">
                  <c:v>31.6962890625</c:v>
                </c:pt>
                <c:pt idx="138">
                  <c:v>31.697265625</c:v>
                </c:pt>
                <c:pt idx="139">
                  <c:v>31.6962890625</c:v>
                </c:pt>
                <c:pt idx="140">
                  <c:v>31.6962890625</c:v>
                </c:pt>
                <c:pt idx="141">
                  <c:v>31.6962890625</c:v>
                </c:pt>
                <c:pt idx="142">
                  <c:v>31.697265625</c:v>
                </c:pt>
                <c:pt idx="143">
                  <c:v>31.6962890625</c:v>
                </c:pt>
                <c:pt idx="144">
                  <c:v>31.6962890625</c:v>
                </c:pt>
                <c:pt idx="145">
                  <c:v>31.6962890625</c:v>
                </c:pt>
                <c:pt idx="146">
                  <c:v>31.6962890625</c:v>
                </c:pt>
                <c:pt idx="147">
                  <c:v>31.8447265625</c:v>
                </c:pt>
                <c:pt idx="148">
                  <c:v>31.8916015625</c:v>
                </c:pt>
                <c:pt idx="149">
                  <c:v>31.9033203125</c:v>
                </c:pt>
                <c:pt idx="150">
                  <c:v>31.9033203125</c:v>
                </c:pt>
                <c:pt idx="151">
                  <c:v>31.9033203125</c:v>
                </c:pt>
                <c:pt idx="152">
                  <c:v>31.9033203125</c:v>
                </c:pt>
                <c:pt idx="153">
                  <c:v>31.9033203125</c:v>
                </c:pt>
                <c:pt idx="154">
                  <c:v>31.9033203125</c:v>
                </c:pt>
                <c:pt idx="155">
                  <c:v>31.9033203125</c:v>
                </c:pt>
                <c:pt idx="156">
                  <c:v>31.904296875</c:v>
                </c:pt>
                <c:pt idx="157">
                  <c:v>31.9033203125</c:v>
                </c:pt>
                <c:pt idx="158">
                  <c:v>31.9033203125</c:v>
                </c:pt>
                <c:pt idx="159">
                  <c:v>31.9033203125</c:v>
                </c:pt>
                <c:pt idx="160">
                  <c:v>31.9033203125</c:v>
                </c:pt>
                <c:pt idx="161">
                  <c:v>31.9033203125</c:v>
                </c:pt>
                <c:pt idx="162">
                  <c:v>31.9033203125</c:v>
                </c:pt>
                <c:pt idx="163">
                  <c:v>31.9228515625</c:v>
                </c:pt>
                <c:pt idx="164">
                  <c:v>31.9306640625</c:v>
                </c:pt>
                <c:pt idx="165">
                  <c:v>31.9306640625</c:v>
                </c:pt>
                <c:pt idx="166">
                  <c:v>31.9306640625</c:v>
                </c:pt>
                <c:pt idx="167">
                  <c:v>31.9306640625</c:v>
                </c:pt>
                <c:pt idx="168">
                  <c:v>31.9306640625</c:v>
                </c:pt>
                <c:pt idx="169">
                  <c:v>31.9306640625</c:v>
                </c:pt>
                <c:pt idx="170">
                  <c:v>31.9306640625</c:v>
                </c:pt>
                <c:pt idx="171">
                  <c:v>31.9306640625</c:v>
                </c:pt>
                <c:pt idx="172">
                  <c:v>31.9306640625</c:v>
                </c:pt>
                <c:pt idx="173">
                  <c:v>31.9306640625</c:v>
                </c:pt>
                <c:pt idx="174">
                  <c:v>31.9306640625</c:v>
                </c:pt>
                <c:pt idx="175">
                  <c:v>31.9306640625</c:v>
                </c:pt>
                <c:pt idx="176">
                  <c:v>31.9306640625</c:v>
                </c:pt>
                <c:pt idx="177">
                  <c:v>31.9345703125</c:v>
                </c:pt>
                <c:pt idx="178">
                  <c:v>31.935546875</c:v>
                </c:pt>
                <c:pt idx="179">
                  <c:v>31.9345703125</c:v>
                </c:pt>
                <c:pt idx="180">
                  <c:v>31.935546875</c:v>
                </c:pt>
                <c:pt idx="181">
                  <c:v>31.9345703125</c:v>
                </c:pt>
                <c:pt idx="182">
                  <c:v>31.9384765625</c:v>
                </c:pt>
                <c:pt idx="183">
                  <c:v>32.4931640625</c:v>
                </c:pt>
                <c:pt idx="184">
                  <c:v>32.5244140625</c:v>
                </c:pt>
                <c:pt idx="185">
                  <c:v>32.5439453125</c:v>
                </c:pt>
                <c:pt idx="186">
                  <c:v>32.5439453125</c:v>
                </c:pt>
                <c:pt idx="187">
                  <c:v>32.5439453125</c:v>
                </c:pt>
                <c:pt idx="188">
                  <c:v>32.5439453125</c:v>
                </c:pt>
                <c:pt idx="189">
                  <c:v>32.5439453125</c:v>
                </c:pt>
                <c:pt idx="190">
                  <c:v>32.5439453125</c:v>
                </c:pt>
                <c:pt idx="191">
                  <c:v>32.5439453125</c:v>
                </c:pt>
                <c:pt idx="192">
                  <c:v>32.544921875</c:v>
                </c:pt>
                <c:pt idx="193">
                  <c:v>32.5439453125</c:v>
                </c:pt>
                <c:pt idx="194">
                  <c:v>32.544921875</c:v>
                </c:pt>
                <c:pt idx="195">
                  <c:v>32.5439453125</c:v>
                </c:pt>
                <c:pt idx="196">
                  <c:v>32.5439453125</c:v>
                </c:pt>
                <c:pt idx="197">
                  <c:v>32.5439453125</c:v>
                </c:pt>
                <c:pt idx="198">
                  <c:v>32.5439453125</c:v>
                </c:pt>
                <c:pt idx="199">
                  <c:v>32.5439453125</c:v>
                </c:pt>
                <c:pt idx="200">
                  <c:v>32.5439453125</c:v>
                </c:pt>
                <c:pt idx="201">
                  <c:v>32.1416015625</c:v>
                </c:pt>
                <c:pt idx="202">
                  <c:v>32.1845703125</c:v>
                </c:pt>
                <c:pt idx="203">
                  <c:v>32.2158203125</c:v>
                </c:pt>
                <c:pt idx="204">
                  <c:v>32.2392578125</c:v>
                </c:pt>
                <c:pt idx="205">
                  <c:v>32.2392578125</c:v>
                </c:pt>
                <c:pt idx="206">
                  <c:v>32.2392578125</c:v>
                </c:pt>
                <c:pt idx="207">
                  <c:v>32.2392578125</c:v>
                </c:pt>
                <c:pt idx="208">
                  <c:v>32.240234375</c:v>
                </c:pt>
                <c:pt idx="209">
                  <c:v>32.2392578125</c:v>
                </c:pt>
                <c:pt idx="210">
                  <c:v>32.240234375</c:v>
                </c:pt>
                <c:pt idx="211">
                  <c:v>32.2392578125</c:v>
                </c:pt>
                <c:pt idx="212">
                  <c:v>32.240234375</c:v>
                </c:pt>
                <c:pt idx="213">
                  <c:v>32.2392578125</c:v>
                </c:pt>
                <c:pt idx="214">
                  <c:v>32.2392578125</c:v>
                </c:pt>
                <c:pt idx="215">
                  <c:v>32.2392578125</c:v>
                </c:pt>
                <c:pt idx="216">
                  <c:v>32.2392578125</c:v>
                </c:pt>
                <c:pt idx="217">
                  <c:v>32.2392578125</c:v>
                </c:pt>
                <c:pt idx="218">
                  <c:v>32.2392578125</c:v>
                </c:pt>
                <c:pt idx="219">
                  <c:v>32.2392578125</c:v>
                </c:pt>
                <c:pt idx="220">
                  <c:v>32.2392578125</c:v>
                </c:pt>
                <c:pt idx="221">
                  <c:v>32.2392578125</c:v>
                </c:pt>
                <c:pt idx="222">
                  <c:v>32.2392578125</c:v>
                </c:pt>
                <c:pt idx="223">
                  <c:v>32.2392578125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9424112"/>
        <c:axId val="-1619433360"/>
      </c:lineChart>
      <c:catAx>
        <c:axId val="-16194241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1943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94333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194241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5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401</f>
        <v>401</v>
      </c>
      <c r="B2" s="1">
        <f>17</f>
        <v>17</v>
      </c>
      <c r="C2" s="1">
        <f>461</f>
        <v>461</v>
      </c>
      <c r="D2" s="1">
        <f>7302</f>
        <v>7302</v>
      </c>
      <c r="E2" s="1">
        <f>7.130859375</f>
        <v>7.130859375</v>
      </c>
      <c r="G2" s="1">
        <f>309</f>
        <v>309</v>
      </c>
    </row>
    <row r="3" spans="1:10" x14ac:dyDescent="0.25">
      <c r="A3" s="1">
        <f>740</f>
        <v>740</v>
      </c>
      <c r="B3" s="1">
        <f>23</f>
        <v>23</v>
      </c>
      <c r="C3" s="1">
        <f>655</f>
        <v>655</v>
      </c>
      <c r="D3" s="1">
        <f>15503</f>
        <v>15503</v>
      </c>
      <c r="E3" s="1">
        <f>15.1396484375</f>
        <v>15.1396484375</v>
      </c>
    </row>
    <row r="4" spans="1:10" x14ac:dyDescent="0.25">
      <c r="A4" s="1">
        <f>1067</f>
        <v>1067</v>
      </c>
      <c r="B4" s="1">
        <f>22</f>
        <v>22</v>
      </c>
      <c r="C4" s="1">
        <f>864</f>
        <v>864</v>
      </c>
      <c r="D4" s="1">
        <f>21698</f>
        <v>21698</v>
      </c>
      <c r="E4" s="1">
        <f>21.189453125</f>
        <v>21.189453125</v>
      </c>
      <c r="G4" s="1" t="s">
        <v>5</v>
      </c>
    </row>
    <row r="5" spans="1:10" x14ac:dyDescent="0.25">
      <c r="A5" s="1">
        <f>1367</f>
        <v>1367</v>
      </c>
      <c r="B5" s="1">
        <f>23</f>
        <v>23</v>
      </c>
      <c r="C5" s="1">
        <f>1094</f>
        <v>1094</v>
      </c>
      <c r="D5" s="1">
        <f>23385</f>
        <v>23385</v>
      </c>
      <c r="E5" s="1">
        <f>22.8369140625</f>
        <v>22.8369140625</v>
      </c>
      <c r="G5" s="1">
        <f>160</f>
        <v>160</v>
      </c>
    </row>
    <row r="6" spans="1:10" x14ac:dyDescent="0.25">
      <c r="A6" s="1">
        <f>1660</f>
        <v>1660</v>
      </c>
      <c r="B6" s="1">
        <f>31</f>
        <v>31</v>
      </c>
      <c r="C6" s="1">
        <f>1245</f>
        <v>1245</v>
      </c>
      <c r="D6" s="1">
        <f>24409</f>
        <v>24409</v>
      </c>
      <c r="E6" s="1">
        <f>23.8369140625</f>
        <v>23.8369140625</v>
      </c>
    </row>
    <row r="7" spans="1:10" x14ac:dyDescent="0.25">
      <c r="A7" s="1">
        <f>1940</f>
        <v>1940</v>
      </c>
      <c r="B7" s="1">
        <f>9</f>
        <v>9</v>
      </c>
      <c r="C7" s="1">
        <f>1396</f>
        <v>1396</v>
      </c>
      <c r="D7" s="1">
        <f>26323</f>
        <v>26323</v>
      </c>
      <c r="E7" s="1">
        <f>25.7060546875</f>
        <v>25.7060546875</v>
      </c>
    </row>
    <row r="8" spans="1:10" x14ac:dyDescent="0.25">
      <c r="A8" s="1">
        <f>2230</f>
        <v>2230</v>
      </c>
      <c r="B8" s="1">
        <f t="shared" ref="B8:B18" si="0">0</f>
        <v>0</v>
      </c>
      <c r="C8" s="1">
        <f>1585</f>
        <v>1585</v>
      </c>
      <c r="D8" s="1">
        <f>27595</f>
        <v>27595</v>
      </c>
      <c r="E8" s="1">
        <f>26.9482421875</f>
        <v>26.9482421875</v>
      </c>
    </row>
    <row r="9" spans="1:10" x14ac:dyDescent="0.25">
      <c r="A9" s="1">
        <f>2575</f>
        <v>2575</v>
      </c>
      <c r="B9" s="1">
        <f t="shared" si="0"/>
        <v>0</v>
      </c>
      <c r="C9" s="1">
        <f>1761</f>
        <v>1761</v>
      </c>
      <c r="D9" s="1">
        <f>28612</f>
        <v>28612</v>
      </c>
      <c r="E9" s="1">
        <f>27.94140625</f>
        <v>27.94140625</v>
      </c>
    </row>
    <row r="10" spans="1:10" x14ac:dyDescent="0.25">
      <c r="A10" s="1">
        <f>2887</f>
        <v>2887</v>
      </c>
      <c r="B10" s="1">
        <f t="shared" si="0"/>
        <v>0</v>
      </c>
      <c r="C10" s="1">
        <f>1889</f>
        <v>1889</v>
      </c>
      <c r="D10" s="1">
        <f>28651</f>
        <v>28651</v>
      </c>
      <c r="E10" s="1">
        <f>27.9794921875</f>
        <v>27.9794921875</v>
      </c>
    </row>
    <row r="11" spans="1:10" x14ac:dyDescent="0.25">
      <c r="A11" s="1">
        <f>3206</f>
        <v>3206</v>
      </c>
      <c r="B11" s="1">
        <f t="shared" si="0"/>
        <v>0</v>
      </c>
      <c r="C11" s="1">
        <f>2030</f>
        <v>2030</v>
      </c>
      <c r="D11" s="1">
        <f>28681</f>
        <v>28681</v>
      </c>
      <c r="E11" s="1">
        <f>28.0087890625</f>
        <v>28.0087890625</v>
      </c>
    </row>
    <row r="12" spans="1:10" x14ac:dyDescent="0.25">
      <c r="A12" s="1">
        <f>3526</f>
        <v>3526</v>
      </c>
      <c r="B12" s="1">
        <f t="shared" si="0"/>
        <v>0</v>
      </c>
      <c r="C12" s="1">
        <f>2171</f>
        <v>2171</v>
      </c>
      <c r="D12" s="1">
        <f>28679</f>
        <v>28679</v>
      </c>
      <c r="E12" s="1">
        <f>28.0068359375</f>
        <v>28.0068359375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3849</f>
        <v>3849</v>
      </c>
      <c r="B13" s="1">
        <f t="shared" si="0"/>
        <v>0</v>
      </c>
      <c r="C13" s="1">
        <f>2356</f>
        <v>2356</v>
      </c>
      <c r="D13" s="1">
        <f>28681</f>
        <v>28681</v>
      </c>
      <c r="E13" s="1">
        <f>28.0087890625</f>
        <v>28.0087890625</v>
      </c>
      <c r="H13" s="1">
        <f>AVERAGE(E13:E27)</f>
        <v>28.027539062500001</v>
      </c>
      <c r="I13" s="1">
        <f>MAX(E2:E313)</f>
        <v>32.544921875</v>
      </c>
      <c r="J13" s="1">
        <f>AVERAGE(E198:E225)</f>
        <v>32.287493024553569</v>
      </c>
    </row>
    <row r="14" spans="1:10" x14ac:dyDescent="0.25">
      <c r="A14" s="1">
        <f>4179</f>
        <v>4179</v>
      </c>
      <c r="B14" s="1">
        <f t="shared" si="0"/>
        <v>0</v>
      </c>
      <c r="C14" s="1">
        <f>2529</f>
        <v>2529</v>
      </c>
      <c r="D14" s="1">
        <f>28679</f>
        <v>28679</v>
      </c>
      <c r="E14" s="1">
        <f>28.0068359375</f>
        <v>28.0068359375</v>
      </c>
    </row>
    <row r="15" spans="1:10" x14ac:dyDescent="0.25">
      <c r="A15" s="1">
        <f>4529</f>
        <v>4529</v>
      </c>
      <c r="B15" s="1">
        <f t="shared" si="0"/>
        <v>0</v>
      </c>
      <c r="C15" s="1">
        <f>2683</f>
        <v>2683</v>
      </c>
      <c r="D15" s="1">
        <f>28705</f>
        <v>28705</v>
      </c>
      <c r="E15" s="1">
        <f>28.0322265625</f>
        <v>28.0322265625</v>
      </c>
    </row>
    <row r="16" spans="1:10" x14ac:dyDescent="0.25">
      <c r="A16" s="1">
        <f>4887</f>
        <v>4887</v>
      </c>
      <c r="B16" s="1">
        <f t="shared" si="0"/>
        <v>0</v>
      </c>
      <c r="C16" s="1">
        <f>2859</f>
        <v>2859</v>
      </c>
      <c r="D16" s="1">
        <f>28703</f>
        <v>28703</v>
      </c>
      <c r="E16" s="1">
        <f>28.0302734375</f>
        <v>28.0302734375</v>
      </c>
    </row>
    <row r="17" spans="1:5" x14ac:dyDescent="0.25">
      <c r="A17" s="1">
        <f>5218</f>
        <v>5218</v>
      </c>
      <c r="B17" s="1">
        <f t="shared" si="0"/>
        <v>0</v>
      </c>
      <c r="C17" s="1">
        <f>3035</f>
        <v>3035</v>
      </c>
      <c r="D17" s="1">
        <f>28703</f>
        <v>28703</v>
      </c>
      <c r="E17" s="1">
        <f>28.0302734375</f>
        <v>28.0302734375</v>
      </c>
    </row>
    <row r="18" spans="1:5" x14ac:dyDescent="0.25">
      <c r="A18" s="1">
        <f>5567</f>
        <v>5567</v>
      </c>
      <c r="B18" s="1">
        <f t="shared" si="0"/>
        <v>0</v>
      </c>
      <c r="C18" s="1">
        <f>3201</f>
        <v>3201</v>
      </c>
      <c r="D18" s="1">
        <f>28703</f>
        <v>28703</v>
      </c>
      <c r="E18" s="1">
        <f>28.0302734375</f>
        <v>28.0302734375</v>
      </c>
    </row>
    <row r="19" spans="1:5" x14ac:dyDescent="0.25">
      <c r="A19" s="1">
        <f>5896</f>
        <v>5896</v>
      </c>
      <c r="B19" s="1">
        <f>16</f>
        <v>16</v>
      </c>
      <c r="C19" s="1">
        <f>3352</f>
        <v>3352</v>
      </c>
      <c r="D19" s="1">
        <f>28704</f>
        <v>28704</v>
      </c>
      <c r="E19" s="1">
        <f>28.03125</f>
        <v>28.03125</v>
      </c>
    </row>
    <row r="20" spans="1:5" x14ac:dyDescent="0.25">
      <c r="A20" s="1">
        <f>6213</f>
        <v>6213</v>
      </c>
      <c r="B20" s="1">
        <f>21</f>
        <v>21</v>
      </c>
      <c r="C20" s="1">
        <f>3504</f>
        <v>3504</v>
      </c>
      <c r="D20" s="1">
        <f>28703</f>
        <v>28703</v>
      </c>
      <c r="E20" s="1">
        <f>28.0302734375</f>
        <v>28.0302734375</v>
      </c>
    </row>
    <row r="21" spans="1:5" x14ac:dyDescent="0.25">
      <c r="A21" s="1">
        <f>6505</f>
        <v>6505</v>
      </c>
      <c r="B21" s="1">
        <f>17</f>
        <v>17</v>
      </c>
      <c r="C21" s="1">
        <f>3672</f>
        <v>3672</v>
      </c>
      <c r="D21" s="1">
        <f>28704</f>
        <v>28704</v>
      </c>
      <c r="E21" s="1">
        <f>28.03125</f>
        <v>28.03125</v>
      </c>
    </row>
    <row r="22" spans="1:5" x14ac:dyDescent="0.25">
      <c r="A22" s="1">
        <f>6789</f>
        <v>6789</v>
      </c>
      <c r="B22" s="1">
        <f>0</f>
        <v>0</v>
      </c>
      <c r="C22" s="1">
        <f>3836</f>
        <v>3836</v>
      </c>
      <c r="D22" s="1">
        <f t="shared" ref="D22:D30" si="1">28703</f>
        <v>28703</v>
      </c>
      <c r="E22" s="1">
        <f t="shared" ref="E22:E30" si="2">28.0302734375</f>
        <v>28.0302734375</v>
      </c>
    </row>
    <row r="23" spans="1:5" x14ac:dyDescent="0.25">
      <c r="A23" s="1">
        <f>7063</f>
        <v>7063</v>
      </c>
      <c r="B23" s="1">
        <f>0</f>
        <v>0</v>
      </c>
      <c r="C23" s="1">
        <f>4010</f>
        <v>4010</v>
      </c>
      <c r="D23" s="1">
        <f t="shared" si="1"/>
        <v>28703</v>
      </c>
      <c r="E23" s="1">
        <f t="shared" si="2"/>
        <v>28.0302734375</v>
      </c>
    </row>
    <row r="24" spans="1:5" x14ac:dyDescent="0.25">
      <c r="A24" s="1">
        <f>7354</f>
        <v>7354</v>
      </c>
      <c r="B24" s="1">
        <f>0</f>
        <v>0</v>
      </c>
      <c r="C24" s="1">
        <f>4179</f>
        <v>4179</v>
      </c>
      <c r="D24" s="1">
        <f t="shared" si="1"/>
        <v>28703</v>
      </c>
      <c r="E24" s="1">
        <f t="shared" si="2"/>
        <v>28.0302734375</v>
      </c>
    </row>
    <row r="25" spans="1:5" x14ac:dyDescent="0.25">
      <c r="A25" s="1">
        <f>7655</f>
        <v>7655</v>
      </c>
      <c r="B25" s="1">
        <f>0</f>
        <v>0</v>
      </c>
      <c r="C25" s="1">
        <f>4359</f>
        <v>4359</v>
      </c>
      <c r="D25" s="1">
        <f t="shared" si="1"/>
        <v>28703</v>
      </c>
      <c r="E25" s="1">
        <f t="shared" si="2"/>
        <v>28.0302734375</v>
      </c>
    </row>
    <row r="26" spans="1:5" x14ac:dyDescent="0.25">
      <c r="A26" s="1">
        <f>7973</f>
        <v>7973</v>
      </c>
      <c r="B26" s="1">
        <f>0</f>
        <v>0</v>
      </c>
      <c r="C26" s="1">
        <f>4568</f>
        <v>4568</v>
      </c>
      <c r="D26" s="1">
        <f t="shared" si="1"/>
        <v>28703</v>
      </c>
      <c r="E26" s="1">
        <f t="shared" si="2"/>
        <v>28.0302734375</v>
      </c>
    </row>
    <row r="27" spans="1:5" x14ac:dyDescent="0.25">
      <c r="A27" s="1">
        <f>8250</f>
        <v>8250</v>
      </c>
      <c r="B27" s="1">
        <f>0</f>
        <v>0</v>
      </c>
      <c r="C27" s="1">
        <f>4727</f>
        <v>4727</v>
      </c>
      <c r="D27" s="1">
        <f t="shared" si="1"/>
        <v>28703</v>
      </c>
      <c r="E27" s="1">
        <f t="shared" si="2"/>
        <v>28.0302734375</v>
      </c>
    </row>
    <row r="28" spans="1:5" x14ac:dyDescent="0.25">
      <c r="A28" s="1">
        <f>8532</f>
        <v>8532</v>
      </c>
      <c r="B28" s="1">
        <f>0</f>
        <v>0</v>
      </c>
      <c r="C28" s="1">
        <f>4870</f>
        <v>4870</v>
      </c>
      <c r="D28" s="1">
        <f t="shared" si="1"/>
        <v>28703</v>
      </c>
      <c r="E28" s="1">
        <f t="shared" si="2"/>
        <v>28.0302734375</v>
      </c>
    </row>
    <row r="29" spans="1:5" x14ac:dyDescent="0.25">
      <c r="A29" s="1">
        <f>8826</f>
        <v>8826</v>
      </c>
      <c r="B29" s="1">
        <f>11</f>
        <v>11</v>
      </c>
      <c r="C29" s="1">
        <f>5049</f>
        <v>5049</v>
      </c>
      <c r="D29" s="1">
        <f t="shared" si="1"/>
        <v>28703</v>
      </c>
      <c r="E29" s="1">
        <f t="shared" si="2"/>
        <v>28.0302734375</v>
      </c>
    </row>
    <row r="30" spans="1:5" x14ac:dyDescent="0.25">
      <c r="A30" s="1">
        <f>9133</f>
        <v>9133</v>
      </c>
      <c r="B30" s="1">
        <f>11</f>
        <v>11</v>
      </c>
      <c r="C30" s="1">
        <f>5210</f>
        <v>5210</v>
      </c>
      <c r="D30" s="1">
        <f t="shared" si="1"/>
        <v>28703</v>
      </c>
      <c r="E30" s="1">
        <f t="shared" si="2"/>
        <v>28.0302734375</v>
      </c>
    </row>
    <row r="31" spans="1:5" x14ac:dyDescent="0.25">
      <c r="A31" s="1">
        <f>9396</f>
        <v>9396</v>
      </c>
      <c r="B31" s="1">
        <f>3</f>
        <v>3</v>
      </c>
      <c r="C31" s="1">
        <f>5380</f>
        <v>5380</v>
      </c>
      <c r="D31" s="1">
        <f>28704</f>
        <v>28704</v>
      </c>
      <c r="E31" s="1">
        <f>28.03125</f>
        <v>28.03125</v>
      </c>
    </row>
    <row r="32" spans="1:5" x14ac:dyDescent="0.25">
      <c r="A32" s="1">
        <f>9678</f>
        <v>9678</v>
      </c>
      <c r="B32" s="1">
        <f>0</f>
        <v>0</v>
      </c>
      <c r="C32" s="1">
        <f>5558</f>
        <v>5558</v>
      </c>
      <c r="D32" s="1">
        <f>28703</f>
        <v>28703</v>
      </c>
      <c r="E32" s="1">
        <f>28.0302734375</f>
        <v>28.0302734375</v>
      </c>
    </row>
    <row r="33" spans="1:5" x14ac:dyDescent="0.25">
      <c r="A33" s="1">
        <f>9979</f>
        <v>9979</v>
      </c>
      <c r="B33" s="1">
        <f>0</f>
        <v>0</v>
      </c>
      <c r="C33" s="1">
        <f>5737</f>
        <v>5737</v>
      </c>
      <c r="D33" s="1">
        <f>28703</f>
        <v>28703</v>
      </c>
      <c r="E33" s="1">
        <f>28.0302734375</f>
        <v>28.0302734375</v>
      </c>
    </row>
    <row r="34" spans="1:5" x14ac:dyDescent="0.25">
      <c r="A34" s="1">
        <f>10300</f>
        <v>10300</v>
      </c>
      <c r="B34" s="1">
        <f>0</f>
        <v>0</v>
      </c>
      <c r="C34" s="1">
        <f>5917</f>
        <v>5917</v>
      </c>
      <c r="D34" s="1">
        <f>29054</f>
        <v>29054</v>
      </c>
      <c r="E34" s="1">
        <f>28.373046875</f>
        <v>28.373046875</v>
      </c>
    </row>
    <row r="35" spans="1:5" x14ac:dyDescent="0.25">
      <c r="A35" s="1">
        <f>10631</f>
        <v>10631</v>
      </c>
      <c r="B35" s="1">
        <f>0</f>
        <v>0</v>
      </c>
      <c r="C35" s="1">
        <f>6080</f>
        <v>6080</v>
      </c>
      <c r="D35" s="1">
        <f>30060</f>
        <v>30060</v>
      </c>
      <c r="E35" s="1">
        <f>29.35546875</f>
        <v>29.35546875</v>
      </c>
    </row>
    <row r="36" spans="1:5" x14ac:dyDescent="0.25">
      <c r="A36" s="1">
        <f>10978</f>
        <v>10978</v>
      </c>
      <c r="B36" s="1">
        <f>0</f>
        <v>0</v>
      </c>
      <c r="C36" s="1">
        <f>6297</f>
        <v>6297</v>
      </c>
      <c r="D36" s="1">
        <f>30866</f>
        <v>30866</v>
      </c>
      <c r="E36" s="1">
        <f>30.142578125</f>
        <v>30.142578125</v>
      </c>
    </row>
    <row r="37" spans="1:5" x14ac:dyDescent="0.25">
      <c r="A37" s="1">
        <f>11313</f>
        <v>11313</v>
      </c>
      <c r="B37" s="1">
        <f>0</f>
        <v>0</v>
      </c>
      <c r="C37" s="1">
        <f>6473</f>
        <v>6473</v>
      </c>
      <c r="D37" s="1">
        <f>31469</f>
        <v>31469</v>
      </c>
      <c r="E37" s="1">
        <f>30.7314453125</f>
        <v>30.7314453125</v>
      </c>
    </row>
    <row r="38" spans="1:5" x14ac:dyDescent="0.25">
      <c r="A38" s="1">
        <f>11657</f>
        <v>11657</v>
      </c>
      <c r="B38" s="1">
        <f>0</f>
        <v>0</v>
      </c>
      <c r="C38" s="1">
        <f>6670</f>
        <v>6670</v>
      </c>
      <c r="D38" s="1">
        <f>31589</f>
        <v>31589</v>
      </c>
      <c r="E38" s="1">
        <f>30.8486328125</f>
        <v>30.8486328125</v>
      </c>
    </row>
    <row r="39" spans="1:5" x14ac:dyDescent="0.25">
      <c r="A39" s="1">
        <f>11997</f>
        <v>11997</v>
      </c>
      <c r="B39" s="1">
        <f>4</f>
        <v>4</v>
      </c>
      <c r="C39" s="1">
        <f>6796</f>
        <v>6796</v>
      </c>
      <c r="D39" s="1">
        <f t="shared" ref="D39:D49" si="3">31605</f>
        <v>31605</v>
      </c>
      <c r="E39" s="1">
        <f t="shared" ref="E39:E49" si="4">30.8642578125</f>
        <v>30.8642578125</v>
      </c>
    </row>
    <row r="40" spans="1:5" x14ac:dyDescent="0.25">
      <c r="A40" s="1">
        <f>12290</f>
        <v>12290</v>
      </c>
      <c r="B40" s="1">
        <f t="shared" ref="B40:B48" si="5">0</f>
        <v>0</v>
      </c>
      <c r="C40" s="1">
        <f>6924</f>
        <v>6924</v>
      </c>
      <c r="D40" s="1">
        <f t="shared" si="3"/>
        <v>31605</v>
      </c>
      <c r="E40" s="1">
        <f t="shared" si="4"/>
        <v>30.8642578125</v>
      </c>
    </row>
    <row r="41" spans="1:5" x14ac:dyDescent="0.25">
      <c r="A41" s="1">
        <f>12598</f>
        <v>12598</v>
      </c>
      <c r="B41" s="1">
        <f t="shared" si="5"/>
        <v>0</v>
      </c>
      <c r="C41" s="1">
        <f>7110</f>
        <v>7110</v>
      </c>
      <c r="D41" s="1">
        <f t="shared" si="3"/>
        <v>31605</v>
      </c>
      <c r="E41" s="1">
        <f t="shared" si="4"/>
        <v>30.8642578125</v>
      </c>
    </row>
    <row r="42" spans="1:5" x14ac:dyDescent="0.25">
      <c r="A42" s="1">
        <f>12915</f>
        <v>12915</v>
      </c>
      <c r="B42" s="1">
        <f t="shared" si="5"/>
        <v>0</v>
      </c>
      <c r="C42" s="1">
        <f>7255</f>
        <v>7255</v>
      </c>
      <c r="D42" s="1">
        <f t="shared" si="3"/>
        <v>31605</v>
      </c>
      <c r="E42" s="1">
        <f t="shared" si="4"/>
        <v>30.8642578125</v>
      </c>
    </row>
    <row r="43" spans="1:5" x14ac:dyDescent="0.25">
      <c r="A43" s="1">
        <f>13265</f>
        <v>13265</v>
      </c>
      <c r="B43" s="1">
        <f t="shared" si="5"/>
        <v>0</v>
      </c>
      <c r="C43" s="1">
        <f>7423</f>
        <v>7423</v>
      </c>
      <c r="D43" s="1">
        <f t="shared" si="3"/>
        <v>31605</v>
      </c>
      <c r="E43" s="1">
        <f t="shared" si="4"/>
        <v>30.8642578125</v>
      </c>
    </row>
    <row r="44" spans="1:5" x14ac:dyDescent="0.25">
      <c r="A44" s="1">
        <f>13613</f>
        <v>13613</v>
      </c>
      <c r="B44" s="1">
        <f t="shared" si="5"/>
        <v>0</v>
      </c>
      <c r="C44" s="1">
        <f>7545</f>
        <v>7545</v>
      </c>
      <c r="D44" s="1">
        <f t="shared" si="3"/>
        <v>31605</v>
      </c>
      <c r="E44" s="1">
        <f t="shared" si="4"/>
        <v>30.8642578125</v>
      </c>
    </row>
    <row r="45" spans="1:5" x14ac:dyDescent="0.25">
      <c r="A45" s="1">
        <f>13957</f>
        <v>13957</v>
      </c>
      <c r="B45" s="1">
        <f t="shared" si="5"/>
        <v>0</v>
      </c>
      <c r="C45" s="1">
        <f>7682</f>
        <v>7682</v>
      </c>
      <c r="D45" s="1">
        <f t="shared" si="3"/>
        <v>31605</v>
      </c>
      <c r="E45" s="1">
        <f t="shared" si="4"/>
        <v>30.8642578125</v>
      </c>
    </row>
    <row r="46" spans="1:5" x14ac:dyDescent="0.25">
      <c r="A46" s="1">
        <f>14299</f>
        <v>14299</v>
      </c>
      <c r="B46" s="1">
        <f t="shared" si="5"/>
        <v>0</v>
      </c>
      <c r="C46" s="1">
        <f>7824</f>
        <v>7824</v>
      </c>
      <c r="D46" s="1">
        <f t="shared" si="3"/>
        <v>31605</v>
      </c>
      <c r="E46" s="1">
        <f t="shared" si="4"/>
        <v>30.8642578125</v>
      </c>
    </row>
    <row r="47" spans="1:5" x14ac:dyDescent="0.25">
      <c r="A47" s="1">
        <f>14701</f>
        <v>14701</v>
      </c>
      <c r="B47" s="1">
        <f t="shared" si="5"/>
        <v>0</v>
      </c>
      <c r="C47" s="1">
        <f>7953</f>
        <v>7953</v>
      </c>
      <c r="D47" s="1">
        <f t="shared" si="3"/>
        <v>31605</v>
      </c>
      <c r="E47" s="1">
        <f t="shared" si="4"/>
        <v>30.8642578125</v>
      </c>
    </row>
    <row r="48" spans="1:5" x14ac:dyDescent="0.25">
      <c r="A48" s="1">
        <f>14984</f>
        <v>14984</v>
      </c>
      <c r="B48" s="1">
        <f t="shared" si="5"/>
        <v>0</v>
      </c>
      <c r="C48" s="1">
        <f>8110</f>
        <v>8110</v>
      </c>
      <c r="D48" s="1">
        <f t="shared" si="3"/>
        <v>31605</v>
      </c>
      <c r="E48" s="1">
        <f t="shared" si="4"/>
        <v>30.8642578125</v>
      </c>
    </row>
    <row r="49" spans="1:5" x14ac:dyDescent="0.25">
      <c r="A49" s="1">
        <f>15279</f>
        <v>15279</v>
      </c>
      <c r="B49" s="1">
        <f>4</f>
        <v>4</v>
      </c>
      <c r="C49" s="1">
        <f>8233</f>
        <v>8233</v>
      </c>
      <c r="D49" s="1">
        <f t="shared" si="3"/>
        <v>31605</v>
      </c>
      <c r="E49" s="1">
        <f t="shared" si="4"/>
        <v>30.8642578125</v>
      </c>
    </row>
    <row r="50" spans="1:5" x14ac:dyDescent="0.25">
      <c r="A50" s="1">
        <f>15582</f>
        <v>15582</v>
      </c>
      <c r="B50" s="1">
        <f>22</f>
        <v>22</v>
      </c>
      <c r="C50" s="1">
        <f>8363</f>
        <v>8363</v>
      </c>
      <c r="D50" s="1">
        <f>31606</f>
        <v>31606</v>
      </c>
      <c r="E50" s="1">
        <f>30.865234375</f>
        <v>30.865234375</v>
      </c>
    </row>
    <row r="51" spans="1:5" x14ac:dyDescent="0.25">
      <c r="A51" s="1">
        <f>15871</f>
        <v>15871</v>
      </c>
      <c r="B51" s="1">
        <f>11</f>
        <v>11</v>
      </c>
      <c r="C51" s="1">
        <f>8543</f>
        <v>8543</v>
      </c>
      <c r="D51" s="1">
        <f>31605</f>
        <v>31605</v>
      </c>
      <c r="E51" s="1">
        <f>30.8642578125</f>
        <v>30.8642578125</v>
      </c>
    </row>
    <row r="52" spans="1:5" x14ac:dyDescent="0.25">
      <c r="A52" s="1">
        <f>16146</f>
        <v>16146</v>
      </c>
      <c r="B52" s="1">
        <f>0</f>
        <v>0</v>
      </c>
      <c r="C52" s="1">
        <f>8702</f>
        <v>8702</v>
      </c>
      <c r="D52" s="1">
        <f>31649</f>
        <v>31649</v>
      </c>
      <c r="E52" s="1">
        <f>30.9072265625</f>
        <v>30.9072265625</v>
      </c>
    </row>
    <row r="53" spans="1:5" x14ac:dyDescent="0.25">
      <c r="A53" s="1">
        <f>16482</f>
        <v>16482</v>
      </c>
      <c r="B53" s="1">
        <f>0</f>
        <v>0</v>
      </c>
      <c r="C53" s="1">
        <f>8876</f>
        <v>8876</v>
      </c>
      <c r="D53" s="1">
        <f>32093</f>
        <v>32093</v>
      </c>
      <c r="E53" s="1">
        <f>31.3408203125</f>
        <v>31.3408203125</v>
      </c>
    </row>
    <row r="54" spans="1:5" x14ac:dyDescent="0.25">
      <c r="A54" s="1">
        <f>16757</f>
        <v>16757</v>
      </c>
      <c r="B54" s="1">
        <f>0</f>
        <v>0</v>
      </c>
      <c r="C54" s="1">
        <f>9018</f>
        <v>9018</v>
      </c>
      <c r="D54" s="1">
        <f>31925</f>
        <v>31925</v>
      </c>
      <c r="E54" s="1">
        <f>31.1767578125</f>
        <v>31.1767578125</v>
      </c>
    </row>
    <row r="55" spans="1:5" x14ac:dyDescent="0.25">
      <c r="A55" s="1">
        <f>17031</f>
        <v>17031</v>
      </c>
      <c r="B55" s="1">
        <f>0</f>
        <v>0</v>
      </c>
      <c r="C55" s="1">
        <f>9188</f>
        <v>9188</v>
      </c>
      <c r="D55" s="1">
        <f>31981</f>
        <v>31981</v>
      </c>
      <c r="E55" s="1">
        <f>31.2314453125</f>
        <v>31.2314453125</v>
      </c>
    </row>
    <row r="56" spans="1:5" x14ac:dyDescent="0.25">
      <c r="A56" s="1">
        <f>17299</f>
        <v>17299</v>
      </c>
      <c r="B56" s="1">
        <f>0</f>
        <v>0</v>
      </c>
      <c r="C56" s="1">
        <f>9311</f>
        <v>9311</v>
      </c>
      <c r="D56" s="1">
        <f>31981</f>
        <v>31981</v>
      </c>
      <c r="E56" s="1">
        <f>31.2314453125</f>
        <v>31.2314453125</v>
      </c>
    </row>
    <row r="57" spans="1:5" x14ac:dyDescent="0.25">
      <c r="A57" s="1">
        <f>17638</f>
        <v>17638</v>
      </c>
      <c r="B57" s="1">
        <f>0</f>
        <v>0</v>
      </c>
      <c r="C57" s="1">
        <f>9465</f>
        <v>9465</v>
      </c>
      <c r="D57" s="1">
        <f>31981</f>
        <v>31981</v>
      </c>
      <c r="E57" s="1">
        <f>31.2314453125</f>
        <v>31.2314453125</v>
      </c>
    </row>
    <row r="58" spans="1:5" x14ac:dyDescent="0.25">
      <c r="A58" s="1">
        <f>17923</f>
        <v>17923</v>
      </c>
      <c r="B58" s="1">
        <f>0</f>
        <v>0</v>
      </c>
      <c r="C58" s="1">
        <f>9638</f>
        <v>9638</v>
      </c>
      <c r="D58" s="1">
        <f>31981</f>
        <v>31981</v>
      </c>
      <c r="E58" s="1">
        <f>31.2314453125</f>
        <v>31.2314453125</v>
      </c>
    </row>
    <row r="59" spans="1:5" x14ac:dyDescent="0.25">
      <c r="A59" s="1">
        <f>18252</f>
        <v>18252</v>
      </c>
      <c r="B59" s="1">
        <f>31</f>
        <v>31</v>
      </c>
      <c r="C59" s="1">
        <f>9803</f>
        <v>9803</v>
      </c>
      <c r="D59" s="1">
        <f>31982</f>
        <v>31982</v>
      </c>
      <c r="E59" s="1">
        <f>31.232421875</f>
        <v>31.232421875</v>
      </c>
    </row>
    <row r="60" spans="1:5" x14ac:dyDescent="0.25">
      <c r="A60" s="1">
        <f>18530</f>
        <v>18530</v>
      </c>
      <c r="B60" s="1">
        <f>17</f>
        <v>17</v>
      </c>
      <c r="C60" s="1">
        <f>9962</f>
        <v>9962</v>
      </c>
      <c r="D60" s="1">
        <f t="shared" ref="D60:D71" si="6">31981</f>
        <v>31981</v>
      </c>
      <c r="E60" s="1">
        <f t="shared" ref="E60:E71" si="7">31.2314453125</f>
        <v>31.2314453125</v>
      </c>
    </row>
    <row r="61" spans="1:5" x14ac:dyDescent="0.25">
      <c r="A61" s="1">
        <f>18852</f>
        <v>18852</v>
      </c>
      <c r="B61" s="1">
        <f t="shared" ref="B61:B68" si="8">0</f>
        <v>0</v>
      </c>
      <c r="C61" s="1">
        <f>10122</f>
        <v>10122</v>
      </c>
      <c r="D61" s="1">
        <f t="shared" si="6"/>
        <v>31981</v>
      </c>
      <c r="E61" s="1">
        <f t="shared" si="7"/>
        <v>31.2314453125</v>
      </c>
    </row>
    <row r="62" spans="1:5" x14ac:dyDescent="0.25">
      <c r="A62" s="1">
        <f>19152</f>
        <v>19152</v>
      </c>
      <c r="B62" s="1">
        <f t="shared" si="8"/>
        <v>0</v>
      </c>
      <c r="C62" s="1">
        <f>10304</f>
        <v>10304</v>
      </c>
      <c r="D62" s="1">
        <f t="shared" si="6"/>
        <v>31981</v>
      </c>
      <c r="E62" s="1">
        <f t="shared" si="7"/>
        <v>31.2314453125</v>
      </c>
    </row>
    <row r="63" spans="1:5" x14ac:dyDescent="0.25">
      <c r="A63" s="1">
        <f>19437</f>
        <v>19437</v>
      </c>
      <c r="B63" s="1">
        <f t="shared" si="8"/>
        <v>0</v>
      </c>
      <c r="C63" s="1">
        <f>10471</f>
        <v>10471</v>
      </c>
      <c r="D63" s="1">
        <f t="shared" si="6"/>
        <v>31981</v>
      </c>
      <c r="E63" s="1">
        <f t="shared" si="7"/>
        <v>31.2314453125</v>
      </c>
    </row>
    <row r="64" spans="1:5" x14ac:dyDescent="0.25">
      <c r="A64" s="1">
        <f>19731</f>
        <v>19731</v>
      </c>
      <c r="B64" s="1">
        <f t="shared" si="8"/>
        <v>0</v>
      </c>
      <c r="C64" s="1">
        <f>10628</f>
        <v>10628</v>
      </c>
      <c r="D64" s="1">
        <f t="shared" si="6"/>
        <v>31981</v>
      </c>
      <c r="E64" s="1">
        <f t="shared" si="7"/>
        <v>31.2314453125</v>
      </c>
    </row>
    <row r="65" spans="1:5" x14ac:dyDescent="0.25">
      <c r="A65" s="1">
        <f>20020</f>
        <v>20020</v>
      </c>
      <c r="B65" s="1">
        <f t="shared" si="8"/>
        <v>0</v>
      </c>
      <c r="C65" s="1">
        <f>10815</f>
        <v>10815</v>
      </c>
      <c r="D65" s="1">
        <f t="shared" si="6"/>
        <v>31981</v>
      </c>
      <c r="E65" s="1">
        <f t="shared" si="7"/>
        <v>31.2314453125</v>
      </c>
    </row>
    <row r="66" spans="1:5" x14ac:dyDescent="0.25">
      <c r="A66" s="1">
        <f>20317</f>
        <v>20317</v>
      </c>
      <c r="B66" s="1">
        <f t="shared" si="8"/>
        <v>0</v>
      </c>
      <c r="C66" s="1">
        <f>10985</f>
        <v>10985</v>
      </c>
      <c r="D66" s="1">
        <f t="shared" si="6"/>
        <v>31981</v>
      </c>
      <c r="E66" s="1">
        <f t="shared" si="7"/>
        <v>31.2314453125</v>
      </c>
    </row>
    <row r="67" spans="1:5" x14ac:dyDescent="0.25">
      <c r="A67" s="1">
        <f>20643</f>
        <v>20643</v>
      </c>
      <c r="B67" s="1">
        <f t="shared" si="8"/>
        <v>0</v>
      </c>
      <c r="C67" s="1">
        <f>11157</f>
        <v>11157</v>
      </c>
      <c r="D67" s="1">
        <f t="shared" si="6"/>
        <v>31981</v>
      </c>
      <c r="E67" s="1">
        <f t="shared" si="7"/>
        <v>31.2314453125</v>
      </c>
    </row>
    <row r="68" spans="1:5" x14ac:dyDescent="0.25">
      <c r="A68" s="1">
        <f>20938</f>
        <v>20938</v>
      </c>
      <c r="B68" s="1">
        <f t="shared" si="8"/>
        <v>0</v>
      </c>
      <c r="C68" s="1">
        <f>11302</f>
        <v>11302</v>
      </c>
      <c r="D68" s="1">
        <f t="shared" si="6"/>
        <v>31981</v>
      </c>
      <c r="E68" s="1">
        <f t="shared" si="7"/>
        <v>31.2314453125</v>
      </c>
    </row>
    <row r="69" spans="1:5" x14ac:dyDescent="0.25">
      <c r="A69" s="1">
        <f>21293</f>
        <v>21293</v>
      </c>
      <c r="B69" s="1">
        <f>10</f>
        <v>10</v>
      </c>
      <c r="C69" s="1">
        <f>11474</f>
        <v>11474</v>
      </c>
      <c r="D69" s="1">
        <f t="shared" si="6"/>
        <v>31981</v>
      </c>
      <c r="E69" s="1">
        <f t="shared" si="7"/>
        <v>31.2314453125</v>
      </c>
    </row>
    <row r="70" spans="1:5" x14ac:dyDescent="0.25">
      <c r="A70" s="1">
        <f>21590</f>
        <v>21590</v>
      </c>
      <c r="B70" s="1">
        <f>11</f>
        <v>11</v>
      </c>
      <c r="C70" s="1">
        <f>11644</f>
        <v>11644</v>
      </c>
      <c r="D70" s="1">
        <f t="shared" si="6"/>
        <v>31981</v>
      </c>
      <c r="E70" s="1">
        <f t="shared" si="7"/>
        <v>31.2314453125</v>
      </c>
    </row>
    <row r="71" spans="1:5" x14ac:dyDescent="0.25">
      <c r="A71" s="1">
        <f>21903</f>
        <v>21903</v>
      </c>
      <c r="B71" s="1">
        <f>0</f>
        <v>0</v>
      </c>
      <c r="C71" s="1">
        <f>11827</f>
        <v>11827</v>
      </c>
      <c r="D71" s="1">
        <f t="shared" si="6"/>
        <v>31981</v>
      </c>
      <c r="E71" s="1">
        <f t="shared" si="7"/>
        <v>31.2314453125</v>
      </c>
    </row>
    <row r="72" spans="1:5" x14ac:dyDescent="0.25">
      <c r="A72" s="1">
        <f>22197</f>
        <v>22197</v>
      </c>
      <c r="B72" s="1">
        <f>0</f>
        <v>0</v>
      </c>
      <c r="C72" s="1">
        <f>12012</f>
        <v>12012</v>
      </c>
      <c r="D72" s="1">
        <f>32005</f>
        <v>32005</v>
      </c>
      <c r="E72" s="1">
        <f>31.2548828125</f>
        <v>31.2548828125</v>
      </c>
    </row>
    <row r="73" spans="1:5" x14ac:dyDescent="0.25">
      <c r="A73" s="1">
        <f>22523</f>
        <v>22523</v>
      </c>
      <c r="B73" s="1">
        <f>0</f>
        <v>0</v>
      </c>
      <c r="C73" s="1">
        <f>12151</f>
        <v>12151</v>
      </c>
      <c r="D73" s="1">
        <f>32025</f>
        <v>32025</v>
      </c>
      <c r="E73" s="1">
        <f t="shared" ref="E73:E78" si="9">31.2744140625</f>
        <v>31.2744140625</v>
      </c>
    </row>
    <row r="74" spans="1:5" x14ac:dyDescent="0.25">
      <c r="A74" s="1">
        <f>22800</f>
        <v>22800</v>
      </c>
      <c r="B74" s="1">
        <f>0</f>
        <v>0</v>
      </c>
      <c r="C74" s="1">
        <f>12303</f>
        <v>12303</v>
      </c>
      <c r="D74" s="1">
        <f>32025</f>
        <v>32025</v>
      </c>
      <c r="E74" s="1">
        <f t="shared" si="9"/>
        <v>31.2744140625</v>
      </c>
    </row>
    <row r="75" spans="1:5" x14ac:dyDescent="0.25">
      <c r="A75" s="1">
        <f>23102</f>
        <v>23102</v>
      </c>
      <c r="B75" s="1">
        <f>0</f>
        <v>0</v>
      </c>
      <c r="C75" s="1">
        <f>12448</f>
        <v>12448</v>
      </c>
      <c r="D75" s="1">
        <f>32025</f>
        <v>32025</v>
      </c>
      <c r="E75" s="1">
        <f t="shared" si="9"/>
        <v>31.2744140625</v>
      </c>
    </row>
    <row r="76" spans="1:5" x14ac:dyDescent="0.25">
      <c r="A76" s="1">
        <f>23407</f>
        <v>23407</v>
      </c>
      <c r="B76" s="1">
        <f>0</f>
        <v>0</v>
      </c>
      <c r="C76" s="1">
        <f>12583</f>
        <v>12583</v>
      </c>
      <c r="D76" s="1">
        <f>32025</f>
        <v>32025</v>
      </c>
      <c r="E76" s="1">
        <f t="shared" si="9"/>
        <v>31.2744140625</v>
      </c>
    </row>
    <row r="77" spans="1:5" x14ac:dyDescent="0.25">
      <c r="A77" s="1">
        <f>23678</f>
        <v>23678</v>
      </c>
      <c r="B77" s="1">
        <f>0</f>
        <v>0</v>
      </c>
      <c r="C77" s="1">
        <f>12753</f>
        <v>12753</v>
      </c>
      <c r="D77" s="1">
        <f>32025</f>
        <v>32025</v>
      </c>
      <c r="E77" s="1">
        <f t="shared" si="9"/>
        <v>31.2744140625</v>
      </c>
    </row>
    <row r="78" spans="1:5" x14ac:dyDescent="0.25">
      <c r="A78" s="1">
        <f>23952</f>
        <v>23952</v>
      </c>
      <c r="B78" s="1">
        <f>14</f>
        <v>14</v>
      </c>
      <c r="C78" s="1">
        <f>12896</f>
        <v>12896</v>
      </c>
      <c r="D78" s="1">
        <f>32025</f>
        <v>32025</v>
      </c>
      <c r="E78" s="1">
        <f t="shared" si="9"/>
        <v>31.2744140625</v>
      </c>
    </row>
    <row r="79" spans="1:5" x14ac:dyDescent="0.25">
      <c r="A79" s="1">
        <f>24269</f>
        <v>24269</v>
      </c>
      <c r="B79" s="1">
        <f>26</f>
        <v>26</v>
      </c>
      <c r="C79" s="1">
        <f>13098</f>
        <v>13098</v>
      </c>
      <c r="D79" s="1">
        <f t="shared" ref="D79:D91" si="10">32026</f>
        <v>32026</v>
      </c>
      <c r="E79" s="1">
        <f t="shared" ref="E79:E91" si="11">31.275390625</f>
        <v>31.275390625</v>
      </c>
    </row>
    <row r="80" spans="1:5" x14ac:dyDescent="0.25">
      <c r="A80" s="1">
        <f>24569</f>
        <v>24569</v>
      </c>
      <c r="B80" s="1">
        <f>0</f>
        <v>0</v>
      </c>
      <c r="C80" s="1">
        <f>13279</f>
        <v>13279</v>
      </c>
      <c r="D80" s="1">
        <f t="shared" si="10"/>
        <v>32026</v>
      </c>
      <c r="E80" s="1">
        <f t="shared" si="11"/>
        <v>31.275390625</v>
      </c>
    </row>
    <row r="81" spans="1:5" x14ac:dyDescent="0.25">
      <c r="A81" s="1">
        <f>24866</f>
        <v>24866</v>
      </c>
      <c r="B81" s="1">
        <f>0</f>
        <v>0</v>
      </c>
      <c r="C81" s="1">
        <f>13443</f>
        <v>13443</v>
      </c>
      <c r="D81" s="1">
        <f t="shared" si="10"/>
        <v>32026</v>
      </c>
      <c r="E81" s="1">
        <f t="shared" si="11"/>
        <v>31.275390625</v>
      </c>
    </row>
    <row r="82" spans="1:5" x14ac:dyDescent="0.25">
      <c r="A82" s="1">
        <f>25166</f>
        <v>25166</v>
      </c>
      <c r="B82" s="1">
        <f>0</f>
        <v>0</v>
      </c>
      <c r="C82" s="1">
        <f>13588</f>
        <v>13588</v>
      </c>
      <c r="D82" s="1">
        <f t="shared" si="10"/>
        <v>32026</v>
      </c>
      <c r="E82" s="1">
        <f t="shared" si="11"/>
        <v>31.275390625</v>
      </c>
    </row>
    <row r="83" spans="1:5" x14ac:dyDescent="0.25">
      <c r="A83" s="1">
        <f>25459</f>
        <v>25459</v>
      </c>
      <c r="B83" s="1">
        <f>0</f>
        <v>0</v>
      </c>
      <c r="C83" s="1">
        <f>13775</f>
        <v>13775</v>
      </c>
      <c r="D83" s="1">
        <f t="shared" si="10"/>
        <v>32026</v>
      </c>
      <c r="E83" s="1">
        <f t="shared" si="11"/>
        <v>31.275390625</v>
      </c>
    </row>
    <row r="84" spans="1:5" x14ac:dyDescent="0.25">
      <c r="A84" s="1">
        <f>25762</f>
        <v>25762</v>
      </c>
      <c r="B84" s="1">
        <f>0</f>
        <v>0</v>
      </c>
      <c r="C84" s="1">
        <f>13965</f>
        <v>13965</v>
      </c>
      <c r="D84" s="1">
        <f t="shared" si="10"/>
        <v>32026</v>
      </c>
      <c r="E84" s="1">
        <f t="shared" si="11"/>
        <v>31.275390625</v>
      </c>
    </row>
    <row r="85" spans="1:5" x14ac:dyDescent="0.25">
      <c r="A85" s="1">
        <f>26080</f>
        <v>26080</v>
      </c>
      <c r="B85" s="1">
        <f>0</f>
        <v>0</v>
      </c>
      <c r="C85" s="1">
        <f>14134</f>
        <v>14134</v>
      </c>
      <c r="D85" s="1">
        <f t="shared" si="10"/>
        <v>32026</v>
      </c>
      <c r="E85" s="1">
        <f t="shared" si="11"/>
        <v>31.275390625</v>
      </c>
    </row>
    <row r="86" spans="1:5" x14ac:dyDescent="0.25">
      <c r="A86" s="1">
        <f>26406</f>
        <v>26406</v>
      </c>
      <c r="B86" s="1">
        <f>0</f>
        <v>0</v>
      </c>
      <c r="C86" s="1">
        <f>14346</f>
        <v>14346</v>
      </c>
      <c r="D86" s="1">
        <f t="shared" si="10"/>
        <v>32026</v>
      </c>
      <c r="E86" s="1">
        <f t="shared" si="11"/>
        <v>31.275390625</v>
      </c>
    </row>
    <row r="87" spans="1:5" x14ac:dyDescent="0.25">
      <c r="A87" s="1">
        <f>26733</f>
        <v>26733</v>
      </c>
      <c r="B87" s="1">
        <f>8</f>
        <v>8</v>
      </c>
      <c r="C87" s="1">
        <f>14563</f>
        <v>14563</v>
      </c>
      <c r="D87" s="1">
        <f t="shared" si="10"/>
        <v>32026</v>
      </c>
      <c r="E87" s="1">
        <f t="shared" si="11"/>
        <v>31.275390625</v>
      </c>
    </row>
    <row r="88" spans="1:5" x14ac:dyDescent="0.25">
      <c r="A88" s="1">
        <f>27013</f>
        <v>27013</v>
      </c>
      <c r="B88" s="1">
        <f t="shared" ref="B88:B96" si="12">0</f>
        <v>0</v>
      </c>
      <c r="C88" s="1">
        <f>14738</f>
        <v>14738</v>
      </c>
      <c r="D88" s="1">
        <f t="shared" si="10"/>
        <v>32026</v>
      </c>
      <c r="E88" s="1">
        <f t="shared" si="11"/>
        <v>31.275390625</v>
      </c>
    </row>
    <row r="89" spans="1:5" x14ac:dyDescent="0.25">
      <c r="A89" s="1">
        <f>27332</f>
        <v>27332</v>
      </c>
      <c r="B89" s="1">
        <f t="shared" si="12"/>
        <v>0</v>
      </c>
      <c r="C89" s="1">
        <f>14865</f>
        <v>14865</v>
      </c>
      <c r="D89" s="1">
        <f t="shared" si="10"/>
        <v>32026</v>
      </c>
      <c r="E89" s="1">
        <f t="shared" si="11"/>
        <v>31.275390625</v>
      </c>
    </row>
    <row r="90" spans="1:5" x14ac:dyDescent="0.25">
      <c r="A90" s="1">
        <f>27667</f>
        <v>27667</v>
      </c>
      <c r="B90" s="1">
        <f t="shared" si="12"/>
        <v>0</v>
      </c>
      <c r="C90" s="1">
        <f>15000</f>
        <v>15000</v>
      </c>
      <c r="D90" s="1">
        <f t="shared" si="10"/>
        <v>32026</v>
      </c>
      <c r="E90" s="1">
        <f t="shared" si="11"/>
        <v>31.275390625</v>
      </c>
    </row>
    <row r="91" spans="1:5" x14ac:dyDescent="0.25">
      <c r="A91" s="1">
        <f>28022</f>
        <v>28022</v>
      </c>
      <c r="B91" s="1">
        <f t="shared" si="12"/>
        <v>0</v>
      </c>
      <c r="C91" s="1">
        <f>15130</f>
        <v>15130</v>
      </c>
      <c r="D91" s="1">
        <f t="shared" si="10"/>
        <v>32026</v>
      </c>
      <c r="E91" s="1">
        <f t="shared" si="11"/>
        <v>31.275390625</v>
      </c>
    </row>
    <row r="92" spans="1:5" x14ac:dyDescent="0.25">
      <c r="A92" s="1">
        <f>28373</f>
        <v>28373</v>
      </c>
      <c r="B92" s="1">
        <f t="shared" si="12"/>
        <v>0</v>
      </c>
      <c r="C92" s="1">
        <f>15270</f>
        <v>15270</v>
      </c>
      <c r="D92" s="1">
        <f>32030</f>
        <v>32030</v>
      </c>
      <c r="E92" s="1">
        <f>31.279296875</f>
        <v>31.279296875</v>
      </c>
    </row>
    <row r="93" spans="1:5" x14ac:dyDescent="0.25">
      <c r="A93" s="1">
        <f>28710</f>
        <v>28710</v>
      </c>
      <c r="B93" s="1">
        <f t="shared" si="12"/>
        <v>0</v>
      </c>
      <c r="C93" s="1">
        <f>15480</f>
        <v>15480</v>
      </c>
      <c r="D93" s="1">
        <f>32098</f>
        <v>32098</v>
      </c>
      <c r="E93" s="1">
        <f>31.345703125</f>
        <v>31.345703125</v>
      </c>
    </row>
    <row r="94" spans="1:5" x14ac:dyDescent="0.25">
      <c r="A94" s="1">
        <f>29029</f>
        <v>29029</v>
      </c>
      <c r="B94" s="1">
        <f t="shared" si="12"/>
        <v>0</v>
      </c>
      <c r="C94" s="1">
        <f>15653</f>
        <v>15653</v>
      </c>
      <c r="D94" s="1">
        <f>32170</f>
        <v>32170</v>
      </c>
      <c r="E94" s="1">
        <f>31.416015625</f>
        <v>31.416015625</v>
      </c>
    </row>
    <row r="95" spans="1:5" x14ac:dyDescent="0.25">
      <c r="A95" s="1">
        <f>29342</f>
        <v>29342</v>
      </c>
      <c r="B95" s="1">
        <f t="shared" si="12"/>
        <v>0</v>
      </c>
      <c r="C95" s="1">
        <f>15799</f>
        <v>15799</v>
      </c>
      <c r="D95" s="1">
        <f>32198</f>
        <v>32198</v>
      </c>
      <c r="E95" s="1">
        <f>31.443359375</f>
        <v>31.443359375</v>
      </c>
    </row>
    <row r="96" spans="1:5" x14ac:dyDescent="0.25">
      <c r="A96" s="1">
        <f>29685</f>
        <v>29685</v>
      </c>
      <c r="B96" s="1">
        <f t="shared" si="12"/>
        <v>0</v>
      </c>
      <c r="C96" s="1">
        <f>15944</f>
        <v>15944</v>
      </c>
      <c r="D96" s="1">
        <f t="shared" ref="D96:D111" si="13">32206</f>
        <v>32206</v>
      </c>
      <c r="E96" s="1">
        <f t="shared" ref="E96:E111" si="14">31.451171875</f>
        <v>31.451171875</v>
      </c>
    </row>
    <row r="97" spans="1:5" x14ac:dyDescent="0.25">
      <c r="A97" s="1">
        <f>29997</f>
        <v>29997</v>
      </c>
      <c r="B97" s="1">
        <f>16</f>
        <v>16</v>
      </c>
      <c r="C97" s="1">
        <f>16067</f>
        <v>16067</v>
      </c>
      <c r="D97" s="1">
        <f t="shared" si="13"/>
        <v>32206</v>
      </c>
      <c r="E97" s="1">
        <f t="shared" si="14"/>
        <v>31.451171875</v>
      </c>
    </row>
    <row r="98" spans="1:5" x14ac:dyDescent="0.25">
      <c r="A98" s="1">
        <f>30267</f>
        <v>30267</v>
      </c>
      <c r="B98" s="1">
        <f>3</f>
        <v>3</v>
      </c>
      <c r="C98" s="1">
        <f>16205</f>
        <v>16205</v>
      </c>
      <c r="D98" s="1">
        <f t="shared" si="13"/>
        <v>32206</v>
      </c>
      <c r="E98" s="1">
        <f t="shared" si="14"/>
        <v>31.451171875</v>
      </c>
    </row>
    <row r="99" spans="1:5" x14ac:dyDescent="0.25">
      <c r="A99" s="1">
        <f>30533</f>
        <v>30533</v>
      </c>
      <c r="B99" s="1">
        <f>0</f>
        <v>0</v>
      </c>
      <c r="C99" s="1">
        <f>16364</f>
        <v>16364</v>
      </c>
      <c r="D99" s="1">
        <f t="shared" si="13"/>
        <v>32206</v>
      </c>
      <c r="E99" s="1">
        <f t="shared" si="14"/>
        <v>31.451171875</v>
      </c>
    </row>
    <row r="100" spans="1:5" x14ac:dyDescent="0.25">
      <c r="A100" s="1">
        <f>30795</f>
        <v>30795</v>
      </c>
      <c r="B100" s="1">
        <f>0</f>
        <v>0</v>
      </c>
      <c r="C100" s="1">
        <f>16504</f>
        <v>16504</v>
      </c>
      <c r="D100" s="1">
        <f t="shared" si="13"/>
        <v>32206</v>
      </c>
      <c r="E100" s="1">
        <f t="shared" si="14"/>
        <v>31.451171875</v>
      </c>
    </row>
    <row r="101" spans="1:5" x14ac:dyDescent="0.25">
      <c r="A101" s="1">
        <f>31059</f>
        <v>31059</v>
      </c>
      <c r="B101" s="1">
        <f>0</f>
        <v>0</v>
      </c>
      <c r="C101" s="1">
        <f>16630</f>
        <v>16630</v>
      </c>
      <c r="D101" s="1">
        <f t="shared" si="13"/>
        <v>32206</v>
      </c>
      <c r="E101" s="1">
        <f t="shared" si="14"/>
        <v>31.451171875</v>
      </c>
    </row>
    <row r="102" spans="1:5" x14ac:dyDescent="0.25">
      <c r="A102" s="1">
        <f>31336</f>
        <v>31336</v>
      </c>
      <c r="B102" s="1">
        <f>0</f>
        <v>0</v>
      </c>
      <c r="C102" s="1">
        <f>16767</f>
        <v>16767</v>
      </c>
      <c r="D102" s="1">
        <f t="shared" si="13"/>
        <v>32206</v>
      </c>
      <c r="E102" s="1">
        <f t="shared" si="14"/>
        <v>31.451171875</v>
      </c>
    </row>
    <row r="103" spans="1:5" x14ac:dyDescent="0.25">
      <c r="A103" s="1">
        <f>31681</f>
        <v>31681</v>
      </c>
      <c r="B103" s="1">
        <f>0</f>
        <v>0</v>
      </c>
      <c r="C103" s="1">
        <f>16896</f>
        <v>16896</v>
      </c>
      <c r="D103" s="1">
        <f t="shared" si="13"/>
        <v>32206</v>
      </c>
      <c r="E103" s="1">
        <f t="shared" si="14"/>
        <v>31.451171875</v>
      </c>
    </row>
    <row r="104" spans="1:5" x14ac:dyDescent="0.25">
      <c r="A104" s="1">
        <f>32048</f>
        <v>32048</v>
      </c>
      <c r="B104" s="1">
        <f>0</f>
        <v>0</v>
      </c>
      <c r="C104" s="1">
        <f>17021</f>
        <v>17021</v>
      </c>
      <c r="D104" s="1">
        <f t="shared" si="13"/>
        <v>32206</v>
      </c>
      <c r="E104" s="1">
        <f t="shared" si="14"/>
        <v>31.451171875</v>
      </c>
    </row>
    <row r="105" spans="1:5" x14ac:dyDescent="0.25">
      <c r="A105" s="1">
        <f>32394</f>
        <v>32394</v>
      </c>
      <c r="B105" s="1">
        <f>0</f>
        <v>0</v>
      </c>
      <c r="C105" s="1">
        <f>17150</f>
        <v>17150</v>
      </c>
      <c r="D105" s="1">
        <f t="shared" si="13"/>
        <v>32206</v>
      </c>
      <c r="E105" s="1">
        <f t="shared" si="14"/>
        <v>31.451171875</v>
      </c>
    </row>
    <row r="106" spans="1:5" x14ac:dyDescent="0.25">
      <c r="A106" s="1">
        <f>32708</f>
        <v>32708</v>
      </c>
      <c r="B106" s="1">
        <f>10</f>
        <v>10</v>
      </c>
      <c r="C106" s="1">
        <f>17283</f>
        <v>17283</v>
      </c>
      <c r="D106" s="1">
        <f t="shared" si="13"/>
        <v>32206</v>
      </c>
      <c r="E106" s="1">
        <f t="shared" si="14"/>
        <v>31.451171875</v>
      </c>
    </row>
    <row r="107" spans="1:5" x14ac:dyDescent="0.25">
      <c r="A107" s="1">
        <f>33010</f>
        <v>33010</v>
      </c>
      <c r="B107" s="1">
        <f>18</f>
        <v>18</v>
      </c>
      <c r="C107" s="1">
        <f>17466</f>
        <v>17466</v>
      </c>
      <c r="D107" s="1">
        <f t="shared" si="13"/>
        <v>32206</v>
      </c>
      <c r="E107" s="1">
        <f t="shared" si="14"/>
        <v>31.451171875</v>
      </c>
    </row>
    <row r="108" spans="1:5" x14ac:dyDescent="0.25">
      <c r="A108" s="1">
        <f>33319</f>
        <v>33319</v>
      </c>
      <c r="B108" s="1">
        <f t="shared" ref="B108:B116" si="15">0</f>
        <v>0</v>
      </c>
      <c r="C108" s="1">
        <f>17618</f>
        <v>17618</v>
      </c>
      <c r="D108" s="1">
        <f t="shared" si="13"/>
        <v>32206</v>
      </c>
      <c r="E108" s="1">
        <f t="shared" si="14"/>
        <v>31.451171875</v>
      </c>
    </row>
    <row r="109" spans="1:5" x14ac:dyDescent="0.25">
      <c r="A109" s="1">
        <f>33651</f>
        <v>33651</v>
      </c>
      <c r="B109" s="1">
        <f t="shared" si="15"/>
        <v>0</v>
      </c>
      <c r="C109" s="1">
        <f>17784</f>
        <v>17784</v>
      </c>
      <c r="D109" s="1">
        <f t="shared" si="13"/>
        <v>32206</v>
      </c>
      <c r="E109" s="1">
        <f t="shared" si="14"/>
        <v>31.451171875</v>
      </c>
    </row>
    <row r="110" spans="1:5" x14ac:dyDescent="0.25">
      <c r="A110" s="1">
        <f>33980</f>
        <v>33980</v>
      </c>
      <c r="B110" s="1">
        <f t="shared" si="15"/>
        <v>0</v>
      </c>
      <c r="C110" s="1">
        <f>17943</f>
        <v>17943</v>
      </c>
      <c r="D110" s="1">
        <f t="shared" si="13"/>
        <v>32206</v>
      </c>
      <c r="E110" s="1">
        <f t="shared" si="14"/>
        <v>31.451171875</v>
      </c>
    </row>
    <row r="111" spans="1:5" x14ac:dyDescent="0.25">
      <c r="A111" s="1">
        <f>34327</f>
        <v>34327</v>
      </c>
      <c r="B111" s="1">
        <f t="shared" si="15"/>
        <v>0</v>
      </c>
      <c r="C111" s="1">
        <f>18125</f>
        <v>18125</v>
      </c>
      <c r="D111" s="1">
        <f t="shared" si="13"/>
        <v>32206</v>
      </c>
      <c r="E111" s="1">
        <f t="shared" si="14"/>
        <v>31.451171875</v>
      </c>
    </row>
    <row r="112" spans="1:5" x14ac:dyDescent="0.25">
      <c r="A112" s="1">
        <f>34676</f>
        <v>34676</v>
      </c>
      <c r="B112" s="1">
        <f t="shared" si="15"/>
        <v>0</v>
      </c>
      <c r="C112" s="1">
        <f>18274</f>
        <v>18274</v>
      </c>
      <c r="D112" s="1">
        <f>32286</f>
        <v>32286</v>
      </c>
      <c r="E112" s="1">
        <f>31.529296875</f>
        <v>31.529296875</v>
      </c>
    </row>
    <row r="113" spans="1:5" x14ac:dyDescent="0.25">
      <c r="A113" s="1">
        <f>35013</f>
        <v>35013</v>
      </c>
      <c r="B113" s="1">
        <f t="shared" si="15"/>
        <v>0</v>
      </c>
      <c r="C113" s="1">
        <f>18407</f>
        <v>18407</v>
      </c>
      <c r="D113" s="1">
        <f>32318</f>
        <v>32318</v>
      </c>
      <c r="E113" s="1">
        <f>31.560546875</f>
        <v>31.560546875</v>
      </c>
    </row>
    <row r="114" spans="1:5" x14ac:dyDescent="0.25">
      <c r="A114" s="1">
        <f>35334</f>
        <v>35334</v>
      </c>
      <c r="B114" s="1">
        <f t="shared" si="15"/>
        <v>0</v>
      </c>
      <c r="C114" s="1">
        <f>18542</f>
        <v>18542</v>
      </c>
      <c r="D114" s="1">
        <f>32338</f>
        <v>32338</v>
      </c>
      <c r="E114" s="1">
        <f>31.580078125</f>
        <v>31.580078125</v>
      </c>
    </row>
    <row r="115" spans="1:5" x14ac:dyDescent="0.25">
      <c r="A115" s="1">
        <f>35645</f>
        <v>35645</v>
      </c>
      <c r="B115" s="1">
        <f t="shared" si="15"/>
        <v>0</v>
      </c>
      <c r="C115" s="1">
        <f>18686</f>
        <v>18686</v>
      </c>
      <c r="D115" s="1">
        <f>32338</f>
        <v>32338</v>
      </c>
      <c r="E115" s="1">
        <f>31.580078125</f>
        <v>31.580078125</v>
      </c>
    </row>
    <row r="116" spans="1:5" x14ac:dyDescent="0.25">
      <c r="A116" s="1">
        <f>35965</f>
        <v>35965</v>
      </c>
      <c r="B116" s="1">
        <f t="shared" si="15"/>
        <v>0</v>
      </c>
      <c r="C116" s="1">
        <f>18815</f>
        <v>18815</v>
      </c>
      <c r="D116" s="1">
        <f>32338</f>
        <v>32338</v>
      </c>
      <c r="E116" s="1">
        <f>31.580078125</f>
        <v>31.580078125</v>
      </c>
    </row>
    <row r="117" spans="1:5" x14ac:dyDescent="0.25">
      <c r="C117" s="1">
        <f>18994</f>
        <v>18994</v>
      </c>
      <c r="D117" s="1">
        <f>32339</f>
        <v>32339</v>
      </c>
      <c r="E117" s="1">
        <f>31.5810546875</f>
        <v>31.5810546875</v>
      </c>
    </row>
    <row r="118" spans="1:5" x14ac:dyDescent="0.25">
      <c r="C118" s="1">
        <f>19137</f>
        <v>19137</v>
      </c>
      <c r="D118" s="1">
        <f t="shared" ref="D118:D127" si="16">32338</f>
        <v>32338</v>
      </c>
      <c r="E118" s="1">
        <f t="shared" ref="E118:E127" si="17">31.580078125</f>
        <v>31.580078125</v>
      </c>
    </row>
    <row r="119" spans="1:5" x14ac:dyDescent="0.25">
      <c r="C119" s="1">
        <f>19280</f>
        <v>19280</v>
      </c>
      <c r="D119" s="1">
        <f t="shared" si="16"/>
        <v>32338</v>
      </c>
      <c r="E119" s="1">
        <f t="shared" si="17"/>
        <v>31.580078125</v>
      </c>
    </row>
    <row r="120" spans="1:5" x14ac:dyDescent="0.25">
      <c r="C120" s="1">
        <f>19420</f>
        <v>19420</v>
      </c>
      <c r="D120" s="1">
        <f t="shared" si="16"/>
        <v>32338</v>
      </c>
      <c r="E120" s="1">
        <f t="shared" si="17"/>
        <v>31.580078125</v>
      </c>
    </row>
    <row r="121" spans="1:5" x14ac:dyDescent="0.25">
      <c r="C121" s="1">
        <f>19585</f>
        <v>19585</v>
      </c>
      <c r="D121" s="1">
        <f t="shared" si="16"/>
        <v>32338</v>
      </c>
      <c r="E121" s="1">
        <f t="shared" si="17"/>
        <v>31.580078125</v>
      </c>
    </row>
    <row r="122" spans="1:5" x14ac:dyDescent="0.25">
      <c r="C122" s="1">
        <f>19752</f>
        <v>19752</v>
      </c>
      <c r="D122" s="1">
        <f t="shared" si="16"/>
        <v>32338</v>
      </c>
      <c r="E122" s="1">
        <f t="shared" si="17"/>
        <v>31.580078125</v>
      </c>
    </row>
    <row r="123" spans="1:5" x14ac:dyDescent="0.25">
      <c r="C123" s="1">
        <f>19893</f>
        <v>19893</v>
      </c>
      <c r="D123" s="1">
        <f t="shared" si="16"/>
        <v>32338</v>
      </c>
      <c r="E123" s="1">
        <f t="shared" si="17"/>
        <v>31.580078125</v>
      </c>
    </row>
    <row r="124" spans="1:5" x14ac:dyDescent="0.25">
      <c r="C124" s="1">
        <f>20017</f>
        <v>20017</v>
      </c>
      <c r="D124" s="1">
        <f t="shared" si="16"/>
        <v>32338</v>
      </c>
      <c r="E124" s="1">
        <f t="shared" si="17"/>
        <v>31.580078125</v>
      </c>
    </row>
    <row r="125" spans="1:5" x14ac:dyDescent="0.25">
      <c r="C125" s="1">
        <f>20189</f>
        <v>20189</v>
      </c>
      <c r="D125" s="1">
        <f t="shared" si="16"/>
        <v>32338</v>
      </c>
      <c r="E125" s="1">
        <f t="shared" si="17"/>
        <v>31.580078125</v>
      </c>
    </row>
    <row r="126" spans="1:5" x14ac:dyDescent="0.25">
      <c r="C126" s="1">
        <f>20345</f>
        <v>20345</v>
      </c>
      <c r="D126" s="1">
        <f t="shared" si="16"/>
        <v>32338</v>
      </c>
      <c r="E126" s="1">
        <f t="shared" si="17"/>
        <v>31.580078125</v>
      </c>
    </row>
    <row r="127" spans="1:5" x14ac:dyDescent="0.25">
      <c r="C127" s="1">
        <f>20498</f>
        <v>20498</v>
      </c>
      <c r="D127" s="1">
        <f t="shared" si="16"/>
        <v>32338</v>
      </c>
      <c r="E127" s="1">
        <f t="shared" si="17"/>
        <v>31.580078125</v>
      </c>
    </row>
    <row r="128" spans="1:5" x14ac:dyDescent="0.25">
      <c r="C128" s="1">
        <f>20676</f>
        <v>20676</v>
      </c>
      <c r="D128" s="1">
        <f>32341</f>
        <v>32341</v>
      </c>
      <c r="E128" s="1">
        <f>31.5830078125</f>
        <v>31.5830078125</v>
      </c>
    </row>
    <row r="129" spans="3:5" x14ac:dyDescent="0.25">
      <c r="C129" s="1">
        <f>20808</f>
        <v>20808</v>
      </c>
      <c r="D129" s="1">
        <f>32341</f>
        <v>32341</v>
      </c>
      <c r="E129" s="1">
        <f>31.5830078125</f>
        <v>31.5830078125</v>
      </c>
    </row>
    <row r="130" spans="3:5" x14ac:dyDescent="0.25">
      <c r="C130" s="1">
        <f>20993</f>
        <v>20993</v>
      </c>
      <c r="D130" s="1">
        <f>32341</f>
        <v>32341</v>
      </c>
      <c r="E130" s="1">
        <f>31.5830078125</f>
        <v>31.5830078125</v>
      </c>
    </row>
    <row r="131" spans="3:5" x14ac:dyDescent="0.25">
      <c r="C131" s="1">
        <f>21168</f>
        <v>21168</v>
      </c>
      <c r="D131" s="1">
        <f>32341</f>
        <v>32341</v>
      </c>
      <c r="E131" s="1">
        <f>31.5830078125</f>
        <v>31.5830078125</v>
      </c>
    </row>
    <row r="132" spans="3:5" x14ac:dyDescent="0.25">
      <c r="C132" s="1">
        <f>21377</f>
        <v>21377</v>
      </c>
      <c r="D132" s="1">
        <f>32385</f>
        <v>32385</v>
      </c>
      <c r="E132" s="1">
        <f>31.6259765625</f>
        <v>31.6259765625</v>
      </c>
    </row>
    <row r="133" spans="3:5" x14ac:dyDescent="0.25">
      <c r="C133" s="1">
        <f>21508</f>
        <v>21508</v>
      </c>
      <c r="D133" s="1">
        <f>32425</f>
        <v>32425</v>
      </c>
      <c r="E133" s="1">
        <f>31.6650390625</f>
        <v>31.6650390625</v>
      </c>
    </row>
    <row r="134" spans="3:5" x14ac:dyDescent="0.25">
      <c r="C134" s="1">
        <f>21686</f>
        <v>21686</v>
      </c>
      <c r="D134" s="1">
        <f>32458</f>
        <v>32458</v>
      </c>
      <c r="E134" s="1">
        <f>31.697265625</f>
        <v>31.697265625</v>
      </c>
    </row>
    <row r="135" spans="3:5" x14ac:dyDescent="0.25">
      <c r="C135" s="1">
        <f>21860</f>
        <v>21860</v>
      </c>
      <c r="D135" s="1">
        <f>32457</f>
        <v>32457</v>
      </c>
      <c r="E135" s="1">
        <f>31.6962890625</f>
        <v>31.6962890625</v>
      </c>
    </row>
    <row r="136" spans="3:5" x14ac:dyDescent="0.25">
      <c r="C136" s="1">
        <f>22021</f>
        <v>22021</v>
      </c>
      <c r="D136" s="1">
        <f>32458</f>
        <v>32458</v>
      </c>
      <c r="E136" s="1">
        <f>31.697265625</f>
        <v>31.697265625</v>
      </c>
    </row>
    <row r="137" spans="3:5" x14ac:dyDescent="0.25">
      <c r="C137" s="1">
        <f>22185</f>
        <v>22185</v>
      </c>
      <c r="D137" s="1">
        <f>32457</f>
        <v>32457</v>
      </c>
      <c r="E137" s="1">
        <f>31.6962890625</f>
        <v>31.6962890625</v>
      </c>
    </row>
    <row r="138" spans="3:5" x14ac:dyDescent="0.25">
      <c r="C138" s="1">
        <f>22347</f>
        <v>22347</v>
      </c>
      <c r="D138" s="1">
        <f>32457</f>
        <v>32457</v>
      </c>
      <c r="E138" s="1">
        <f>31.6962890625</f>
        <v>31.6962890625</v>
      </c>
    </row>
    <row r="139" spans="3:5" x14ac:dyDescent="0.25">
      <c r="C139" s="1">
        <f>22496</f>
        <v>22496</v>
      </c>
      <c r="D139" s="1">
        <f>32457</f>
        <v>32457</v>
      </c>
      <c r="E139" s="1">
        <f>31.6962890625</f>
        <v>31.6962890625</v>
      </c>
    </row>
    <row r="140" spans="3:5" x14ac:dyDescent="0.25">
      <c r="C140" s="1">
        <f>22625</f>
        <v>22625</v>
      </c>
      <c r="D140" s="1">
        <f>32458</f>
        <v>32458</v>
      </c>
      <c r="E140" s="1">
        <f>31.697265625</f>
        <v>31.697265625</v>
      </c>
    </row>
    <row r="141" spans="3:5" x14ac:dyDescent="0.25">
      <c r="C141" s="1">
        <f>22790</f>
        <v>22790</v>
      </c>
      <c r="D141" s="1">
        <f>32457</f>
        <v>32457</v>
      </c>
      <c r="E141" s="1">
        <f>31.6962890625</f>
        <v>31.6962890625</v>
      </c>
    </row>
    <row r="142" spans="3:5" x14ac:dyDescent="0.25">
      <c r="C142" s="1">
        <f>22944</f>
        <v>22944</v>
      </c>
      <c r="D142" s="1">
        <f>32457</f>
        <v>32457</v>
      </c>
      <c r="E142" s="1">
        <f>31.6962890625</f>
        <v>31.6962890625</v>
      </c>
    </row>
    <row r="143" spans="3:5" x14ac:dyDescent="0.25">
      <c r="C143" s="1">
        <f>23072</f>
        <v>23072</v>
      </c>
      <c r="D143" s="1">
        <f>32457</f>
        <v>32457</v>
      </c>
      <c r="E143" s="1">
        <f>31.6962890625</f>
        <v>31.6962890625</v>
      </c>
    </row>
    <row r="144" spans="3:5" x14ac:dyDescent="0.25">
      <c r="C144" s="1">
        <f>23254</f>
        <v>23254</v>
      </c>
      <c r="D144" s="1">
        <f>32458</f>
        <v>32458</v>
      </c>
      <c r="E144" s="1">
        <f>31.697265625</f>
        <v>31.697265625</v>
      </c>
    </row>
    <row r="145" spans="3:5" x14ac:dyDescent="0.25">
      <c r="C145" s="1">
        <f>23427</f>
        <v>23427</v>
      </c>
      <c r="D145" s="1">
        <f>32457</f>
        <v>32457</v>
      </c>
      <c r="E145" s="1">
        <f>31.6962890625</f>
        <v>31.6962890625</v>
      </c>
    </row>
    <row r="146" spans="3:5" x14ac:dyDescent="0.25">
      <c r="C146" s="1">
        <f>23556</f>
        <v>23556</v>
      </c>
      <c r="D146" s="1">
        <f>32457</f>
        <v>32457</v>
      </c>
      <c r="E146" s="1">
        <f>31.6962890625</f>
        <v>31.6962890625</v>
      </c>
    </row>
    <row r="147" spans="3:5" x14ac:dyDescent="0.25">
      <c r="C147" s="1">
        <f>23686</f>
        <v>23686</v>
      </c>
      <c r="D147" s="1">
        <f>32457</f>
        <v>32457</v>
      </c>
      <c r="E147" s="1">
        <f>31.6962890625</f>
        <v>31.6962890625</v>
      </c>
    </row>
    <row r="148" spans="3:5" x14ac:dyDescent="0.25">
      <c r="C148" s="1">
        <f>23836</f>
        <v>23836</v>
      </c>
      <c r="D148" s="1">
        <f>32457</f>
        <v>32457</v>
      </c>
      <c r="E148" s="1">
        <f>31.6962890625</f>
        <v>31.6962890625</v>
      </c>
    </row>
    <row r="149" spans="3:5" x14ac:dyDescent="0.25">
      <c r="C149" s="1">
        <f>24041</f>
        <v>24041</v>
      </c>
      <c r="D149" s="1">
        <f>32609</f>
        <v>32609</v>
      </c>
      <c r="E149" s="1">
        <f>31.8447265625</f>
        <v>31.8447265625</v>
      </c>
    </row>
    <row r="150" spans="3:5" x14ac:dyDescent="0.25">
      <c r="C150" s="1">
        <f>24247</f>
        <v>24247</v>
      </c>
      <c r="D150" s="1">
        <f>32657</f>
        <v>32657</v>
      </c>
      <c r="E150" s="1">
        <f>31.8916015625</f>
        <v>31.8916015625</v>
      </c>
    </row>
    <row r="151" spans="3:5" x14ac:dyDescent="0.25">
      <c r="C151" s="1">
        <f>24419</f>
        <v>24419</v>
      </c>
      <c r="D151" s="1">
        <f>32669</f>
        <v>32669</v>
      </c>
      <c r="E151" s="1">
        <f t="shared" ref="E151:E157" si="18">31.9033203125</f>
        <v>31.9033203125</v>
      </c>
    </row>
    <row r="152" spans="3:5" x14ac:dyDescent="0.25">
      <c r="C152" s="1">
        <f>24569</f>
        <v>24569</v>
      </c>
      <c r="D152" s="1">
        <f>32669</f>
        <v>32669</v>
      </c>
      <c r="E152" s="1">
        <f t="shared" si="18"/>
        <v>31.9033203125</v>
      </c>
    </row>
    <row r="153" spans="3:5" x14ac:dyDescent="0.25">
      <c r="C153" s="1">
        <f>24727</f>
        <v>24727</v>
      </c>
      <c r="D153" s="1">
        <f>32669</f>
        <v>32669</v>
      </c>
      <c r="E153" s="1">
        <f t="shared" si="18"/>
        <v>31.9033203125</v>
      </c>
    </row>
    <row r="154" spans="3:5" x14ac:dyDescent="0.25">
      <c r="C154" s="1">
        <f>24896</f>
        <v>24896</v>
      </c>
      <c r="D154" s="1">
        <f>32669</f>
        <v>32669</v>
      </c>
      <c r="E154" s="1">
        <f t="shared" si="18"/>
        <v>31.9033203125</v>
      </c>
    </row>
    <row r="155" spans="3:5" x14ac:dyDescent="0.25">
      <c r="C155" s="1">
        <f>25045</f>
        <v>25045</v>
      </c>
      <c r="D155" s="1">
        <f>32669</f>
        <v>32669</v>
      </c>
      <c r="E155" s="1">
        <f t="shared" si="18"/>
        <v>31.9033203125</v>
      </c>
    </row>
    <row r="156" spans="3:5" x14ac:dyDescent="0.25">
      <c r="C156" s="1">
        <f>25224</f>
        <v>25224</v>
      </c>
      <c r="D156" s="1">
        <f>32669</f>
        <v>32669</v>
      </c>
      <c r="E156" s="1">
        <f t="shared" si="18"/>
        <v>31.9033203125</v>
      </c>
    </row>
    <row r="157" spans="3:5" x14ac:dyDescent="0.25">
      <c r="C157" s="1">
        <f>25370</f>
        <v>25370</v>
      </c>
      <c r="D157" s="1">
        <f>32669</f>
        <v>32669</v>
      </c>
      <c r="E157" s="1">
        <f t="shared" si="18"/>
        <v>31.9033203125</v>
      </c>
    </row>
    <row r="158" spans="3:5" x14ac:dyDescent="0.25">
      <c r="C158" s="1">
        <f>25541</f>
        <v>25541</v>
      </c>
      <c r="D158" s="1">
        <f>32670</f>
        <v>32670</v>
      </c>
      <c r="E158" s="1">
        <f>31.904296875</f>
        <v>31.904296875</v>
      </c>
    </row>
    <row r="159" spans="3:5" x14ac:dyDescent="0.25">
      <c r="C159" s="1">
        <f>25694</f>
        <v>25694</v>
      </c>
      <c r="D159" s="1">
        <f>32669</f>
        <v>32669</v>
      </c>
      <c r="E159" s="1">
        <f t="shared" ref="E159:E164" si="19">31.9033203125</f>
        <v>31.9033203125</v>
      </c>
    </row>
    <row r="160" spans="3:5" x14ac:dyDescent="0.25">
      <c r="C160" s="1">
        <f>25858</f>
        <v>25858</v>
      </c>
      <c r="D160" s="1">
        <f>32669</f>
        <v>32669</v>
      </c>
      <c r="E160" s="1">
        <f t="shared" si="19"/>
        <v>31.9033203125</v>
      </c>
    </row>
    <row r="161" spans="3:5" x14ac:dyDescent="0.25">
      <c r="C161" s="1">
        <f>26059</f>
        <v>26059</v>
      </c>
      <c r="D161" s="1">
        <f>32669</f>
        <v>32669</v>
      </c>
      <c r="E161" s="1">
        <f t="shared" si="19"/>
        <v>31.9033203125</v>
      </c>
    </row>
    <row r="162" spans="3:5" x14ac:dyDescent="0.25">
      <c r="C162" s="1">
        <f>26229</f>
        <v>26229</v>
      </c>
      <c r="D162" s="1">
        <f>32669</f>
        <v>32669</v>
      </c>
      <c r="E162" s="1">
        <f t="shared" si="19"/>
        <v>31.9033203125</v>
      </c>
    </row>
    <row r="163" spans="3:5" x14ac:dyDescent="0.25">
      <c r="C163" s="1">
        <f>26380</f>
        <v>26380</v>
      </c>
      <c r="D163" s="1">
        <f>32669</f>
        <v>32669</v>
      </c>
      <c r="E163" s="1">
        <f t="shared" si="19"/>
        <v>31.9033203125</v>
      </c>
    </row>
    <row r="164" spans="3:5" x14ac:dyDescent="0.25">
      <c r="C164" s="1">
        <f>26563</f>
        <v>26563</v>
      </c>
      <c r="D164" s="1">
        <f>32669</f>
        <v>32669</v>
      </c>
      <c r="E164" s="1">
        <f t="shared" si="19"/>
        <v>31.9033203125</v>
      </c>
    </row>
    <row r="165" spans="3:5" x14ac:dyDescent="0.25">
      <c r="C165" s="1">
        <f>26746</f>
        <v>26746</v>
      </c>
      <c r="D165" s="1">
        <f>32689</f>
        <v>32689</v>
      </c>
      <c r="E165" s="1">
        <f>31.9228515625</f>
        <v>31.9228515625</v>
      </c>
    </row>
    <row r="166" spans="3:5" x14ac:dyDescent="0.25">
      <c r="C166" s="1">
        <f>26877</f>
        <v>26877</v>
      </c>
      <c r="D166" s="1">
        <f t="shared" ref="D166:D178" si="20">32697</f>
        <v>32697</v>
      </c>
      <c r="E166" s="1">
        <f t="shared" ref="E166:E178" si="21">31.9306640625</f>
        <v>31.9306640625</v>
      </c>
    </row>
    <row r="167" spans="3:5" x14ac:dyDescent="0.25">
      <c r="C167" s="1">
        <f>27004</f>
        <v>27004</v>
      </c>
      <c r="D167" s="1">
        <f t="shared" si="20"/>
        <v>32697</v>
      </c>
      <c r="E167" s="1">
        <f t="shared" si="21"/>
        <v>31.9306640625</v>
      </c>
    </row>
    <row r="168" spans="3:5" x14ac:dyDescent="0.25">
      <c r="C168" s="1">
        <f>27164</f>
        <v>27164</v>
      </c>
      <c r="D168" s="1">
        <f t="shared" si="20"/>
        <v>32697</v>
      </c>
      <c r="E168" s="1">
        <f t="shared" si="21"/>
        <v>31.9306640625</v>
      </c>
    </row>
    <row r="169" spans="3:5" x14ac:dyDescent="0.25">
      <c r="C169" s="1">
        <f>27305</f>
        <v>27305</v>
      </c>
      <c r="D169" s="1">
        <f t="shared" si="20"/>
        <v>32697</v>
      </c>
      <c r="E169" s="1">
        <f t="shared" si="21"/>
        <v>31.9306640625</v>
      </c>
    </row>
    <row r="170" spans="3:5" x14ac:dyDescent="0.25">
      <c r="C170" s="1">
        <f>27485</f>
        <v>27485</v>
      </c>
      <c r="D170" s="1">
        <f t="shared" si="20"/>
        <v>32697</v>
      </c>
      <c r="E170" s="1">
        <f t="shared" si="21"/>
        <v>31.9306640625</v>
      </c>
    </row>
    <row r="171" spans="3:5" x14ac:dyDescent="0.25">
      <c r="C171" s="1">
        <f>27676</f>
        <v>27676</v>
      </c>
      <c r="D171" s="1">
        <f t="shared" si="20"/>
        <v>32697</v>
      </c>
      <c r="E171" s="1">
        <f t="shared" si="21"/>
        <v>31.9306640625</v>
      </c>
    </row>
    <row r="172" spans="3:5" x14ac:dyDescent="0.25">
      <c r="C172" s="1">
        <f>27854</f>
        <v>27854</v>
      </c>
      <c r="D172" s="1">
        <f t="shared" si="20"/>
        <v>32697</v>
      </c>
      <c r="E172" s="1">
        <f t="shared" si="21"/>
        <v>31.9306640625</v>
      </c>
    </row>
    <row r="173" spans="3:5" x14ac:dyDescent="0.25">
      <c r="C173" s="1">
        <f>28044</f>
        <v>28044</v>
      </c>
      <c r="D173" s="1">
        <f t="shared" si="20"/>
        <v>32697</v>
      </c>
      <c r="E173" s="1">
        <f t="shared" si="21"/>
        <v>31.9306640625</v>
      </c>
    </row>
    <row r="174" spans="3:5" x14ac:dyDescent="0.25">
      <c r="C174" s="1">
        <f>28216</f>
        <v>28216</v>
      </c>
      <c r="D174" s="1">
        <f t="shared" si="20"/>
        <v>32697</v>
      </c>
      <c r="E174" s="1">
        <f t="shared" si="21"/>
        <v>31.9306640625</v>
      </c>
    </row>
    <row r="175" spans="3:5" x14ac:dyDescent="0.25">
      <c r="C175" s="1">
        <f>28392</f>
        <v>28392</v>
      </c>
      <c r="D175" s="1">
        <f t="shared" si="20"/>
        <v>32697</v>
      </c>
      <c r="E175" s="1">
        <f t="shared" si="21"/>
        <v>31.9306640625</v>
      </c>
    </row>
    <row r="176" spans="3:5" x14ac:dyDescent="0.25">
      <c r="C176" s="1">
        <f>28550</f>
        <v>28550</v>
      </c>
      <c r="D176" s="1">
        <f t="shared" si="20"/>
        <v>32697</v>
      </c>
      <c r="E176" s="1">
        <f t="shared" si="21"/>
        <v>31.9306640625</v>
      </c>
    </row>
    <row r="177" spans="3:5" x14ac:dyDescent="0.25">
      <c r="C177" s="1">
        <f>28699</f>
        <v>28699</v>
      </c>
      <c r="D177" s="1">
        <f t="shared" si="20"/>
        <v>32697</v>
      </c>
      <c r="E177" s="1">
        <f t="shared" si="21"/>
        <v>31.9306640625</v>
      </c>
    </row>
    <row r="178" spans="3:5" x14ac:dyDescent="0.25">
      <c r="C178" s="1">
        <f>28867</f>
        <v>28867</v>
      </c>
      <c r="D178" s="1">
        <f t="shared" si="20"/>
        <v>32697</v>
      </c>
      <c r="E178" s="1">
        <f t="shared" si="21"/>
        <v>31.9306640625</v>
      </c>
    </row>
    <row r="179" spans="3:5" x14ac:dyDescent="0.25">
      <c r="C179" s="1">
        <f>29009</f>
        <v>29009</v>
      </c>
      <c r="D179" s="1">
        <f>32701</f>
        <v>32701</v>
      </c>
      <c r="E179" s="1">
        <f>31.9345703125</f>
        <v>31.9345703125</v>
      </c>
    </row>
    <row r="180" spans="3:5" x14ac:dyDescent="0.25">
      <c r="C180" s="1">
        <f>29155</f>
        <v>29155</v>
      </c>
      <c r="D180" s="1">
        <f>32702</f>
        <v>32702</v>
      </c>
      <c r="E180" s="1">
        <f>31.935546875</f>
        <v>31.935546875</v>
      </c>
    </row>
    <row r="181" spans="3:5" x14ac:dyDescent="0.25">
      <c r="C181" s="1">
        <f>29303</f>
        <v>29303</v>
      </c>
      <c r="D181" s="1">
        <f>32701</f>
        <v>32701</v>
      </c>
      <c r="E181" s="1">
        <f>31.9345703125</f>
        <v>31.9345703125</v>
      </c>
    </row>
    <row r="182" spans="3:5" x14ac:dyDescent="0.25">
      <c r="C182" s="1">
        <f>29462</f>
        <v>29462</v>
      </c>
      <c r="D182" s="1">
        <f>32702</f>
        <v>32702</v>
      </c>
      <c r="E182" s="1">
        <f>31.935546875</f>
        <v>31.935546875</v>
      </c>
    </row>
    <row r="183" spans="3:5" x14ac:dyDescent="0.25">
      <c r="C183" s="1">
        <f>29618</f>
        <v>29618</v>
      </c>
      <c r="D183" s="1">
        <f>32701</f>
        <v>32701</v>
      </c>
      <c r="E183" s="1">
        <f>31.9345703125</f>
        <v>31.9345703125</v>
      </c>
    </row>
    <row r="184" spans="3:5" x14ac:dyDescent="0.25">
      <c r="C184" s="1">
        <f>29763</f>
        <v>29763</v>
      </c>
      <c r="D184" s="1">
        <f>32705</f>
        <v>32705</v>
      </c>
      <c r="E184" s="1">
        <f>31.9384765625</f>
        <v>31.9384765625</v>
      </c>
    </row>
    <row r="185" spans="3:5" x14ac:dyDescent="0.25">
      <c r="C185" s="1">
        <f>29921</f>
        <v>29921</v>
      </c>
      <c r="D185" s="1">
        <f>33273</f>
        <v>33273</v>
      </c>
      <c r="E185" s="1">
        <f>32.4931640625</f>
        <v>32.4931640625</v>
      </c>
    </row>
    <row r="186" spans="3:5" x14ac:dyDescent="0.25">
      <c r="C186" s="1">
        <f>30067</f>
        <v>30067</v>
      </c>
      <c r="D186" s="1">
        <f>33305</f>
        <v>33305</v>
      </c>
      <c r="E186" s="1">
        <f>32.5244140625</f>
        <v>32.5244140625</v>
      </c>
    </row>
    <row r="187" spans="3:5" x14ac:dyDescent="0.25">
      <c r="C187" s="1">
        <f>30207</f>
        <v>30207</v>
      </c>
      <c r="D187" s="1">
        <f>33325</f>
        <v>33325</v>
      </c>
      <c r="E187" s="1">
        <f t="shared" ref="E187:E193" si="22">32.5439453125</f>
        <v>32.5439453125</v>
      </c>
    </row>
    <row r="188" spans="3:5" x14ac:dyDescent="0.25">
      <c r="C188" s="1">
        <f>30331</f>
        <v>30331</v>
      </c>
      <c r="D188" s="1">
        <f>33325</f>
        <v>33325</v>
      </c>
      <c r="E188" s="1">
        <f t="shared" si="22"/>
        <v>32.5439453125</v>
      </c>
    </row>
    <row r="189" spans="3:5" x14ac:dyDescent="0.25">
      <c r="C189" s="1">
        <f>30458</f>
        <v>30458</v>
      </c>
      <c r="D189" s="1">
        <f>33325</f>
        <v>33325</v>
      </c>
      <c r="E189" s="1">
        <f t="shared" si="22"/>
        <v>32.5439453125</v>
      </c>
    </row>
    <row r="190" spans="3:5" x14ac:dyDescent="0.25">
      <c r="C190" s="1">
        <f>30593</f>
        <v>30593</v>
      </c>
      <c r="D190" s="1">
        <f>33325</f>
        <v>33325</v>
      </c>
      <c r="E190" s="1">
        <f t="shared" si="22"/>
        <v>32.5439453125</v>
      </c>
    </row>
    <row r="191" spans="3:5" x14ac:dyDescent="0.25">
      <c r="C191" s="1">
        <f>30720</f>
        <v>30720</v>
      </c>
      <c r="D191" s="1">
        <f>33325</f>
        <v>33325</v>
      </c>
      <c r="E191" s="1">
        <f t="shared" si="22"/>
        <v>32.5439453125</v>
      </c>
    </row>
    <row r="192" spans="3:5" x14ac:dyDescent="0.25">
      <c r="C192" s="1">
        <f>30852</f>
        <v>30852</v>
      </c>
      <c r="D192" s="1">
        <f>33325</f>
        <v>33325</v>
      </c>
      <c r="E192" s="1">
        <f t="shared" si="22"/>
        <v>32.5439453125</v>
      </c>
    </row>
    <row r="193" spans="3:5" x14ac:dyDescent="0.25">
      <c r="C193" s="1">
        <f>30983</f>
        <v>30983</v>
      </c>
      <c r="D193" s="1">
        <f>33325</f>
        <v>33325</v>
      </c>
      <c r="E193" s="1">
        <f t="shared" si="22"/>
        <v>32.5439453125</v>
      </c>
    </row>
    <row r="194" spans="3:5" x14ac:dyDescent="0.25">
      <c r="C194" s="1">
        <f>31146</f>
        <v>31146</v>
      </c>
      <c r="D194" s="1">
        <f>33326</f>
        <v>33326</v>
      </c>
      <c r="E194" s="1">
        <f>32.544921875</f>
        <v>32.544921875</v>
      </c>
    </row>
    <row r="195" spans="3:5" x14ac:dyDescent="0.25">
      <c r="C195" s="1">
        <f>31271</f>
        <v>31271</v>
      </c>
      <c r="D195" s="1">
        <f>33325</f>
        <v>33325</v>
      </c>
      <c r="E195" s="1">
        <f>32.5439453125</f>
        <v>32.5439453125</v>
      </c>
    </row>
    <row r="196" spans="3:5" x14ac:dyDescent="0.25">
      <c r="C196" s="1">
        <f>31462</f>
        <v>31462</v>
      </c>
      <c r="D196" s="1">
        <f>33326</f>
        <v>33326</v>
      </c>
      <c r="E196" s="1">
        <f>32.544921875</f>
        <v>32.544921875</v>
      </c>
    </row>
    <row r="197" spans="3:5" x14ac:dyDescent="0.25">
      <c r="C197" s="1">
        <f>31600</f>
        <v>31600</v>
      </c>
      <c r="D197" s="1">
        <f>33325</f>
        <v>33325</v>
      </c>
      <c r="E197" s="1">
        <f t="shared" ref="E197:E202" si="23">32.5439453125</f>
        <v>32.5439453125</v>
      </c>
    </row>
    <row r="198" spans="3:5" x14ac:dyDescent="0.25">
      <c r="C198" s="1">
        <f>31741</f>
        <v>31741</v>
      </c>
      <c r="D198" s="1">
        <f>33325</f>
        <v>33325</v>
      </c>
      <c r="E198" s="1">
        <f t="shared" si="23"/>
        <v>32.5439453125</v>
      </c>
    </row>
    <row r="199" spans="3:5" x14ac:dyDescent="0.25">
      <c r="C199" s="1">
        <f>31899</f>
        <v>31899</v>
      </c>
      <c r="D199" s="1">
        <f>33325</f>
        <v>33325</v>
      </c>
      <c r="E199" s="1">
        <f t="shared" si="23"/>
        <v>32.5439453125</v>
      </c>
    </row>
    <row r="200" spans="3:5" x14ac:dyDescent="0.25">
      <c r="C200" s="1">
        <f>32044</f>
        <v>32044</v>
      </c>
      <c r="D200" s="1">
        <f>33325</f>
        <v>33325</v>
      </c>
      <c r="E200" s="1">
        <f t="shared" si="23"/>
        <v>32.5439453125</v>
      </c>
    </row>
    <row r="201" spans="3:5" x14ac:dyDescent="0.25">
      <c r="C201" s="1">
        <f>32227</f>
        <v>32227</v>
      </c>
      <c r="D201" s="1">
        <f>33325</f>
        <v>33325</v>
      </c>
      <c r="E201" s="1">
        <f t="shared" si="23"/>
        <v>32.5439453125</v>
      </c>
    </row>
    <row r="202" spans="3:5" x14ac:dyDescent="0.25">
      <c r="C202" s="1">
        <f>32401</f>
        <v>32401</v>
      </c>
      <c r="D202" s="1">
        <f>33325</f>
        <v>33325</v>
      </c>
      <c r="E202" s="1">
        <f t="shared" si="23"/>
        <v>32.5439453125</v>
      </c>
    </row>
    <row r="203" spans="3:5" x14ac:dyDescent="0.25">
      <c r="C203" s="1">
        <f>32572</f>
        <v>32572</v>
      </c>
      <c r="D203" s="1">
        <f>32913</f>
        <v>32913</v>
      </c>
      <c r="E203" s="1">
        <f>32.1416015625</f>
        <v>32.1416015625</v>
      </c>
    </row>
    <row r="204" spans="3:5" x14ac:dyDescent="0.25">
      <c r="C204" s="1">
        <f>32786</f>
        <v>32786</v>
      </c>
      <c r="D204" s="1">
        <f>32957</f>
        <v>32957</v>
      </c>
      <c r="E204" s="1">
        <f>32.1845703125</f>
        <v>32.1845703125</v>
      </c>
    </row>
    <row r="205" spans="3:5" x14ac:dyDescent="0.25">
      <c r="C205" s="1">
        <f>32924</f>
        <v>32924</v>
      </c>
      <c r="D205" s="1">
        <f>32989</f>
        <v>32989</v>
      </c>
      <c r="E205" s="1">
        <f>32.2158203125</f>
        <v>32.2158203125</v>
      </c>
    </row>
    <row r="206" spans="3:5" x14ac:dyDescent="0.25">
      <c r="C206" s="1">
        <f>33074</f>
        <v>33074</v>
      </c>
      <c r="D206" s="1">
        <f>33013</f>
        <v>33013</v>
      </c>
      <c r="E206" s="1">
        <f>32.2392578125</f>
        <v>32.2392578125</v>
      </c>
    </row>
    <row r="207" spans="3:5" x14ac:dyDescent="0.25">
      <c r="C207" s="1">
        <f>33213</f>
        <v>33213</v>
      </c>
      <c r="D207" s="1">
        <f>33013</f>
        <v>33013</v>
      </c>
      <c r="E207" s="1">
        <f>32.2392578125</f>
        <v>32.2392578125</v>
      </c>
    </row>
    <row r="208" spans="3:5" x14ac:dyDescent="0.25">
      <c r="C208" s="1">
        <f>33404</f>
        <v>33404</v>
      </c>
      <c r="D208" s="1">
        <f>33013</f>
        <v>33013</v>
      </c>
      <c r="E208" s="1">
        <f>32.2392578125</f>
        <v>32.2392578125</v>
      </c>
    </row>
    <row r="209" spans="3:5" x14ac:dyDescent="0.25">
      <c r="C209" s="1">
        <f>33574</f>
        <v>33574</v>
      </c>
      <c r="D209" s="1">
        <f>33013</f>
        <v>33013</v>
      </c>
      <c r="E209" s="1">
        <f>32.2392578125</f>
        <v>32.2392578125</v>
      </c>
    </row>
    <row r="210" spans="3:5" x14ac:dyDescent="0.25">
      <c r="C210" s="1">
        <f>33771</f>
        <v>33771</v>
      </c>
      <c r="D210" s="1">
        <f>33014</f>
        <v>33014</v>
      </c>
      <c r="E210" s="1">
        <f>32.240234375</f>
        <v>32.240234375</v>
      </c>
    </row>
    <row r="211" spans="3:5" x14ac:dyDescent="0.25">
      <c r="C211" s="1">
        <f>33916</f>
        <v>33916</v>
      </c>
      <c r="D211" s="1">
        <f>33013</f>
        <v>33013</v>
      </c>
      <c r="E211" s="1">
        <f>32.2392578125</f>
        <v>32.2392578125</v>
      </c>
    </row>
    <row r="212" spans="3:5" x14ac:dyDescent="0.25">
      <c r="C212" s="1">
        <f>34119</f>
        <v>34119</v>
      </c>
      <c r="D212" s="1">
        <f>33014</f>
        <v>33014</v>
      </c>
      <c r="E212" s="1">
        <f>32.240234375</f>
        <v>32.240234375</v>
      </c>
    </row>
    <row r="213" spans="3:5" x14ac:dyDescent="0.25">
      <c r="C213" s="1">
        <f>34284</f>
        <v>34284</v>
      </c>
      <c r="D213" s="1">
        <f>33013</f>
        <v>33013</v>
      </c>
      <c r="E213" s="1">
        <f>32.2392578125</f>
        <v>32.2392578125</v>
      </c>
    </row>
    <row r="214" spans="3:5" x14ac:dyDescent="0.25">
      <c r="C214" s="1">
        <f>34481</f>
        <v>34481</v>
      </c>
      <c r="D214" s="1">
        <f>33014</f>
        <v>33014</v>
      </c>
      <c r="E214" s="1">
        <f>32.240234375</f>
        <v>32.240234375</v>
      </c>
    </row>
    <row r="215" spans="3:5" x14ac:dyDescent="0.25">
      <c r="C215" s="1">
        <f>34654</f>
        <v>34654</v>
      </c>
      <c r="D215" s="1">
        <f t="shared" ref="D215:D225" si="24">33013</f>
        <v>33013</v>
      </c>
      <c r="E215" s="1">
        <f t="shared" ref="E215:E225" si="25">32.2392578125</f>
        <v>32.2392578125</v>
      </c>
    </row>
    <row r="216" spans="3:5" x14ac:dyDescent="0.25">
      <c r="C216" s="1">
        <f>34839</f>
        <v>34839</v>
      </c>
      <c r="D216" s="1">
        <f t="shared" si="24"/>
        <v>33013</v>
      </c>
      <c r="E216" s="1">
        <f t="shared" si="25"/>
        <v>32.2392578125</v>
      </c>
    </row>
    <row r="217" spans="3:5" x14ac:dyDescent="0.25">
      <c r="C217" s="1">
        <f>35027</f>
        <v>35027</v>
      </c>
      <c r="D217" s="1">
        <f t="shared" si="24"/>
        <v>33013</v>
      </c>
      <c r="E217" s="1">
        <f t="shared" si="25"/>
        <v>32.2392578125</v>
      </c>
    </row>
    <row r="218" spans="3:5" x14ac:dyDescent="0.25">
      <c r="C218" s="1">
        <f>35182</f>
        <v>35182</v>
      </c>
      <c r="D218" s="1">
        <f t="shared" si="24"/>
        <v>33013</v>
      </c>
      <c r="E218" s="1">
        <f t="shared" si="25"/>
        <v>32.2392578125</v>
      </c>
    </row>
    <row r="219" spans="3:5" x14ac:dyDescent="0.25">
      <c r="C219" s="1">
        <f>35351</f>
        <v>35351</v>
      </c>
      <c r="D219" s="1">
        <f t="shared" si="24"/>
        <v>33013</v>
      </c>
      <c r="E219" s="1">
        <f t="shared" si="25"/>
        <v>32.2392578125</v>
      </c>
    </row>
    <row r="220" spans="3:5" x14ac:dyDescent="0.25">
      <c r="C220" s="1">
        <f>35510</f>
        <v>35510</v>
      </c>
      <c r="D220" s="1">
        <f t="shared" si="24"/>
        <v>33013</v>
      </c>
      <c r="E220" s="1">
        <f t="shared" si="25"/>
        <v>32.2392578125</v>
      </c>
    </row>
    <row r="221" spans="3:5" x14ac:dyDescent="0.25">
      <c r="C221" s="1">
        <f>35715</f>
        <v>35715</v>
      </c>
      <c r="D221" s="1">
        <f t="shared" si="24"/>
        <v>33013</v>
      </c>
      <c r="E221" s="1">
        <f t="shared" si="25"/>
        <v>32.2392578125</v>
      </c>
    </row>
    <row r="222" spans="3:5" x14ac:dyDescent="0.25">
      <c r="C222" s="1">
        <f>35868</f>
        <v>35868</v>
      </c>
      <c r="D222" s="1">
        <f t="shared" si="24"/>
        <v>33013</v>
      </c>
      <c r="E222" s="1">
        <f t="shared" si="25"/>
        <v>32.2392578125</v>
      </c>
    </row>
    <row r="223" spans="3:5" x14ac:dyDescent="0.25">
      <c r="C223" s="1">
        <f>36023</f>
        <v>36023</v>
      </c>
      <c r="D223" s="1">
        <f t="shared" si="24"/>
        <v>33013</v>
      </c>
      <c r="E223" s="1">
        <f t="shared" si="25"/>
        <v>32.2392578125</v>
      </c>
    </row>
    <row r="224" spans="3:5" x14ac:dyDescent="0.25">
      <c r="C224" s="1">
        <f>36163</f>
        <v>36163</v>
      </c>
      <c r="D224" s="1">
        <f t="shared" si="24"/>
        <v>33013</v>
      </c>
      <c r="E224" s="1">
        <f t="shared" si="25"/>
        <v>32.2392578125</v>
      </c>
    </row>
    <row r="225" spans="3:5" x14ac:dyDescent="0.25">
      <c r="C225" s="1">
        <f>36339</f>
        <v>36339</v>
      </c>
      <c r="D225" s="1">
        <f t="shared" si="24"/>
        <v>33013</v>
      </c>
      <c r="E225" s="1">
        <f t="shared" si="25"/>
        <v>32.2392578125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2016-01-08T15:15:48Z</dcterms:modified>
</cp:coreProperties>
</file>