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07" i="2"/>
  <c r="H13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I13" i="2" s="1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<sst xmlns="http://schemas.openxmlformats.org/spreadsheetml/2006/main" count="9" uniqueCount="9">
  <si>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</si>
  <si>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</si>
  <si>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</si>
  <si>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</si>
  <si>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311(113x)</t>
  </si>
  <si>
    <t>AVERAGE: 171(206x)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</si>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</sst>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Sheet1!$A$2:$A$114</c:f>
              <c:numCache>
                <c:formatCode>General</c:formatCode>
                <c:ptCount val="113"/>
                <c:pt idx="0">
                  <c:v>322</c:v>
                </c:pt>
                <c:pt idx="1">
                  <c:v>617</c:v>
                </c:pt>
                <c:pt idx="2">
                  <c:v>917</c:v>
                </c:pt>
                <c:pt idx="3">
                  <c:v>1201</c:v>
                </c:pt>
                <c:pt idx="4">
                  <c:v>1514</c:v>
                </c:pt>
                <c:pt idx="5">
                  <c:v>1809</c:v>
                </c:pt>
                <c:pt idx="6">
                  <c:v>2105</c:v>
                </c:pt>
                <c:pt idx="7">
                  <c:v>2405</c:v>
                </c:pt>
                <c:pt idx="8">
                  <c:v>2753</c:v>
                </c:pt>
                <c:pt idx="9">
                  <c:v>3083</c:v>
                </c:pt>
                <c:pt idx="10">
                  <c:v>3428</c:v>
                </c:pt>
                <c:pt idx="11">
                  <c:v>3768</c:v>
                </c:pt>
                <c:pt idx="12">
                  <c:v>4075</c:v>
                </c:pt>
                <c:pt idx="13">
                  <c:v>4408</c:v>
                </c:pt>
                <c:pt idx="14">
                  <c:v>4727</c:v>
                </c:pt>
                <c:pt idx="15">
                  <c:v>5065</c:v>
                </c:pt>
                <c:pt idx="16">
                  <c:v>5384</c:v>
                </c:pt>
                <c:pt idx="17">
                  <c:v>5730</c:v>
                </c:pt>
                <c:pt idx="18">
                  <c:v>6084</c:v>
                </c:pt>
                <c:pt idx="19">
                  <c:v>6376</c:v>
                </c:pt>
                <c:pt idx="20">
                  <c:v>6686</c:v>
                </c:pt>
                <c:pt idx="21">
                  <c:v>6998</c:v>
                </c:pt>
                <c:pt idx="22">
                  <c:v>7308</c:v>
                </c:pt>
                <c:pt idx="23">
                  <c:v>7633</c:v>
                </c:pt>
                <c:pt idx="24">
                  <c:v>7947</c:v>
                </c:pt>
                <c:pt idx="25">
                  <c:v>8244</c:v>
                </c:pt>
                <c:pt idx="26">
                  <c:v>8572</c:v>
                </c:pt>
                <c:pt idx="27">
                  <c:v>8887</c:v>
                </c:pt>
                <c:pt idx="28">
                  <c:v>9214</c:v>
                </c:pt>
                <c:pt idx="29">
                  <c:v>9497</c:v>
                </c:pt>
                <c:pt idx="30">
                  <c:v>9778</c:v>
                </c:pt>
                <c:pt idx="31">
                  <c:v>10080</c:v>
                </c:pt>
                <c:pt idx="32">
                  <c:v>10386</c:v>
                </c:pt>
                <c:pt idx="33">
                  <c:v>10706</c:v>
                </c:pt>
                <c:pt idx="34">
                  <c:v>11046</c:v>
                </c:pt>
                <c:pt idx="35">
                  <c:v>11374</c:v>
                </c:pt>
                <c:pt idx="36">
                  <c:v>11707</c:v>
                </c:pt>
                <c:pt idx="37">
                  <c:v>12034</c:v>
                </c:pt>
                <c:pt idx="38">
                  <c:v>12320</c:v>
                </c:pt>
                <c:pt idx="39">
                  <c:v>12635</c:v>
                </c:pt>
                <c:pt idx="40">
                  <c:v>12907</c:v>
                </c:pt>
                <c:pt idx="41">
                  <c:v>13235</c:v>
                </c:pt>
                <c:pt idx="42">
                  <c:v>13535</c:v>
                </c:pt>
                <c:pt idx="43">
                  <c:v>13838</c:v>
                </c:pt>
                <c:pt idx="44">
                  <c:v>14157</c:v>
                </c:pt>
                <c:pt idx="45">
                  <c:v>14532</c:v>
                </c:pt>
                <c:pt idx="46">
                  <c:v>14875</c:v>
                </c:pt>
                <c:pt idx="47">
                  <c:v>15201</c:v>
                </c:pt>
                <c:pt idx="48">
                  <c:v>15498</c:v>
                </c:pt>
                <c:pt idx="49">
                  <c:v>15788</c:v>
                </c:pt>
                <c:pt idx="50">
                  <c:v>16075</c:v>
                </c:pt>
                <c:pt idx="51">
                  <c:v>16387</c:v>
                </c:pt>
                <c:pt idx="52">
                  <c:v>16699</c:v>
                </c:pt>
                <c:pt idx="53">
                  <c:v>17022</c:v>
                </c:pt>
                <c:pt idx="54">
                  <c:v>17338</c:v>
                </c:pt>
                <c:pt idx="55">
                  <c:v>17624</c:v>
                </c:pt>
                <c:pt idx="56">
                  <c:v>17936</c:v>
                </c:pt>
                <c:pt idx="57">
                  <c:v>18238</c:v>
                </c:pt>
                <c:pt idx="58">
                  <c:v>18530</c:v>
                </c:pt>
                <c:pt idx="59">
                  <c:v>18794</c:v>
                </c:pt>
                <c:pt idx="60">
                  <c:v>19110</c:v>
                </c:pt>
                <c:pt idx="61">
                  <c:v>19435</c:v>
                </c:pt>
                <c:pt idx="62">
                  <c:v>19809</c:v>
                </c:pt>
                <c:pt idx="63">
                  <c:v>20173</c:v>
                </c:pt>
                <c:pt idx="64">
                  <c:v>20499</c:v>
                </c:pt>
                <c:pt idx="65">
                  <c:v>20808</c:v>
                </c:pt>
                <c:pt idx="66">
                  <c:v>21109</c:v>
                </c:pt>
                <c:pt idx="67">
                  <c:v>21409</c:v>
                </c:pt>
                <c:pt idx="68">
                  <c:v>21727</c:v>
                </c:pt>
                <c:pt idx="69">
                  <c:v>22028</c:v>
                </c:pt>
                <c:pt idx="70">
                  <c:v>22347</c:v>
                </c:pt>
                <c:pt idx="71">
                  <c:v>22637</c:v>
                </c:pt>
                <c:pt idx="72">
                  <c:v>22928</c:v>
                </c:pt>
                <c:pt idx="73">
                  <c:v>23223</c:v>
                </c:pt>
                <c:pt idx="74">
                  <c:v>23539</c:v>
                </c:pt>
                <c:pt idx="75">
                  <c:v>23860</c:v>
                </c:pt>
                <c:pt idx="76">
                  <c:v>24196</c:v>
                </c:pt>
                <c:pt idx="77">
                  <c:v>24489</c:v>
                </c:pt>
                <c:pt idx="78">
                  <c:v>24795</c:v>
                </c:pt>
                <c:pt idx="79">
                  <c:v>25116</c:v>
                </c:pt>
                <c:pt idx="80">
                  <c:v>25435</c:v>
                </c:pt>
                <c:pt idx="81">
                  <c:v>25754</c:v>
                </c:pt>
                <c:pt idx="82">
                  <c:v>26053</c:v>
                </c:pt>
                <c:pt idx="83">
                  <c:v>26368</c:v>
                </c:pt>
                <c:pt idx="84">
                  <c:v>26671</c:v>
                </c:pt>
                <c:pt idx="85">
                  <c:v>26964</c:v>
                </c:pt>
                <c:pt idx="86">
                  <c:v>27272</c:v>
                </c:pt>
                <c:pt idx="87">
                  <c:v>27616</c:v>
                </c:pt>
                <c:pt idx="88">
                  <c:v>27925</c:v>
                </c:pt>
                <c:pt idx="89">
                  <c:v>28211</c:v>
                </c:pt>
                <c:pt idx="90">
                  <c:v>28530</c:v>
                </c:pt>
                <c:pt idx="91">
                  <c:v>28836</c:v>
                </c:pt>
                <c:pt idx="92">
                  <c:v>29161</c:v>
                </c:pt>
                <c:pt idx="93">
                  <c:v>29453</c:v>
                </c:pt>
                <c:pt idx="94">
                  <c:v>29784</c:v>
                </c:pt>
                <c:pt idx="95">
                  <c:v>30119</c:v>
                </c:pt>
                <c:pt idx="96">
                  <c:v>30435</c:v>
                </c:pt>
                <c:pt idx="97">
                  <c:v>30713</c:v>
                </c:pt>
                <c:pt idx="98">
                  <c:v>30998</c:v>
                </c:pt>
                <c:pt idx="99">
                  <c:v>31263</c:v>
                </c:pt>
                <c:pt idx="100">
                  <c:v>31564</c:v>
                </c:pt>
                <c:pt idx="101">
                  <c:v>31902</c:v>
                </c:pt>
                <c:pt idx="102">
                  <c:v>32225</c:v>
                </c:pt>
                <c:pt idx="103">
                  <c:v>32578</c:v>
                </c:pt>
                <c:pt idx="104">
                  <c:v>32923</c:v>
                </c:pt>
                <c:pt idx="105">
                  <c:v>33266</c:v>
                </c:pt>
                <c:pt idx="106">
                  <c:v>33594</c:v>
                </c:pt>
                <c:pt idx="107">
                  <c:v>33911</c:v>
                </c:pt>
                <c:pt idx="108">
                  <c:v>34215</c:v>
                </c:pt>
                <c:pt idx="109">
                  <c:v>34573</c:v>
                </c:pt>
                <c:pt idx="110">
                  <c:v>34899</c:v>
                </c:pt>
                <c:pt idx="111">
                  <c:v>35222</c:v>
                </c:pt>
                <c:pt idx="112">
                  <c:v>35546</c:v>
                </c:pt>
              </c:numCache>
            </c:numRef>
          </c:cat>
          <c:val>
            <c:numRef>
              <c:f>Sheet1!$B$2:$B$114</c:f>
              <c:numCache>
                <c:formatCode>General</c:formatCode>
                <c:ptCount val="113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29</c:v>
                </c:pt>
                <c:pt idx="4">
                  <c:v>30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27</c:v>
                </c:pt>
                <c:pt idx="23">
                  <c:v>7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</c:v>
                </c:pt>
                <c:pt idx="29">
                  <c:v>25</c:v>
                </c:pt>
                <c:pt idx="30">
                  <c:v>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44</c:v>
                </c:pt>
                <c:pt idx="48">
                  <c:v>12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12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2479712"/>
        <c:axId val="-1872480256"/>
      </c:lineChart>
      <c:catAx>
        <c:axId val="-18724797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248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24802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24797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Sheet1!$C$2:$C$207</c:f>
              <c:numCache>
                <c:formatCode>General</c:formatCode>
                <c:ptCount val="206"/>
                <c:pt idx="0">
                  <c:v>366</c:v>
                </c:pt>
                <c:pt idx="1">
                  <c:v>549</c:v>
                </c:pt>
                <c:pt idx="2">
                  <c:v>697</c:v>
                </c:pt>
                <c:pt idx="3">
                  <c:v>878</c:v>
                </c:pt>
                <c:pt idx="4">
                  <c:v>1086</c:v>
                </c:pt>
                <c:pt idx="5">
                  <c:v>1264</c:v>
                </c:pt>
                <c:pt idx="6">
                  <c:v>1429</c:v>
                </c:pt>
                <c:pt idx="7">
                  <c:v>1622</c:v>
                </c:pt>
                <c:pt idx="8">
                  <c:v>1788</c:v>
                </c:pt>
                <c:pt idx="9">
                  <c:v>1958</c:v>
                </c:pt>
                <c:pt idx="10">
                  <c:v>2139</c:v>
                </c:pt>
                <c:pt idx="11">
                  <c:v>2281</c:v>
                </c:pt>
                <c:pt idx="12">
                  <c:v>2447</c:v>
                </c:pt>
                <c:pt idx="13">
                  <c:v>2617</c:v>
                </c:pt>
                <c:pt idx="14">
                  <c:v>2793</c:v>
                </c:pt>
                <c:pt idx="15">
                  <c:v>2929</c:v>
                </c:pt>
                <c:pt idx="16">
                  <c:v>3119</c:v>
                </c:pt>
                <c:pt idx="17">
                  <c:v>3266</c:v>
                </c:pt>
                <c:pt idx="18">
                  <c:v>3452</c:v>
                </c:pt>
                <c:pt idx="19">
                  <c:v>3615</c:v>
                </c:pt>
                <c:pt idx="20">
                  <c:v>3778</c:v>
                </c:pt>
                <c:pt idx="21">
                  <c:v>3915</c:v>
                </c:pt>
                <c:pt idx="22">
                  <c:v>4100</c:v>
                </c:pt>
                <c:pt idx="23">
                  <c:v>4261</c:v>
                </c:pt>
                <c:pt idx="24">
                  <c:v>4438</c:v>
                </c:pt>
                <c:pt idx="25">
                  <c:v>4577</c:v>
                </c:pt>
                <c:pt idx="26">
                  <c:v>4752</c:v>
                </c:pt>
                <c:pt idx="27">
                  <c:v>4907</c:v>
                </c:pt>
                <c:pt idx="28">
                  <c:v>5067</c:v>
                </c:pt>
                <c:pt idx="29">
                  <c:v>5227</c:v>
                </c:pt>
                <c:pt idx="30">
                  <c:v>5412</c:v>
                </c:pt>
                <c:pt idx="31">
                  <c:v>5575</c:v>
                </c:pt>
                <c:pt idx="32">
                  <c:v>5747</c:v>
                </c:pt>
                <c:pt idx="33">
                  <c:v>5909</c:v>
                </c:pt>
                <c:pt idx="34">
                  <c:v>6112</c:v>
                </c:pt>
                <c:pt idx="35">
                  <c:v>6249</c:v>
                </c:pt>
                <c:pt idx="36">
                  <c:v>6405</c:v>
                </c:pt>
                <c:pt idx="37">
                  <c:v>6559</c:v>
                </c:pt>
                <c:pt idx="38">
                  <c:v>6743</c:v>
                </c:pt>
                <c:pt idx="39">
                  <c:v>6889</c:v>
                </c:pt>
                <c:pt idx="40">
                  <c:v>7139</c:v>
                </c:pt>
                <c:pt idx="41">
                  <c:v>7341</c:v>
                </c:pt>
                <c:pt idx="42">
                  <c:v>7503</c:v>
                </c:pt>
                <c:pt idx="43">
                  <c:v>7674</c:v>
                </c:pt>
                <c:pt idx="44">
                  <c:v>7848</c:v>
                </c:pt>
                <c:pt idx="45">
                  <c:v>8044</c:v>
                </c:pt>
                <c:pt idx="46">
                  <c:v>8234</c:v>
                </c:pt>
                <c:pt idx="47">
                  <c:v>8421</c:v>
                </c:pt>
                <c:pt idx="48">
                  <c:v>8655</c:v>
                </c:pt>
                <c:pt idx="49">
                  <c:v>8809</c:v>
                </c:pt>
                <c:pt idx="50">
                  <c:v>9001</c:v>
                </c:pt>
                <c:pt idx="51">
                  <c:v>9151</c:v>
                </c:pt>
                <c:pt idx="52">
                  <c:v>9326</c:v>
                </c:pt>
                <c:pt idx="53">
                  <c:v>9529</c:v>
                </c:pt>
                <c:pt idx="54">
                  <c:v>9662</c:v>
                </c:pt>
                <c:pt idx="55">
                  <c:v>9867</c:v>
                </c:pt>
                <c:pt idx="56">
                  <c:v>9995</c:v>
                </c:pt>
                <c:pt idx="57">
                  <c:v>10123</c:v>
                </c:pt>
                <c:pt idx="58">
                  <c:v>10276</c:v>
                </c:pt>
                <c:pt idx="59">
                  <c:v>10443</c:v>
                </c:pt>
                <c:pt idx="60">
                  <c:v>10603</c:v>
                </c:pt>
                <c:pt idx="61">
                  <c:v>10806</c:v>
                </c:pt>
                <c:pt idx="62">
                  <c:v>10973</c:v>
                </c:pt>
                <c:pt idx="63">
                  <c:v>11171</c:v>
                </c:pt>
                <c:pt idx="64">
                  <c:v>11339</c:v>
                </c:pt>
                <c:pt idx="65">
                  <c:v>11509</c:v>
                </c:pt>
                <c:pt idx="66">
                  <c:v>11656</c:v>
                </c:pt>
                <c:pt idx="67">
                  <c:v>11912</c:v>
                </c:pt>
                <c:pt idx="68">
                  <c:v>12097</c:v>
                </c:pt>
                <c:pt idx="69">
                  <c:v>12224</c:v>
                </c:pt>
                <c:pt idx="70">
                  <c:v>12388</c:v>
                </c:pt>
                <c:pt idx="71">
                  <c:v>12551</c:v>
                </c:pt>
                <c:pt idx="72">
                  <c:v>12730</c:v>
                </c:pt>
                <c:pt idx="73">
                  <c:v>12887</c:v>
                </c:pt>
                <c:pt idx="74">
                  <c:v>13087</c:v>
                </c:pt>
                <c:pt idx="75">
                  <c:v>13231</c:v>
                </c:pt>
                <c:pt idx="76">
                  <c:v>13376</c:v>
                </c:pt>
                <c:pt idx="77">
                  <c:v>13517</c:v>
                </c:pt>
                <c:pt idx="78">
                  <c:v>13666</c:v>
                </c:pt>
                <c:pt idx="79">
                  <c:v>13809</c:v>
                </c:pt>
                <c:pt idx="80">
                  <c:v>13993</c:v>
                </c:pt>
                <c:pt idx="81">
                  <c:v>14210</c:v>
                </c:pt>
                <c:pt idx="82">
                  <c:v>14392</c:v>
                </c:pt>
                <c:pt idx="83">
                  <c:v>14552</c:v>
                </c:pt>
                <c:pt idx="84">
                  <c:v>14715</c:v>
                </c:pt>
                <c:pt idx="85">
                  <c:v>14883</c:v>
                </c:pt>
                <c:pt idx="86">
                  <c:v>15088</c:v>
                </c:pt>
                <c:pt idx="87">
                  <c:v>15243</c:v>
                </c:pt>
                <c:pt idx="88">
                  <c:v>15418</c:v>
                </c:pt>
                <c:pt idx="89">
                  <c:v>15614</c:v>
                </c:pt>
                <c:pt idx="90">
                  <c:v>15811</c:v>
                </c:pt>
                <c:pt idx="91">
                  <c:v>15953</c:v>
                </c:pt>
                <c:pt idx="92">
                  <c:v>16138</c:v>
                </c:pt>
                <c:pt idx="93">
                  <c:v>16269</c:v>
                </c:pt>
                <c:pt idx="94">
                  <c:v>16454</c:v>
                </c:pt>
                <c:pt idx="95">
                  <c:v>16597</c:v>
                </c:pt>
                <c:pt idx="96">
                  <c:v>16773</c:v>
                </c:pt>
                <c:pt idx="97">
                  <c:v>16910</c:v>
                </c:pt>
                <c:pt idx="98">
                  <c:v>17118</c:v>
                </c:pt>
                <c:pt idx="99">
                  <c:v>17298</c:v>
                </c:pt>
                <c:pt idx="100">
                  <c:v>17478</c:v>
                </c:pt>
                <c:pt idx="101">
                  <c:v>17724</c:v>
                </c:pt>
                <c:pt idx="102">
                  <c:v>17883</c:v>
                </c:pt>
                <c:pt idx="103">
                  <c:v>18074</c:v>
                </c:pt>
                <c:pt idx="104">
                  <c:v>18271</c:v>
                </c:pt>
                <c:pt idx="105">
                  <c:v>18411</c:v>
                </c:pt>
                <c:pt idx="106">
                  <c:v>18575</c:v>
                </c:pt>
                <c:pt idx="107">
                  <c:v>18738</c:v>
                </c:pt>
                <c:pt idx="108">
                  <c:v>18927</c:v>
                </c:pt>
                <c:pt idx="109">
                  <c:v>19119</c:v>
                </c:pt>
                <c:pt idx="110">
                  <c:v>19303</c:v>
                </c:pt>
                <c:pt idx="111">
                  <c:v>19514</c:v>
                </c:pt>
                <c:pt idx="112">
                  <c:v>19673</c:v>
                </c:pt>
                <c:pt idx="113">
                  <c:v>19832</c:v>
                </c:pt>
                <c:pt idx="114">
                  <c:v>20016</c:v>
                </c:pt>
                <c:pt idx="115">
                  <c:v>20159</c:v>
                </c:pt>
                <c:pt idx="116">
                  <c:v>20343</c:v>
                </c:pt>
                <c:pt idx="117">
                  <c:v>20524</c:v>
                </c:pt>
                <c:pt idx="118">
                  <c:v>20727</c:v>
                </c:pt>
                <c:pt idx="119">
                  <c:v>20906</c:v>
                </c:pt>
                <c:pt idx="120">
                  <c:v>21084</c:v>
                </c:pt>
                <c:pt idx="121">
                  <c:v>21263</c:v>
                </c:pt>
                <c:pt idx="122">
                  <c:v>21450</c:v>
                </c:pt>
                <c:pt idx="123">
                  <c:v>21611</c:v>
                </c:pt>
                <c:pt idx="124">
                  <c:v>21782</c:v>
                </c:pt>
                <c:pt idx="125">
                  <c:v>21921</c:v>
                </c:pt>
                <c:pt idx="126">
                  <c:v>22102</c:v>
                </c:pt>
                <c:pt idx="127">
                  <c:v>22273</c:v>
                </c:pt>
                <c:pt idx="128">
                  <c:v>22435</c:v>
                </c:pt>
                <c:pt idx="129">
                  <c:v>22564</c:v>
                </c:pt>
                <c:pt idx="130">
                  <c:v>22742</c:v>
                </c:pt>
                <c:pt idx="131">
                  <c:v>22870</c:v>
                </c:pt>
                <c:pt idx="132">
                  <c:v>23065</c:v>
                </c:pt>
                <c:pt idx="133">
                  <c:v>23237</c:v>
                </c:pt>
                <c:pt idx="134">
                  <c:v>23396</c:v>
                </c:pt>
                <c:pt idx="135">
                  <c:v>23558</c:v>
                </c:pt>
                <c:pt idx="136">
                  <c:v>23728</c:v>
                </c:pt>
                <c:pt idx="137">
                  <c:v>23912</c:v>
                </c:pt>
                <c:pt idx="138">
                  <c:v>24078</c:v>
                </c:pt>
                <c:pt idx="139">
                  <c:v>24288</c:v>
                </c:pt>
                <c:pt idx="140">
                  <c:v>24455</c:v>
                </c:pt>
                <c:pt idx="141">
                  <c:v>24641</c:v>
                </c:pt>
                <c:pt idx="142">
                  <c:v>24844</c:v>
                </c:pt>
                <c:pt idx="143">
                  <c:v>24992</c:v>
                </c:pt>
                <c:pt idx="144">
                  <c:v>25145</c:v>
                </c:pt>
                <c:pt idx="145">
                  <c:v>25290</c:v>
                </c:pt>
                <c:pt idx="146">
                  <c:v>25476</c:v>
                </c:pt>
                <c:pt idx="147">
                  <c:v>25626</c:v>
                </c:pt>
                <c:pt idx="148">
                  <c:v>25830</c:v>
                </c:pt>
                <c:pt idx="149">
                  <c:v>25963</c:v>
                </c:pt>
                <c:pt idx="150">
                  <c:v>26152</c:v>
                </c:pt>
                <c:pt idx="151">
                  <c:v>26310</c:v>
                </c:pt>
                <c:pt idx="152">
                  <c:v>26532</c:v>
                </c:pt>
                <c:pt idx="153">
                  <c:v>26727</c:v>
                </c:pt>
                <c:pt idx="154">
                  <c:v>26852</c:v>
                </c:pt>
                <c:pt idx="155">
                  <c:v>27005</c:v>
                </c:pt>
                <c:pt idx="156">
                  <c:v>27155</c:v>
                </c:pt>
                <c:pt idx="157">
                  <c:v>27330</c:v>
                </c:pt>
                <c:pt idx="158">
                  <c:v>27494</c:v>
                </c:pt>
                <c:pt idx="159">
                  <c:v>27699</c:v>
                </c:pt>
                <c:pt idx="160">
                  <c:v>27866</c:v>
                </c:pt>
                <c:pt idx="161">
                  <c:v>28049</c:v>
                </c:pt>
                <c:pt idx="162">
                  <c:v>28213</c:v>
                </c:pt>
                <c:pt idx="163">
                  <c:v>28384</c:v>
                </c:pt>
                <c:pt idx="164">
                  <c:v>28601</c:v>
                </c:pt>
                <c:pt idx="165">
                  <c:v>28754</c:v>
                </c:pt>
                <c:pt idx="166">
                  <c:v>28988</c:v>
                </c:pt>
                <c:pt idx="167">
                  <c:v>29155</c:v>
                </c:pt>
                <c:pt idx="168">
                  <c:v>29308</c:v>
                </c:pt>
                <c:pt idx="169">
                  <c:v>29480</c:v>
                </c:pt>
                <c:pt idx="170">
                  <c:v>29665</c:v>
                </c:pt>
                <c:pt idx="171">
                  <c:v>29829</c:v>
                </c:pt>
                <c:pt idx="172">
                  <c:v>29995</c:v>
                </c:pt>
                <c:pt idx="173">
                  <c:v>30234</c:v>
                </c:pt>
                <c:pt idx="174">
                  <c:v>30419</c:v>
                </c:pt>
                <c:pt idx="175">
                  <c:v>30574</c:v>
                </c:pt>
                <c:pt idx="176">
                  <c:v>30760</c:v>
                </c:pt>
                <c:pt idx="177">
                  <c:v>30887</c:v>
                </c:pt>
                <c:pt idx="178">
                  <c:v>31061</c:v>
                </c:pt>
                <c:pt idx="179">
                  <c:v>31232</c:v>
                </c:pt>
                <c:pt idx="180">
                  <c:v>31410</c:v>
                </c:pt>
                <c:pt idx="181">
                  <c:v>31583</c:v>
                </c:pt>
                <c:pt idx="182">
                  <c:v>31746</c:v>
                </c:pt>
                <c:pt idx="183">
                  <c:v>31933</c:v>
                </c:pt>
                <c:pt idx="184">
                  <c:v>32094</c:v>
                </c:pt>
                <c:pt idx="185">
                  <c:v>32267</c:v>
                </c:pt>
                <c:pt idx="186">
                  <c:v>32435</c:v>
                </c:pt>
                <c:pt idx="187">
                  <c:v>32607</c:v>
                </c:pt>
                <c:pt idx="188">
                  <c:v>32786</c:v>
                </c:pt>
                <c:pt idx="189">
                  <c:v>32970</c:v>
                </c:pt>
                <c:pt idx="190">
                  <c:v>33189</c:v>
                </c:pt>
                <c:pt idx="191">
                  <c:v>33349</c:v>
                </c:pt>
                <c:pt idx="192">
                  <c:v>33489</c:v>
                </c:pt>
                <c:pt idx="193">
                  <c:v>33651</c:v>
                </c:pt>
                <c:pt idx="194">
                  <c:v>33809</c:v>
                </c:pt>
                <c:pt idx="195">
                  <c:v>34012</c:v>
                </c:pt>
                <c:pt idx="196">
                  <c:v>34190</c:v>
                </c:pt>
                <c:pt idx="197">
                  <c:v>34393</c:v>
                </c:pt>
                <c:pt idx="198">
                  <c:v>34551</c:v>
                </c:pt>
                <c:pt idx="199">
                  <c:v>34737</c:v>
                </c:pt>
                <c:pt idx="200">
                  <c:v>34874</c:v>
                </c:pt>
                <c:pt idx="201">
                  <c:v>35015</c:v>
                </c:pt>
                <c:pt idx="202">
                  <c:v>35163</c:v>
                </c:pt>
                <c:pt idx="203">
                  <c:v>35317</c:v>
                </c:pt>
                <c:pt idx="204">
                  <c:v>35471</c:v>
                </c:pt>
                <c:pt idx="205">
                  <c:v>35624</c:v>
                </c:pt>
              </c:numCache>
            </c:numRef>
          </c:cat>
          <c:val>
            <c:numRef>
              <c:f>Sheet1!$E$2:$E$207</c:f>
              <c:numCache>
                <c:formatCode>General</c:formatCode>
                <c:ptCount val="206"/>
                <c:pt idx="0">
                  <c:v>5.599609375</c:v>
                </c:pt>
                <c:pt idx="1">
                  <c:v>13.5029296875</c:v>
                </c:pt>
                <c:pt idx="2">
                  <c:v>18.982421875</c:v>
                </c:pt>
                <c:pt idx="3">
                  <c:v>22.2763671875</c:v>
                </c:pt>
                <c:pt idx="4">
                  <c:v>24.642578125</c:v>
                </c:pt>
                <c:pt idx="5">
                  <c:v>29.8896484375</c:v>
                </c:pt>
                <c:pt idx="6">
                  <c:v>29.341796875</c:v>
                </c:pt>
                <c:pt idx="7">
                  <c:v>30.4892578125</c:v>
                </c:pt>
                <c:pt idx="8">
                  <c:v>31.7841796875</c:v>
                </c:pt>
                <c:pt idx="9">
                  <c:v>31.95703125</c:v>
                </c:pt>
                <c:pt idx="10">
                  <c:v>31.9599609375</c:v>
                </c:pt>
                <c:pt idx="11">
                  <c:v>31.9599609375</c:v>
                </c:pt>
                <c:pt idx="12">
                  <c:v>31.9599609375</c:v>
                </c:pt>
                <c:pt idx="13">
                  <c:v>31.9599609375</c:v>
                </c:pt>
                <c:pt idx="14">
                  <c:v>31.9599609375</c:v>
                </c:pt>
                <c:pt idx="15">
                  <c:v>31.9599609375</c:v>
                </c:pt>
                <c:pt idx="16">
                  <c:v>31.9599609375</c:v>
                </c:pt>
                <c:pt idx="17">
                  <c:v>31.9599609375</c:v>
                </c:pt>
                <c:pt idx="18">
                  <c:v>31.9599609375</c:v>
                </c:pt>
                <c:pt idx="19">
                  <c:v>31.9599609375</c:v>
                </c:pt>
                <c:pt idx="20">
                  <c:v>31.9599609375</c:v>
                </c:pt>
                <c:pt idx="21">
                  <c:v>31.9599609375</c:v>
                </c:pt>
                <c:pt idx="22">
                  <c:v>31.9599609375</c:v>
                </c:pt>
                <c:pt idx="23">
                  <c:v>31.9599609375</c:v>
                </c:pt>
                <c:pt idx="24">
                  <c:v>31.9599609375</c:v>
                </c:pt>
                <c:pt idx="25">
                  <c:v>31.9599609375</c:v>
                </c:pt>
                <c:pt idx="26">
                  <c:v>31.9599609375</c:v>
                </c:pt>
                <c:pt idx="27">
                  <c:v>31.9599609375</c:v>
                </c:pt>
                <c:pt idx="28">
                  <c:v>31.9599609375</c:v>
                </c:pt>
                <c:pt idx="29">
                  <c:v>31.9599609375</c:v>
                </c:pt>
                <c:pt idx="30">
                  <c:v>31.9599609375</c:v>
                </c:pt>
                <c:pt idx="31">
                  <c:v>31.9599609375</c:v>
                </c:pt>
                <c:pt idx="32">
                  <c:v>31.9599609375</c:v>
                </c:pt>
                <c:pt idx="33">
                  <c:v>31.9599609375</c:v>
                </c:pt>
                <c:pt idx="34">
                  <c:v>32.486328125</c:v>
                </c:pt>
                <c:pt idx="35">
                  <c:v>32.49609375</c:v>
                </c:pt>
                <c:pt idx="36">
                  <c:v>32.49609375</c:v>
                </c:pt>
                <c:pt idx="37">
                  <c:v>32.49609375</c:v>
                </c:pt>
                <c:pt idx="38">
                  <c:v>32.697265625</c:v>
                </c:pt>
                <c:pt idx="39">
                  <c:v>33.1728515625</c:v>
                </c:pt>
                <c:pt idx="40">
                  <c:v>34.705078125</c:v>
                </c:pt>
                <c:pt idx="41">
                  <c:v>37.544921875</c:v>
                </c:pt>
                <c:pt idx="42">
                  <c:v>37.427734375</c:v>
                </c:pt>
                <c:pt idx="43">
                  <c:v>37.564453125</c:v>
                </c:pt>
                <c:pt idx="44">
                  <c:v>39.900390625</c:v>
                </c:pt>
                <c:pt idx="45">
                  <c:v>39.4560546875</c:v>
                </c:pt>
                <c:pt idx="46">
                  <c:v>39.455078125</c:v>
                </c:pt>
                <c:pt idx="47">
                  <c:v>39.455078125</c:v>
                </c:pt>
                <c:pt idx="48">
                  <c:v>39.455078125</c:v>
                </c:pt>
                <c:pt idx="49">
                  <c:v>39.455078125</c:v>
                </c:pt>
                <c:pt idx="50">
                  <c:v>39.4560546875</c:v>
                </c:pt>
                <c:pt idx="51">
                  <c:v>39.513671875</c:v>
                </c:pt>
                <c:pt idx="52">
                  <c:v>39.7451171875</c:v>
                </c:pt>
                <c:pt idx="53">
                  <c:v>39.779296875</c:v>
                </c:pt>
                <c:pt idx="54">
                  <c:v>39.884765625</c:v>
                </c:pt>
                <c:pt idx="55">
                  <c:v>41.7568359375</c:v>
                </c:pt>
                <c:pt idx="56">
                  <c:v>40.025390625</c:v>
                </c:pt>
                <c:pt idx="57">
                  <c:v>40.025390625</c:v>
                </c:pt>
                <c:pt idx="58">
                  <c:v>40.025390625</c:v>
                </c:pt>
                <c:pt idx="59">
                  <c:v>40.025390625</c:v>
                </c:pt>
                <c:pt idx="60">
                  <c:v>40.025390625</c:v>
                </c:pt>
                <c:pt idx="61">
                  <c:v>40.0263671875</c:v>
                </c:pt>
                <c:pt idx="62">
                  <c:v>40.025390625</c:v>
                </c:pt>
                <c:pt idx="63">
                  <c:v>40.0263671875</c:v>
                </c:pt>
                <c:pt idx="64">
                  <c:v>40.025390625</c:v>
                </c:pt>
                <c:pt idx="65">
                  <c:v>40.0263671875</c:v>
                </c:pt>
                <c:pt idx="66">
                  <c:v>40.025390625</c:v>
                </c:pt>
                <c:pt idx="67">
                  <c:v>40.0263671875</c:v>
                </c:pt>
                <c:pt idx="68">
                  <c:v>40.064453125</c:v>
                </c:pt>
                <c:pt idx="69">
                  <c:v>40.064453125</c:v>
                </c:pt>
                <c:pt idx="70">
                  <c:v>40.064453125</c:v>
                </c:pt>
                <c:pt idx="71">
                  <c:v>40.064453125</c:v>
                </c:pt>
                <c:pt idx="72">
                  <c:v>40.0654296875</c:v>
                </c:pt>
                <c:pt idx="73">
                  <c:v>40.064453125</c:v>
                </c:pt>
                <c:pt idx="74">
                  <c:v>40.0654296875</c:v>
                </c:pt>
                <c:pt idx="75">
                  <c:v>40.064453125</c:v>
                </c:pt>
                <c:pt idx="76">
                  <c:v>40.064453125</c:v>
                </c:pt>
                <c:pt idx="77">
                  <c:v>40.064453125</c:v>
                </c:pt>
                <c:pt idx="78">
                  <c:v>40.0654296875</c:v>
                </c:pt>
                <c:pt idx="79">
                  <c:v>40.064453125</c:v>
                </c:pt>
                <c:pt idx="80">
                  <c:v>40.0654296875</c:v>
                </c:pt>
                <c:pt idx="81">
                  <c:v>40.064453125</c:v>
                </c:pt>
                <c:pt idx="82">
                  <c:v>40.064453125</c:v>
                </c:pt>
                <c:pt idx="83">
                  <c:v>40.064453125</c:v>
                </c:pt>
                <c:pt idx="84">
                  <c:v>40.064453125</c:v>
                </c:pt>
                <c:pt idx="85">
                  <c:v>40.064453125</c:v>
                </c:pt>
                <c:pt idx="86">
                  <c:v>40.095703125</c:v>
                </c:pt>
                <c:pt idx="87">
                  <c:v>40.408203125</c:v>
                </c:pt>
                <c:pt idx="88">
                  <c:v>40.509765625</c:v>
                </c:pt>
                <c:pt idx="89">
                  <c:v>40.6201171875</c:v>
                </c:pt>
                <c:pt idx="90">
                  <c:v>40.650390625</c:v>
                </c:pt>
                <c:pt idx="91">
                  <c:v>40.646484375</c:v>
                </c:pt>
                <c:pt idx="92">
                  <c:v>40.646484375</c:v>
                </c:pt>
                <c:pt idx="93">
                  <c:v>40.646484375</c:v>
                </c:pt>
                <c:pt idx="94">
                  <c:v>40.646484375</c:v>
                </c:pt>
                <c:pt idx="95">
                  <c:v>40.646484375</c:v>
                </c:pt>
                <c:pt idx="96">
                  <c:v>40.6474609375</c:v>
                </c:pt>
                <c:pt idx="97">
                  <c:v>40.646484375</c:v>
                </c:pt>
                <c:pt idx="98">
                  <c:v>40.6474609375</c:v>
                </c:pt>
                <c:pt idx="99">
                  <c:v>40.646484375</c:v>
                </c:pt>
                <c:pt idx="100">
                  <c:v>40.6474609375</c:v>
                </c:pt>
                <c:pt idx="101">
                  <c:v>41.228515625</c:v>
                </c:pt>
                <c:pt idx="102">
                  <c:v>40.615234375</c:v>
                </c:pt>
                <c:pt idx="103">
                  <c:v>40.6513671875</c:v>
                </c:pt>
                <c:pt idx="104">
                  <c:v>40.685546875</c:v>
                </c:pt>
                <c:pt idx="105">
                  <c:v>40.689453125</c:v>
                </c:pt>
                <c:pt idx="106">
                  <c:v>40.689453125</c:v>
                </c:pt>
                <c:pt idx="107">
                  <c:v>40.689453125</c:v>
                </c:pt>
                <c:pt idx="108">
                  <c:v>40.6904296875</c:v>
                </c:pt>
                <c:pt idx="109">
                  <c:v>40.689453125</c:v>
                </c:pt>
                <c:pt idx="110">
                  <c:v>40.689453125</c:v>
                </c:pt>
                <c:pt idx="111">
                  <c:v>40.689453125</c:v>
                </c:pt>
                <c:pt idx="112">
                  <c:v>40.689453125</c:v>
                </c:pt>
                <c:pt idx="113">
                  <c:v>40.689453125</c:v>
                </c:pt>
                <c:pt idx="114">
                  <c:v>40.689453125</c:v>
                </c:pt>
                <c:pt idx="115">
                  <c:v>40.689453125</c:v>
                </c:pt>
                <c:pt idx="116">
                  <c:v>40.6904296875</c:v>
                </c:pt>
                <c:pt idx="117">
                  <c:v>40.697265625</c:v>
                </c:pt>
                <c:pt idx="118">
                  <c:v>41.392578125</c:v>
                </c:pt>
                <c:pt idx="119">
                  <c:v>40.7919921875</c:v>
                </c:pt>
                <c:pt idx="120">
                  <c:v>40.826171875</c:v>
                </c:pt>
                <c:pt idx="121">
                  <c:v>40.8466796875</c:v>
                </c:pt>
                <c:pt idx="122">
                  <c:v>40.845703125</c:v>
                </c:pt>
                <c:pt idx="123">
                  <c:v>40.845703125</c:v>
                </c:pt>
                <c:pt idx="124">
                  <c:v>40.845703125</c:v>
                </c:pt>
                <c:pt idx="125">
                  <c:v>40.845703125</c:v>
                </c:pt>
                <c:pt idx="126">
                  <c:v>40.845703125</c:v>
                </c:pt>
                <c:pt idx="127">
                  <c:v>40.845703125</c:v>
                </c:pt>
                <c:pt idx="128">
                  <c:v>40.8466796875</c:v>
                </c:pt>
                <c:pt idx="129">
                  <c:v>40.845703125</c:v>
                </c:pt>
                <c:pt idx="130">
                  <c:v>40.8466796875</c:v>
                </c:pt>
                <c:pt idx="131">
                  <c:v>40.845703125</c:v>
                </c:pt>
                <c:pt idx="132">
                  <c:v>40.8466796875</c:v>
                </c:pt>
                <c:pt idx="133">
                  <c:v>40.845703125</c:v>
                </c:pt>
                <c:pt idx="134">
                  <c:v>40.845703125</c:v>
                </c:pt>
                <c:pt idx="135">
                  <c:v>40.869140625</c:v>
                </c:pt>
                <c:pt idx="136">
                  <c:v>40.931640625</c:v>
                </c:pt>
                <c:pt idx="137">
                  <c:v>40.962890625</c:v>
                </c:pt>
                <c:pt idx="138">
                  <c:v>40.994140625</c:v>
                </c:pt>
                <c:pt idx="139">
                  <c:v>41.013671875</c:v>
                </c:pt>
                <c:pt idx="140">
                  <c:v>41.013671875</c:v>
                </c:pt>
                <c:pt idx="141">
                  <c:v>41.0146484375</c:v>
                </c:pt>
                <c:pt idx="142">
                  <c:v>41.013671875</c:v>
                </c:pt>
                <c:pt idx="143">
                  <c:v>41.013671875</c:v>
                </c:pt>
                <c:pt idx="144">
                  <c:v>41.013671875</c:v>
                </c:pt>
                <c:pt idx="145">
                  <c:v>41.013671875</c:v>
                </c:pt>
                <c:pt idx="146">
                  <c:v>41.013671875</c:v>
                </c:pt>
                <c:pt idx="147">
                  <c:v>41.013671875</c:v>
                </c:pt>
                <c:pt idx="148">
                  <c:v>41.013671875</c:v>
                </c:pt>
                <c:pt idx="149">
                  <c:v>41.013671875</c:v>
                </c:pt>
                <c:pt idx="150">
                  <c:v>41.0146484375</c:v>
                </c:pt>
                <c:pt idx="151">
                  <c:v>41.013671875</c:v>
                </c:pt>
                <c:pt idx="152">
                  <c:v>41.0146484375</c:v>
                </c:pt>
                <c:pt idx="153">
                  <c:v>41.025390625</c:v>
                </c:pt>
                <c:pt idx="154">
                  <c:v>41.025390625</c:v>
                </c:pt>
                <c:pt idx="155">
                  <c:v>41.025390625</c:v>
                </c:pt>
                <c:pt idx="156">
                  <c:v>41.025390625</c:v>
                </c:pt>
                <c:pt idx="157">
                  <c:v>41.025390625</c:v>
                </c:pt>
                <c:pt idx="158">
                  <c:v>41.025390625</c:v>
                </c:pt>
                <c:pt idx="159">
                  <c:v>41.0263671875</c:v>
                </c:pt>
                <c:pt idx="160">
                  <c:v>41.025390625</c:v>
                </c:pt>
                <c:pt idx="161">
                  <c:v>41.0263671875</c:v>
                </c:pt>
                <c:pt idx="162">
                  <c:v>41.025390625</c:v>
                </c:pt>
                <c:pt idx="163">
                  <c:v>41.025390625</c:v>
                </c:pt>
                <c:pt idx="164">
                  <c:v>41.025390625</c:v>
                </c:pt>
                <c:pt idx="165">
                  <c:v>41.025390625</c:v>
                </c:pt>
                <c:pt idx="166">
                  <c:v>41.0263671875</c:v>
                </c:pt>
                <c:pt idx="167">
                  <c:v>41.025390625</c:v>
                </c:pt>
                <c:pt idx="168">
                  <c:v>41.025390625</c:v>
                </c:pt>
                <c:pt idx="169">
                  <c:v>41.025390625</c:v>
                </c:pt>
                <c:pt idx="170">
                  <c:v>41.025390625</c:v>
                </c:pt>
                <c:pt idx="171">
                  <c:v>41.025390625</c:v>
                </c:pt>
                <c:pt idx="172">
                  <c:v>41.025390625</c:v>
                </c:pt>
                <c:pt idx="173">
                  <c:v>41.025390625</c:v>
                </c:pt>
                <c:pt idx="174">
                  <c:v>41.064453125</c:v>
                </c:pt>
                <c:pt idx="175">
                  <c:v>41.076171875</c:v>
                </c:pt>
                <c:pt idx="176">
                  <c:v>41.107421875</c:v>
                </c:pt>
                <c:pt idx="177">
                  <c:v>41.111328125</c:v>
                </c:pt>
                <c:pt idx="178">
                  <c:v>41.111328125</c:v>
                </c:pt>
                <c:pt idx="179">
                  <c:v>41.111328125</c:v>
                </c:pt>
                <c:pt idx="180">
                  <c:v>41.1123046875</c:v>
                </c:pt>
                <c:pt idx="181">
                  <c:v>41.111328125</c:v>
                </c:pt>
                <c:pt idx="182">
                  <c:v>41.111328125</c:v>
                </c:pt>
                <c:pt idx="183">
                  <c:v>41.111328125</c:v>
                </c:pt>
                <c:pt idx="184">
                  <c:v>41.111328125</c:v>
                </c:pt>
                <c:pt idx="185">
                  <c:v>41.111328125</c:v>
                </c:pt>
                <c:pt idx="186">
                  <c:v>41.111328125</c:v>
                </c:pt>
                <c:pt idx="187">
                  <c:v>41.111328125</c:v>
                </c:pt>
                <c:pt idx="188">
                  <c:v>41.111328125</c:v>
                </c:pt>
                <c:pt idx="189">
                  <c:v>41.060546875</c:v>
                </c:pt>
                <c:pt idx="190">
                  <c:v>41.126953125</c:v>
                </c:pt>
                <c:pt idx="191">
                  <c:v>41.1591796875</c:v>
                </c:pt>
                <c:pt idx="192">
                  <c:v>41.177734375</c:v>
                </c:pt>
                <c:pt idx="193">
                  <c:v>41.193359375</c:v>
                </c:pt>
                <c:pt idx="194">
                  <c:v>41.193359375</c:v>
                </c:pt>
                <c:pt idx="195">
                  <c:v>41.1943359375</c:v>
                </c:pt>
                <c:pt idx="196">
                  <c:v>41.193359375</c:v>
                </c:pt>
                <c:pt idx="197">
                  <c:v>41.1943359375</c:v>
                </c:pt>
                <c:pt idx="198">
                  <c:v>41.193359375</c:v>
                </c:pt>
                <c:pt idx="199">
                  <c:v>41.1943359375</c:v>
                </c:pt>
                <c:pt idx="200">
                  <c:v>41.193359375</c:v>
                </c:pt>
                <c:pt idx="201">
                  <c:v>41.1943359375</c:v>
                </c:pt>
                <c:pt idx="202">
                  <c:v>41.193359375</c:v>
                </c:pt>
                <c:pt idx="203">
                  <c:v>41.1943359375</c:v>
                </c:pt>
                <c:pt idx="204">
                  <c:v>41.193359375</c:v>
                </c:pt>
                <c:pt idx="205">
                  <c:v>41.193359375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0990192"/>
        <c:axId val="-1800992368"/>
      </c:lineChart>
      <c:catAx>
        <c:axId val="-18009901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0099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0099236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009901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7"/>
  <sheetViews>
    <sheetView tabSelected="1" topLeftCell="A5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322</f>
        <v>322</v>
      </c>
      <c r="B2" s="1">
        <f>15</f>
        <v>15</v>
      </c>
      <c r="C2" s="1">
        <f>366</f>
        <v>366</v>
      </c>
      <c r="D2" s="1">
        <f>5734</f>
        <v>5734</v>
      </c>
      <c r="E2" s="1">
        <f>5.599609375</f>
        <v>5.599609375</v>
      </c>
      <c r="G2" s="1">
        <f>311</f>
        <v>311</v>
      </c>
    </row>
    <row r="3" spans="1:10" x14ac:dyDescent="0.25">
      <c r="A3" s="1">
        <f>617</f>
        <v>617</v>
      </c>
      <c r="B3" s="1">
        <f>18</f>
        <v>18</v>
      </c>
      <c r="C3" s="1">
        <f>549</f>
        <v>549</v>
      </c>
      <c r="D3" s="1">
        <f>13827</f>
        <v>13827</v>
      </c>
      <c r="E3" s="1">
        <f>13.5029296875</f>
        <v>13.5029296875</v>
      </c>
    </row>
    <row r="4" spans="1:10" x14ac:dyDescent="0.25">
      <c r="A4" s="1">
        <f>917</f>
        <v>917</v>
      </c>
      <c r="B4" s="1">
        <f>22</f>
        <v>22</v>
      </c>
      <c r="C4" s="1">
        <f>697</f>
        <v>697</v>
      </c>
      <c r="D4" s="1">
        <f>19438</f>
        <v>19438</v>
      </c>
      <c r="E4" s="1">
        <f>18.982421875</f>
        <v>18.982421875</v>
      </c>
      <c r="G4" s="1" t="s">
        <v>5</v>
      </c>
    </row>
    <row r="5" spans="1:10" x14ac:dyDescent="0.25">
      <c r="A5" s="1">
        <f>1201</f>
        <v>1201</v>
      </c>
      <c r="B5" s="1">
        <f>29</f>
        <v>29</v>
      </c>
      <c r="C5" s="1">
        <f>878</f>
        <v>878</v>
      </c>
      <c r="D5" s="1">
        <f>22811</f>
        <v>22811</v>
      </c>
      <c r="E5" s="1">
        <f>22.2763671875</f>
        <v>22.2763671875</v>
      </c>
      <c r="G5" s="1">
        <f>171</f>
        <v>171</v>
      </c>
    </row>
    <row r="6" spans="1:10" x14ac:dyDescent="0.25">
      <c r="A6" s="1">
        <f>1514</f>
        <v>1514</v>
      </c>
      <c r="B6" s="1">
        <f>30</f>
        <v>30</v>
      </c>
      <c r="C6" s="1">
        <f>1086</f>
        <v>1086</v>
      </c>
      <c r="D6" s="1">
        <f>25234</f>
        <v>25234</v>
      </c>
      <c r="E6" s="1">
        <f>24.642578125</f>
        <v>24.642578125</v>
      </c>
    </row>
    <row r="7" spans="1:10" x14ac:dyDescent="0.25">
      <c r="A7" s="1">
        <f>1809</f>
        <v>1809</v>
      </c>
      <c r="B7" s="1">
        <f>25</f>
        <v>25</v>
      </c>
      <c r="C7" s="1">
        <f>1264</f>
        <v>1264</v>
      </c>
      <c r="D7" s="1">
        <f>30607</f>
        <v>30607</v>
      </c>
      <c r="E7" s="1">
        <f>29.8896484375</f>
        <v>29.8896484375</v>
      </c>
    </row>
    <row r="8" spans="1:10" x14ac:dyDescent="0.25">
      <c r="A8" s="1">
        <f>2105</f>
        <v>2105</v>
      </c>
      <c r="B8" s="1">
        <f t="shared" ref="B8:B19" si="0">0</f>
        <v>0</v>
      </c>
      <c r="C8" s="1">
        <f>1429</f>
        <v>1429</v>
      </c>
      <c r="D8" s="1">
        <f>30046</f>
        <v>30046</v>
      </c>
      <c r="E8" s="1">
        <f>29.341796875</f>
        <v>29.341796875</v>
      </c>
    </row>
    <row r="9" spans="1:10" x14ac:dyDescent="0.25">
      <c r="A9" s="1">
        <f>2405</f>
        <v>2405</v>
      </c>
      <c r="B9" s="1">
        <f t="shared" si="0"/>
        <v>0</v>
      </c>
      <c r="C9" s="1">
        <f>1622</f>
        <v>1622</v>
      </c>
      <c r="D9" s="1">
        <f>31221</f>
        <v>31221</v>
      </c>
      <c r="E9" s="1">
        <f>30.4892578125</f>
        <v>30.4892578125</v>
      </c>
    </row>
    <row r="10" spans="1:10" x14ac:dyDescent="0.25">
      <c r="A10" s="1">
        <f>2753</f>
        <v>2753</v>
      </c>
      <c r="B10" s="1">
        <f t="shared" si="0"/>
        <v>0</v>
      </c>
      <c r="C10" s="1">
        <f>1788</f>
        <v>1788</v>
      </c>
      <c r="D10" s="1">
        <f>32547</f>
        <v>32547</v>
      </c>
      <c r="E10" s="1">
        <f>31.7841796875</f>
        <v>31.7841796875</v>
      </c>
    </row>
    <row r="11" spans="1:10" x14ac:dyDescent="0.25">
      <c r="A11" s="1">
        <f>3083</f>
        <v>3083</v>
      </c>
      <c r="B11" s="1">
        <f t="shared" si="0"/>
        <v>0</v>
      </c>
      <c r="C11" s="1">
        <f>1958</f>
        <v>1958</v>
      </c>
      <c r="D11" s="1">
        <f>32724</f>
        <v>32724</v>
      </c>
      <c r="E11" s="1">
        <f>31.95703125</f>
        <v>31.95703125</v>
      </c>
    </row>
    <row r="12" spans="1:10" x14ac:dyDescent="0.25">
      <c r="A12" s="1">
        <f>3428</f>
        <v>3428</v>
      </c>
      <c r="B12" s="1">
        <f t="shared" si="0"/>
        <v>0</v>
      </c>
      <c r="C12" s="1">
        <f>2139</f>
        <v>2139</v>
      </c>
      <c r="D12" s="1">
        <f t="shared" ref="D12:D35" si="1">32727</f>
        <v>32727</v>
      </c>
      <c r="E12" s="1">
        <f t="shared" ref="E12:E35" si="2">31.9599609375</f>
        <v>31.9599609375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3768</f>
        <v>3768</v>
      </c>
      <c r="B13" s="1">
        <f t="shared" si="0"/>
        <v>0</v>
      </c>
      <c r="C13" s="1">
        <f>2281</f>
        <v>2281</v>
      </c>
      <c r="D13" s="1">
        <f t="shared" si="1"/>
        <v>32727</v>
      </c>
      <c r="E13" s="1">
        <f t="shared" si="2"/>
        <v>31.9599609375</v>
      </c>
      <c r="H13" s="1">
        <f>AVERAGE(E10:E35)</f>
        <v>31.953087439903847</v>
      </c>
      <c r="I13" s="1">
        <f>MAX(E2:E562)</f>
        <v>41.7568359375</v>
      </c>
      <c r="J13" s="1">
        <f>AVERAGE(E186:E207)</f>
        <v>41.163618607954547</v>
      </c>
    </row>
    <row r="14" spans="1:10" x14ac:dyDescent="0.25">
      <c r="A14" s="1">
        <f>4075</f>
        <v>4075</v>
      </c>
      <c r="B14" s="1">
        <f t="shared" si="0"/>
        <v>0</v>
      </c>
      <c r="C14" s="1">
        <f>2447</f>
        <v>2447</v>
      </c>
      <c r="D14" s="1">
        <f t="shared" si="1"/>
        <v>32727</v>
      </c>
      <c r="E14" s="1">
        <f t="shared" si="2"/>
        <v>31.9599609375</v>
      </c>
    </row>
    <row r="15" spans="1:10" x14ac:dyDescent="0.25">
      <c r="A15" s="1">
        <f>4408</f>
        <v>4408</v>
      </c>
      <c r="B15" s="1">
        <f t="shared" si="0"/>
        <v>0</v>
      </c>
      <c r="C15" s="1">
        <f>2617</f>
        <v>2617</v>
      </c>
      <c r="D15" s="1">
        <f t="shared" si="1"/>
        <v>32727</v>
      </c>
      <c r="E15" s="1">
        <f t="shared" si="2"/>
        <v>31.9599609375</v>
      </c>
    </row>
    <row r="16" spans="1:10" x14ac:dyDescent="0.25">
      <c r="A16" s="1">
        <f>4727</f>
        <v>4727</v>
      </c>
      <c r="B16" s="1">
        <f t="shared" si="0"/>
        <v>0</v>
      </c>
      <c r="C16" s="1">
        <f>2793</f>
        <v>2793</v>
      </c>
      <c r="D16" s="1">
        <f t="shared" si="1"/>
        <v>32727</v>
      </c>
      <c r="E16" s="1">
        <f t="shared" si="2"/>
        <v>31.9599609375</v>
      </c>
    </row>
    <row r="17" spans="1:5" x14ac:dyDescent="0.25">
      <c r="A17" s="1">
        <f>5065</f>
        <v>5065</v>
      </c>
      <c r="B17" s="1">
        <f t="shared" si="0"/>
        <v>0</v>
      </c>
      <c r="C17" s="1">
        <f>2929</f>
        <v>2929</v>
      </c>
      <c r="D17" s="1">
        <f t="shared" si="1"/>
        <v>32727</v>
      </c>
      <c r="E17" s="1">
        <f t="shared" si="2"/>
        <v>31.9599609375</v>
      </c>
    </row>
    <row r="18" spans="1:5" x14ac:dyDescent="0.25">
      <c r="A18" s="1">
        <f>5384</f>
        <v>5384</v>
      </c>
      <c r="B18" s="1">
        <f t="shared" si="0"/>
        <v>0</v>
      </c>
      <c r="C18" s="1">
        <f>3119</f>
        <v>3119</v>
      </c>
      <c r="D18" s="1">
        <f t="shared" si="1"/>
        <v>32727</v>
      </c>
      <c r="E18" s="1">
        <f t="shared" si="2"/>
        <v>31.9599609375</v>
      </c>
    </row>
    <row r="19" spans="1:5" x14ac:dyDescent="0.25">
      <c r="A19" s="1">
        <f>5730</f>
        <v>5730</v>
      </c>
      <c r="B19" s="1">
        <f t="shared" si="0"/>
        <v>0</v>
      </c>
      <c r="C19" s="1">
        <f>3266</f>
        <v>3266</v>
      </c>
      <c r="D19" s="1">
        <f t="shared" si="1"/>
        <v>32727</v>
      </c>
      <c r="E19" s="1">
        <f t="shared" si="2"/>
        <v>31.9599609375</v>
      </c>
    </row>
    <row r="20" spans="1:5" x14ac:dyDescent="0.25">
      <c r="A20" s="1">
        <f>6084</f>
        <v>6084</v>
      </c>
      <c r="B20" s="1">
        <f>22</f>
        <v>22</v>
      </c>
      <c r="C20" s="1">
        <f>3452</f>
        <v>3452</v>
      </c>
      <c r="D20" s="1">
        <f t="shared" si="1"/>
        <v>32727</v>
      </c>
      <c r="E20" s="1">
        <f t="shared" si="2"/>
        <v>31.9599609375</v>
      </c>
    </row>
    <row r="21" spans="1:5" x14ac:dyDescent="0.25">
      <c r="A21" s="1">
        <f>6376</f>
        <v>6376</v>
      </c>
      <c r="B21" s="1">
        <f>0</f>
        <v>0</v>
      </c>
      <c r="C21" s="1">
        <f>3615</f>
        <v>3615</v>
      </c>
      <c r="D21" s="1">
        <f t="shared" si="1"/>
        <v>32727</v>
      </c>
      <c r="E21" s="1">
        <f t="shared" si="2"/>
        <v>31.9599609375</v>
      </c>
    </row>
    <row r="22" spans="1:5" x14ac:dyDescent="0.25">
      <c r="A22" s="1">
        <f>6686</f>
        <v>6686</v>
      </c>
      <c r="B22" s="1">
        <f>0</f>
        <v>0</v>
      </c>
      <c r="C22" s="1">
        <f>3778</f>
        <v>3778</v>
      </c>
      <c r="D22" s="1">
        <f t="shared" si="1"/>
        <v>32727</v>
      </c>
      <c r="E22" s="1">
        <f t="shared" si="2"/>
        <v>31.9599609375</v>
      </c>
    </row>
    <row r="23" spans="1:5" x14ac:dyDescent="0.25">
      <c r="A23" s="1">
        <f>6998</f>
        <v>6998</v>
      </c>
      <c r="B23" s="1">
        <f>40</f>
        <v>40</v>
      </c>
      <c r="C23" s="1">
        <f>3915</f>
        <v>3915</v>
      </c>
      <c r="D23" s="1">
        <f t="shared" si="1"/>
        <v>32727</v>
      </c>
      <c r="E23" s="1">
        <f t="shared" si="2"/>
        <v>31.9599609375</v>
      </c>
    </row>
    <row r="24" spans="1:5" x14ac:dyDescent="0.25">
      <c r="A24" s="1">
        <f>7308</f>
        <v>7308</v>
      </c>
      <c r="B24" s="1">
        <f>27</f>
        <v>27</v>
      </c>
      <c r="C24" s="1">
        <f>4100</f>
        <v>4100</v>
      </c>
      <c r="D24" s="1">
        <f t="shared" si="1"/>
        <v>32727</v>
      </c>
      <c r="E24" s="1">
        <f t="shared" si="2"/>
        <v>31.9599609375</v>
      </c>
    </row>
    <row r="25" spans="1:5" x14ac:dyDescent="0.25">
      <c r="A25" s="1">
        <f>7633</f>
        <v>7633</v>
      </c>
      <c r="B25" s="1">
        <f>7</f>
        <v>7</v>
      </c>
      <c r="C25" s="1">
        <f>4261</f>
        <v>4261</v>
      </c>
      <c r="D25" s="1">
        <f t="shared" si="1"/>
        <v>32727</v>
      </c>
      <c r="E25" s="1">
        <f t="shared" si="2"/>
        <v>31.9599609375</v>
      </c>
    </row>
    <row r="26" spans="1:5" x14ac:dyDescent="0.25">
      <c r="A26" s="1">
        <f>7947</f>
        <v>7947</v>
      </c>
      <c r="B26" s="1">
        <f>25</f>
        <v>25</v>
      </c>
      <c r="C26" s="1">
        <f>4438</f>
        <v>4438</v>
      </c>
      <c r="D26" s="1">
        <f t="shared" si="1"/>
        <v>32727</v>
      </c>
      <c r="E26" s="1">
        <f t="shared" si="2"/>
        <v>31.9599609375</v>
      </c>
    </row>
    <row r="27" spans="1:5" x14ac:dyDescent="0.25">
      <c r="A27" s="1">
        <f>8244</f>
        <v>8244</v>
      </c>
      <c r="B27" s="1">
        <f>0</f>
        <v>0</v>
      </c>
      <c r="C27" s="1">
        <f>4577</f>
        <v>4577</v>
      </c>
      <c r="D27" s="1">
        <f t="shared" si="1"/>
        <v>32727</v>
      </c>
      <c r="E27" s="1">
        <f t="shared" si="2"/>
        <v>31.9599609375</v>
      </c>
    </row>
    <row r="28" spans="1:5" x14ac:dyDescent="0.25">
      <c r="A28" s="1">
        <f>8572</f>
        <v>8572</v>
      </c>
      <c r="B28" s="1">
        <f>0</f>
        <v>0</v>
      </c>
      <c r="C28" s="1">
        <f>4752</f>
        <v>4752</v>
      </c>
      <c r="D28" s="1">
        <f t="shared" si="1"/>
        <v>32727</v>
      </c>
      <c r="E28" s="1">
        <f t="shared" si="2"/>
        <v>31.9599609375</v>
      </c>
    </row>
    <row r="29" spans="1:5" x14ac:dyDescent="0.25">
      <c r="A29" s="1">
        <f>8887</f>
        <v>8887</v>
      </c>
      <c r="B29" s="1">
        <f>0</f>
        <v>0</v>
      </c>
      <c r="C29" s="1">
        <f>4907</f>
        <v>4907</v>
      </c>
      <c r="D29" s="1">
        <f t="shared" si="1"/>
        <v>32727</v>
      </c>
      <c r="E29" s="1">
        <f t="shared" si="2"/>
        <v>31.9599609375</v>
      </c>
    </row>
    <row r="30" spans="1:5" x14ac:dyDescent="0.25">
      <c r="A30" s="1">
        <f>9214</f>
        <v>9214</v>
      </c>
      <c r="B30" s="1">
        <f>21</f>
        <v>21</v>
      </c>
      <c r="C30" s="1">
        <f>5067</f>
        <v>5067</v>
      </c>
      <c r="D30" s="1">
        <f t="shared" si="1"/>
        <v>32727</v>
      </c>
      <c r="E30" s="1">
        <f t="shared" si="2"/>
        <v>31.9599609375</v>
      </c>
    </row>
    <row r="31" spans="1:5" x14ac:dyDescent="0.25">
      <c r="A31" s="1">
        <f>9497</f>
        <v>9497</v>
      </c>
      <c r="B31" s="1">
        <f>25</f>
        <v>25</v>
      </c>
      <c r="C31" s="1">
        <f>5227</f>
        <v>5227</v>
      </c>
      <c r="D31" s="1">
        <f t="shared" si="1"/>
        <v>32727</v>
      </c>
      <c r="E31" s="1">
        <f t="shared" si="2"/>
        <v>31.9599609375</v>
      </c>
    </row>
    <row r="32" spans="1:5" x14ac:dyDescent="0.25">
      <c r="A32" s="1">
        <f>9778</f>
        <v>9778</v>
      </c>
      <c r="B32" s="1">
        <f>13</f>
        <v>13</v>
      </c>
      <c r="C32" s="1">
        <f>5412</f>
        <v>5412</v>
      </c>
      <c r="D32" s="1">
        <f t="shared" si="1"/>
        <v>32727</v>
      </c>
      <c r="E32" s="1">
        <f t="shared" si="2"/>
        <v>31.9599609375</v>
      </c>
    </row>
    <row r="33" spans="1:5" x14ac:dyDescent="0.25">
      <c r="A33" s="1">
        <f>10080</f>
        <v>10080</v>
      </c>
      <c r="B33" s="1">
        <f>0</f>
        <v>0</v>
      </c>
      <c r="C33" s="1">
        <f>5575</f>
        <v>5575</v>
      </c>
      <c r="D33" s="1">
        <f t="shared" si="1"/>
        <v>32727</v>
      </c>
      <c r="E33" s="1">
        <f t="shared" si="2"/>
        <v>31.9599609375</v>
      </c>
    </row>
    <row r="34" spans="1:5" x14ac:dyDescent="0.25">
      <c r="A34" s="1">
        <f>10386</f>
        <v>10386</v>
      </c>
      <c r="B34" s="1">
        <f>0</f>
        <v>0</v>
      </c>
      <c r="C34" s="1">
        <f>5747</f>
        <v>5747</v>
      </c>
      <c r="D34" s="1">
        <f t="shared" si="1"/>
        <v>32727</v>
      </c>
      <c r="E34" s="1">
        <f t="shared" si="2"/>
        <v>31.9599609375</v>
      </c>
    </row>
    <row r="35" spans="1:5" x14ac:dyDescent="0.25">
      <c r="A35" s="1">
        <f>10706</f>
        <v>10706</v>
      </c>
      <c r="B35" s="1">
        <f>0</f>
        <v>0</v>
      </c>
      <c r="C35" s="1">
        <f>5909</f>
        <v>5909</v>
      </c>
      <c r="D35" s="1">
        <f t="shared" si="1"/>
        <v>32727</v>
      </c>
      <c r="E35" s="1">
        <f t="shared" si="2"/>
        <v>31.9599609375</v>
      </c>
    </row>
    <row r="36" spans="1:5" x14ac:dyDescent="0.25">
      <c r="A36" s="1">
        <f>11046</f>
        <v>11046</v>
      </c>
      <c r="B36" s="1">
        <f>0</f>
        <v>0</v>
      </c>
      <c r="C36" s="1">
        <f>6112</f>
        <v>6112</v>
      </c>
      <c r="D36" s="1">
        <f>33266</f>
        <v>33266</v>
      </c>
      <c r="E36" s="1">
        <f>32.486328125</f>
        <v>32.486328125</v>
      </c>
    </row>
    <row r="37" spans="1:5" x14ac:dyDescent="0.25">
      <c r="A37" s="1">
        <f>11374</f>
        <v>11374</v>
      </c>
      <c r="B37" s="1">
        <f>0</f>
        <v>0</v>
      </c>
      <c r="C37" s="1">
        <f>6249</f>
        <v>6249</v>
      </c>
      <c r="D37" s="1">
        <f>33276</f>
        <v>33276</v>
      </c>
      <c r="E37" s="1">
        <f>32.49609375</f>
        <v>32.49609375</v>
      </c>
    </row>
    <row r="38" spans="1:5" x14ac:dyDescent="0.25">
      <c r="A38" s="1">
        <f>11707</f>
        <v>11707</v>
      </c>
      <c r="B38" s="1">
        <f>0</f>
        <v>0</v>
      </c>
      <c r="C38" s="1">
        <f>6405</f>
        <v>6405</v>
      </c>
      <c r="D38" s="1">
        <f>33276</f>
        <v>33276</v>
      </c>
      <c r="E38" s="1">
        <f>32.49609375</f>
        <v>32.49609375</v>
      </c>
    </row>
    <row r="39" spans="1:5" x14ac:dyDescent="0.25">
      <c r="A39" s="1">
        <f>12034</f>
        <v>12034</v>
      </c>
      <c r="B39" s="1">
        <f>10</f>
        <v>10</v>
      </c>
      <c r="C39" s="1">
        <f>6559</f>
        <v>6559</v>
      </c>
      <c r="D39" s="1">
        <f>33276</f>
        <v>33276</v>
      </c>
      <c r="E39" s="1">
        <f>32.49609375</f>
        <v>32.49609375</v>
      </c>
    </row>
    <row r="40" spans="1:5" x14ac:dyDescent="0.25">
      <c r="A40" s="1">
        <f>12320</f>
        <v>12320</v>
      </c>
      <c r="B40" s="1">
        <f t="shared" ref="B40:B48" si="3">0</f>
        <v>0</v>
      </c>
      <c r="C40" s="1">
        <f>6743</f>
        <v>6743</v>
      </c>
      <c r="D40" s="1">
        <f>33482</f>
        <v>33482</v>
      </c>
      <c r="E40" s="1">
        <f>32.697265625</f>
        <v>32.697265625</v>
      </c>
    </row>
    <row r="41" spans="1:5" x14ac:dyDescent="0.25">
      <c r="A41" s="1">
        <f>12635</f>
        <v>12635</v>
      </c>
      <c r="B41" s="1">
        <f t="shared" si="3"/>
        <v>0</v>
      </c>
      <c r="C41" s="1">
        <f>6889</f>
        <v>6889</v>
      </c>
      <c r="D41" s="1">
        <f>33969</f>
        <v>33969</v>
      </c>
      <c r="E41" s="1">
        <f>33.1728515625</f>
        <v>33.1728515625</v>
      </c>
    </row>
    <row r="42" spans="1:5" x14ac:dyDescent="0.25">
      <c r="A42" s="1">
        <f>12907</f>
        <v>12907</v>
      </c>
      <c r="B42" s="1">
        <f t="shared" si="3"/>
        <v>0</v>
      </c>
      <c r="C42" s="1">
        <f>7139</f>
        <v>7139</v>
      </c>
      <c r="D42" s="1">
        <f>35538</f>
        <v>35538</v>
      </c>
      <c r="E42" s="1">
        <f>34.705078125</f>
        <v>34.705078125</v>
      </c>
    </row>
    <row r="43" spans="1:5" x14ac:dyDescent="0.25">
      <c r="A43" s="1">
        <f>13235</f>
        <v>13235</v>
      </c>
      <c r="B43" s="1">
        <f t="shared" si="3"/>
        <v>0</v>
      </c>
      <c r="C43" s="1">
        <f>7341</f>
        <v>7341</v>
      </c>
      <c r="D43" s="1">
        <f>38446</f>
        <v>38446</v>
      </c>
      <c r="E43" s="1">
        <f>37.544921875</f>
        <v>37.544921875</v>
      </c>
    </row>
    <row r="44" spans="1:5" x14ac:dyDescent="0.25">
      <c r="A44" s="1">
        <f>13535</f>
        <v>13535</v>
      </c>
      <c r="B44" s="1">
        <f t="shared" si="3"/>
        <v>0</v>
      </c>
      <c r="C44" s="1">
        <f>7503</f>
        <v>7503</v>
      </c>
      <c r="D44" s="1">
        <f>38326</f>
        <v>38326</v>
      </c>
      <c r="E44" s="1">
        <f>37.427734375</f>
        <v>37.427734375</v>
      </c>
    </row>
    <row r="45" spans="1:5" x14ac:dyDescent="0.25">
      <c r="A45" s="1">
        <f>13838</f>
        <v>13838</v>
      </c>
      <c r="B45" s="1">
        <f t="shared" si="3"/>
        <v>0</v>
      </c>
      <c r="C45" s="1">
        <f>7674</f>
        <v>7674</v>
      </c>
      <c r="D45" s="1">
        <f>38466</f>
        <v>38466</v>
      </c>
      <c r="E45" s="1">
        <f>37.564453125</f>
        <v>37.564453125</v>
      </c>
    </row>
    <row r="46" spans="1:5" x14ac:dyDescent="0.25">
      <c r="A46" s="1">
        <f>14157</f>
        <v>14157</v>
      </c>
      <c r="B46" s="1">
        <f t="shared" si="3"/>
        <v>0</v>
      </c>
      <c r="C46" s="1">
        <f>7848</f>
        <v>7848</v>
      </c>
      <c r="D46" s="1">
        <f>40858</f>
        <v>40858</v>
      </c>
      <c r="E46" s="1">
        <f>39.900390625</f>
        <v>39.900390625</v>
      </c>
    </row>
    <row r="47" spans="1:5" x14ac:dyDescent="0.25">
      <c r="A47" s="1">
        <f>14532</f>
        <v>14532</v>
      </c>
      <c r="B47" s="1">
        <f t="shared" si="3"/>
        <v>0</v>
      </c>
      <c r="C47" s="1">
        <f>8044</f>
        <v>8044</v>
      </c>
      <c r="D47" s="1">
        <f>40403</f>
        <v>40403</v>
      </c>
      <c r="E47" s="1">
        <f>39.4560546875</f>
        <v>39.4560546875</v>
      </c>
    </row>
    <row r="48" spans="1:5" x14ac:dyDescent="0.25">
      <c r="A48" s="1">
        <f>14875</f>
        <v>14875</v>
      </c>
      <c r="B48" s="1">
        <f t="shared" si="3"/>
        <v>0</v>
      </c>
      <c r="C48" s="1">
        <f>8234</f>
        <v>8234</v>
      </c>
      <c r="D48" s="1">
        <f>40402</f>
        <v>40402</v>
      </c>
      <c r="E48" s="1">
        <f>39.455078125</f>
        <v>39.455078125</v>
      </c>
    </row>
    <row r="49" spans="1:5" x14ac:dyDescent="0.25">
      <c r="A49" s="1">
        <f>15201</f>
        <v>15201</v>
      </c>
      <c r="B49" s="1">
        <f>44</f>
        <v>44</v>
      </c>
      <c r="C49" s="1">
        <f>8421</f>
        <v>8421</v>
      </c>
      <c r="D49" s="1">
        <f>40402</f>
        <v>40402</v>
      </c>
      <c r="E49" s="1">
        <f>39.455078125</f>
        <v>39.455078125</v>
      </c>
    </row>
    <row r="50" spans="1:5" x14ac:dyDescent="0.25">
      <c r="A50" s="1">
        <f>15498</f>
        <v>15498</v>
      </c>
      <c r="B50" s="1">
        <f>12</f>
        <v>12</v>
      </c>
      <c r="C50" s="1">
        <f>8655</f>
        <v>8655</v>
      </c>
      <c r="D50" s="1">
        <f>40402</f>
        <v>40402</v>
      </c>
      <c r="E50" s="1">
        <f>39.455078125</f>
        <v>39.455078125</v>
      </c>
    </row>
    <row r="51" spans="1:5" x14ac:dyDescent="0.25">
      <c r="A51" s="1">
        <f>15788</f>
        <v>15788</v>
      </c>
      <c r="B51" s="1">
        <f>27</f>
        <v>27</v>
      </c>
      <c r="C51" s="1">
        <f>8809</f>
        <v>8809</v>
      </c>
      <c r="D51" s="1">
        <f>40402</f>
        <v>40402</v>
      </c>
      <c r="E51" s="1">
        <f>39.455078125</f>
        <v>39.455078125</v>
      </c>
    </row>
    <row r="52" spans="1:5" x14ac:dyDescent="0.25">
      <c r="A52" s="1">
        <f>16075</f>
        <v>16075</v>
      </c>
      <c r="B52" s="1">
        <f>0</f>
        <v>0</v>
      </c>
      <c r="C52" s="1">
        <f>9001</f>
        <v>9001</v>
      </c>
      <c r="D52" s="1">
        <f>40403</f>
        <v>40403</v>
      </c>
      <c r="E52" s="1">
        <f>39.4560546875</f>
        <v>39.4560546875</v>
      </c>
    </row>
    <row r="53" spans="1:5" x14ac:dyDescent="0.25">
      <c r="A53" s="1">
        <f>16387</f>
        <v>16387</v>
      </c>
      <c r="B53" s="1">
        <f>0</f>
        <v>0</v>
      </c>
      <c r="C53" s="1">
        <f>9151</f>
        <v>9151</v>
      </c>
      <c r="D53" s="1">
        <f>40462</f>
        <v>40462</v>
      </c>
      <c r="E53" s="1">
        <f>39.513671875</f>
        <v>39.513671875</v>
      </c>
    </row>
    <row r="54" spans="1:5" x14ac:dyDescent="0.25">
      <c r="A54" s="1">
        <f>16699</f>
        <v>16699</v>
      </c>
      <c r="B54" s="1">
        <f>0</f>
        <v>0</v>
      </c>
      <c r="C54" s="1">
        <f>9326</f>
        <v>9326</v>
      </c>
      <c r="D54" s="1">
        <f>40699</f>
        <v>40699</v>
      </c>
      <c r="E54" s="1">
        <f>39.7451171875</f>
        <v>39.7451171875</v>
      </c>
    </row>
    <row r="55" spans="1:5" x14ac:dyDescent="0.25">
      <c r="A55" s="1">
        <f>17022</f>
        <v>17022</v>
      </c>
      <c r="B55" s="1">
        <f>0</f>
        <v>0</v>
      </c>
      <c r="C55" s="1">
        <f>9529</f>
        <v>9529</v>
      </c>
      <c r="D55" s="1">
        <f>40734</f>
        <v>40734</v>
      </c>
      <c r="E55" s="1">
        <f>39.779296875</f>
        <v>39.779296875</v>
      </c>
    </row>
    <row r="56" spans="1:5" x14ac:dyDescent="0.25">
      <c r="A56" s="1">
        <f>17338</f>
        <v>17338</v>
      </c>
      <c r="B56" s="1">
        <f>0</f>
        <v>0</v>
      </c>
      <c r="C56" s="1">
        <f>9662</f>
        <v>9662</v>
      </c>
      <c r="D56" s="1">
        <f>40842</f>
        <v>40842</v>
      </c>
      <c r="E56" s="1">
        <f>39.884765625</f>
        <v>39.884765625</v>
      </c>
    </row>
    <row r="57" spans="1:5" x14ac:dyDescent="0.25">
      <c r="A57" s="1">
        <f>17624</f>
        <v>17624</v>
      </c>
      <c r="B57" s="1">
        <f>13</f>
        <v>13</v>
      </c>
      <c r="C57" s="1">
        <f>9867</f>
        <v>9867</v>
      </c>
      <c r="D57" s="1">
        <f>42759</f>
        <v>42759</v>
      </c>
      <c r="E57" s="1">
        <f>41.7568359375</f>
        <v>41.7568359375</v>
      </c>
    </row>
    <row r="58" spans="1:5" x14ac:dyDescent="0.25">
      <c r="A58" s="1">
        <f>17936</f>
        <v>17936</v>
      </c>
      <c r="B58" s="1">
        <f>15</f>
        <v>15</v>
      </c>
      <c r="C58" s="1">
        <f>9995</f>
        <v>9995</v>
      </c>
      <c r="D58" s="1">
        <f>40986</f>
        <v>40986</v>
      </c>
      <c r="E58" s="1">
        <f>40.025390625</f>
        <v>40.025390625</v>
      </c>
    </row>
    <row r="59" spans="1:5" x14ac:dyDescent="0.25">
      <c r="A59" s="1">
        <f>18238</f>
        <v>18238</v>
      </c>
      <c r="B59" s="1">
        <f>15</f>
        <v>15</v>
      </c>
      <c r="C59" s="1">
        <f>10123</f>
        <v>10123</v>
      </c>
      <c r="D59" s="1">
        <f>40986</f>
        <v>40986</v>
      </c>
      <c r="E59" s="1">
        <f>40.025390625</f>
        <v>40.025390625</v>
      </c>
    </row>
    <row r="60" spans="1:5" x14ac:dyDescent="0.25">
      <c r="A60" s="1">
        <f>18530</f>
        <v>18530</v>
      </c>
      <c r="B60" s="1">
        <f>0</f>
        <v>0</v>
      </c>
      <c r="C60" s="1">
        <f>10276</f>
        <v>10276</v>
      </c>
      <c r="D60" s="1">
        <f>40986</f>
        <v>40986</v>
      </c>
      <c r="E60" s="1">
        <f>40.025390625</f>
        <v>40.025390625</v>
      </c>
    </row>
    <row r="61" spans="1:5" x14ac:dyDescent="0.25">
      <c r="A61" s="1">
        <f>18794</f>
        <v>18794</v>
      </c>
      <c r="B61" s="1">
        <f>0</f>
        <v>0</v>
      </c>
      <c r="C61" s="1">
        <f>10443</f>
        <v>10443</v>
      </c>
      <c r="D61" s="1">
        <f>40986</f>
        <v>40986</v>
      </c>
      <c r="E61" s="1">
        <f>40.025390625</f>
        <v>40.025390625</v>
      </c>
    </row>
    <row r="62" spans="1:5" x14ac:dyDescent="0.25">
      <c r="A62" s="1">
        <f>19110</f>
        <v>19110</v>
      </c>
      <c r="B62" s="1">
        <f>0</f>
        <v>0</v>
      </c>
      <c r="C62" s="1">
        <f>10603</f>
        <v>10603</v>
      </c>
      <c r="D62" s="1">
        <f>40986</f>
        <v>40986</v>
      </c>
      <c r="E62" s="1">
        <f>40.025390625</f>
        <v>40.025390625</v>
      </c>
    </row>
    <row r="63" spans="1:5" x14ac:dyDescent="0.25">
      <c r="A63" s="1">
        <f>19435</f>
        <v>19435</v>
      </c>
      <c r="B63" s="1">
        <f>0</f>
        <v>0</v>
      </c>
      <c r="C63" s="1">
        <f>10806</f>
        <v>10806</v>
      </c>
      <c r="D63" s="1">
        <f>40987</f>
        <v>40987</v>
      </c>
      <c r="E63" s="1">
        <f>40.0263671875</f>
        <v>40.0263671875</v>
      </c>
    </row>
    <row r="64" spans="1:5" x14ac:dyDescent="0.25">
      <c r="A64" s="1">
        <f>19809</f>
        <v>19809</v>
      </c>
      <c r="B64" s="1">
        <f>0</f>
        <v>0</v>
      </c>
      <c r="C64" s="1">
        <f>10973</f>
        <v>10973</v>
      </c>
      <c r="D64" s="1">
        <f>40986</f>
        <v>40986</v>
      </c>
      <c r="E64" s="1">
        <f>40.025390625</f>
        <v>40.025390625</v>
      </c>
    </row>
    <row r="65" spans="1:5" x14ac:dyDescent="0.25">
      <c r="A65" s="1">
        <f>20173</f>
        <v>20173</v>
      </c>
      <c r="B65" s="1">
        <f>0</f>
        <v>0</v>
      </c>
      <c r="C65" s="1">
        <f>11171</f>
        <v>11171</v>
      </c>
      <c r="D65" s="1">
        <f>40987</f>
        <v>40987</v>
      </c>
      <c r="E65" s="1">
        <f>40.0263671875</f>
        <v>40.0263671875</v>
      </c>
    </row>
    <row r="66" spans="1:5" x14ac:dyDescent="0.25">
      <c r="A66" s="1">
        <f>20499</f>
        <v>20499</v>
      </c>
      <c r="B66" s="1">
        <f>0</f>
        <v>0</v>
      </c>
      <c r="C66" s="1">
        <f>11339</f>
        <v>11339</v>
      </c>
      <c r="D66" s="1">
        <f>40986</f>
        <v>40986</v>
      </c>
      <c r="E66" s="1">
        <f>40.025390625</f>
        <v>40.025390625</v>
      </c>
    </row>
    <row r="67" spans="1:5" x14ac:dyDescent="0.25">
      <c r="A67" s="1">
        <f>20808</f>
        <v>20808</v>
      </c>
      <c r="B67" s="1">
        <f>43</f>
        <v>43</v>
      </c>
      <c r="C67" s="1">
        <f>11509</f>
        <v>11509</v>
      </c>
      <c r="D67" s="1">
        <f>40987</f>
        <v>40987</v>
      </c>
      <c r="E67" s="1">
        <f>40.0263671875</f>
        <v>40.0263671875</v>
      </c>
    </row>
    <row r="68" spans="1:5" x14ac:dyDescent="0.25">
      <c r="A68" s="1">
        <f>21109</f>
        <v>21109</v>
      </c>
      <c r="B68" s="1">
        <f>15</f>
        <v>15</v>
      </c>
      <c r="C68" s="1">
        <f>11656</f>
        <v>11656</v>
      </c>
      <c r="D68" s="1">
        <f>40986</f>
        <v>40986</v>
      </c>
      <c r="E68" s="1">
        <f>40.025390625</f>
        <v>40.025390625</v>
      </c>
    </row>
    <row r="69" spans="1:5" x14ac:dyDescent="0.25">
      <c r="A69" s="1">
        <f>21409</f>
        <v>21409</v>
      </c>
      <c r="B69" s="1">
        <f t="shared" ref="B69:B76" si="4">0</f>
        <v>0</v>
      </c>
      <c r="C69" s="1">
        <f>11912</f>
        <v>11912</v>
      </c>
      <c r="D69" s="1">
        <f>40987</f>
        <v>40987</v>
      </c>
      <c r="E69" s="1">
        <f>40.0263671875</f>
        <v>40.0263671875</v>
      </c>
    </row>
    <row r="70" spans="1:5" x14ac:dyDescent="0.25">
      <c r="A70" s="1">
        <f>21727</f>
        <v>21727</v>
      </c>
      <c r="B70" s="1">
        <f t="shared" si="4"/>
        <v>0</v>
      </c>
      <c r="C70" s="1">
        <f>12097</f>
        <v>12097</v>
      </c>
      <c r="D70" s="1">
        <f>41026</f>
        <v>41026</v>
      </c>
      <c r="E70" s="1">
        <f>40.064453125</f>
        <v>40.064453125</v>
      </c>
    </row>
    <row r="71" spans="1:5" x14ac:dyDescent="0.25">
      <c r="A71" s="1">
        <f>22028</f>
        <v>22028</v>
      </c>
      <c r="B71" s="1">
        <f t="shared" si="4"/>
        <v>0</v>
      </c>
      <c r="C71" s="1">
        <f>12224</f>
        <v>12224</v>
      </c>
      <c r="D71" s="1">
        <f>41026</f>
        <v>41026</v>
      </c>
      <c r="E71" s="1">
        <f>40.064453125</f>
        <v>40.064453125</v>
      </c>
    </row>
    <row r="72" spans="1:5" x14ac:dyDescent="0.25">
      <c r="A72" s="1">
        <f>22347</f>
        <v>22347</v>
      </c>
      <c r="B72" s="1">
        <f t="shared" si="4"/>
        <v>0</v>
      </c>
      <c r="C72" s="1">
        <f>12388</f>
        <v>12388</v>
      </c>
      <c r="D72" s="1">
        <f>41026</f>
        <v>41026</v>
      </c>
      <c r="E72" s="1">
        <f>40.064453125</f>
        <v>40.064453125</v>
      </c>
    </row>
    <row r="73" spans="1:5" x14ac:dyDescent="0.25">
      <c r="A73" s="1">
        <f>22637</f>
        <v>22637</v>
      </c>
      <c r="B73" s="1">
        <f t="shared" si="4"/>
        <v>0</v>
      </c>
      <c r="C73" s="1">
        <f>12551</f>
        <v>12551</v>
      </c>
      <c r="D73" s="1">
        <f>41026</f>
        <v>41026</v>
      </c>
      <c r="E73" s="1">
        <f>40.064453125</f>
        <v>40.064453125</v>
      </c>
    </row>
    <row r="74" spans="1:5" x14ac:dyDescent="0.25">
      <c r="A74" s="1">
        <f>22928</f>
        <v>22928</v>
      </c>
      <c r="B74" s="1">
        <f t="shared" si="4"/>
        <v>0</v>
      </c>
      <c r="C74" s="1">
        <f>12730</f>
        <v>12730</v>
      </c>
      <c r="D74" s="1">
        <f>41027</f>
        <v>41027</v>
      </c>
      <c r="E74" s="1">
        <f>40.0654296875</f>
        <v>40.0654296875</v>
      </c>
    </row>
    <row r="75" spans="1:5" x14ac:dyDescent="0.25">
      <c r="A75" s="1">
        <f>23223</f>
        <v>23223</v>
      </c>
      <c r="B75" s="1">
        <f t="shared" si="4"/>
        <v>0</v>
      </c>
      <c r="C75" s="1">
        <f>12887</f>
        <v>12887</v>
      </c>
      <c r="D75" s="1">
        <f>41026</f>
        <v>41026</v>
      </c>
      <c r="E75" s="1">
        <f>40.064453125</f>
        <v>40.064453125</v>
      </c>
    </row>
    <row r="76" spans="1:5" x14ac:dyDescent="0.25">
      <c r="A76" s="1">
        <f>23539</f>
        <v>23539</v>
      </c>
      <c r="B76" s="1">
        <f t="shared" si="4"/>
        <v>0</v>
      </c>
      <c r="C76" s="1">
        <f>13087</f>
        <v>13087</v>
      </c>
      <c r="D76" s="1">
        <f>41027</f>
        <v>41027</v>
      </c>
      <c r="E76" s="1">
        <f>40.0654296875</f>
        <v>40.0654296875</v>
      </c>
    </row>
    <row r="77" spans="1:5" x14ac:dyDescent="0.25">
      <c r="A77" s="1">
        <f>23860</f>
        <v>23860</v>
      </c>
      <c r="B77" s="1">
        <f>28</f>
        <v>28</v>
      </c>
      <c r="C77" s="1">
        <f>13231</f>
        <v>13231</v>
      </c>
      <c r="D77" s="1">
        <f>41026</f>
        <v>41026</v>
      </c>
      <c r="E77" s="1">
        <f>40.064453125</f>
        <v>40.064453125</v>
      </c>
    </row>
    <row r="78" spans="1:5" x14ac:dyDescent="0.25">
      <c r="A78" s="1">
        <f>24196</f>
        <v>24196</v>
      </c>
      <c r="B78" s="1">
        <f>19</f>
        <v>19</v>
      </c>
      <c r="C78" s="1">
        <f>13376</f>
        <v>13376</v>
      </c>
      <c r="D78" s="1">
        <f>41026</f>
        <v>41026</v>
      </c>
      <c r="E78" s="1">
        <f>40.064453125</f>
        <v>40.064453125</v>
      </c>
    </row>
    <row r="79" spans="1:5" x14ac:dyDescent="0.25">
      <c r="A79" s="1">
        <f>24489</f>
        <v>24489</v>
      </c>
      <c r="B79" s="1">
        <f>0</f>
        <v>0</v>
      </c>
      <c r="C79" s="1">
        <f>13517</f>
        <v>13517</v>
      </c>
      <c r="D79" s="1">
        <f>41026</f>
        <v>41026</v>
      </c>
      <c r="E79" s="1">
        <f>40.064453125</f>
        <v>40.064453125</v>
      </c>
    </row>
    <row r="80" spans="1:5" x14ac:dyDescent="0.25">
      <c r="A80" s="1">
        <f>24795</f>
        <v>24795</v>
      </c>
      <c r="B80" s="1">
        <f>0</f>
        <v>0</v>
      </c>
      <c r="C80" s="1">
        <f>13666</f>
        <v>13666</v>
      </c>
      <c r="D80" s="1">
        <f>41027</f>
        <v>41027</v>
      </c>
      <c r="E80" s="1">
        <f>40.0654296875</f>
        <v>40.0654296875</v>
      </c>
    </row>
    <row r="81" spans="1:5" x14ac:dyDescent="0.25">
      <c r="A81" s="1">
        <f>25116</f>
        <v>25116</v>
      </c>
      <c r="B81" s="1">
        <f>0</f>
        <v>0</v>
      </c>
      <c r="C81" s="1">
        <f>13809</f>
        <v>13809</v>
      </c>
      <c r="D81" s="1">
        <f>41026</f>
        <v>41026</v>
      </c>
      <c r="E81" s="1">
        <f>40.064453125</f>
        <v>40.064453125</v>
      </c>
    </row>
    <row r="82" spans="1:5" x14ac:dyDescent="0.25">
      <c r="A82" s="1">
        <f>25435</f>
        <v>25435</v>
      </c>
      <c r="B82" s="1">
        <f>0</f>
        <v>0</v>
      </c>
      <c r="C82" s="1">
        <f>13993</f>
        <v>13993</v>
      </c>
      <c r="D82" s="1">
        <f>41027</f>
        <v>41027</v>
      </c>
      <c r="E82" s="1">
        <f>40.0654296875</f>
        <v>40.0654296875</v>
      </c>
    </row>
    <row r="83" spans="1:5" x14ac:dyDescent="0.25">
      <c r="A83" s="1">
        <f>25754</f>
        <v>25754</v>
      </c>
      <c r="B83" s="1">
        <f>0</f>
        <v>0</v>
      </c>
      <c r="C83" s="1">
        <f>14210</f>
        <v>14210</v>
      </c>
      <c r="D83" s="1">
        <f>41026</f>
        <v>41026</v>
      </c>
      <c r="E83" s="1">
        <f>40.064453125</f>
        <v>40.064453125</v>
      </c>
    </row>
    <row r="84" spans="1:5" x14ac:dyDescent="0.25">
      <c r="A84" s="1">
        <f>26053</f>
        <v>26053</v>
      </c>
      <c r="B84" s="1">
        <f>0</f>
        <v>0</v>
      </c>
      <c r="C84" s="1">
        <f>14392</f>
        <v>14392</v>
      </c>
      <c r="D84" s="1">
        <f>41026</f>
        <v>41026</v>
      </c>
      <c r="E84" s="1">
        <f>40.064453125</f>
        <v>40.064453125</v>
      </c>
    </row>
    <row r="85" spans="1:5" x14ac:dyDescent="0.25">
      <c r="A85" s="1">
        <f>26368</f>
        <v>26368</v>
      </c>
      <c r="B85" s="1">
        <f>0</f>
        <v>0</v>
      </c>
      <c r="C85" s="1">
        <f>14552</f>
        <v>14552</v>
      </c>
      <c r="D85" s="1">
        <f>41026</f>
        <v>41026</v>
      </c>
      <c r="E85" s="1">
        <f>40.064453125</f>
        <v>40.064453125</v>
      </c>
    </row>
    <row r="86" spans="1:5" x14ac:dyDescent="0.25">
      <c r="A86" s="1">
        <f>26671</f>
        <v>26671</v>
      </c>
      <c r="B86" s="1">
        <f>13</f>
        <v>13</v>
      </c>
      <c r="C86" s="1">
        <f>14715</f>
        <v>14715</v>
      </c>
      <c r="D86" s="1">
        <f>41026</f>
        <v>41026</v>
      </c>
      <c r="E86" s="1">
        <f>40.064453125</f>
        <v>40.064453125</v>
      </c>
    </row>
    <row r="87" spans="1:5" x14ac:dyDescent="0.25">
      <c r="A87" s="1">
        <f>26964</f>
        <v>26964</v>
      </c>
      <c r="B87" s="1">
        <f t="shared" ref="B87:B97" si="5">0</f>
        <v>0</v>
      </c>
      <c r="C87" s="1">
        <f>14883</f>
        <v>14883</v>
      </c>
      <c r="D87" s="1">
        <f>41026</f>
        <v>41026</v>
      </c>
      <c r="E87" s="1">
        <f>40.064453125</f>
        <v>40.064453125</v>
      </c>
    </row>
    <row r="88" spans="1:5" x14ac:dyDescent="0.25">
      <c r="A88" s="1">
        <f>27272</f>
        <v>27272</v>
      </c>
      <c r="B88" s="1">
        <f t="shared" si="5"/>
        <v>0</v>
      </c>
      <c r="C88" s="1">
        <f>15088</f>
        <v>15088</v>
      </c>
      <c r="D88" s="1">
        <f>41058</f>
        <v>41058</v>
      </c>
      <c r="E88" s="1">
        <f>40.095703125</f>
        <v>40.095703125</v>
      </c>
    </row>
    <row r="89" spans="1:5" x14ac:dyDescent="0.25">
      <c r="A89" s="1">
        <f>27616</f>
        <v>27616</v>
      </c>
      <c r="B89" s="1">
        <f t="shared" si="5"/>
        <v>0</v>
      </c>
      <c r="C89" s="1">
        <f>15243</f>
        <v>15243</v>
      </c>
      <c r="D89" s="1">
        <f>41378</f>
        <v>41378</v>
      </c>
      <c r="E89" s="1">
        <f>40.408203125</f>
        <v>40.408203125</v>
      </c>
    </row>
    <row r="90" spans="1:5" x14ac:dyDescent="0.25">
      <c r="A90" s="1">
        <f>27925</f>
        <v>27925</v>
      </c>
      <c r="B90" s="1">
        <f t="shared" si="5"/>
        <v>0</v>
      </c>
      <c r="C90" s="1">
        <f>15418</f>
        <v>15418</v>
      </c>
      <c r="D90" s="1">
        <f>41482</f>
        <v>41482</v>
      </c>
      <c r="E90" s="1">
        <f>40.509765625</f>
        <v>40.509765625</v>
      </c>
    </row>
    <row r="91" spans="1:5" x14ac:dyDescent="0.25">
      <c r="A91" s="1">
        <f>28211</f>
        <v>28211</v>
      </c>
      <c r="B91" s="1">
        <f t="shared" si="5"/>
        <v>0</v>
      </c>
      <c r="C91" s="1">
        <f>15614</f>
        <v>15614</v>
      </c>
      <c r="D91" s="1">
        <f>41595</f>
        <v>41595</v>
      </c>
      <c r="E91" s="1">
        <f>40.6201171875</f>
        <v>40.6201171875</v>
      </c>
    </row>
    <row r="92" spans="1:5" x14ac:dyDescent="0.25">
      <c r="A92" s="1">
        <f>28530</f>
        <v>28530</v>
      </c>
      <c r="B92" s="1">
        <f t="shared" si="5"/>
        <v>0</v>
      </c>
      <c r="C92" s="1">
        <f>15811</f>
        <v>15811</v>
      </c>
      <c r="D92" s="1">
        <f>41626</f>
        <v>41626</v>
      </c>
      <c r="E92" s="1">
        <f>40.650390625</f>
        <v>40.650390625</v>
      </c>
    </row>
    <row r="93" spans="1:5" x14ac:dyDescent="0.25">
      <c r="A93" s="1">
        <f>28836</f>
        <v>28836</v>
      </c>
      <c r="B93" s="1">
        <f t="shared" si="5"/>
        <v>0</v>
      </c>
      <c r="C93" s="1">
        <f>15953</f>
        <v>15953</v>
      </c>
      <c r="D93" s="1">
        <f>41622</f>
        <v>41622</v>
      </c>
      <c r="E93" s="1">
        <f>40.646484375</f>
        <v>40.646484375</v>
      </c>
    </row>
    <row r="94" spans="1:5" x14ac:dyDescent="0.25">
      <c r="A94" s="1">
        <f>29161</f>
        <v>29161</v>
      </c>
      <c r="B94" s="1">
        <f t="shared" si="5"/>
        <v>0</v>
      </c>
      <c r="C94" s="1">
        <f>16138</f>
        <v>16138</v>
      </c>
      <c r="D94" s="1">
        <f>41622</f>
        <v>41622</v>
      </c>
      <c r="E94" s="1">
        <f>40.646484375</f>
        <v>40.646484375</v>
      </c>
    </row>
    <row r="95" spans="1:5" x14ac:dyDescent="0.25">
      <c r="A95" s="1">
        <f>29453</f>
        <v>29453</v>
      </c>
      <c r="B95" s="1">
        <f t="shared" si="5"/>
        <v>0</v>
      </c>
      <c r="C95" s="1">
        <f>16269</f>
        <v>16269</v>
      </c>
      <c r="D95" s="1">
        <f>41622</f>
        <v>41622</v>
      </c>
      <c r="E95" s="1">
        <f>40.646484375</f>
        <v>40.646484375</v>
      </c>
    </row>
    <row r="96" spans="1:5" x14ac:dyDescent="0.25">
      <c r="A96" s="1">
        <f>29784</f>
        <v>29784</v>
      </c>
      <c r="B96" s="1">
        <f t="shared" si="5"/>
        <v>0</v>
      </c>
      <c r="C96" s="1">
        <f>16454</f>
        <v>16454</v>
      </c>
      <c r="D96" s="1">
        <f>41622</f>
        <v>41622</v>
      </c>
      <c r="E96" s="1">
        <f>40.646484375</f>
        <v>40.646484375</v>
      </c>
    </row>
    <row r="97" spans="1:5" x14ac:dyDescent="0.25">
      <c r="A97" s="1">
        <f>30119</f>
        <v>30119</v>
      </c>
      <c r="B97" s="1">
        <f t="shared" si="5"/>
        <v>0</v>
      </c>
      <c r="C97" s="1">
        <f>16597</f>
        <v>16597</v>
      </c>
      <c r="D97" s="1">
        <f>41622</f>
        <v>41622</v>
      </c>
      <c r="E97" s="1">
        <f>40.646484375</f>
        <v>40.646484375</v>
      </c>
    </row>
    <row r="98" spans="1:5" x14ac:dyDescent="0.25">
      <c r="A98" s="1">
        <f>30435</f>
        <v>30435</v>
      </c>
      <c r="B98" s="1">
        <f>25</f>
        <v>25</v>
      </c>
      <c r="C98" s="1">
        <f>16773</f>
        <v>16773</v>
      </c>
      <c r="D98" s="1">
        <f>41623</f>
        <v>41623</v>
      </c>
      <c r="E98" s="1">
        <f>40.6474609375</f>
        <v>40.6474609375</v>
      </c>
    </row>
    <row r="99" spans="1:5" x14ac:dyDescent="0.25">
      <c r="A99" s="1">
        <f>30713</f>
        <v>30713</v>
      </c>
      <c r="B99" s="1">
        <f>9</f>
        <v>9</v>
      </c>
      <c r="C99" s="1">
        <f>16910</f>
        <v>16910</v>
      </c>
      <c r="D99" s="1">
        <f>41622</f>
        <v>41622</v>
      </c>
      <c r="E99" s="1">
        <f>40.646484375</f>
        <v>40.646484375</v>
      </c>
    </row>
    <row r="100" spans="1:5" x14ac:dyDescent="0.25">
      <c r="A100" s="1">
        <f>30998</f>
        <v>30998</v>
      </c>
      <c r="B100" s="1">
        <f>0</f>
        <v>0</v>
      </c>
      <c r="C100" s="1">
        <f>17118</f>
        <v>17118</v>
      </c>
      <c r="D100" s="1">
        <f>41623</f>
        <v>41623</v>
      </c>
      <c r="E100" s="1">
        <f>40.6474609375</f>
        <v>40.6474609375</v>
      </c>
    </row>
    <row r="101" spans="1:5" x14ac:dyDescent="0.25">
      <c r="A101" s="1">
        <f>31263</f>
        <v>31263</v>
      </c>
      <c r="B101" s="1">
        <f>0</f>
        <v>0</v>
      </c>
      <c r="C101" s="1">
        <f>17298</f>
        <v>17298</v>
      </c>
      <c r="D101" s="1">
        <f>41622</f>
        <v>41622</v>
      </c>
      <c r="E101" s="1">
        <f>40.646484375</f>
        <v>40.646484375</v>
      </c>
    </row>
    <row r="102" spans="1:5" x14ac:dyDescent="0.25">
      <c r="A102" s="1">
        <f>31564</f>
        <v>31564</v>
      </c>
      <c r="B102" s="1">
        <f>0</f>
        <v>0</v>
      </c>
      <c r="C102" s="1">
        <f>17478</f>
        <v>17478</v>
      </c>
      <c r="D102" s="1">
        <f>41623</f>
        <v>41623</v>
      </c>
      <c r="E102" s="1">
        <f>40.6474609375</f>
        <v>40.6474609375</v>
      </c>
    </row>
    <row r="103" spans="1:5" x14ac:dyDescent="0.25">
      <c r="A103" s="1">
        <f>31902</f>
        <v>31902</v>
      </c>
      <c r="B103" s="1">
        <f>0</f>
        <v>0</v>
      </c>
      <c r="C103" s="1">
        <f>17724</f>
        <v>17724</v>
      </c>
      <c r="D103" s="1">
        <f>42218</f>
        <v>42218</v>
      </c>
      <c r="E103" s="1">
        <f>41.228515625</f>
        <v>41.228515625</v>
      </c>
    </row>
    <row r="104" spans="1:5" x14ac:dyDescent="0.25">
      <c r="A104" s="1">
        <f>32225</f>
        <v>32225</v>
      </c>
      <c r="B104" s="1">
        <f>0</f>
        <v>0</v>
      </c>
      <c r="C104" s="1">
        <f>17883</f>
        <v>17883</v>
      </c>
      <c r="D104" s="1">
        <f>41590</f>
        <v>41590</v>
      </c>
      <c r="E104" s="1">
        <f>40.615234375</f>
        <v>40.615234375</v>
      </c>
    </row>
    <row r="105" spans="1:5" x14ac:dyDescent="0.25">
      <c r="A105" s="1">
        <f>32578</f>
        <v>32578</v>
      </c>
      <c r="B105" s="1">
        <f>0</f>
        <v>0</v>
      </c>
      <c r="C105" s="1">
        <f>18074</f>
        <v>18074</v>
      </c>
      <c r="D105" s="1">
        <f>41627</f>
        <v>41627</v>
      </c>
      <c r="E105" s="1">
        <f>40.6513671875</f>
        <v>40.6513671875</v>
      </c>
    </row>
    <row r="106" spans="1:5" x14ac:dyDescent="0.25">
      <c r="A106" s="1">
        <f>32923</f>
        <v>32923</v>
      </c>
      <c r="B106" s="1">
        <f>4</f>
        <v>4</v>
      </c>
      <c r="C106" s="1">
        <f>18271</f>
        <v>18271</v>
      </c>
      <c r="D106" s="1">
        <f>41662</f>
        <v>41662</v>
      </c>
      <c r="E106" s="1">
        <f>40.685546875</f>
        <v>40.685546875</v>
      </c>
    </row>
    <row r="107" spans="1:5" x14ac:dyDescent="0.25">
      <c r="A107" s="1">
        <f>33266</f>
        <v>33266</v>
      </c>
      <c r="B107" s="1">
        <f>12</f>
        <v>12</v>
      </c>
      <c r="C107" s="1">
        <f>18411</f>
        <v>18411</v>
      </c>
      <c r="D107" s="1">
        <f>41666</f>
        <v>41666</v>
      </c>
      <c r="E107" s="1">
        <f>40.689453125</f>
        <v>40.689453125</v>
      </c>
    </row>
    <row r="108" spans="1:5" x14ac:dyDescent="0.25">
      <c r="A108" s="1">
        <f>33594</f>
        <v>33594</v>
      </c>
      <c r="B108" s="1">
        <f>16</f>
        <v>16</v>
      </c>
      <c r="C108" s="1">
        <f>18575</f>
        <v>18575</v>
      </c>
      <c r="D108" s="1">
        <f>41666</f>
        <v>41666</v>
      </c>
      <c r="E108" s="1">
        <f>40.689453125</f>
        <v>40.689453125</v>
      </c>
    </row>
    <row r="109" spans="1:5" x14ac:dyDescent="0.25">
      <c r="A109" s="1">
        <f>33911</f>
        <v>33911</v>
      </c>
      <c r="B109" s="1">
        <f>0</f>
        <v>0</v>
      </c>
      <c r="C109" s="1">
        <f>18738</f>
        <v>18738</v>
      </c>
      <c r="D109" s="1">
        <f>41666</f>
        <v>41666</v>
      </c>
      <c r="E109" s="1">
        <f>40.689453125</f>
        <v>40.689453125</v>
      </c>
    </row>
    <row r="110" spans="1:5" x14ac:dyDescent="0.25">
      <c r="A110" s="1">
        <f>34215</f>
        <v>34215</v>
      </c>
      <c r="B110" s="1">
        <f>0</f>
        <v>0</v>
      </c>
      <c r="C110" s="1">
        <f>18927</f>
        <v>18927</v>
      </c>
      <c r="D110" s="1">
        <f>41667</f>
        <v>41667</v>
      </c>
      <c r="E110" s="1">
        <f>40.6904296875</f>
        <v>40.6904296875</v>
      </c>
    </row>
    <row r="111" spans="1:5" x14ac:dyDescent="0.25">
      <c r="A111" s="1">
        <f>34573</f>
        <v>34573</v>
      </c>
      <c r="B111" s="1">
        <f>0</f>
        <v>0</v>
      </c>
      <c r="C111" s="1">
        <f>19119</f>
        <v>19119</v>
      </c>
      <c r="D111" s="1">
        <f>41666</f>
        <v>41666</v>
      </c>
      <c r="E111" s="1">
        <f t="shared" ref="E111:E117" si="6">40.689453125</f>
        <v>40.689453125</v>
      </c>
    </row>
    <row r="112" spans="1:5" x14ac:dyDescent="0.25">
      <c r="A112" s="1">
        <f>34899</f>
        <v>34899</v>
      </c>
      <c r="B112" s="1">
        <f>0</f>
        <v>0</v>
      </c>
      <c r="C112" s="1">
        <f>19303</f>
        <v>19303</v>
      </c>
      <c r="D112" s="1">
        <f>41666</f>
        <v>41666</v>
      </c>
      <c r="E112" s="1">
        <f t="shared" si="6"/>
        <v>40.689453125</v>
      </c>
    </row>
    <row r="113" spans="1:5" x14ac:dyDescent="0.25">
      <c r="A113" s="1">
        <f>35222</f>
        <v>35222</v>
      </c>
      <c r="B113" s="1">
        <f>0</f>
        <v>0</v>
      </c>
      <c r="C113" s="1">
        <f>19514</f>
        <v>19514</v>
      </c>
      <c r="D113" s="1">
        <f>41666</f>
        <v>41666</v>
      </c>
      <c r="E113" s="1">
        <f t="shared" si="6"/>
        <v>40.689453125</v>
      </c>
    </row>
    <row r="114" spans="1:5" x14ac:dyDescent="0.25">
      <c r="A114" s="1">
        <f>35546</f>
        <v>35546</v>
      </c>
      <c r="B114" s="1">
        <f>0</f>
        <v>0</v>
      </c>
      <c r="C114" s="1">
        <f>19673</f>
        <v>19673</v>
      </c>
      <c r="D114" s="1">
        <f>41666</f>
        <v>41666</v>
      </c>
      <c r="E114" s="1">
        <f t="shared" si="6"/>
        <v>40.689453125</v>
      </c>
    </row>
    <row r="115" spans="1:5" x14ac:dyDescent="0.25">
      <c r="C115" s="1">
        <f>19832</f>
        <v>19832</v>
      </c>
      <c r="D115" s="1">
        <f>41666</f>
        <v>41666</v>
      </c>
      <c r="E115" s="1">
        <f t="shared" si="6"/>
        <v>40.689453125</v>
      </c>
    </row>
    <row r="116" spans="1:5" x14ac:dyDescent="0.25">
      <c r="C116" s="1">
        <f>20016</f>
        <v>20016</v>
      </c>
      <c r="D116" s="1">
        <f>41666</f>
        <v>41666</v>
      </c>
      <c r="E116" s="1">
        <f t="shared" si="6"/>
        <v>40.689453125</v>
      </c>
    </row>
    <row r="117" spans="1:5" x14ac:dyDescent="0.25">
      <c r="C117" s="1">
        <f>20159</f>
        <v>20159</v>
      </c>
      <c r="D117" s="1">
        <f>41666</f>
        <v>41666</v>
      </c>
      <c r="E117" s="1">
        <f t="shared" si="6"/>
        <v>40.689453125</v>
      </c>
    </row>
    <row r="118" spans="1:5" x14ac:dyDescent="0.25">
      <c r="C118" s="1">
        <f>20343</f>
        <v>20343</v>
      </c>
      <c r="D118" s="1">
        <f>41667</f>
        <v>41667</v>
      </c>
      <c r="E118" s="1">
        <f>40.6904296875</f>
        <v>40.6904296875</v>
      </c>
    </row>
    <row r="119" spans="1:5" x14ac:dyDescent="0.25">
      <c r="C119" s="1">
        <f>20524</f>
        <v>20524</v>
      </c>
      <c r="D119" s="1">
        <f>41674</f>
        <v>41674</v>
      </c>
      <c r="E119" s="1">
        <f>40.697265625</f>
        <v>40.697265625</v>
      </c>
    </row>
    <row r="120" spans="1:5" x14ac:dyDescent="0.25">
      <c r="C120" s="1">
        <f>20727</f>
        <v>20727</v>
      </c>
      <c r="D120" s="1">
        <f>42386</f>
        <v>42386</v>
      </c>
      <c r="E120" s="1">
        <f>41.392578125</f>
        <v>41.392578125</v>
      </c>
    </row>
    <row r="121" spans="1:5" x14ac:dyDescent="0.25">
      <c r="C121" s="1">
        <f>20906</f>
        <v>20906</v>
      </c>
      <c r="D121" s="1">
        <f>41771</f>
        <v>41771</v>
      </c>
      <c r="E121" s="1">
        <f>40.7919921875</f>
        <v>40.7919921875</v>
      </c>
    </row>
    <row r="122" spans="1:5" x14ac:dyDescent="0.25">
      <c r="C122" s="1">
        <f>21084</f>
        <v>21084</v>
      </c>
      <c r="D122" s="1">
        <f>41806</f>
        <v>41806</v>
      </c>
      <c r="E122" s="1">
        <f>40.826171875</f>
        <v>40.826171875</v>
      </c>
    </row>
    <row r="123" spans="1:5" x14ac:dyDescent="0.25">
      <c r="C123" s="1">
        <f>21263</f>
        <v>21263</v>
      </c>
      <c r="D123" s="1">
        <f>41827</f>
        <v>41827</v>
      </c>
      <c r="E123" s="1">
        <f>40.8466796875</f>
        <v>40.8466796875</v>
      </c>
    </row>
    <row r="124" spans="1:5" x14ac:dyDescent="0.25">
      <c r="C124" s="1">
        <f>21450</f>
        <v>21450</v>
      </c>
      <c r="D124" s="1">
        <f>41826</f>
        <v>41826</v>
      </c>
      <c r="E124" s="1">
        <f t="shared" ref="E124:E129" si="7">40.845703125</f>
        <v>40.845703125</v>
      </c>
    </row>
    <row r="125" spans="1:5" x14ac:dyDescent="0.25">
      <c r="C125" s="1">
        <f>21611</f>
        <v>21611</v>
      </c>
      <c r="D125" s="1">
        <f>41826</f>
        <v>41826</v>
      </c>
      <c r="E125" s="1">
        <f t="shared" si="7"/>
        <v>40.845703125</v>
      </c>
    </row>
    <row r="126" spans="1:5" x14ac:dyDescent="0.25">
      <c r="C126" s="1">
        <f>21782</f>
        <v>21782</v>
      </c>
      <c r="D126" s="1">
        <f>41826</f>
        <v>41826</v>
      </c>
      <c r="E126" s="1">
        <f t="shared" si="7"/>
        <v>40.845703125</v>
      </c>
    </row>
    <row r="127" spans="1:5" x14ac:dyDescent="0.25">
      <c r="C127" s="1">
        <f>21921</f>
        <v>21921</v>
      </c>
      <c r="D127" s="1">
        <f>41826</f>
        <v>41826</v>
      </c>
      <c r="E127" s="1">
        <f t="shared" si="7"/>
        <v>40.845703125</v>
      </c>
    </row>
    <row r="128" spans="1:5" x14ac:dyDescent="0.25">
      <c r="C128" s="1">
        <f>22102</f>
        <v>22102</v>
      </c>
      <c r="D128" s="1">
        <f>41826</f>
        <v>41826</v>
      </c>
      <c r="E128" s="1">
        <f t="shared" si="7"/>
        <v>40.845703125</v>
      </c>
    </row>
    <row r="129" spans="3:5" x14ac:dyDescent="0.25">
      <c r="C129" s="1">
        <f>22273</f>
        <v>22273</v>
      </c>
      <c r="D129" s="1">
        <f>41826</f>
        <v>41826</v>
      </c>
      <c r="E129" s="1">
        <f t="shared" si="7"/>
        <v>40.845703125</v>
      </c>
    </row>
    <row r="130" spans="3:5" x14ac:dyDescent="0.25">
      <c r="C130" s="1">
        <f>22435</f>
        <v>22435</v>
      </c>
      <c r="D130" s="1">
        <f>41827</f>
        <v>41827</v>
      </c>
      <c r="E130" s="1">
        <f>40.8466796875</f>
        <v>40.8466796875</v>
      </c>
    </row>
    <row r="131" spans="3:5" x14ac:dyDescent="0.25">
      <c r="C131" s="1">
        <f>22564</f>
        <v>22564</v>
      </c>
      <c r="D131" s="1">
        <f>41826</f>
        <v>41826</v>
      </c>
      <c r="E131" s="1">
        <f>40.845703125</f>
        <v>40.845703125</v>
      </c>
    </row>
    <row r="132" spans="3:5" x14ac:dyDescent="0.25">
      <c r="C132" s="1">
        <f>22742</f>
        <v>22742</v>
      </c>
      <c r="D132" s="1">
        <f>41827</f>
        <v>41827</v>
      </c>
      <c r="E132" s="1">
        <f>40.8466796875</f>
        <v>40.8466796875</v>
      </c>
    </row>
    <row r="133" spans="3:5" x14ac:dyDescent="0.25">
      <c r="C133" s="1">
        <f>22870</f>
        <v>22870</v>
      </c>
      <c r="D133" s="1">
        <f>41826</f>
        <v>41826</v>
      </c>
      <c r="E133" s="1">
        <f>40.845703125</f>
        <v>40.845703125</v>
      </c>
    </row>
    <row r="134" spans="3:5" x14ac:dyDescent="0.25">
      <c r="C134" s="1">
        <f>23065</f>
        <v>23065</v>
      </c>
      <c r="D134" s="1">
        <f>41827</f>
        <v>41827</v>
      </c>
      <c r="E134" s="1">
        <f>40.8466796875</f>
        <v>40.8466796875</v>
      </c>
    </row>
    <row r="135" spans="3:5" x14ac:dyDescent="0.25">
      <c r="C135" s="1">
        <f>23237</f>
        <v>23237</v>
      </c>
      <c r="D135" s="1">
        <f>41826</f>
        <v>41826</v>
      </c>
      <c r="E135" s="1">
        <f>40.845703125</f>
        <v>40.845703125</v>
      </c>
    </row>
    <row r="136" spans="3:5" x14ac:dyDescent="0.25">
      <c r="C136" s="1">
        <f>23396</f>
        <v>23396</v>
      </c>
      <c r="D136" s="1">
        <f>41826</f>
        <v>41826</v>
      </c>
      <c r="E136" s="1">
        <f>40.845703125</f>
        <v>40.845703125</v>
      </c>
    </row>
    <row r="137" spans="3:5" x14ac:dyDescent="0.25">
      <c r="C137" s="1">
        <f>23558</f>
        <v>23558</v>
      </c>
      <c r="D137" s="1">
        <f>41850</f>
        <v>41850</v>
      </c>
      <c r="E137" s="1">
        <f>40.869140625</f>
        <v>40.869140625</v>
      </c>
    </row>
    <row r="138" spans="3:5" x14ac:dyDescent="0.25">
      <c r="C138" s="1">
        <f>23728</f>
        <v>23728</v>
      </c>
      <c r="D138" s="1">
        <f>41914</f>
        <v>41914</v>
      </c>
      <c r="E138" s="1">
        <f>40.931640625</f>
        <v>40.931640625</v>
      </c>
    </row>
    <row r="139" spans="3:5" x14ac:dyDescent="0.25">
      <c r="C139" s="1">
        <f>23912</f>
        <v>23912</v>
      </c>
      <c r="D139" s="1">
        <f>41946</f>
        <v>41946</v>
      </c>
      <c r="E139" s="1">
        <f>40.962890625</f>
        <v>40.962890625</v>
      </c>
    </row>
    <row r="140" spans="3:5" x14ac:dyDescent="0.25">
      <c r="C140" s="1">
        <f>24078</f>
        <v>24078</v>
      </c>
      <c r="D140" s="1">
        <f>41978</f>
        <v>41978</v>
      </c>
      <c r="E140" s="1">
        <f>40.994140625</f>
        <v>40.994140625</v>
      </c>
    </row>
    <row r="141" spans="3:5" x14ac:dyDescent="0.25">
      <c r="C141" s="1">
        <f>24288</f>
        <v>24288</v>
      </c>
      <c r="D141" s="1">
        <f>41998</f>
        <v>41998</v>
      </c>
      <c r="E141" s="1">
        <f>41.013671875</f>
        <v>41.013671875</v>
      </c>
    </row>
    <row r="142" spans="3:5" x14ac:dyDescent="0.25">
      <c r="C142" s="1">
        <f>24455</f>
        <v>24455</v>
      </c>
      <c r="D142" s="1">
        <f>41998</f>
        <v>41998</v>
      </c>
      <c r="E142" s="1">
        <f>41.013671875</f>
        <v>41.013671875</v>
      </c>
    </row>
    <row r="143" spans="3:5" x14ac:dyDescent="0.25">
      <c r="C143" s="1">
        <f>24641</f>
        <v>24641</v>
      </c>
      <c r="D143" s="1">
        <f>41999</f>
        <v>41999</v>
      </c>
      <c r="E143" s="1">
        <f>41.0146484375</f>
        <v>41.0146484375</v>
      </c>
    </row>
    <row r="144" spans="3:5" x14ac:dyDescent="0.25">
      <c r="C144" s="1">
        <f>24844</f>
        <v>24844</v>
      </c>
      <c r="D144" s="1">
        <f t="shared" ref="D144:D151" si="8">41998</f>
        <v>41998</v>
      </c>
      <c r="E144" s="1">
        <f t="shared" ref="E144:E151" si="9">41.013671875</f>
        <v>41.013671875</v>
      </c>
    </row>
    <row r="145" spans="3:5" x14ac:dyDescent="0.25">
      <c r="C145" s="1">
        <f>24992</f>
        <v>24992</v>
      </c>
      <c r="D145" s="1">
        <f t="shared" si="8"/>
        <v>41998</v>
      </c>
      <c r="E145" s="1">
        <f t="shared" si="9"/>
        <v>41.013671875</v>
      </c>
    </row>
    <row r="146" spans="3:5" x14ac:dyDescent="0.25">
      <c r="C146" s="1">
        <f>25145</f>
        <v>25145</v>
      </c>
      <c r="D146" s="1">
        <f t="shared" si="8"/>
        <v>41998</v>
      </c>
      <c r="E146" s="1">
        <f t="shared" si="9"/>
        <v>41.013671875</v>
      </c>
    </row>
    <row r="147" spans="3:5" x14ac:dyDescent="0.25">
      <c r="C147" s="1">
        <f>25290</f>
        <v>25290</v>
      </c>
      <c r="D147" s="1">
        <f t="shared" si="8"/>
        <v>41998</v>
      </c>
      <c r="E147" s="1">
        <f t="shared" si="9"/>
        <v>41.013671875</v>
      </c>
    </row>
    <row r="148" spans="3:5" x14ac:dyDescent="0.25">
      <c r="C148" s="1">
        <f>25476</f>
        <v>25476</v>
      </c>
      <c r="D148" s="1">
        <f t="shared" si="8"/>
        <v>41998</v>
      </c>
      <c r="E148" s="1">
        <f t="shared" si="9"/>
        <v>41.013671875</v>
      </c>
    </row>
    <row r="149" spans="3:5" x14ac:dyDescent="0.25">
      <c r="C149" s="1">
        <f>25626</f>
        <v>25626</v>
      </c>
      <c r="D149" s="1">
        <f t="shared" si="8"/>
        <v>41998</v>
      </c>
      <c r="E149" s="1">
        <f t="shared" si="9"/>
        <v>41.013671875</v>
      </c>
    </row>
    <row r="150" spans="3:5" x14ac:dyDescent="0.25">
      <c r="C150" s="1">
        <f>25830</f>
        <v>25830</v>
      </c>
      <c r="D150" s="1">
        <f t="shared" si="8"/>
        <v>41998</v>
      </c>
      <c r="E150" s="1">
        <f t="shared" si="9"/>
        <v>41.013671875</v>
      </c>
    </row>
    <row r="151" spans="3:5" x14ac:dyDescent="0.25">
      <c r="C151" s="1">
        <f>25963</f>
        <v>25963</v>
      </c>
      <c r="D151" s="1">
        <f t="shared" si="8"/>
        <v>41998</v>
      </c>
      <c r="E151" s="1">
        <f t="shared" si="9"/>
        <v>41.013671875</v>
      </c>
    </row>
    <row r="152" spans="3:5" x14ac:dyDescent="0.25">
      <c r="C152" s="1">
        <f>26152</f>
        <v>26152</v>
      </c>
      <c r="D152" s="1">
        <f>41999</f>
        <v>41999</v>
      </c>
      <c r="E152" s="1">
        <f>41.0146484375</f>
        <v>41.0146484375</v>
      </c>
    </row>
    <row r="153" spans="3:5" x14ac:dyDescent="0.25">
      <c r="C153" s="1">
        <f>26310</f>
        <v>26310</v>
      </c>
      <c r="D153" s="1">
        <f>41998</f>
        <v>41998</v>
      </c>
      <c r="E153" s="1">
        <f>41.013671875</f>
        <v>41.013671875</v>
      </c>
    </row>
    <row r="154" spans="3:5" x14ac:dyDescent="0.25">
      <c r="C154" s="1">
        <f>26532</f>
        <v>26532</v>
      </c>
      <c r="D154" s="1">
        <f>41999</f>
        <v>41999</v>
      </c>
      <c r="E154" s="1">
        <f>41.0146484375</f>
        <v>41.0146484375</v>
      </c>
    </row>
    <row r="155" spans="3:5" x14ac:dyDescent="0.25">
      <c r="C155" s="1">
        <f>26727</f>
        <v>26727</v>
      </c>
      <c r="D155" s="1">
        <f>42010</f>
        <v>42010</v>
      </c>
      <c r="E155" s="1">
        <f t="shared" ref="E155:E160" si="10">41.025390625</f>
        <v>41.025390625</v>
      </c>
    </row>
    <row r="156" spans="3:5" x14ac:dyDescent="0.25">
      <c r="C156" s="1">
        <f>26852</f>
        <v>26852</v>
      </c>
      <c r="D156" s="1">
        <f>42010</f>
        <v>42010</v>
      </c>
      <c r="E156" s="1">
        <f t="shared" si="10"/>
        <v>41.025390625</v>
      </c>
    </row>
    <row r="157" spans="3:5" x14ac:dyDescent="0.25">
      <c r="C157" s="1">
        <f>27005</f>
        <v>27005</v>
      </c>
      <c r="D157" s="1">
        <f>42010</f>
        <v>42010</v>
      </c>
      <c r="E157" s="1">
        <f t="shared" si="10"/>
        <v>41.025390625</v>
      </c>
    </row>
    <row r="158" spans="3:5" x14ac:dyDescent="0.25">
      <c r="C158" s="1">
        <f>27155</f>
        <v>27155</v>
      </c>
      <c r="D158" s="1">
        <f>42010</f>
        <v>42010</v>
      </c>
      <c r="E158" s="1">
        <f t="shared" si="10"/>
        <v>41.025390625</v>
      </c>
    </row>
    <row r="159" spans="3:5" x14ac:dyDescent="0.25">
      <c r="C159" s="1">
        <f>27330</f>
        <v>27330</v>
      </c>
      <c r="D159" s="1">
        <f>42010</f>
        <v>42010</v>
      </c>
      <c r="E159" s="1">
        <f t="shared" si="10"/>
        <v>41.025390625</v>
      </c>
    </row>
    <row r="160" spans="3:5" x14ac:dyDescent="0.25">
      <c r="C160" s="1">
        <f>27494</f>
        <v>27494</v>
      </c>
      <c r="D160" s="1">
        <f>42010</f>
        <v>42010</v>
      </c>
      <c r="E160" s="1">
        <f t="shared" si="10"/>
        <v>41.025390625</v>
      </c>
    </row>
    <row r="161" spans="3:5" x14ac:dyDescent="0.25">
      <c r="C161" s="1">
        <f>27699</f>
        <v>27699</v>
      </c>
      <c r="D161" s="1">
        <f>42011</f>
        <v>42011</v>
      </c>
      <c r="E161" s="1">
        <f>41.0263671875</f>
        <v>41.0263671875</v>
      </c>
    </row>
    <row r="162" spans="3:5" x14ac:dyDescent="0.25">
      <c r="C162" s="1">
        <f>27866</f>
        <v>27866</v>
      </c>
      <c r="D162" s="1">
        <f>42010</f>
        <v>42010</v>
      </c>
      <c r="E162" s="1">
        <f>41.025390625</f>
        <v>41.025390625</v>
      </c>
    </row>
    <row r="163" spans="3:5" x14ac:dyDescent="0.25">
      <c r="C163" s="1">
        <f>28049</f>
        <v>28049</v>
      </c>
      <c r="D163" s="1">
        <f>42011</f>
        <v>42011</v>
      </c>
      <c r="E163" s="1">
        <f>41.0263671875</f>
        <v>41.0263671875</v>
      </c>
    </row>
    <row r="164" spans="3:5" x14ac:dyDescent="0.25">
      <c r="C164" s="1">
        <f>28213</f>
        <v>28213</v>
      </c>
      <c r="D164" s="1">
        <f>42010</f>
        <v>42010</v>
      </c>
      <c r="E164" s="1">
        <f>41.025390625</f>
        <v>41.025390625</v>
      </c>
    </row>
    <row r="165" spans="3:5" x14ac:dyDescent="0.25">
      <c r="C165" s="1">
        <f>28384</f>
        <v>28384</v>
      </c>
      <c r="D165" s="1">
        <f>42010</f>
        <v>42010</v>
      </c>
      <c r="E165" s="1">
        <f>41.025390625</f>
        <v>41.025390625</v>
      </c>
    </row>
    <row r="166" spans="3:5" x14ac:dyDescent="0.25">
      <c r="C166" s="1">
        <f>28601</f>
        <v>28601</v>
      </c>
      <c r="D166" s="1">
        <f>42010</f>
        <v>42010</v>
      </c>
      <c r="E166" s="1">
        <f>41.025390625</f>
        <v>41.025390625</v>
      </c>
    </row>
    <row r="167" spans="3:5" x14ac:dyDescent="0.25">
      <c r="C167" s="1">
        <f>28754</f>
        <v>28754</v>
      </c>
      <c r="D167" s="1">
        <f>42010</f>
        <v>42010</v>
      </c>
      <c r="E167" s="1">
        <f>41.025390625</f>
        <v>41.025390625</v>
      </c>
    </row>
    <row r="168" spans="3:5" x14ac:dyDescent="0.25">
      <c r="C168" s="1">
        <f>28988</f>
        <v>28988</v>
      </c>
      <c r="D168" s="1">
        <f>42011</f>
        <v>42011</v>
      </c>
      <c r="E168" s="1">
        <f>41.0263671875</f>
        <v>41.0263671875</v>
      </c>
    </row>
    <row r="169" spans="3:5" x14ac:dyDescent="0.25">
      <c r="C169" s="1">
        <f>29155</f>
        <v>29155</v>
      </c>
      <c r="D169" s="1">
        <f>42010</f>
        <v>42010</v>
      </c>
      <c r="E169" s="1">
        <f t="shared" ref="E169:E175" si="11">41.025390625</f>
        <v>41.025390625</v>
      </c>
    </row>
    <row r="170" spans="3:5" x14ac:dyDescent="0.25">
      <c r="C170" s="1">
        <f>29308</f>
        <v>29308</v>
      </c>
      <c r="D170" s="1">
        <f>42010</f>
        <v>42010</v>
      </c>
      <c r="E170" s="1">
        <f t="shared" si="11"/>
        <v>41.025390625</v>
      </c>
    </row>
    <row r="171" spans="3:5" x14ac:dyDescent="0.25">
      <c r="C171" s="1">
        <f>29480</f>
        <v>29480</v>
      </c>
      <c r="D171" s="1">
        <f>42010</f>
        <v>42010</v>
      </c>
      <c r="E171" s="1">
        <f t="shared" si="11"/>
        <v>41.025390625</v>
      </c>
    </row>
    <row r="172" spans="3:5" x14ac:dyDescent="0.25">
      <c r="C172" s="1">
        <f>29665</f>
        <v>29665</v>
      </c>
      <c r="D172" s="1">
        <f>42010</f>
        <v>42010</v>
      </c>
      <c r="E172" s="1">
        <f t="shared" si="11"/>
        <v>41.025390625</v>
      </c>
    </row>
    <row r="173" spans="3:5" x14ac:dyDescent="0.25">
      <c r="C173" s="1">
        <f>29829</f>
        <v>29829</v>
      </c>
      <c r="D173" s="1">
        <f>42010</f>
        <v>42010</v>
      </c>
      <c r="E173" s="1">
        <f t="shared" si="11"/>
        <v>41.025390625</v>
      </c>
    </row>
    <row r="174" spans="3:5" x14ac:dyDescent="0.25">
      <c r="C174" s="1">
        <f>29995</f>
        <v>29995</v>
      </c>
      <c r="D174" s="1">
        <f>42010</f>
        <v>42010</v>
      </c>
      <c r="E174" s="1">
        <f t="shared" si="11"/>
        <v>41.025390625</v>
      </c>
    </row>
    <row r="175" spans="3:5" x14ac:dyDescent="0.25">
      <c r="C175" s="1">
        <f>30234</f>
        <v>30234</v>
      </c>
      <c r="D175" s="1">
        <f>42010</f>
        <v>42010</v>
      </c>
      <c r="E175" s="1">
        <f t="shared" si="11"/>
        <v>41.025390625</v>
      </c>
    </row>
    <row r="176" spans="3:5" x14ac:dyDescent="0.25">
      <c r="C176" s="1">
        <f>30419</f>
        <v>30419</v>
      </c>
      <c r="D176" s="1">
        <f>42050</f>
        <v>42050</v>
      </c>
      <c r="E176" s="1">
        <f>41.064453125</f>
        <v>41.064453125</v>
      </c>
    </row>
    <row r="177" spans="3:5" x14ac:dyDescent="0.25">
      <c r="C177" s="1">
        <f>30574</f>
        <v>30574</v>
      </c>
      <c r="D177" s="1">
        <f>42062</f>
        <v>42062</v>
      </c>
      <c r="E177" s="1">
        <f>41.076171875</f>
        <v>41.076171875</v>
      </c>
    </row>
    <row r="178" spans="3:5" x14ac:dyDescent="0.25">
      <c r="C178" s="1">
        <f>30760</f>
        <v>30760</v>
      </c>
      <c r="D178" s="1">
        <f>42094</f>
        <v>42094</v>
      </c>
      <c r="E178" s="1">
        <f>41.107421875</f>
        <v>41.107421875</v>
      </c>
    </row>
    <row r="179" spans="3:5" x14ac:dyDescent="0.25">
      <c r="C179" s="1">
        <f>30887</f>
        <v>30887</v>
      </c>
      <c r="D179" s="1">
        <f>42098</f>
        <v>42098</v>
      </c>
      <c r="E179" s="1">
        <f>41.111328125</f>
        <v>41.111328125</v>
      </c>
    </row>
    <row r="180" spans="3:5" x14ac:dyDescent="0.25">
      <c r="C180" s="1">
        <f>31061</f>
        <v>31061</v>
      </c>
      <c r="D180" s="1">
        <f>42098</f>
        <v>42098</v>
      </c>
      <c r="E180" s="1">
        <f>41.111328125</f>
        <v>41.111328125</v>
      </c>
    </row>
    <row r="181" spans="3:5" x14ac:dyDescent="0.25">
      <c r="C181" s="1">
        <f>31232</f>
        <v>31232</v>
      </c>
      <c r="D181" s="1">
        <f>42098</f>
        <v>42098</v>
      </c>
      <c r="E181" s="1">
        <f>41.111328125</f>
        <v>41.111328125</v>
      </c>
    </row>
    <row r="182" spans="3:5" x14ac:dyDescent="0.25">
      <c r="C182" s="1">
        <f>31410</f>
        <v>31410</v>
      </c>
      <c r="D182" s="1">
        <f>42099</f>
        <v>42099</v>
      </c>
      <c r="E182" s="1">
        <f>41.1123046875</f>
        <v>41.1123046875</v>
      </c>
    </row>
    <row r="183" spans="3:5" x14ac:dyDescent="0.25">
      <c r="C183" s="1">
        <f>31583</f>
        <v>31583</v>
      </c>
      <c r="D183" s="1">
        <f t="shared" ref="D183:D190" si="12">42098</f>
        <v>42098</v>
      </c>
      <c r="E183" s="1">
        <f t="shared" ref="E183:E190" si="13">41.111328125</f>
        <v>41.111328125</v>
      </c>
    </row>
    <row r="184" spans="3:5" x14ac:dyDescent="0.25">
      <c r="C184" s="1">
        <f>31746</f>
        <v>31746</v>
      </c>
      <c r="D184" s="1">
        <f t="shared" si="12"/>
        <v>42098</v>
      </c>
      <c r="E184" s="1">
        <f t="shared" si="13"/>
        <v>41.111328125</v>
      </c>
    </row>
    <row r="185" spans="3:5" x14ac:dyDescent="0.25">
      <c r="C185" s="1">
        <f>31933</f>
        <v>31933</v>
      </c>
      <c r="D185" s="1">
        <f t="shared" si="12"/>
        <v>42098</v>
      </c>
      <c r="E185" s="1">
        <f t="shared" si="13"/>
        <v>41.111328125</v>
      </c>
    </row>
    <row r="186" spans="3:5" x14ac:dyDescent="0.25">
      <c r="C186" s="1">
        <f>32094</f>
        <v>32094</v>
      </c>
      <c r="D186" s="1">
        <f t="shared" si="12"/>
        <v>42098</v>
      </c>
      <c r="E186" s="1">
        <f t="shared" si="13"/>
        <v>41.111328125</v>
      </c>
    </row>
    <row r="187" spans="3:5" x14ac:dyDescent="0.25">
      <c r="C187" s="1">
        <f>32267</f>
        <v>32267</v>
      </c>
      <c r="D187" s="1">
        <f t="shared" si="12"/>
        <v>42098</v>
      </c>
      <c r="E187" s="1">
        <f t="shared" si="13"/>
        <v>41.111328125</v>
      </c>
    </row>
    <row r="188" spans="3:5" x14ac:dyDescent="0.25">
      <c r="C188" s="1">
        <f>32435</f>
        <v>32435</v>
      </c>
      <c r="D188" s="1">
        <f t="shared" si="12"/>
        <v>42098</v>
      </c>
      <c r="E188" s="1">
        <f t="shared" si="13"/>
        <v>41.111328125</v>
      </c>
    </row>
    <row r="189" spans="3:5" x14ac:dyDescent="0.25">
      <c r="C189" s="1">
        <f>32607</f>
        <v>32607</v>
      </c>
      <c r="D189" s="1">
        <f t="shared" si="12"/>
        <v>42098</v>
      </c>
      <c r="E189" s="1">
        <f t="shared" si="13"/>
        <v>41.111328125</v>
      </c>
    </row>
    <row r="190" spans="3:5" x14ac:dyDescent="0.25">
      <c r="C190" s="1">
        <f>32786</f>
        <v>32786</v>
      </c>
      <c r="D190" s="1">
        <f t="shared" si="12"/>
        <v>42098</v>
      </c>
      <c r="E190" s="1">
        <f t="shared" si="13"/>
        <v>41.111328125</v>
      </c>
    </row>
    <row r="191" spans="3:5" x14ac:dyDescent="0.25">
      <c r="C191" s="1">
        <f>32970</f>
        <v>32970</v>
      </c>
      <c r="D191" s="1">
        <f>42046</f>
        <v>42046</v>
      </c>
      <c r="E191" s="1">
        <f>41.060546875</f>
        <v>41.060546875</v>
      </c>
    </row>
    <row r="192" spans="3:5" x14ac:dyDescent="0.25">
      <c r="C192" s="1">
        <f>33189</f>
        <v>33189</v>
      </c>
      <c r="D192" s="1">
        <f>42114</f>
        <v>42114</v>
      </c>
      <c r="E192" s="1">
        <f>41.126953125</f>
        <v>41.126953125</v>
      </c>
    </row>
    <row r="193" spans="3:5" x14ac:dyDescent="0.25">
      <c r="C193" s="1">
        <f>33349</f>
        <v>33349</v>
      </c>
      <c r="D193" s="1">
        <f>42147</f>
        <v>42147</v>
      </c>
      <c r="E193" s="1">
        <f>41.1591796875</f>
        <v>41.1591796875</v>
      </c>
    </row>
    <row r="194" spans="3:5" x14ac:dyDescent="0.25">
      <c r="C194" s="1">
        <f>33489</f>
        <v>33489</v>
      </c>
      <c r="D194" s="1">
        <f>42166</f>
        <v>42166</v>
      </c>
      <c r="E194" s="1">
        <f>41.177734375</f>
        <v>41.177734375</v>
      </c>
    </row>
    <row r="195" spans="3:5" x14ac:dyDescent="0.25">
      <c r="C195" s="1">
        <f>33651</f>
        <v>33651</v>
      </c>
      <c r="D195" s="1">
        <f>42182</f>
        <v>42182</v>
      </c>
      <c r="E195" s="1">
        <f>41.193359375</f>
        <v>41.193359375</v>
      </c>
    </row>
    <row r="196" spans="3:5" x14ac:dyDescent="0.25">
      <c r="C196" s="1">
        <f>33809</f>
        <v>33809</v>
      </c>
      <c r="D196" s="1">
        <f>42182</f>
        <v>42182</v>
      </c>
      <c r="E196" s="1">
        <f>41.193359375</f>
        <v>41.193359375</v>
      </c>
    </row>
    <row r="197" spans="3:5" x14ac:dyDescent="0.25">
      <c r="C197" s="1">
        <f>34012</f>
        <v>34012</v>
      </c>
      <c r="D197" s="1">
        <f>42183</f>
        <v>42183</v>
      </c>
      <c r="E197" s="1">
        <f>41.1943359375</f>
        <v>41.1943359375</v>
      </c>
    </row>
    <row r="198" spans="3:5" x14ac:dyDescent="0.25">
      <c r="C198" s="1">
        <f>34190</f>
        <v>34190</v>
      </c>
      <c r="D198" s="1">
        <f>42182</f>
        <v>42182</v>
      </c>
      <c r="E198" s="1">
        <f>41.193359375</f>
        <v>41.193359375</v>
      </c>
    </row>
    <row r="199" spans="3:5" x14ac:dyDescent="0.25">
      <c r="C199" s="1">
        <f>34393</f>
        <v>34393</v>
      </c>
      <c r="D199" s="1">
        <f>42183</f>
        <v>42183</v>
      </c>
      <c r="E199" s="1">
        <f>41.1943359375</f>
        <v>41.1943359375</v>
      </c>
    </row>
    <row r="200" spans="3:5" x14ac:dyDescent="0.25">
      <c r="C200" s="1">
        <f>34551</f>
        <v>34551</v>
      </c>
      <c r="D200" s="1">
        <f>42182</f>
        <v>42182</v>
      </c>
      <c r="E200" s="1">
        <f>41.193359375</f>
        <v>41.193359375</v>
      </c>
    </row>
    <row r="201" spans="3:5" x14ac:dyDescent="0.25">
      <c r="C201" s="1">
        <f>34737</f>
        <v>34737</v>
      </c>
      <c r="D201" s="1">
        <f>42183</f>
        <v>42183</v>
      </c>
      <c r="E201" s="1">
        <f>41.1943359375</f>
        <v>41.1943359375</v>
      </c>
    </row>
    <row r="202" spans="3:5" x14ac:dyDescent="0.25">
      <c r="C202" s="1">
        <f>34874</f>
        <v>34874</v>
      </c>
      <c r="D202" s="1">
        <f>42182</f>
        <v>42182</v>
      </c>
      <c r="E202" s="1">
        <f>41.193359375</f>
        <v>41.193359375</v>
      </c>
    </row>
    <row r="203" spans="3:5" x14ac:dyDescent="0.25">
      <c r="C203" s="1">
        <f>35015</f>
        <v>35015</v>
      </c>
      <c r="D203" s="1">
        <f>42183</f>
        <v>42183</v>
      </c>
      <c r="E203" s="1">
        <f>41.1943359375</f>
        <v>41.1943359375</v>
      </c>
    </row>
    <row r="204" spans="3:5" x14ac:dyDescent="0.25">
      <c r="C204" s="1">
        <f>35163</f>
        <v>35163</v>
      </c>
      <c r="D204" s="1">
        <f>42182</f>
        <v>42182</v>
      </c>
      <c r="E204" s="1">
        <f>41.193359375</f>
        <v>41.193359375</v>
      </c>
    </row>
    <row r="205" spans="3:5" x14ac:dyDescent="0.25">
      <c r="C205" s="1">
        <f>35317</f>
        <v>35317</v>
      </c>
      <c r="D205" s="1">
        <f>42183</f>
        <v>42183</v>
      </c>
      <c r="E205" s="1">
        <f>41.1943359375</f>
        <v>41.1943359375</v>
      </c>
    </row>
    <row r="206" spans="3:5" x14ac:dyDescent="0.25">
      <c r="C206" s="1">
        <f>35471</f>
        <v>35471</v>
      </c>
      <c r="D206" s="1">
        <f>42182</f>
        <v>42182</v>
      </c>
      <c r="E206" s="1">
        <f>41.193359375</f>
        <v>41.193359375</v>
      </c>
    </row>
    <row r="207" spans="3:5" x14ac:dyDescent="0.25">
      <c r="C207" s="1">
        <f>35624</f>
        <v>35624</v>
      </c>
      <c r="D207" s="1">
        <f>42182</f>
        <v>42182</v>
      </c>
      <c r="E207" s="1">
        <f>41.193359375</f>
        <v>41.193359375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2016-01-08T15:26:26Z</dcterms:modified>
</cp:coreProperties>
</file>