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M-GWT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I13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<sst xmlns="http://schemas.openxmlformats.org/spreadsheetml/2006/main" count="9" uniqueCount="9">
  <si>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</si>
  <si>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</si>
  <si>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</si>
  <si>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</si>
  <si>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324(107x)</t>
  </si>
  <si>
    <t>AVERAGE: 177(196x)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</si>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</sst>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Sheet1!$A$2:$A$108</c:f>
              <c:numCache>
                <c:formatCode>General</c:formatCode>
                <c:ptCount val="107"/>
                <c:pt idx="0">
                  <c:v>360</c:v>
                </c:pt>
                <c:pt idx="1">
                  <c:v>673</c:v>
                </c:pt>
                <c:pt idx="2">
                  <c:v>995</c:v>
                </c:pt>
                <c:pt idx="3">
                  <c:v>1306</c:v>
                </c:pt>
                <c:pt idx="4">
                  <c:v>1606</c:v>
                </c:pt>
                <c:pt idx="5">
                  <c:v>1894</c:v>
                </c:pt>
                <c:pt idx="6">
                  <c:v>2198</c:v>
                </c:pt>
                <c:pt idx="7">
                  <c:v>2479</c:v>
                </c:pt>
                <c:pt idx="8">
                  <c:v>2869</c:v>
                </c:pt>
                <c:pt idx="9">
                  <c:v>3261</c:v>
                </c:pt>
                <c:pt idx="10">
                  <c:v>3689</c:v>
                </c:pt>
                <c:pt idx="11">
                  <c:v>4084</c:v>
                </c:pt>
                <c:pt idx="12">
                  <c:v>4479</c:v>
                </c:pt>
                <c:pt idx="13">
                  <c:v>4866</c:v>
                </c:pt>
                <c:pt idx="14">
                  <c:v>5277</c:v>
                </c:pt>
                <c:pt idx="15">
                  <c:v>5617</c:v>
                </c:pt>
                <c:pt idx="16">
                  <c:v>5928</c:v>
                </c:pt>
                <c:pt idx="17">
                  <c:v>6251</c:v>
                </c:pt>
                <c:pt idx="18">
                  <c:v>6619</c:v>
                </c:pt>
                <c:pt idx="19">
                  <c:v>6967</c:v>
                </c:pt>
                <c:pt idx="20">
                  <c:v>7301</c:v>
                </c:pt>
                <c:pt idx="21">
                  <c:v>7606</c:v>
                </c:pt>
                <c:pt idx="22">
                  <c:v>7921</c:v>
                </c:pt>
                <c:pt idx="23">
                  <c:v>8263</c:v>
                </c:pt>
                <c:pt idx="24">
                  <c:v>8631</c:v>
                </c:pt>
                <c:pt idx="25">
                  <c:v>8951</c:v>
                </c:pt>
                <c:pt idx="26">
                  <c:v>9268</c:v>
                </c:pt>
                <c:pt idx="27">
                  <c:v>9581</c:v>
                </c:pt>
                <c:pt idx="28">
                  <c:v>9880</c:v>
                </c:pt>
                <c:pt idx="29">
                  <c:v>10165</c:v>
                </c:pt>
                <c:pt idx="30">
                  <c:v>10442</c:v>
                </c:pt>
                <c:pt idx="31">
                  <c:v>10743</c:v>
                </c:pt>
                <c:pt idx="32">
                  <c:v>11008</c:v>
                </c:pt>
                <c:pt idx="33">
                  <c:v>11304</c:v>
                </c:pt>
                <c:pt idx="34">
                  <c:v>11629</c:v>
                </c:pt>
                <c:pt idx="35">
                  <c:v>11910</c:v>
                </c:pt>
                <c:pt idx="36">
                  <c:v>12201</c:v>
                </c:pt>
                <c:pt idx="37">
                  <c:v>12539</c:v>
                </c:pt>
                <c:pt idx="38">
                  <c:v>12893</c:v>
                </c:pt>
                <c:pt idx="39">
                  <c:v>13251</c:v>
                </c:pt>
                <c:pt idx="40">
                  <c:v>13584</c:v>
                </c:pt>
                <c:pt idx="41">
                  <c:v>13955</c:v>
                </c:pt>
                <c:pt idx="42">
                  <c:v>14321</c:v>
                </c:pt>
                <c:pt idx="43">
                  <c:v>14642</c:v>
                </c:pt>
                <c:pt idx="44">
                  <c:v>14983</c:v>
                </c:pt>
                <c:pt idx="45">
                  <c:v>15328</c:v>
                </c:pt>
                <c:pt idx="46">
                  <c:v>15645</c:v>
                </c:pt>
                <c:pt idx="47">
                  <c:v>15965</c:v>
                </c:pt>
                <c:pt idx="48">
                  <c:v>16270</c:v>
                </c:pt>
                <c:pt idx="49">
                  <c:v>16616</c:v>
                </c:pt>
                <c:pt idx="50">
                  <c:v>16961</c:v>
                </c:pt>
                <c:pt idx="51">
                  <c:v>17298</c:v>
                </c:pt>
                <c:pt idx="52">
                  <c:v>17625</c:v>
                </c:pt>
                <c:pt idx="53">
                  <c:v>17941</c:v>
                </c:pt>
                <c:pt idx="54">
                  <c:v>18248</c:v>
                </c:pt>
                <c:pt idx="55">
                  <c:v>18515</c:v>
                </c:pt>
                <c:pt idx="56">
                  <c:v>18828</c:v>
                </c:pt>
                <c:pt idx="57">
                  <c:v>19155</c:v>
                </c:pt>
                <c:pt idx="58">
                  <c:v>19505</c:v>
                </c:pt>
                <c:pt idx="59">
                  <c:v>19851</c:v>
                </c:pt>
                <c:pt idx="60">
                  <c:v>20107</c:v>
                </c:pt>
                <c:pt idx="61">
                  <c:v>20375</c:v>
                </c:pt>
                <c:pt idx="62">
                  <c:v>20652</c:v>
                </c:pt>
                <c:pt idx="63">
                  <c:v>20994</c:v>
                </c:pt>
                <c:pt idx="64">
                  <c:v>21344</c:v>
                </c:pt>
                <c:pt idx="65">
                  <c:v>21703</c:v>
                </c:pt>
                <c:pt idx="66">
                  <c:v>22135</c:v>
                </c:pt>
                <c:pt idx="67">
                  <c:v>22557</c:v>
                </c:pt>
                <c:pt idx="68">
                  <c:v>22964</c:v>
                </c:pt>
                <c:pt idx="69">
                  <c:v>23375</c:v>
                </c:pt>
                <c:pt idx="70">
                  <c:v>23692</c:v>
                </c:pt>
                <c:pt idx="71">
                  <c:v>24013</c:v>
                </c:pt>
                <c:pt idx="72">
                  <c:v>24296</c:v>
                </c:pt>
                <c:pt idx="73">
                  <c:v>24566</c:v>
                </c:pt>
                <c:pt idx="74">
                  <c:v>24862</c:v>
                </c:pt>
                <c:pt idx="75">
                  <c:v>25180</c:v>
                </c:pt>
                <c:pt idx="76">
                  <c:v>25506</c:v>
                </c:pt>
                <c:pt idx="77">
                  <c:v>25835</c:v>
                </c:pt>
                <c:pt idx="78">
                  <c:v>26190</c:v>
                </c:pt>
                <c:pt idx="79">
                  <c:v>26539</c:v>
                </c:pt>
                <c:pt idx="80">
                  <c:v>26828</c:v>
                </c:pt>
                <c:pt idx="81">
                  <c:v>27114</c:v>
                </c:pt>
                <c:pt idx="82">
                  <c:v>27413</c:v>
                </c:pt>
                <c:pt idx="83">
                  <c:v>27724</c:v>
                </c:pt>
                <c:pt idx="84">
                  <c:v>28034</c:v>
                </c:pt>
                <c:pt idx="85">
                  <c:v>28345</c:v>
                </c:pt>
                <c:pt idx="86">
                  <c:v>28630</c:v>
                </c:pt>
                <c:pt idx="87">
                  <c:v>28936</c:v>
                </c:pt>
                <c:pt idx="88">
                  <c:v>29251</c:v>
                </c:pt>
                <c:pt idx="89">
                  <c:v>29568</c:v>
                </c:pt>
                <c:pt idx="90">
                  <c:v>29879</c:v>
                </c:pt>
                <c:pt idx="91">
                  <c:v>30179</c:v>
                </c:pt>
                <c:pt idx="92">
                  <c:v>30493</c:v>
                </c:pt>
                <c:pt idx="93">
                  <c:v>30770</c:v>
                </c:pt>
                <c:pt idx="94">
                  <c:v>31188</c:v>
                </c:pt>
                <c:pt idx="95">
                  <c:v>31627</c:v>
                </c:pt>
                <c:pt idx="96">
                  <c:v>32035</c:v>
                </c:pt>
                <c:pt idx="97">
                  <c:v>32438</c:v>
                </c:pt>
                <c:pt idx="98">
                  <c:v>32778</c:v>
                </c:pt>
                <c:pt idx="99">
                  <c:v>33090</c:v>
                </c:pt>
                <c:pt idx="100">
                  <c:v>33361</c:v>
                </c:pt>
                <c:pt idx="101">
                  <c:v>33629</c:v>
                </c:pt>
                <c:pt idx="102">
                  <c:v>33897</c:v>
                </c:pt>
                <c:pt idx="103">
                  <c:v>34209</c:v>
                </c:pt>
                <c:pt idx="104">
                  <c:v>34514</c:v>
                </c:pt>
                <c:pt idx="105">
                  <c:v>34802</c:v>
                </c:pt>
                <c:pt idx="106">
                  <c:v>35089</c:v>
                </c:pt>
              </c:numCache>
            </c:numRef>
          </c:cat>
          <c:val>
            <c:numRef>
              <c:f>Sheet1!$B$2:$B$108</c:f>
              <c:numCache>
                <c:formatCode>General</c:formatCode>
                <c:ptCount val="107"/>
                <c:pt idx="0">
                  <c:v>16</c:v>
                </c:pt>
                <c:pt idx="1">
                  <c:v>19</c:v>
                </c:pt>
                <c:pt idx="2">
                  <c:v>21</c:v>
                </c:pt>
                <c:pt idx="3">
                  <c:v>24</c:v>
                </c:pt>
                <c:pt idx="4">
                  <c:v>34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</c:v>
                </c:pt>
                <c:pt idx="16">
                  <c:v>38</c:v>
                </c:pt>
                <c:pt idx="17">
                  <c:v>41</c:v>
                </c:pt>
                <c:pt idx="18">
                  <c:v>34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52</c:v>
                </c:pt>
                <c:pt idx="26">
                  <c:v>16</c:v>
                </c:pt>
                <c:pt idx="27">
                  <c:v>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28</c:v>
                </c:pt>
                <c:pt idx="46">
                  <c:v>26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</c:v>
                </c:pt>
                <c:pt idx="63">
                  <c:v>13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12</c:v>
                </c:pt>
                <c:pt idx="72">
                  <c:v>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25</c:v>
                </c:pt>
                <c:pt idx="99">
                  <c:v>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0411104"/>
        <c:axId val="-1800412192"/>
      </c:lineChart>
      <c:catAx>
        <c:axId val="-180041110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0041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0041219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0041110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Sheet1!$C$2:$C$197</c:f>
              <c:numCache>
                <c:formatCode>General</c:formatCode>
                <c:ptCount val="196"/>
                <c:pt idx="0">
                  <c:v>334</c:v>
                </c:pt>
                <c:pt idx="1">
                  <c:v>506</c:v>
                </c:pt>
                <c:pt idx="2">
                  <c:v>689</c:v>
                </c:pt>
                <c:pt idx="3">
                  <c:v>853</c:v>
                </c:pt>
                <c:pt idx="4">
                  <c:v>1095</c:v>
                </c:pt>
                <c:pt idx="5">
                  <c:v>1259</c:v>
                </c:pt>
                <c:pt idx="6">
                  <c:v>1410</c:v>
                </c:pt>
                <c:pt idx="7">
                  <c:v>1547</c:v>
                </c:pt>
                <c:pt idx="8">
                  <c:v>1748</c:v>
                </c:pt>
                <c:pt idx="9">
                  <c:v>1945</c:v>
                </c:pt>
                <c:pt idx="10">
                  <c:v>2087</c:v>
                </c:pt>
                <c:pt idx="11">
                  <c:v>2270</c:v>
                </c:pt>
                <c:pt idx="12">
                  <c:v>2397</c:v>
                </c:pt>
                <c:pt idx="13">
                  <c:v>2600</c:v>
                </c:pt>
                <c:pt idx="14">
                  <c:v>2826</c:v>
                </c:pt>
                <c:pt idx="15">
                  <c:v>3045</c:v>
                </c:pt>
                <c:pt idx="16">
                  <c:v>3249</c:v>
                </c:pt>
                <c:pt idx="17">
                  <c:v>3461</c:v>
                </c:pt>
                <c:pt idx="18">
                  <c:v>3653</c:v>
                </c:pt>
                <c:pt idx="19">
                  <c:v>3855</c:v>
                </c:pt>
                <c:pt idx="20">
                  <c:v>4073</c:v>
                </c:pt>
                <c:pt idx="21">
                  <c:v>4269</c:v>
                </c:pt>
                <c:pt idx="22">
                  <c:v>4467</c:v>
                </c:pt>
                <c:pt idx="23">
                  <c:v>4656</c:v>
                </c:pt>
                <c:pt idx="24">
                  <c:v>4890</c:v>
                </c:pt>
                <c:pt idx="25">
                  <c:v>5085</c:v>
                </c:pt>
                <c:pt idx="26">
                  <c:v>5273</c:v>
                </c:pt>
                <c:pt idx="27">
                  <c:v>5458</c:v>
                </c:pt>
                <c:pt idx="28">
                  <c:v>5655</c:v>
                </c:pt>
                <c:pt idx="29">
                  <c:v>5810</c:v>
                </c:pt>
                <c:pt idx="30">
                  <c:v>6032</c:v>
                </c:pt>
                <c:pt idx="31">
                  <c:v>6251</c:v>
                </c:pt>
                <c:pt idx="32">
                  <c:v>6431</c:v>
                </c:pt>
                <c:pt idx="33">
                  <c:v>6653</c:v>
                </c:pt>
                <c:pt idx="34">
                  <c:v>6819</c:v>
                </c:pt>
                <c:pt idx="35">
                  <c:v>7027</c:v>
                </c:pt>
                <c:pt idx="36">
                  <c:v>7215</c:v>
                </c:pt>
                <c:pt idx="37">
                  <c:v>7382</c:v>
                </c:pt>
                <c:pt idx="38">
                  <c:v>7546</c:v>
                </c:pt>
                <c:pt idx="39">
                  <c:v>7742</c:v>
                </c:pt>
                <c:pt idx="40">
                  <c:v>7907</c:v>
                </c:pt>
                <c:pt idx="41">
                  <c:v>8089</c:v>
                </c:pt>
                <c:pt idx="42">
                  <c:v>8272</c:v>
                </c:pt>
                <c:pt idx="43">
                  <c:v>8457</c:v>
                </c:pt>
                <c:pt idx="44">
                  <c:v>8668</c:v>
                </c:pt>
                <c:pt idx="45">
                  <c:v>8843</c:v>
                </c:pt>
                <c:pt idx="46">
                  <c:v>9106</c:v>
                </c:pt>
                <c:pt idx="47">
                  <c:v>9290</c:v>
                </c:pt>
                <c:pt idx="48">
                  <c:v>9485</c:v>
                </c:pt>
                <c:pt idx="49">
                  <c:v>9643</c:v>
                </c:pt>
                <c:pt idx="50">
                  <c:v>9788</c:v>
                </c:pt>
                <c:pt idx="51">
                  <c:v>9968</c:v>
                </c:pt>
                <c:pt idx="52">
                  <c:v>10142</c:v>
                </c:pt>
                <c:pt idx="53">
                  <c:v>10301</c:v>
                </c:pt>
                <c:pt idx="54">
                  <c:v>10468</c:v>
                </c:pt>
                <c:pt idx="55">
                  <c:v>10629</c:v>
                </c:pt>
                <c:pt idx="56">
                  <c:v>10824</c:v>
                </c:pt>
                <c:pt idx="57">
                  <c:v>10989</c:v>
                </c:pt>
                <c:pt idx="58">
                  <c:v>11144</c:v>
                </c:pt>
                <c:pt idx="59">
                  <c:v>11306</c:v>
                </c:pt>
                <c:pt idx="60">
                  <c:v>11467</c:v>
                </c:pt>
                <c:pt idx="61">
                  <c:v>11620</c:v>
                </c:pt>
                <c:pt idx="62">
                  <c:v>11767</c:v>
                </c:pt>
                <c:pt idx="63">
                  <c:v>11894</c:v>
                </c:pt>
                <c:pt idx="64">
                  <c:v>12058</c:v>
                </c:pt>
                <c:pt idx="65">
                  <c:v>12235</c:v>
                </c:pt>
                <c:pt idx="66">
                  <c:v>12396</c:v>
                </c:pt>
                <c:pt idx="67">
                  <c:v>12581</c:v>
                </c:pt>
                <c:pt idx="68">
                  <c:v>12766</c:v>
                </c:pt>
                <c:pt idx="69">
                  <c:v>12920</c:v>
                </c:pt>
                <c:pt idx="70">
                  <c:v>13105</c:v>
                </c:pt>
                <c:pt idx="71">
                  <c:v>13285</c:v>
                </c:pt>
                <c:pt idx="72">
                  <c:v>13437</c:v>
                </c:pt>
                <c:pt idx="73">
                  <c:v>13616</c:v>
                </c:pt>
                <c:pt idx="74">
                  <c:v>13814</c:v>
                </c:pt>
                <c:pt idx="75">
                  <c:v>13999</c:v>
                </c:pt>
                <c:pt idx="76">
                  <c:v>14172</c:v>
                </c:pt>
                <c:pt idx="77">
                  <c:v>14311</c:v>
                </c:pt>
                <c:pt idx="78">
                  <c:v>14476</c:v>
                </c:pt>
                <c:pt idx="79">
                  <c:v>14687</c:v>
                </c:pt>
                <c:pt idx="80">
                  <c:v>14846</c:v>
                </c:pt>
                <c:pt idx="81">
                  <c:v>15047</c:v>
                </c:pt>
                <c:pt idx="82">
                  <c:v>15203</c:v>
                </c:pt>
                <c:pt idx="83">
                  <c:v>15366</c:v>
                </c:pt>
                <c:pt idx="84">
                  <c:v>15540</c:v>
                </c:pt>
                <c:pt idx="85">
                  <c:v>15743</c:v>
                </c:pt>
                <c:pt idx="86">
                  <c:v>15878</c:v>
                </c:pt>
                <c:pt idx="87">
                  <c:v>16089</c:v>
                </c:pt>
                <c:pt idx="88">
                  <c:v>16279</c:v>
                </c:pt>
                <c:pt idx="89">
                  <c:v>16464</c:v>
                </c:pt>
                <c:pt idx="90">
                  <c:v>16658</c:v>
                </c:pt>
                <c:pt idx="91">
                  <c:v>16811</c:v>
                </c:pt>
                <c:pt idx="92">
                  <c:v>17018</c:v>
                </c:pt>
                <c:pt idx="93">
                  <c:v>17159</c:v>
                </c:pt>
                <c:pt idx="94">
                  <c:v>17338</c:v>
                </c:pt>
                <c:pt idx="95">
                  <c:v>17505</c:v>
                </c:pt>
                <c:pt idx="96">
                  <c:v>17725</c:v>
                </c:pt>
                <c:pt idx="97">
                  <c:v>17902</c:v>
                </c:pt>
                <c:pt idx="98">
                  <c:v>18066</c:v>
                </c:pt>
                <c:pt idx="99">
                  <c:v>18278</c:v>
                </c:pt>
                <c:pt idx="100">
                  <c:v>18405</c:v>
                </c:pt>
                <c:pt idx="101">
                  <c:v>18599</c:v>
                </c:pt>
                <c:pt idx="102">
                  <c:v>18773</c:v>
                </c:pt>
                <c:pt idx="103">
                  <c:v>18961</c:v>
                </c:pt>
                <c:pt idx="104">
                  <c:v>19152</c:v>
                </c:pt>
                <c:pt idx="105">
                  <c:v>19333</c:v>
                </c:pt>
                <c:pt idx="106">
                  <c:v>19579</c:v>
                </c:pt>
                <c:pt idx="107">
                  <c:v>19754</c:v>
                </c:pt>
                <c:pt idx="108">
                  <c:v>19913</c:v>
                </c:pt>
                <c:pt idx="109">
                  <c:v>20082</c:v>
                </c:pt>
                <c:pt idx="110">
                  <c:v>20234</c:v>
                </c:pt>
                <c:pt idx="111">
                  <c:v>20418</c:v>
                </c:pt>
                <c:pt idx="112">
                  <c:v>20574</c:v>
                </c:pt>
                <c:pt idx="113">
                  <c:v>20832</c:v>
                </c:pt>
                <c:pt idx="114">
                  <c:v>21011</c:v>
                </c:pt>
                <c:pt idx="115">
                  <c:v>21198</c:v>
                </c:pt>
                <c:pt idx="116">
                  <c:v>21376</c:v>
                </c:pt>
                <c:pt idx="117">
                  <c:v>21555</c:v>
                </c:pt>
                <c:pt idx="118">
                  <c:v>21715</c:v>
                </c:pt>
                <c:pt idx="119">
                  <c:v>21918</c:v>
                </c:pt>
                <c:pt idx="120">
                  <c:v>22165</c:v>
                </c:pt>
                <c:pt idx="121">
                  <c:v>22344</c:v>
                </c:pt>
                <c:pt idx="122">
                  <c:v>22544</c:v>
                </c:pt>
                <c:pt idx="123">
                  <c:v>22756</c:v>
                </c:pt>
                <c:pt idx="124">
                  <c:v>22941</c:v>
                </c:pt>
                <c:pt idx="125">
                  <c:v>23157</c:v>
                </c:pt>
                <c:pt idx="126">
                  <c:v>23358</c:v>
                </c:pt>
                <c:pt idx="127">
                  <c:v>23546</c:v>
                </c:pt>
                <c:pt idx="128">
                  <c:v>23792</c:v>
                </c:pt>
                <c:pt idx="129">
                  <c:v>23932</c:v>
                </c:pt>
                <c:pt idx="130">
                  <c:v>24112</c:v>
                </c:pt>
                <c:pt idx="131">
                  <c:v>24249</c:v>
                </c:pt>
                <c:pt idx="132">
                  <c:v>24423</c:v>
                </c:pt>
                <c:pt idx="133">
                  <c:v>24616</c:v>
                </c:pt>
                <c:pt idx="134">
                  <c:v>24750</c:v>
                </c:pt>
                <c:pt idx="135">
                  <c:v>24923</c:v>
                </c:pt>
                <c:pt idx="136">
                  <c:v>25120</c:v>
                </c:pt>
                <c:pt idx="137">
                  <c:v>25307</c:v>
                </c:pt>
                <c:pt idx="138">
                  <c:v>25479</c:v>
                </c:pt>
                <c:pt idx="139">
                  <c:v>25669</c:v>
                </c:pt>
                <c:pt idx="140">
                  <c:v>25883</c:v>
                </c:pt>
                <c:pt idx="141">
                  <c:v>26044</c:v>
                </c:pt>
                <c:pt idx="142">
                  <c:v>26243</c:v>
                </c:pt>
                <c:pt idx="143">
                  <c:v>26407</c:v>
                </c:pt>
                <c:pt idx="144">
                  <c:v>26602</c:v>
                </c:pt>
                <c:pt idx="145">
                  <c:v>26760</c:v>
                </c:pt>
                <c:pt idx="146">
                  <c:v>26930</c:v>
                </c:pt>
                <c:pt idx="147">
                  <c:v>27058</c:v>
                </c:pt>
                <c:pt idx="148">
                  <c:v>27241</c:v>
                </c:pt>
                <c:pt idx="149">
                  <c:v>27364</c:v>
                </c:pt>
                <c:pt idx="150">
                  <c:v>27549</c:v>
                </c:pt>
                <c:pt idx="151">
                  <c:v>27715</c:v>
                </c:pt>
                <c:pt idx="152">
                  <c:v>27896</c:v>
                </c:pt>
                <c:pt idx="153">
                  <c:v>28073</c:v>
                </c:pt>
                <c:pt idx="154">
                  <c:v>28237</c:v>
                </c:pt>
                <c:pt idx="155">
                  <c:v>28422</c:v>
                </c:pt>
                <c:pt idx="156">
                  <c:v>28564</c:v>
                </c:pt>
                <c:pt idx="157">
                  <c:v>28766</c:v>
                </c:pt>
                <c:pt idx="158">
                  <c:v>28920</c:v>
                </c:pt>
                <c:pt idx="159">
                  <c:v>29104</c:v>
                </c:pt>
                <c:pt idx="160">
                  <c:v>29298</c:v>
                </c:pt>
                <c:pt idx="161">
                  <c:v>29460</c:v>
                </c:pt>
                <c:pt idx="162">
                  <c:v>29646</c:v>
                </c:pt>
                <c:pt idx="163">
                  <c:v>29822</c:v>
                </c:pt>
                <c:pt idx="164">
                  <c:v>30011</c:v>
                </c:pt>
                <c:pt idx="165">
                  <c:v>30185</c:v>
                </c:pt>
                <c:pt idx="166">
                  <c:v>30352</c:v>
                </c:pt>
                <c:pt idx="167">
                  <c:v>30516</c:v>
                </c:pt>
                <c:pt idx="168">
                  <c:v>30649</c:v>
                </c:pt>
                <c:pt idx="169">
                  <c:v>30861</c:v>
                </c:pt>
                <c:pt idx="170">
                  <c:v>31029</c:v>
                </c:pt>
                <c:pt idx="171">
                  <c:v>31269</c:v>
                </c:pt>
                <c:pt idx="172">
                  <c:v>31451</c:v>
                </c:pt>
                <c:pt idx="173">
                  <c:v>31659</c:v>
                </c:pt>
                <c:pt idx="174">
                  <c:v>31862</c:v>
                </c:pt>
                <c:pt idx="175">
                  <c:v>32050</c:v>
                </c:pt>
                <c:pt idx="176">
                  <c:v>32238</c:v>
                </c:pt>
                <c:pt idx="177">
                  <c:v>32417</c:v>
                </c:pt>
                <c:pt idx="178">
                  <c:v>32662</c:v>
                </c:pt>
                <c:pt idx="179">
                  <c:v>32857</c:v>
                </c:pt>
                <c:pt idx="180">
                  <c:v>32991</c:v>
                </c:pt>
                <c:pt idx="181">
                  <c:v>33166</c:v>
                </c:pt>
                <c:pt idx="182">
                  <c:v>33329</c:v>
                </c:pt>
                <c:pt idx="183">
                  <c:v>33457</c:v>
                </c:pt>
                <c:pt idx="184">
                  <c:v>33596</c:v>
                </c:pt>
                <c:pt idx="185">
                  <c:v>33722</c:v>
                </c:pt>
                <c:pt idx="186">
                  <c:v>33850</c:v>
                </c:pt>
                <c:pt idx="187">
                  <c:v>34021</c:v>
                </c:pt>
                <c:pt idx="188">
                  <c:v>34155</c:v>
                </c:pt>
                <c:pt idx="189">
                  <c:v>34328</c:v>
                </c:pt>
                <c:pt idx="190">
                  <c:v>34454</c:v>
                </c:pt>
                <c:pt idx="191">
                  <c:v>34628</c:v>
                </c:pt>
                <c:pt idx="192">
                  <c:v>34814</c:v>
                </c:pt>
                <c:pt idx="193">
                  <c:v>34950</c:v>
                </c:pt>
                <c:pt idx="194">
                  <c:v>35079</c:v>
                </c:pt>
                <c:pt idx="195">
                  <c:v>35210</c:v>
                </c:pt>
              </c:numCache>
            </c:numRef>
          </c:cat>
          <c:val>
            <c:numRef>
              <c:f>Sheet1!$E$2:$E$197</c:f>
              <c:numCache>
                <c:formatCode>General</c:formatCode>
                <c:ptCount val="196"/>
                <c:pt idx="0">
                  <c:v>3.181640625</c:v>
                </c:pt>
                <c:pt idx="1">
                  <c:v>8.51953125</c:v>
                </c:pt>
                <c:pt idx="2">
                  <c:v>18.7060546875</c:v>
                </c:pt>
                <c:pt idx="3">
                  <c:v>21.1513671875</c:v>
                </c:pt>
                <c:pt idx="4">
                  <c:v>24.7421875</c:v>
                </c:pt>
                <c:pt idx="5">
                  <c:v>29.8662109375</c:v>
                </c:pt>
                <c:pt idx="6">
                  <c:v>29.1552734375</c:v>
                </c:pt>
                <c:pt idx="7">
                  <c:v>29.7421875</c:v>
                </c:pt>
                <c:pt idx="8">
                  <c:v>31.541015625</c:v>
                </c:pt>
                <c:pt idx="9">
                  <c:v>32.044921875</c:v>
                </c:pt>
                <c:pt idx="10">
                  <c:v>32.056640625</c:v>
                </c:pt>
                <c:pt idx="11">
                  <c:v>32.0576171875</c:v>
                </c:pt>
                <c:pt idx="12">
                  <c:v>32.056640625</c:v>
                </c:pt>
                <c:pt idx="13">
                  <c:v>32.0576171875</c:v>
                </c:pt>
                <c:pt idx="14">
                  <c:v>32.056640625</c:v>
                </c:pt>
                <c:pt idx="15">
                  <c:v>32.0576171875</c:v>
                </c:pt>
                <c:pt idx="16">
                  <c:v>32.056640625</c:v>
                </c:pt>
                <c:pt idx="17">
                  <c:v>32.0576171875</c:v>
                </c:pt>
                <c:pt idx="18">
                  <c:v>32.056640625</c:v>
                </c:pt>
                <c:pt idx="19">
                  <c:v>32.0576171875</c:v>
                </c:pt>
                <c:pt idx="20">
                  <c:v>32.056640625</c:v>
                </c:pt>
                <c:pt idx="21">
                  <c:v>32.056640625</c:v>
                </c:pt>
                <c:pt idx="22">
                  <c:v>32.056640625</c:v>
                </c:pt>
                <c:pt idx="23">
                  <c:v>32.056640625</c:v>
                </c:pt>
                <c:pt idx="24">
                  <c:v>32.056640625</c:v>
                </c:pt>
                <c:pt idx="25">
                  <c:v>32.056640625</c:v>
                </c:pt>
                <c:pt idx="26">
                  <c:v>32.056640625</c:v>
                </c:pt>
                <c:pt idx="27">
                  <c:v>32.232421875</c:v>
                </c:pt>
                <c:pt idx="28">
                  <c:v>32.6640625</c:v>
                </c:pt>
                <c:pt idx="29">
                  <c:v>33.16015625</c:v>
                </c:pt>
                <c:pt idx="30">
                  <c:v>40.6611328125</c:v>
                </c:pt>
                <c:pt idx="31">
                  <c:v>37.5908203125</c:v>
                </c:pt>
                <c:pt idx="32">
                  <c:v>37.6337890625</c:v>
                </c:pt>
                <c:pt idx="33">
                  <c:v>37.7431640625</c:v>
                </c:pt>
                <c:pt idx="34">
                  <c:v>39.5556640625</c:v>
                </c:pt>
                <c:pt idx="35">
                  <c:v>39.5595703125</c:v>
                </c:pt>
                <c:pt idx="36">
                  <c:v>39.5595703125</c:v>
                </c:pt>
                <c:pt idx="37">
                  <c:v>39.5595703125</c:v>
                </c:pt>
                <c:pt idx="38">
                  <c:v>39.5595703125</c:v>
                </c:pt>
                <c:pt idx="39">
                  <c:v>39.560546875</c:v>
                </c:pt>
                <c:pt idx="40">
                  <c:v>39.5595703125</c:v>
                </c:pt>
                <c:pt idx="41">
                  <c:v>39.5595703125</c:v>
                </c:pt>
                <c:pt idx="42">
                  <c:v>39.5595703125</c:v>
                </c:pt>
                <c:pt idx="43">
                  <c:v>39.5595703125</c:v>
                </c:pt>
                <c:pt idx="44">
                  <c:v>39.5595703125</c:v>
                </c:pt>
                <c:pt idx="45">
                  <c:v>39.6611328125</c:v>
                </c:pt>
                <c:pt idx="46">
                  <c:v>41.126953125</c:v>
                </c:pt>
                <c:pt idx="47">
                  <c:v>39.8994140625</c:v>
                </c:pt>
                <c:pt idx="48">
                  <c:v>40.0556640625</c:v>
                </c:pt>
                <c:pt idx="49">
                  <c:v>40.0673828125</c:v>
                </c:pt>
                <c:pt idx="50">
                  <c:v>40.0673828125</c:v>
                </c:pt>
                <c:pt idx="51">
                  <c:v>40.068359375</c:v>
                </c:pt>
                <c:pt idx="52">
                  <c:v>40.0673828125</c:v>
                </c:pt>
                <c:pt idx="53">
                  <c:v>40.0673828125</c:v>
                </c:pt>
                <c:pt idx="54">
                  <c:v>40.0673828125</c:v>
                </c:pt>
                <c:pt idx="55">
                  <c:v>40.0673828125</c:v>
                </c:pt>
                <c:pt idx="56">
                  <c:v>40.068359375</c:v>
                </c:pt>
                <c:pt idx="57">
                  <c:v>40.0673828125</c:v>
                </c:pt>
                <c:pt idx="58">
                  <c:v>40.068359375</c:v>
                </c:pt>
                <c:pt idx="59">
                  <c:v>40.0673828125</c:v>
                </c:pt>
                <c:pt idx="60">
                  <c:v>40.0673828125</c:v>
                </c:pt>
                <c:pt idx="61">
                  <c:v>40.0791015625</c:v>
                </c:pt>
                <c:pt idx="62">
                  <c:v>40.1064453125</c:v>
                </c:pt>
                <c:pt idx="63">
                  <c:v>40.1064453125</c:v>
                </c:pt>
                <c:pt idx="64">
                  <c:v>40.1064453125</c:v>
                </c:pt>
                <c:pt idx="65">
                  <c:v>40.1064453125</c:v>
                </c:pt>
                <c:pt idx="66">
                  <c:v>40.1064453125</c:v>
                </c:pt>
                <c:pt idx="67">
                  <c:v>40.1064453125</c:v>
                </c:pt>
                <c:pt idx="68">
                  <c:v>40.1103515625</c:v>
                </c:pt>
                <c:pt idx="69">
                  <c:v>40.1103515625</c:v>
                </c:pt>
                <c:pt idx="70">
                  <c:v>40.1103515625</c:v>
                </c:pt>
                <c:pt idx="71">
                  <c:v>40.1103515625</c:v>
                </c:pt>
                <c:pt idx="72">
                  <c:v>40.1103515625</c:v>
                </c:pt>
                <c:pt idx="73">
                  <c:v>40.1103515625</c:v>
                </c:pt>
                <c:pt idx="74">
                  <c:v>40.1103515625</c:v>
                </c:pt>
                <c:pt idx="75">
                  <c:v>40.1103515625</c:v>
                </c:pt>
                <c:pt idx="76">
                  <c:v>40.1103515625</c:v>
                </c:pt>
                <c:pt idx="77">
                  <c:v>40.1103515625</c:v>
                </c:pt>
                <c:pt idx="78">
                  <c:v>40.111328125</c:v>
                </c:pt>
                <c:pt idx="79">
                  <c:v>40.1103515625</c:v>
                </c:pt>
                <c:pt idx="80">
                  <c:v>40.1103515625</c:v>
                </c:pt>
                <c:pt idx="81">
                  <c:v>40.1611328125</c:v>
                </c:pt>
                <c:pt idx="82">
                  <c:v>40.9306640625</c:v>
                </c:pt>
                <c:pt idx="83">
                  <c:v>40.9619140625</c:v>
                </c:pt>
                <c:pt idx="84">
                  <c:v>41.0009765625</c:v>
                </c:pt>
                <c:pt idx="85">
                  <c:v>40.392578125</c:v>
                </c:pt>
                <c:pt idx="86">
                  <c:v>40.3916015625</c:v>
                </c:pt>
                <c:pt idx="87">
                  <c:v>40.392578125</c:v>
                </c:pt>
                <c:pt idx="88">
                  <c:v>40.3916015625</c:v>
                </c:pt>
                <c:pt idx="89">
                  <c:v>40.3916015625</c:v>
                </c:pt>
                <c:pt idx="90">
                  <c:v>40.3916015625</c:v>
                </c:pt>
                <c:pt idx="91">
                  <c:v>40.3916015625</c:v>
                </c:pt>
                <c:pt idx="92">
                  <c:v>40.3916015625</c:v>
                </c:pt>
                <c:pt idx="93">
                  <c:v>40.3916015625</c:v>
                </c:pt>
                <c:pt idx="94">
                  <c:v>40.3916015625</c:v>
                </c:pt>
                <c:pt idx="95">
                  <c:v>40.3916015625</c:v>
                </c:pt>
                <c:pt idx="96">
                  <c:v>40.4658203125</c:v>
                </c:pt>
                <c:pt idx="97">
                  <c:v>40.5048828125</c:v>
                </c:pt>
                <c:pt idx="98">
                  <c:v>40.541015625</c:v>
                </c:pt>
                <c:pt idx="99">
                  <c:v>40.5751953125</c:v>
                </c:pt>
                <c:pt idx="100">
                  <c:v>40.5791015625</c:v>
                </c:pt>
                <c:pt idx="101">
                  <c:v>40.580078125</c:v>
                </c:pt>
                <c:pt idx="102">
                  <c:v>40.5791015625</c:v>
                </c:pt>
                <c:pt idx="103">
                  <c:v>40.580078125</c:v>
                </c:pt>
                <c:pt idx="104">
                  <c:v>40.5791015625</c:v>
                </c:pt>
                <c:pt idx="105">
                  <c:v>40.580078125</c:v>
                </c:pt>
                <c:pt idx="106">
                  <c:v>40.5791015625</c:v>
                </c:pt>
                <c:pt idx="107">
                  <c:v>40.5791015625</c:v>
                </c:pt>
                <c:pt idx="108">
                  <c:v>40.5791015625</c:v>
                </c:pt>
                <c:pt idx="109">
                  <c:v>40.5791015625</c:v>
                </c:pt>
                <c:pt idx="110">
                  <c:v>40.580078125</c:v>
                </c:pt>
                <c:pt idx="111">
                  <c:v>40.5791015625</c:v>
                </c:pt>
                <c:pt idx="112">
                  <c:v>40.5830078125</c:v>
                </c:pt>
                <c:pt idx="113">
                  <c:v>41.248046875</c:v>
                </c:pt>
                <c:pt idx="114">
                  <c:v>40.6259765625</c:v>
                </c:pt>
                <c:pt idx="115">
                  <c:v>40.6611328125</c:v>
                </c:pt>
                <c:pt idx="116">
                  <c:v>40.6767578125</c:v>
                </c:pt>
                <c:pt idx="117">
                  <c:v>40.6767578125</c:v>
                </c:pt>
                <c:pt idx="118">
                  <c:v>40.6767578125</c:v>
                </c:pt>
                <c:pt idx="119">
                  <c:v>40.6767578125</c:v>
                </c:pt>
                <c:pt idx="120">
                  <c:v>40.6767578125</c:v>
                </c:pt>
                <c:pt idx="121">
                  <c:v>40.6767578125</c:v>
                </c:pt>
                <c:pt idx="122">
                  <c:v>40.6767578125</c:v>
                </c:pt>
                <c:pt idx="123">
                  <c:v>40.677734375</c:v>
                </c:pt>
                <c:pt idx="124">
                  <c:v>40.6767578125</c:v>
                </c:pt>
                <c:pt idx="125">
                  <c:v>40.677734375</c:v>
                </c:pt>
                <c:pt idx="126">
                  <c:v>40.6767578125</c:v>
                </c:pt>
                <c:pt idx="127">
                  <c:v>40.6767578125</c:v>
                </c:pt>
                <c:pt idx="128">
                  <c:v>42.4580078125</c:v>
                </c:pt>
                <c:pt idx="129">
                  <c:v>40.8017578125</c:v>
                </c:pt>
                <c:pt idx="130">
                  <c:v>40.837890625</c:v>
                </c:pt>
                <c:pt idx="131">
                  <c:v>40.8525390625</c:v>
                </c:pt>
                <c:pt idx="132">
                  <c:v>40.853515625</c:v>
                </c:pt>
                <c:pt idx="133">
                  <c:v>40.8525390625</c:v>
                </c:pt>
                <c:pt idx="134">
                  <c:v>40.8525390625</c:v>
                </c:pt>
                <c:pt idx="135">
                  <c:v>40.8525390625</c:v>
                </c:pt>
                <c:pt idx="136">
                  <c:v>40.8525390625</c:v>
                </c:pt>
                <c:pt idx="137">
                  <c:v>40.853515625</c:v>
                </c:pt>
                <c:pt idx="138">
                  <c:v>40.8525390625</c:v>
                </c:pt>
                <c:pt idx="139">
                  <c:v>40.8525390625</c:v>
                </c:pt>
                <c:pt idx="140">
                  <c:v>40.8525390625</c:v>
                </c:pt>
                <c:pt idx="141">
                  <c:v>40.8564453125</c:v>
                </c:pt>
                <c:pt idx="142">
                  <c:v>40.8564453125</c:v>
                </c:pt>
                <c:pt idx="143">
                  <c:v>40.8564453125</c:v>
                </c:pt>
                <c:pt idx="144">
                  <c:v>40.8564453125</c:v>
                </c:pt>
                <c:pt idx="145">
                  <c:v>40.8681640625</c:v>
                </c:pt>
                <c:pt idx="146">
                  <c:v>40.869140625</c:v>
                </c:pt>
                <c:pt idx="147">
                  <c:v>40.8681640625</c:v>
                </c:pt>
                <c:pt idx="148">
                  <c:v>40.869140625</c:v>
                </c:pt>
                <c:pt idx="149">
                  <c:v>40.8681640625</c:v>
                </c:pt>
                <c:pt idx="150">
                  <c:v>40.869140625</c:v>
                </c:pt>
                <c:pt idx="151">
                  <c:v>40.8681640625</c:v>
                </c:pt>
                <c:pt idx="152">
                  <c:v>40.8681640625</c:v>
                </c:pt>
                <c:pt idx="153">
                  <c:v>40.8681640625</c:v>
                </c:pt>
                <c:pt idx="154">
                  <c:v>40.8681640625</c:v>
                </c:pt>
                <c:pt idx="155">
                  <c:v>40.8681640625</c:v>
                </c:pt>
                <c:pt idx="156">
                  <c:v>40.8681640625</c:v>
                </c:pt>
                <c:pt idx="157">
                  <c:v>40.869140625</c:v>
                </c:pt>
                <c:pt idx="158">
                  <c:v>40.8681640625</c:v>
                </c:pt>
                <c:pt idx="159">
                  <c:v>40.869140625</c:v>
                </c:pt>
                <c:pt idx="160">
                  <c:v>40.8681640625</c:v>
                </c:pt>
                <c:pt idx="161">
                  <c:v>40.8681640625</c:v>
                </c:pt>
                <c:pt idx="162">
                  <c:v>40.8681640625</c:v>
                </c:pt>
                <c:pt idx="163">
                  <c:v>41.0283203125</c:v>
                </c:pt>
                <c:pt idx="164">
                  <c:v>40.912109375</c:v>
                </c:pt>
                <c:pt idx="165">
                  <c:v>40.9423828125</c:v>
                </c:pt>
                <c:pt idx="166">
                  <c:v>40.9619140625</c:v>
                </c:pt>
                <c:pt idx="167">
                  <c:v>40.9619140625</c:v>
                </c:pt>
                <c:pt idx="168">
                  <c:v>40.9619140625</c:v>
                </c:pt>
                <c:pt idx="169">
                  <c:v>40.962890625</c:v>
                </c:pt>
                <c:pt idx="170">
                  <c:v>40.9619140625</c:v>
                </c:pt>
                <c:pt idx="171">
                  <c:v>40.9619140625</c:v>
                </c:pt>
                <c:pt idx="172">
                  <c:v>40.9619140625</c:v>
                </c:pt>
                <c:pt idx="173">
                  <c:v>40.9619140625</c:v>
                </c:pt>
                <c:pt idx="174">
                  <c:v>40.9619140625</c:v>
                </c:pt>
                <c:pt idx="175">
                  <c:v>40.9619140625</c:v>
                </c:pt>
                <c:pt idx="176">
                  <c:v>40.9619140625</c:v>
                </c:pt>
                <c:pt idx="177">
                  <c:v>40.9619140625</c:v>
                </c:pt>
                <c:pt idx="178">
                  <c:v>40.966796875</c:v>
                </c:pt>
                <c:pt idx="179">
                  <c:v>40.982421875</c:v>
                </c:pt>
                <c:pt idx="180">
                  <c:v>41.0009765625</c:v>
                </c:pt>
                <c:pt idx="181">
                  <c:v>41.0322265625</c:v>
                </c:pt>
                <c:pt idx="182">
                  <c:v>41.0439453125</c:v>
                </c:pt>
                <c:pt idx="183">
                  <c:v>41.044921875</c:v>
                </c:pt>
                <c:pt idx="184">
                  <c:v>41.0439453125</c:v>
                </c:pt>
                <c:pt idx="185">
                  <c:v>41.044921875</c:v>
                </c:pt>
                <c:pt idx="186">
                  <c:v>41.0439453125</c:v>
                </c:pt>
                <c:pt idx="187">
                  <c:v>41.044921875</c:v>
                </c:pt>
                <c:pt idx="188">
                  <c:v>41.0439453125</c:v>
                </c:pt>
                <c:pt idx="189">
                  <c:v>41.044921875</c:v>
                </c:pt>
                <c:pt idx="190">
                  <c:v>41.0439453125</c:v>
                </c:pt>
                <c:pt idx="191">
                  <c:v>41.044921875</c:v>
                </c:pt>
                <c:pt idx="192">
                  <c:v>41.0439453125</c:v>
                </c:pt>
                <c:pt idx="193">
                  <c:v>41.0439453125</c:v>
                </c:pt>
                <c:pt idx="194">
                  <c:v>41.0439453125</c:v>
                </c:pt>
                <c:pt idx="195">
                  <c:v>41.044921875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0412736"/>
        <c:axId val="-1795214544"/>
      </c:lineChart>
      <c:catAx>
        <c:axId val="-180041273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795214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9521454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0041273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97"/>
  <sheetViews>
    <sheetView tabSelected="1" topLeftCell="A1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360</f>
        <v>360</v>
      </c>
      <c r="B2" s="1">
        <f>16</f>
        <v>16</v>
      </c>
      <c r="C2" s="1">
        <f>334</f>
        <v>334</v>
      </c>
      <c r="D2" s="1">
        <f>3258</f>
        <v>3258</v>
      </c>
      <c r="E2" s="1">
        <f>3.181640625</f>
        <v>3.181640625</v>
      </c>
      <c r="G2" s="1">
        <f>324</f>
        <v>324</v>
      </c>
    </row>
    <row r="3" spans="1:10" x14ac:dyDescent="0.25">
      <c r="A3" s="1">
        <f>673</f>
        <v>673</v>
      </c>
      <c r="B3" s="1">
        <f>19</f>
        <v>19</v>
      </c>
      <c r="C3" s="1">
        <f>506</f>
        <v>506</v>
      </c>
      <c r="D3" s="1">
        <f>8724</f>
        <v>8724</v>
      </c>
      <c r="E3" s="1">
        <f>8.51953125</f>
        <v>8.51953125</v>
      </c>
    </row>
    <row r="4" spans="1:10" x14ac:dyDescent="0.25">
      <c r="A4" s="1">
        <f>995</f>
        <v>995</v>
      </c>
      <c r="B4" s="1">
        <f>21</f>
        <v>21</v>
      </c>
      <c r="C4" s="1">
        <f>689</f>
        <v>689</v>
      </c>
      <c r="D4" s="1">
        <f>19155</f>
        <v>19155</v>
      </c>
      <c r="E4" s="1">
        <f>18.7060546875</f>
        <v>18.7060546875</v>
      </c>
      <c r="G4" s="1" t="s">
        <v>5</v>
      </c>
    </row>
    <row r="5" spans="1:10" x14ac:dyDescent="0.25">
      <c r="A5" s="1">
        <f>1306</f>
        <v>1306</v>
      </c>
      <c r="B5" s="1">
        <f>24</f>
        <v>24</v>
      </c>
      <c r="C5" s="1">
        <f>853</f>
        <v>853</v>
      </c>
      <c r="D5" s="1">
        <f>21659</f>
        <v>21659</v>
      </c>
      <c r="E5" s="1">
        <f>21.1513671875</f>
        <v>21.1513671875</v>
      </c>
      <c r="G5" s="1">
        <f>177</f>
        <v>177</v>
      </c>
    </row>
    <row r="6" spans="1:10" x14ac:dyDescent="0.25">
      <c r="A6" s="1">
        <f>1606</f>
        <v>1606</v>
      </c>
      <c r="B6" s="1">
        <f>34</f>
        <v>34</v>
      </c>
      <c r="C6" s="1">
        <f>1095</f>
        <v>1095</v>
      </c>
      <c r="D6" s="1">
        <f>25336</f>
        <v>25336</v>
      </c>
      <c r="E6" s="1">
        <f>24.7421875</f>
        <v>24.7421875</v>
      </c>
    </row>
    <row r="7" spans="1:10" x14ac:dyDescent="0.25">
      <c r="A7" s="1">
        <f>1894</f>
        <v>1894</v>
      </c>
      <c r="B7" s="1">
        <f>13</f>
        <v>13</v>
      </c>
      <c r="C7" s="1">
        <f>1259</f>
        <v>1259</v>
      </c>
      <c r="D7" s="1">
        <f>30583</f>
        <v>30583</v>
      </c>
      <c r="E7" s="1">
        <f>29.8662109375</f>
        <v>29.8662109375</v>
      </c>
    </row>
    <row r="8" spans="1:10" x14ac:dyDescent="0.25">
      <c r="A8" s="1">
        <f>2198</f>
        <v>2198</v>
      </c>
      <c r="B8" s="1">
        <f t="shared" ref="B8:B16" si="0">0</f>
        <v>0</v>
      </c>
      <c r="C8" s="1">
        <f>1410</f>
        <v>1410</v>
      </c>
      <c r="D8" s="1">
        <f>29855</f>
        <v>29855</v>
      </c>
      <c r="E8" s="1">
        <f>29.1552734375</f>
        <v>29.1552734375</v>
      </c>
    </row>
    <row r="9" spans="1:10" x14ac:dyDescent="0.25">
      <c r="A9" s="1">
        <f>2479</f>
        <v>2479</v>
      </c>
      <c r="B9" s="1">
        <f t="shared" si="0"/>
        <v>0</v>
      </c>
      <c r="C9" s="1">
        <f>1547</f>
        <v>1547</v>
      </c>
      <c r="D9" s="1">
        <f>30456</f>
        <v>30456</v>
      </c>
      <c r="E9" s="1">
        <f>29.7421875</f>
        <v>29.7421875</v>
      </c>
    </row>
    <row r="10" spans="1:10" x14ac:dyDescent="0.25">
      <c r="A10" s="1">
        <f>2869</f>
        <v>2869</v>
      </c>
      <c r="B10" s="1">
        <f t="shared" si="0"/>
        <v>0</v>
      </c>
      <c r="C10" s="1">
        <f>1748</f>
        <v>1748</v>
      </c>
      <c r="D10" s="1">
        <f>32298</f>
        <v>32298</v>
      </c>
      <c r="E10" s="1">
        <f>31.541015625</f>
        <v>31.541015625</v>
      </c>
    </row>
    <row r="11" spans="1:10" x14ac:dyDescent="0.25">
      <c r="A11" s="1">
        <f>3261</f>
        <v>3261</v>
      </c>
      <c r="B11" s="1">
        <f t="shared" si="0"/>
        <v>0</v>
      </c>
      <c r="C11" s="1">
        <f>1945</f>
        <v>1945</v>
      </c>
      <c r="D11" s="1">
        <f>32814</f>
        <v>32814</v>
      </c>
      <c r="E11" s="1">
        <f>32.044921875</f>
        <v>32.044921875</v>
      </c>
    </row>
    <row r="12" spans="1:10" x14ac:dyDescent="0.25">
      <c r="A12" s="1">
        <f>3689</f>
        <v>3689</v>
      </c>
      <c r="B12" s="1">
        <f t="shared" si="0"/>
        <v>0</v>
      </c>
      <c r="C12" s="1">
        <f>2087</f>
        <v>2087</v>
      </c>
      <c r="D12" s="1">
        <f>32826</f>
        <v>32826</v>
      </c>
      <c r="E12" s="1">
        <f>32.056640625</f>
        <v>32.056640625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4084</f>
        <v>4084</v>
      </c>
      <c r="B13" s="1">
        <f t="shared" si="0"/>
        <v>0</v>
      </c>
      <c r="C13" s="1">
        <f>2270</f>
        <v>2270</v>
      </c>
      <c r="D13" s="1">
        <f>32827</f>
        <v>32827</v>
      </c>
      <c r="E13" s="1">
        <f>32.0576171875</f>
        <v>32.0576171875</v>
      </c>
      <c r="H13" s="1">
        <f>AVERAGE(E11:E32)</f>
        <v>32.533203125</v>
      </c>
      <c r="I13" s="1">
        <f>MAX(E2:E562)</f>
        <v>42.4580078125</v>
      </c>
      <c r="J13" s="1">
        <f>AVERAGE(E181:E197)</f>
        <v>41.037454044117645</v>
      </c>
    </row>
    <row r="14" spans="1:10" x14ac:dyDescent="0.25">
      <c r="A14" s="1">
        <f>4479</f>
        <v>4479</v>
      </c>
      <c r="B14" s="1">
        <f t="shared" si="0"/>
        <v>0</v>
      </c>
      <c r="C14" s="1">
        <f>2397</f>
        <v>2397</v>
      </c>
      <c r="D14" s="1">
        <f>32826</f>
        <v>32826</v>
      </c>
      <c r="E14" s="1">
        <f>32.056640625</f>
        <v>32.056640625</v>
      </c>
    </row>
    <row r="15" spans="1:10" x14ac:dyDescent="0.25">
      <c r="A15" s="1">
        <f>4866</f>
        <v>4866</v>
      </c>
      <c r="B15" s="1">
        <f t="shared" si="0"/>
        <v>0</v>
      </c>
      <c r="C15" s="1">
        <f>2600</f>
        <v>2600</v>
      </c>
      <c r="D15" s="1">
        <f>32827</f>
        <v>32827</v>
      </c>
      <c r="E15" s="1">
        <f>32.0576171875</f>
        <v>32.0576171875</v>
      </c>
    </row>
    <row r="16" spans="1:10" x14ac:dyDescent="0.25">
      <c r="A16" s="1">
        <f>5277</f>
        <v>5277</v>
      </c>
      <c r="B16" s="1">
        <f t="shared" si="0"/>
        <v>0</v>
      </c>
      <c r="C16" s="1">
        <f>2826</f>
        <v>2826</v>
      </c>
      <c r="D16" s="1">
        <f>32826</f>
        <v>32826</v>
      </c>
      <c r="E16" s="1">
        <f>32.056640625</f>
        <v>32.056640625</v>
      </c>
    </row>
    <row r="17" spans="1:5" x14ac:dyDescent="0.25">
      <c r="A17" s="1">
        <f>5617</f>
        <v>5617</v>
      </c>
      <c r="B17" s="1">
        <f>15</f>
        <v>15</v>
      </c>
      <c r="C17" s="1">
        <f>3045</f>
        <v>3045</v>
      </c>
      <c r="D17" s="1">
        <f>32827</f>
        <v>32827</v>
      </c>
      <c r="E17" s="1">
        <f>32.0576171875</f>
        <v>32.0576171875</v>
      </c>
    </row>
    <row r="18" spans="1:5" x14ac:dyDescent="0.25">
      <c r="A18" s="1">
        <f>5928</f>
        <v>5928</v>
      </c>
      <c r="B18" s="1">
        <f>38</f>
        <v>38</v>
      </c>
      <c r="C18" s="1">
        <f>3249</f>
        <v>3249</v>
      </c>
      <c r="D18" s="1">
        <f>32826</f>
        <v>32826</v>
      </c>
      <c r="E18" s="1">
        <f>32.056640625</f>
        <v>32.056640625</v>
      </c>
    </row>
    <row r="19" spans="1:5" x14ac:dyDescent="0.25">
      <c r="A19" s="1">
        <f>6251</f>
        <v>6251</v>
      </c>
      <c r="B19" s="1">
        <f>41</f>
        <v>41</v>
      </c>
      <c r="C19" s="1">
        <f>3461</f>
        <v>3461</v>
      </c>
      <c r="D19" s="1">
        <f>32827</f>
        <v>32827</v>
      </c>
      <c r="E19" s="1">
        <f>32.0576171875</f>
        <v>32.0576171875</v>
      </c>
    </row>
    <row r="20" spans="1:5" x14ac:dyDescent="0.25">
      <c r="A20" s="1">
        <f>6619</f>
        <v>6619</v>
      </c>
      <c r="B20" s="1">
        <f>34</f>
        <v>34</v>
      </c>
      <c r="C20" s="1">
        <f>3653</f>
        <v>3653</v>
      </c>
      <c r="D20" s="1">
        <f>32826</f>
        <v>32826</v>
      </c>
      <c r="E20" s="1">
        <f>32.056640625</f>
        <v>32.056640625</v>
      </c>
    </row>
    <row r="21" spans="1:5" x14ac:dyDescent="0.25">
      <c r="A21" s="1">
        <f>6967</f>
        <v>6967</v>
      </c>
      <c r="B21" s="1">
        <f>4</f>
        <v>4</v>
      </c>
      <c r="C21" s="1">
        <f>3855</f>
        <v>3855</v>
      </c>
      <c r="D21" s="1">
        <f>32827</f>
        <v>32827</v>
      </c>
      <c r="E21" s="1">
        <f>32.0576171875</f>
        <v>32.0576171875</v>
      </c>
    </row>
    <row r="22" spans="1:5" x14ac:dyDescent="0.25">
      <c r="A22" s="1">
        <f>7301</f>
        <v>7301</v>
      </c>
      <c r="B22" s="1">
        <f>0</f>
        <v>0</v>
      </c>
      <c r="C22" s="1">
        <f>4073</f>
        <v>4073</v>
      </c>
      <c r="D22" s="1">
        <f>32826</f>
        <v>32826</v>
      </c>
      <c r="E22" s="1">
        <f t="shared" ref="E22:E28" si="1">32.056640625</f>
        <v>32.056640625</v>
      </c>
    </row>
    <row r="23" spans="1:5" x14ac:dyDescent="0.25">
      <c r="A23" s="1">
        <f>7606</f>
        <v>7606</v>
      </c>
      <c r="B23" s="1">
        <f>0</f>
        <v>0</v>
      </c>
      <c r="C23" s="1">
        <f>4269</f>
        <v>4269</v>
      </c>
      <c r="D23" s="1">
        <f>32826</f>
        <v>32826</v>
      </c>
      <c r="E23" s="1">
        <f t="shared" si="1"/>
        <v>32.056640625</v>
      </c>
    </row>
    <row r="24" spans="1:5" x14ac:dyDescent="0.25">
      <c r="A24" s="1">
        <f>7921</f>
        <v>7921</v>
      </c>
      <c r="B24" s="1">
        <f>0</f>
        <v>0</v>
      </c>
      <c r="C24" s="1">
        <f>4467</f>
        <v>4467</v>
      </c>
      <c r="D24" s="1">
        <f>32826</f>
        <v>32826</v>
      </c>
      <c r="E24" s="1">
        <f t="shared" si="1"/>
        <v>32.056640625</v>
      </c>
    </row>
    <row r="25" spans="1:5" x14ac:dyDescent="0.25">
      <c r="A25" s="1">
        <f>8263</f>
        <v>8263</v>
      </c>
      <c r="B25" s="1">
        <f>0</f>
        <v>0</v>
      </c>
      <c r="C25" s="1">
        <f>4656</f>
        <v>4656</v>
      </c>
      <c r="D25" s="1">
        <f>32826</f>
        <v>32826</v>
      </c>
      <c r="E25" s="1">
        <f t="shared" si="1"/>
        <v>32.056640625</v>
      </c>
    </row>
    <row r="26" spans="1:5" x14ac:dyDescent="0.25">
      <c r="A26" s="1">
        <f>8631</f>
        <v>8631</v>
      </c>
      <c r="B26" s="1">
        <f>0</f>
        <v>0</v>
      </c>
      <c r="C26" s="1">
        <f>4890</f>
        <v>4890</v>
      </c>
      <c r="D26" s="1">
        <f>32826</f>
        <v>32826</v>
      </c>
      <c r="E26" s="1">
        <f t="shared" si="1"/>
        <v>32.056640625</v>
      </c>
    </row>
    <row r="27" spans="1:5" x14ac:dyDescent="0.25">
      <c r="A27" s="1">
        <f>8951</f>
        <v>8951</v>
      </c>
      <c r="B27" s="1">
        <f>52</f>
        <v>52</v>
      </c>
      <c r="C27" s="1">
        <f>5085</f>
        <v>5085</v>
      </c>
      <c r="D27" s="1">
        <f>32826</f>
        <v>32826</v>
      </c>
      <c r="E27" s="1">
        <f t="shared" si="1"/>
        <v>32.056640625</v>
      </c>
    </row>
    <row r="28" spans="1:5" x14ac:dyDescent="0.25">
      <c r="A28" s="1">
        <f>9268</f>
        <v>9268</v>
      </c>
      <c r="B28" s="1">
        <f>16</f>
        <v>16</v>
      </c>
      <c r="C28" s="1">
        <f>5273</f>
        <v>5273</v>
      </c>
      <c r="D28" s="1">
        <f>32826</f>
        <v>32826</v>
      </c>
      <c r="E28" s="1">
        <f t="shared" si="1"/>
        <v>32.056640625</v>
      </c>
    </row>
    <row r="29" spans="1:5" x14ac:dyDescent="0.25">
      <c r="A29" s="1">
        <f>9581</f>
        <v>9581</v>
      </c>
      <c r="B29" s="1">
        <f>25</f>
        <v>25</v>
      </c>
      <c r="C29" s="1">
        <f>5458</f>
        <v>5458</v>
      </c>
      <c r="D29" s="1">
        <f>33006</f>
        <v>33006</v>
      </c>
      <c r="E29" s="1">
        <f>32.232421875</f>
        <v>32.232421875</v>
      </c>
    </row>
    <row r="30" spans="1:5" x14ac:dyDescent="0.25">
      <c r="A30" s="1">
        <f>9880</f>
        <v>9880</v>
      </c>
      <c r="B30" s="1">
        <f>0</f>
        <v>0</v>
      </c>
      <c r="C30" s="1">
        <f>5655</f>
        <v>5655</v>
      </c>
      <c r="D30" s="1">
        <f>33448</f>
        <v>33448</v>
      </c>
      <c r="E30" s="1">
        <f>32.6640625</f>
        <v>32.6640625</v>
      </c>
    </row>
    <row r="31" spans="1:5" x14ac:dyDescent="0.25">
      <c r="A31" s="1">
        <f>10165</f>
        <v>10165</v>
      </c>
      <c r="B31" s="1">
        <f>0</f>
        <v>0</v>
      </c>
      <c r="C31" s="1">
        <f>5810</f>
        <v>5810</v>
      </c>
      <c r="D31" s="1">
        <f>33956</f>
        <v>33956</v>
      </c>
      <c r="E31" s="1">
        <f>33.16015625</f>
        <v>33.16015625</v>
      </c>
    </row>
    <row r="32" spans="1:5" x14ac:dyDescent="0.25">
      <c r="A32" s="1">
        <f>10442</f>
        <v>10442</v>
      </c>
      <c r="B32" s="1">
        <f>0</f>
        <v>0</v>
      </c>
      <c r="C32" s="1">
        <f>6032</f>
        <v>6032</v>
      </c>
      <c r="D32" s="1">
        <f>41637</f>
        <v>41637</v>
      </c>
      <c r="E32" s="1">
        <f>40.6611328125</f>
        <v>40.6611328125</v>
      </c>
    </row>
    <row r="33" spans="1:5" x14ac:dyDescent="0.25">
      <c r="A33" s="1">
        <f>10743</f>
        <v>10743</v>
      </c>
      <c r="B33" s="1">
        <f>0</f>
        <v>0</v>
      </c>
      <c r="C33" s="1">
        <f>6251</f>
        <v>6251</v>
      </c>
      <c r="D33" s="1">
        <f>38493</f>
        <v>38493</v>
      </c>
      <c r="E33" s="1">
        <f>37.5908203125</f>
        <v>37.5908203125</v>
      </c>
    </row>
    <row r="34" spans="1:5" x14ac:dyDescent="0.25">
      <c r="A34" s="1">
        <f>11008</f>
        <v>11008</v>
      </c>
      <c r="B34" s="1">
        <f>0</f>
        <v>0</v>
      </c>
      <c r="C34" s="1">
        <f>6431</f>
        <v>6431</v>
      </c>
      <c r="D34" s="1">
        <f>38537</f>
        <v>38537</v>
      </c>
      <c r="E34" s="1">
        <f>37.6337890625</f>
        <v>37.6337890625</v>
      </c>
    </row>
    <row r="35" spans="1:5" x14ac:dyDescent="0.25">
      <c r="A35" s="1">
        <f>11304</f>
        <v>11304</v>
      </c>
      <c r="B35" s="1">
        <f>0</f>
        <v>0</v>
      </c>
      <c r="C35" s="1">
        <f>6653</f>
        <v>6653</v>
      </c>
      <c r="D35" s="1">
        <f>38649</f>
        <v>38649</v>
      </c>
      <c r="E35" s="1">
        <f>37.7431640625</f>
        <v>37.7431640625</v>
      </c>
    </row>
    <row r="36" spans="1:5" x14ac:dyDescent="0.25">
      <c r="A36" s="1">
        <f>11629</f>
        <v>11629</v>
      </c>
      <c r="B36" s="1">
        <f>16</f>
        <v>16</v>
      </c>
      <c r="C36" s="1">
        <f>6819</f>
        <v>6819</v>
      </c>
      <c r="D36" s="1">
        <f>40505</f>
        <v>40505</v>
      </c>
      <c r="E36" s="1">
        <f>39.5556640625</f>
        <v>39.5556640625</v>
      </c>
    </row>
    <row r="37" spans="1:5" x14ac:dyDescent="0.25">
      <c r="A37" s="1">
        <f>11910</f>
        <v>11910</v>
      </c>
      <c r="B37" s="1">
        <f t="shared" ref="B37:B45" si="2">0</f>
        <v>0</v>
      </c>
      <c r="C37" s="1">
        <f>7027</f>
        <v>7027</v>
      </c>
      <c r="D37" s="1">
        <f>40509</f>
        <v>40509</v>
      </c>
      <c r="E37" s="1">
        <f>39.5595703125</f>
        <v>39.5595703125</v>
      </c>
    </row>
    <row r="38" spans="1:5" x14ac:dyDescent="0.25">
      <c r="A38" s="1">
        <f>12201</f>
        <v>12201</v>
      </c>
      <c r="B38" s="1">
        <f t="shared" si="2"/>
        <v>0</v>
      </c>
      <c r="C38" s="1">
        <f>7215</f>
        <v>7215</v>
      </c>
      <c r="D38" s="1">
        <f>40509</f>
        <v>40509</v>
      </c>
      <c r="E38" s="1">
        <f>39.5595703125</f>
        <v>39.5595703125</v>
      </c>
    </row>
    <row r="39" spans="1:5" x14ac:dyDescent="0.25">
      <c r="A39" s="1">
        <f>12539</f>
        <v>12539</v>
      </c>
      <c r="B39" s="1">
        <f t="shared" si="2"/>
        <v>0</v>
      </c>
      <c r="C39" s="1">
        <f>7382</f>
        <v>7382</v>
      </c>
      <c r="D39" s="1">
        <f>40509</f>
        <v>40509</v>
      </c>
      <c r="E39" s="1">
        <f>39.5595703125</f>
        <v>39.5595703125</v>
      </c>
    </row>
    <row r="40" spans="1:5" x14ac:dyDescent="0.25">
      <c r="A40" s="1">
        <f>12893</f>
        <v>12893</v>
      </c>
      <c r="B40" s="1">
        <f t="shared" si="2"/>
        <v>0</v>
      </c>
      <c r="C40" s="1">
        <f>7546</f>
        <v>7546</v>
      </c>
      <c r="D40" s="1">
        <f>40509</f>
        <v>40509</v>
      </c>
      <c r="E40" s="1">
        <f>39.5595703125</f>
        <v>39.5595703125</v>
      </c>
    </row>
    <row r="41" spans="1:5" x14ac:dyDescent="0.25">
      <c r="A41" s="1">
        <f>13251</f>
        <v>13251</v>
      </c>
      <c r="B41" s="1">
        <f t="shared" si="2"/>
        <v>0</v>
      </c>
      <c r="C41" s="1">
        <f>7742</f>
        <v>7742</v>
      </c>
      <c r="D41" s="1">
        <f>40510</f>
        <v>40510</v>
      </c>
      <c r="E41" s="1">
        <f>39.560546875</f>
        <v>39.560546875</v>
      </c>
    </row>
    <row r="42" spans="1:5" x14ac:dyDescent="0.25">
      <c r="A42" s="1">
        <f>13584</f>
        <v>13584</v>
      </c>
      <c r="B42" s="1">
        <f t="shared" si="2"/>
        <v>0</v>
      </c>
      <c r="C42" s="1">
        <f>7907</f>
        <v>7907</v>
      </c>
      <c r="D42" s="1">
        <f>40509</f>
        <v>40509</v>
      </c>
      <c r="E42" s="1">
        <f>39.5595703125</f>
        <v>39.5595703125</v>
      </c>
    </row>
    <row r="43" spans="1:5" x14ac:dyDescent="0.25">
      <c r="A43" s="1">
        <f>13955</f>
        <v>13955</v>
      </c>
      <c r="B43" s="1">
        <f t="shared" si="2"/>
        <v>0</v>
      </c>
      <c r="C43" s="1">
        <f>8089</f>
        <v>8089</v>
      </c>
      <c r="D43" s="1">
        <f>40509</f>
        <v>40509</v>
      </c>
      <c r="E43" s="1">
        <f>39.5595703125</f>
        <v>39.5595703125</v>
      </c>
    </row>
    <row r="44" spans="1:5" x14ac:dyDescent="0.25">
      <c r="A44" s="1">
        <f>14321</f>
        <v>14321</v>
      </c>
      <c r="B44" s="1">
        <f t="shared" si="2"/>
        <v>0</v>
      </c>
      <c r="C44" s="1">
        <f>8272</f>
        <v>8272</v>
      </c>
      <c r="D44" s="1">
        <f>40509</f>
        <v>40509</v>
      </c>
      <c r="E44" s="1">
        <f>39.5595703125</f>
        <v>39.5595703125</v>
      </c>
    </row>
    <row r="45" spans="1:5" x14ac:dyDescent="0.25">
      <c r="A45" s="1">
        <f>14642</f>
        <v>14642</v>
      </c>
      <c r="B45" s="1">
        <f t="shared" si="2"/>
        <v>0</v>
      </c>
      <c r="C45" s="1">
        <f>8457</f>
        <v>8457</v>
      </c>
      <c r="D45" s="1">
        <f>40509</f>
        <v>40509</v>
      </c>
      <c r="E45" s="1">
        <f>39.5595703125</f>
        <v>39.5595703125</v>
      </c>
    </row>
    <row r="46" spans="1:5" x14ac:dyDescent="0.25">
      <c r="A46" s="1">
        <f>14983</f>
        <v>14983</v>
      </c>
      <c r="B46" s="1">
        <f>4</f>
        <v>4</v>
      </c>
      <c r="C46" s="1">
        <f>8668</f>
        <v>8668</v>
      </c>
      <c r="D46" s="1">
        <f>40509</f>
        <v>40509</v>
      </c>
      <c r="E46" s="1">
        <f>39.5595703125</f>
        <v>39.5595703125</v>
      </c>
    </row>
    <row r="47" spans="1:5" x14ac:dyDescent="0.25">
      <c r="A47" s="1">
        <f>15328</f>
        <v>15328</v>
      </c>
      <c r="B47" s="1">
        <f>28</f>
        <v>28</v>
      </c>
      <c r="C47" s="1">
        <f>8843</f>
        <v>8843</v>
      </c>
      <c r="D47" s="1">
        <f>40613</f>
        <v>40613</v>
      </c>
      <c r="E47" s="1">
        <f>39.6611328125</f>
        <v>39.6611328125</v>
      </c>
    </row>
    <row r="48" spans="1:5" x14ac:dyDescent="0.25">
      <c r="A48" s="1">
        <f>15645</f>
        <v>15645</v>
      </c>
      <c r="B48" s="1">
        <f>26</f>
        <v>26</v>
      </c>
      <c r="C48" s="1">
        <f>9106</f>
        <v>9106</v>
      </c>
      <c r="D48" s="1">
        <f>42114</f>
        <v>42114</v>
      </c>
      <c r="E48" s="1">
        <f>41.126953125</f>
        <v>41.126953125</v>
      </c>
    </row>
    <row r="49" spans="1:5" x14ac:dyDescent="0.25">
      <c r="A49" s="1">
        <f>15965</f>
        <v>15965</v>
      </c>
      <c r="B49" s="1">
        <f>0</f>
        <v>0</v>
      </c>
      <c r="C49" s="1">
        <f>9290</f>
        <v>9290</v>
      </c>
      <c r="D49" s="1">
        <f>40857</f>
        <v>40857</v>
      </c>
      <c r="E49" s="1">
        <f>39.8994140625</f>
        <v>39.8994140625</v>
      </c>
    </row>
    <row r="50" spans="1:5" x14ac:dyDescent="0.25">
      <c r="A50" s="1">
        <f>16270</f>
        <v>16270</v>
      </c>
      <c r="B50" s="1">
        <f>0</f>
        <v>0</v>
      </c>
      <c r="C50" s="1">
        <f>9485</f>
        <v>9485</v>
      </c>
      <c r="D50" s="1">
        <f>41017</f>
        <v>41017</v>
      </c>
      <c r="E50" s="1">
        <f>40.0556640625</f>
        <v>40.0556640625</v>
      </c>
    </row>
    <row r="51" spans="1:5" x14ac:dyDescent="0.25">
      <c r="A51" s="1">
        <f>16616</f>
        <v>16616</v>
      </c>
      <c r="B51" s="1">
        <f>0</f>
        <v>0</v>
      </c>
      <c r="C51" s="1">
        <f>9643</f>
        <v>9643</v>
      </c>
      <c r="D51" s="1">
        <f>41029</f>
        <v>41029</v>
      </c>
      <c r="E51" s="1">
        <f>40.0673828125</f>
        <v>40.0673828125</v>
      </c>
    </row>
    <row r="52" spans="1:5" x14ac:dyDescent="0.25">
      <c r="A52" s="1">
        <f>16961</f>
        <v>16961</v>
      </c>
      <c r="B52" s="1">
        <f>0</f>
        <v>0</v>
      </c>
      <c r="C52" s="1">
        <f>9788</f>
        <v>9788</v>
      </c>
      <c r="D52" s="1">
        <f>41029</f>
        <v>41029</v>
      </c>
      <c r="E52" s="1">
        <f>40.0673828125</f>
        <v>40.0673828125</v>
      </c>
    </row>
    <row r="53" spans="1:5" x14ac:dyDescent="0.25">
      <c r="A53" s="1">
        <f>17298</f>
        <v>17298</v>
      </c>
      <c r="B53" s="1">
        <f>0</f>
        <v>0</v>
      </c>
      <c r="C53" s="1">
        <f>9968</f>
        <v>9968</v>
      </c>
      <c r="D53" s="1">
        <f>41030</f>
        <v>41030</v>
      </c>
      <c r="E53" s="1">
        <f>40.068359375</f>
        <v>40.068359375</v>
      </c>
    </row>
    <row r="54" spans="1:5" x14ac:dyDescent="0.25">
      <c r="A54" s="1">
        <f>17625</f>
        <v>17625</v>
      </c>
      <c r="B54" s="1">
        <f>17</f>
        <v>17</v>
      </c>
      <c r="C54" s="1">
        <f>10142</f>
        <v>10142</v>
      </c>
      <c r="D54" s="1">
        <f>41029</f>
        <v>41029</v>
      </c>
      <c r="E54" s="1">
        <f>40.0673828125</f>
        <v>40.0673828125</v>
      </c>
    </row>
    <row r="55" spans="1:5" x14ac:dyDescent="0.25">
      <c r="A55" s="1">
        <f>17941</f>
        <v>17941</v>
      </c>
      <c r="B55" s="1">
        <f>17</f>
        <v>17</v>
      </c>
      <c r="C55" s="1">
        <f>10301</f>
        <v>10301</v>
      </c>
      <c r="D55" s="1">
        <f>41029</f>
        <v>41029</v>
      </c>
      <c r="E55" s="1">
        <f>40.0673828125</f>
        <v>40.0673828125</v>
      </c>
    </row>
    <row r="56" spans="1:5" x14ac:dyDescent="0.25">
      <c r="A56" s="1">
        <f>18248</f>
        <v>18248</v>
      </c>
      <c r="B56" s="1">
        <f>16</f>
        <v>16</v>
      </c>
      <c r="C56" s="1">
        <f>10468</f>
        <v>10468</v>
      </c>
      <c r="D56" s="1">
        <f>41029</f>
        <v>41029</v>
      </c>
      <c r="E56" s="1">
        <f>40.0673828125</f>
        <v>40.0673828125</v>
      </c>
    </row>
    <row r="57" spans="1:5" x14ac:dyDescent="0.25">
      <c r="A57" s="1">
        <f>18515</f>
        <v>18515</v>
      </c>
      <c r="B57" s="1">
        <f>0</f>
        <v>0</v>
      </c>
      <c r="C57" s="1">
        <f>10629</f>
        <v>10629</v>
      </c>
      <c r="D57" s="1">
        <f>41029</f>
        <v>41029</v>
      </c>
      <c r="E57" s="1">
        <f>40.0673828125</f>
        <v>40.0673828125</v>
      </c>
    </row>
    <row r="58" spans="1:5" x14ac:dyDescent="0.25">
      <c r="A58" s="1">
        <f>18828</f>
        <v>18828</v>
      </c>
      <c r="B58" s="1">
        <f>0</f>
        <v>0</v>
      </c>
      <c r="C58" s="1">
        <f>10824</f>
        <v>10824</v>
      </c>
      <c r="D58" s="1">
        <f>41030</f>
        <v>41030</v>
      </c>
      <c r="E58" s="1">
        <f>40.068359375</f>
        <v>40.068359375</v>
      </c>
    </row>
    <row r="59" spans="1:5" x14ac:dyDescent="0.25">
      <c r="A59" s="1">
        <f>19155</f>
        <v>19155</v>
      </c>
      <c r="B59" s="1">
        <f>0</f>
        <v>0</v>
      </c>
      <c r="C59" s="1">
        <f>10989</f>
        <v>10989</v>
      </c>
      <c r="D59" s="1">
        <f>41029</f>
        <v>41029</v>
      </c>
      <c r="E59" s="1">
        <f>40.0673828125</f>
        <v>40.0673828125</v>
      </c>
    </row>
    <row r="60" spans="1:5" x14ac:dyDescent="0.25">
      <c r="A60" s="1">
        <f>19505</f>
        <v>19505</v>
      </c>
      <c r="B60" s="1">
        <f>0</f>
        <v>0</v>
      </c>
      <c r="C60" s="1">
        <f>11144</f>
        <v>11144</v>
      </c>
      <c r="D60" s="1">
        <f>41030</f>
        <v>41030</v>
      </c>
      <c r="E60" s="1">
        <f>40.068359375</f>
        <v>40.068359375</v>
      </c>
    </row>
    <row r="61" spans="1:5" x14ac:dyDescent="0.25">
      <c r="A61" s="1">
        <f>19851</f>
        <v>19851</v>
      </c>
      <c r="B61" s="1">
        <f>0</f>
        <v>0</v>
      </c>
      <c r="C61" s="1">
        <f>11306</f>
        <v>11306</v>
      </c>
      <c r="D61" s="1">
        <f>41029</f>
        <v>41029</v>
      </c>
      <c r="E61" s="1">
        <f>40.0673828125</f>
        <v>40.0673828125</v>
      </c>
    </row>
    <row r="62" spans="1:5" x14ac:dyDescent="0.25">
      <c r="A62" s="1">
        <f>20107</f>
        <v>20107</v>
      </c>
      <c r="B62" s="1">
        <f>0</f>
        <v>0</v>
      </c>
      <c r="C62" s="1">
        <f>11467</f>
        <v>11467</v>
      </c>
      <c r="D62" s="1">
        <f>41029</f>
        <v>41029</v>
      </c>
      <c r="E62" s="1">
        <f>40.0673828125</f>
        <v>40.0673828125</v>
      </c>
    </row>
    <row r="63" spans="1:5" x14ac:dyDescent="0.25">
      <c r="A63" s="1">
        <f>20375</f>
        <v>20375</v>
      </c>
      <c r="B63" s="1">
        <f>0</f>
        <v>0</v>
      </c>
      <c r="C63" s="1">
        <f>11620</f>
        <v>11620</v>
      </c>
      <c r="D63" s="1">
        <f>41041</f>
        <v>41041</v>
      </c>
      <c r="E63" s="1">
        <f>40.0791015625</f>
        <v>40.0791015625</v>
      </c>
    </row>
    <row r="64" spans="1:5" x14ac:dyDescent="0.25">
      <c r="A64" s="1">
        <f>20652</f>
        <v>20652</v>
      </c>
      <c r="B64" s="1">
        <f>9</f>
        <v>9</v>
      </c>
      <c r="C64" s="1">
        <f>11767</f>
        <v>11767</v>
      </c>
      <c r="D64" s="1">
        <f>41069</f>
        <v>41069</v>
      </c>
      <c r="E64" s="1">
        <f t="shared" ref="E64:E69" si="3">40.1064453125</f>
        <v>40.1064453125</v>
      </c>
    </row>
    <row r="65" spans="1:5" x14ac:dyDescent="0.25">
      <c r="A65" s="1">
        <f>20994</f>
        <v>20994</v>
      </c>
      <c r="B65" s="1">
        <f>13</f>
        <v>13</v>
      </c>
      <c r="C65" s="1">
        <f>11894</f>
        <v>11894</v>
      </c>
      <c r="D65" s="1">
        <f>41069</f>
        <v>41069</v>
      </c>
      <c r="E65" s="1">
        <f t="shared" si="3"/>
        <v>40.1064453125</v>
      </c>
    </row>
    <row r="66" spans="1:5" x14ac:dyDescent="0.25">
      <c r="A66" s="1">
        <f>21344</f>
        <v>21344</v>
      </c>
      <c r="B66" s="1">
        <f>13</f>
        <v>13</v>
      </c>
      <c r="C66" s="1">
        <f>12058</f>
        <v>12058</v>
      </c>
      <c r="D66" s="1">
        <f>41069</f>
        <v>41069</v>
      </c>
      <c r="E66" s="1">
        <f t="shared" si="3"/>
        <v>40.1064453125</v>
      </c>
    </row>
    <row r="67" spans="1:5" x14ac:dyDescent="0.25">
      <c r="A67" s="1">
        <f>21703</f>
        <v>21703</v>
      </c>
      <c r="B67" s="1">
        <f>0</f>
        <v>0</v>
      </c>
      <c r="C67" s="1">
        <f>12235</f>
        <v>12235</v>
      </c>
      <c r="D67" s="1">
        <f>41069</f>
        <v>41069</v>
      </c>
      <c r="E67" s="1">
        <f t="shared" si="3"/>
        <v>40.1064453125</v>
      </c>
    </row>
    <row r="68" spans="1:5" x14ac:dyDescent="0.25">
      <c r="A68" s="1">
        <f>22135</f>
        <v>22135</v>
      </c>
      <c r="B68" s="1">
        <f>0</f>
        <v>0</v>
      </c>
      <c r="C68" s="1">
        <f>12396</f>
        <v>12396</v>
      </c>
      <c r="D68" s="1">
        <f>41069</f>
        <v>41069</v>
      </c>
      <c r="E68" s="1">
        <f t="shared" si="3"/>
        <v>40.1064453125</v>
      </c>
    </row>
    <row r="69" spans="1:5" x14ac:dyDescent="0.25">
      <c r="A69" s="1">
        <f>22557</f>
        <v>22557</v>
      </c>
      <c r="B69" s="1">
        <f>0</f>
        <v>0</v>
      </c>
      <c r="C69" s="1">
        <f>12581</f>
        <v>12581</v>
      </c>
      <c r="D69" s="1">
        <f>41069</f>
        <v>41069</v>
      </c>
      <c r="E69" s="1">
        <f t="shared" si="3"/>
        <v>40.1064453125</v>
      </c>
    </row>
    <row r="70" spans="1:5" x14ac:dyDescent="0.25">
      <c r="A70" s="1">
        <f>22964</f>
        <v>22964</v>
      </c>
      <c r="B70" s="1">
        <f>0</f>
        <v>0</v>
      </c>
      <c r="C70" s="1">
        <f>12766</f>
        <v>12766</v>
      </c>
      <c r="D70" s="1">
        <f t="shared" ref="D70:D79" si="4">41073</f>
        <v>41073</v>
      </c>
      <c r="E70" s="1">
        <f t="shared" ref="E70:E79" si="5">40.1103515625</f>
        <v>40.1103515625</v>
      </c>
    </row>
    <row r="71" spans="1:5" x14ac:dyDescent="0.25">
      <c r="A71" s="1">
        <f>23375</f>
        <v>23375</v>
      </c>
      <c r="B71" s="1">
        <f>0</f>
        <v>0</v>
      </c>
      <c r="C71" s="1">
        <f>12920</f>
        <v>12920</v>
      </c>
      <c r="D71" s="1">
        <f t="shared" si="4"/>
        <v>41073</v>
      </c>
      <c r="E71" s="1">
        <f t="shared" si="5"/>
        <v>40.1103515625</v>
      </c>
    </row>
    <row r="72" spans="1:5" x14ac:dyDescent="0.25">
      <c r="A72" s="1">
        <f>23692</f>
        <v>23692</v>
      </c>
      <c r="B72" s="1">
        <f>12</f>
        <v>12</v>
      </c>
      <c r="C72" s="1">
        <f>13105</f>
        <v>13105</v>
      </c>
      <c r="D72" s="1">
        <f t="shared" si="4"/>
        <v>41073</v>
      </c>
      <c r="E72" s="1">
        <f t="shared" si="5"/>
        <v>40.1103515625</v>
      </c>
    </row>
    <row r="73" spans="1:5" x14ac:dyDescent="0.25">
      <c r="A73" s="1">
        <f>24013</f>
        <v>24013</v>
      </c>
      <c r="B73" s="1">
        <f>12</f>
        <v>12</v>
      </c>
      <c r="C73" s="1">
        <f>13285</f>
        <v>13285</v>
      </c>
      <c r="D73" s="1">
        <f t="shared" si="4"/>
        <v>41073</v>
      </c>
      <c r="E73" s="1">
        <f t="shared" si="5"/>
        <v>40.1103515625</v>
      </c>
    </row>
    <row r="74" spans="1:5" x14ac:dyDescent="0.25">
      <c r="A74" s="1">
        <f>24296</f>
        <v>24296</v>
      </c>
      <c r="B74" s="1">
        <f>6</f>
        <v>6</v>
      </c>
      <c r="C74" s="1">
        <f>13437</f>
        <v>13437</v>
      </c>
      <c r="D74" s="1">
        <f t="shared" si="4"/>
        <v>41073</v>
      </c>
      <c r="E74" s="1">
        <f t="shared" si="5"/>
        <v>40.1103515625</v>
      </c>
    </row>
    <row r="75" spans="1:5" x14ac:dyDescent="0.25">
      <c r="A75" s="1">
        <f>24566</f>
        <v>24566</v>
      </c>
      <c r="B75" s="1">
        <f t="shared" ref="B75:B91" si="6">0</f>
        <v>0</v>
      </c>
      <c r="C75" s="1">
        <f>13616</f>
        <v>13616</v>
      </c>
      <c r="D75" s="1">
        <f t="shared" si="4"/>
        <v>41073</v>
      </c>
      <c r="E75" s="1">
        <f t="shared" si="5"/>
        <v>40.1103515625</v>
      </c>
    </row>
    <row r="76" spans="1:5" x14ac:dyDescent="0.25">
      <c r="A76" s="1">
        <f>24862</f>
        <v>24862</v>
      </c>
      <c r="B76" s="1">
        <f t="shared" si="6"/>
        <v>0</v>
      </c>
      <c r="C76" s="1">
        <f>13814</f>
        <v>13814</v>
      </c>
      <c r="D76" s="1">
        <f t="shared" si="4"/>
        <v>41073</v>
      </c>
      <c r="E76" s="1">
        <f t="shared" si="5"/>
        <v>40.1103515625</v>
      </c>
    </row>
    <row r="77" spans="1:5" x14ac:dyDescent="0.25">
      <c r="A77" s="1">
        <f>25180</f>
        <v>25180</v>
      </c>
      <c r="B77" s="1">
        <f t="shared" si="6"/>
        <v>0</v>
      </c>
      <c r="C77" s="1">
        <f>13999</f>
        <v>13999</v>
      </c>
      <c r="D77" s="1">
        <f t="shared" si="4"/>
        <v>41073</v>
      </c>
      <c r="E77" s="1">
        <f t="shared" si="5"/>
        <v>40.1103515625</v>
      </c>
    </row>
    <row r="78" spans="1:5" x14ac:dyDescent="0.25">
      <c r="A78" s="1">
        <f>25506</f>
        <v>25506</v>
      </c>
      <c r="B78" s="1">
        <f t="shared" si="6"/>
        <v>0</v>
      </c>
      <c r="C78" s="1">
        <f>14172</f>
        <v>14172</v>
      </c>
      <c r="D78" s="1">
        <f t="shared" si="4"/>
        <v>41073</v>
      </c>
      <c r="E78" s="1">
        <f t="shared" si="5"/>
        <v>40.1103515625</v>
      </c>
    </row>
    <row r="79" spans="1:5" x14ac:dyDescent="0.25">
      <c r="A79" s="1">
        <f>25835</f>
        <v>25835</v>
      </c>
      <c r="B79" s="1">
        <f t="shared" si="6"/>
        <v>0</v>
      </c>
      <c r="C79" s="1">
        <f>14311</f>
        <v>14311</v>
      </c>
      <c r="D79" s="1">
        <f t="shared" si="4"/>
        <v>41073</v>
      </c>
      <c r="E79" s="1">
        <f t="shared" si="5"/>
        <v>40.1103515625</v>
      </c>
    </row>
    <row r="80" spans="1:5" x14ac:dyDescent="0.25">
      <c r="A80" s="1">
        <f>26190</f>
        <v>26190</v>
      </c>
      <c r="B80" s="1">
        <f t="shared" si="6"/>
        <v>0</v>
      </c>
      <c r="C80" s="1">
        <f>14476</f>
        <v>14476</v>
      </c>
      <c r="D80" s="1">
        <f>41074</f>
        <v>41074</v>
      </c>
      <c r="E80" s="1">
        <f>40.111328125</f>
        <v>40.111328125</v>
      </c>
    </row>
    <row r="81" spans="1:5" x14ac:dyDescent="0.25">
      <c r="A81" s="1">
        <f>26539</f>
        <v>26539</v>
      </c>
      <c r="B81" s="1">
        <f t="shared" si="6"/>
        <v>0</v>
      </c>
      <c r="C81" s="1">
        <f>14687</f>
        <v>14687</v>
      </c>
      <c r="D81" s="1">
        <f>41073</f>
        <v>41073</v>
      </c>
      <c r="E81" s="1">
        <f>40.1103515625</f>
        <v>40.1103515625</v>
      </c>
    </row>
    <row r="82" spans="1:5" x14ac:dyDescent="0.25">
      <c r="A82" s="1">
        <f>26828</f>
        <v>26828</v>
      </c>
      <c r="B82" s="1">
        <f t="shared" si="6"/>
        <v>0</v>
      </c>
      <c r="C82" s="1">
        <f>14846</f>
        <v>14846</v>
      </c>
      <c r="D82" s="1">
        <f>41073</f>
        <v>41073</v>
      </c>
      <c r="E82" s="1">
        <f>40.1103515625</f>
        <v>40.1103515625</v>
      </c>
    </row>
    <row r="83" spans="1:5" x14ac:dyDescent="0.25">
      <c r="A83" s="1">
        <f>27114</f>
        <v>27114</v>
      </c>
      <c r="B83" s="1">
        <f t="shared" si="6"/>
        <v>0</v>
      </c>
      <c r="C83" s="1">
        <f>15047</f>
        <v>15047</v>
      </c>
      <c r="D83" s="1">
        <f>41125</f>
        <v>41125</v>
      </c>
      <c r="E83" s="1">
        <f>40.1611328125</f>
        <v>40.1611328125</v>
      </c>
    </row>
    <row r="84" spans="1:5" x14ac:dyDescent="0.25">
      <c r="A84" s="1">
        <f>27413</f>
        <v>27413</v>
      </c>
      <c r="B84" s="1">
        <f t="shared" si="6"/>
        <v>0</v>
      </c>
      <c r="C84" s="1">
        <f>15203</f>
        <v>15203</v>
      </c>
      <c r="D84" s="1">
        <f>41913</f>
        <v>41913</v>
      </c>
      <c r="E84" s="1">
        <f>40.9306640625</f>
        <v>40.9306640625</v>
      </c>
    </row>
    <row r="85" spans="1:5" x14ac:dyDescent="0.25">
      <c r="A85" s="1">
        <f>27724</f>
        <v>27724</v>
      </c>
      <c r="B85" s="1">
        <f t="shared" si="6"/>
        <v>0</v>
      </c>
      <c r="C85" s="1">
        <f>15366</f>
        <v>15366</v>
      </c>
      <c r="D85" s="1">
        <f>41945</f>
        <v>41945</v>
      </c>
      <c r="E85" s="1">
        <f>40.9619140625</f>
        <v>40.9619140625</v>
      </c>
    </row>
    <row r="86" spans="1:5" x14ac:dyDescent="0.25">
      <c r="A86" s="1">
        <f>28034</f>
        <v>28034</v>
      </c>
      <c r="B86" s="1">
        <f t="shared" si="6"/>
        <v>0</v>
      </c>
      <c r="C86" s="1">
        <f>15540</f>
        <v>15540</v>
      </c>
      <c r="D86" s="1">
        <f>41985</f>
        <v>41985</v>
      </c>
      <c r="E86" s="1">
        <f>41.0009765625</f>
        <v>41.0009765625</v>
      </c>
    </row>
    <row r="87" spans="1:5" x14ac:dyDescent="0.25">
      <c r="A87" s="1">
        <f>28345</f>
        <v>28345</v>
      </c>
      <c r="B87" s="1">
        <f t="shared" si="6"/>
        <v>0</v>
      </c>
      <c r="C87" s="1">
        <f>15743</f>
        <v>15743</v>
      </c>
      <c r="D87" s="1">
        <f>41362</f>
        <v>41362</v>
      </c>
      <c r="E87" s="1">
        <f>40.392578125</f>
        <v>40.392578125</v>
      </c>
    </row>
    <row r="88" spans="1:5" x14ac:dyDescent="0.25">
      <c r="A88" s="1">
        <f>28630</f>
        <v>28630</v>
      </c>
      <c r="B88" s="1">
        <f t="shared" si="6"/>
        <v>0</v>
      </c>
      <c r="C88" s="1">
        <f>15878</f>
        <v>15878</v>
      </c>
      <c r="D88" s="1">
        <f>41361</f>
        <v>41361</v>
      </c>
      <c r="E88" s="1">
        <f>40.3916015625</f>
        <v>40.3916015625</v>
      </c>
    </row>
    <row r="89" spans="1:5" x14ac:dyDescent="0.25">
      <c r="A89" s="1">
        <f>28936</f>
        <v>28936</v>
      </c>
      <c r="B89" s="1">
        <f t="shared" si="6"/>
        <v>0</v>
      </c>
      <c r="C89" s="1">
        <f>16089</f>
        <v>16089</v>
      </c>
      <c r="D89" s="1">
        <f>41362</f>
        <v>41362</v>
      </c>
      <c r="E89" s="1">
        <f>40.392578125</f>
        <v>40.392578125</v>
      </c>
    </row>
    <row r="90" spans="1:5" x14ac:dyDescent="0.25">
      <c r="A90" s="1">
        <f>29251</f>
        <v>29251</v>
      </c>
      <c r="B90" s="1">
        <f t="shared" si="6"/>
        <v>0</v>
      </c>
      <c r="C90" s="1">
        <f>16279</f>
        <v>16279</v>
      </c>
      <c r="D90" s="1">
        <f t="shared" ref="D90:D97" si="7">41361</f>
        <v>41361</v>
      </c>
      <c r="E90" s="1">
        <f t="shared" ref="E90:E97" si="8">40.3916015625</f>
        <v>40.3916015625</v>
      </c>
    </row>
    <row r="91" spans="1:5" x14ac:dyDescent="0.25">
      <c r="A91" s="1">
        <f>29568</f>
        <v>29568</v>
      </c>
      <c r="B91" s="1">
        <f t="shared" si="6"/>
        <v>0</v>
      </c>
      <c r="C91" s="1">
        <f>16464</f>
        <v>16464</v>
      </c>
      <c r="D91" s="1">
        <f t="shared" si="7"/>
        <v>41361</v>
      </c>
      <c r="E91" s="1">
        <f t="shared" si="8"/>
        <v>40.3916015625</v>
      </c>
    </row>
    <row r="92" spans="1:5" x14ac:dyDescent="0.25">
      <c r="A92" s="1">
        <f>29879</f>
        <v>29879</v>
      </c>
      <c r="B92" s="1">
        <f>21</f>
        <v>21</v>
      </c>
      <c r="C92" s="1">
        <f>16658</f>
        <v>16658</v>
      </c>
      <c r="D92" s="1">
        <f t="shared" si="7"/>
        <v>41361</v>
      </c>
      <c r="E92" s="1">
        <f t="shared" si="8"/>
        <v>40.3916015625</v>
      </c>
    </row>
    <row r="93" spans="1:5" x14ac:dyDescent="0.25">
      <c r="A93" s="1">
        <f>30179</f>
        <v>30179</v>
      </c>
      <c r="B93" s="1">
        <f>12</f>
        <v>12</v>
      </c>
      <c r="C93" s="1">
        <f>16811</f>
        <v>16811</v>
      </c>
      <c r="D93" s="1">
        <f t="shared" si="7"/>
        <v>41361</v>
      </c>
      <c r="E93" s="1">
        <f t="shared" si="8"/>
        <v>40.3916015625</v>
      </c>
    </row>
    <row r="94" spans="1:5" x14ac:dyDescent="0.25">
      <c r="A94" s="1">
        <f>30493</f>
        <v>30493</v>
      </c>
      <c r="B94" s="1">
        <f>0</f>
        <v>0</v>
      </c>
      <c r="C94" s="1">
        <f>17018</f>
        <v>17018</v>
      </c>
      <c r="D94" s="1">
        <f t="shared" si="7"/>
        <v>41361</v>
      </c>
      <c r="E94" s="1">
        <f t="shared" si="8"/>
        <v>40.3916015625</v>
      </c>
    </row>
    <row r="95" spans="1:5" x14ac:dyDescent="0.25">
      <c r="A95" s="1">
        <f>30770</f>
        <v>30770</v>
      </c>
      <c r="B95" s="1">
        <f>0</f>
        <v>0</v>
      </c>
      <c r="C95" s="1">
        <f>17159</f>
        <v>17159</v>
      </c>
      <c r="D95" s="1">
        <f t="shared" si="7"/>
        <v>41361</v>
      </c>
      <c r="E95" s="1">
        <f t="shared" si="8"/>
        <v>40.3916015625</v>
      </c>
    </row>
    <row r="96" spans="1:5" x14ac:dyDescent="0.25">
      <c r="A96" s="1">
        <f>31188</f>
        <v>31188</v>
      </c>
      <c r="B96" s="1">
        <f>0</f>
        <v>0</v>
      </c>
      <c r="C96" s="1">
        <f>17338</f>
        <v>17338</v>
      </c>
      <c r="D96" s="1">
        <f t="shared" si="7"/>
        <v>41361</v>
      </c>
      <c r="E96" s="1">
        <f t="shared" si="8"/>
        <v>40.3916015625</v>
      </c>
    </row>
    <row r="97" spans="1:5" x14ac:dyDescent="0.25">
      <c r="A97" s="1">
        <f>31627</f>
        <v>31627</v>
      </c>
      <c r="B97" s="1">
        <f>0</f>
        <v>0</v>
      </c>
      <c r="C97" s="1">
        <f>17505</f>
        <v>17505</v>
      </c>
      <c r="D97" s="1">
        <f t="shared" si="7"/>
        <v>41361</v>
      </c>
      <c r="E97" s="1">
        <f t="shared" si="8"/>
        <v>40.3916015625</v>
      </c>
    </row>
    <row r="98" spans="1:5" x14ac:dyDescent="0.25">
      <c r="A98" s="1">
        <f>32035</f>
        <v>32035</v>
      </c>
      <c r="B98" s="1">
        <f>0</f>
        <v>0</v>
      </c>
      <c r="C98" s="1">
        <f>17725</f>
        <v>17725</v>
      </c>
      <c r="D98" s="1">
        <f>41437</f>
        <v>41437</v>
      </c>
      <c r="E98" s="1">
        <f>40.4658203125</f>
        <v>40.4658203125</v>
      </c>
    </row>
    <row r="99" spans="1:5" x14ac:dyDescent="0.25">
      <c r="A99" s="1">
        <f>32438</f>
        <v>32438</v>
      </c>
      <c r="B99" s="1">
        <f>0</f>
        <v>0</v>
      </c>
      <c r="C99" s="1">
        <f>17902</f>
        <v>17902</v>
      </c>
      <c r="D99" s="1">
        <f>41477</f>
        <v>41477</v>
      </c>
      <c r="E99" s="1">
        <f>40.5048828125</f>
        <v>40.5048828125</v>
      </c>
    </row>
    <row r="100" spans="1:5" x14ac:dyDescent="0.25">
      <c r="A100" s="1">
        <f>32778</f>
        <v>32778</v>
      </c>
      <c r="B100" s="1">
        <f>25</f>
        <v>25</v>
      </c>
      <c r="C100" s="1">
        <f>18066</f>
        <v>18066</v>
      </c>
      <c r="D100" s="1">
        <f>41514</f>
        <v>41514</v>
      </c>
      <c r="E100" s="1">
        <f>40.541015625</f>
        <v>40.541015625</v>
      </c>
    </row>
    <row r="101" spans="1:5" x14ac:dyDescent="0.25">
      <c r="A101" s="1">
        <f>33090</f>
        <v>33090</v>
      </c>
      <c r="B101" s="1">
        <f>8</f>
        <v>8</v>
      </c>
      <c r="C101" s="1">
        <f>18278</f>
        <v>18278</v>
      </c>
      <c r="D101" s="1">
        <f>41549</f>
        <v>41549</v>
      </c>
      <c r="E101" s="1">
        <f>40.5751953125</f>
        <v>40.5751953125</v>
      </c>
    </row>
    <row r="102" spans="1:5" x14ac:dyDescent="0.25">
      <c r="A102" s="1">
        <f>33361</f>
        <v>33361</v>
      </c>
      <c r="B102" s="1">
        <f>0</f>
        <v>0</v>
      </c>
      <c r="C102" s="1">
        <f>18405</f>
        <v>18405</v>
      </c>
      <c r="D102" s="1">
        <f>41553</f>
        <v>41553</v>
      </c>
      <c r="E102" s="1">
        <f>40.5791015625</f>
        <v>40.5791015625</v>
      </c>
    </row>
    <row r="103" spans="1:5" x14ac:dyDescent="0.25">
      <c r="A103" s="1">
        <f>33629</f>
        <v>33629</v>
      </c>
      <c r="B103" s="1">
        <f>0</f>
        <v>0</v>
      </c>
      <c r="C103" s="1">
        <f>18599</f>
        <v>18599</v>
      </c>
      <c r="D103" s="1">
        <f>41554</f>
        <v>41554</v>
      </c>
      <c r="E103" s="1">
        <f>40.580078125</f>
        <v>40.580078125</v>
      </c>
    </row>
    <row r="104" spans="1:5" x14ac:dyDescent="0.25">
      <c r="A104" s="1">
        <f>33897</f>
        <v>33897</v>
      </c>
      <c r="B104" s="1">
        <f>0</f>
        <v>0</v>
      </c>
      <c r="C104" s="1">
        <f>18773</f>
        <v>18773</v>
      </c>
      <c r="D104" s="1">
        <f>41553</f>
        <v>41553</v>
      </c>
      <c r="E104" s="1">
        <f>40.5791015625</f>
        <v>40.5791015625</v>
      </c>
    </row>
    <row r="105" spans="1:5" x14ac:dyDescent="0.25">
      <c r="A105" s="1">
        <f>34209</f>
        <v>34209</v>
      </c>
      <c r="B105" s="1">
        <f>0</f>
        <v>0</v>
      </c>
      <c r="C105" s="1">
        <f>18961</f>
        <v>18961</v>
      </c>
      <c r="D105" s="1">
        <f>41554</f>
        <v>41554</v>
      </c>
      <c r="E105" s="1">
        <f>40.580078125</f>
        <v>40.580078125</v>
      </c>
    </row>
    <row r="106" spans="1:5" x14ac:dyDescent="0.25">
      <c r="A106" s="1">
        <f>34514</f>
        <v>34514</v>
      </c>
      <c r="B106" s="1">
        <f>0</f>
        <v>0</v>
      </c>
      <c r="C106" s="1">
        <f>19152</f>
        <v>19152</v>
      </c>
      <c r="D106" s="1">
        <f>41553</f>
        <v>41553</v>
      </c>
      <c r="E106" s="1">
        <f>40.5791015625</f>
        <v>40.5791015625</v>
      </c>
    </row>
    <row r="107" spans="1:5" x14ac:dyDescent="0.25">
      <c r="A107" s="1">
        <f>34802</f>
        <v>34802</v>
      </c>
      <c r="B107" s="1">
        <f>0</f>
        <v>0</v>
      </c>
      <c r="C107" s="1">
        <f>19333</f>
        <v>19333</v>
      </c>
      <c r="D107" s="1">
        <f>41554</f>
        <v>41554</v>
      </c>
      <c r="E107" s="1">
        <f>40.580078125</f>
        <v>40.580078125</v>
      </c>
    </row>
    <row r="108" spans="1:5" x14ac:dyDescent="0.25">
      <c r="A108" s="1">
        <f>35089</f>
        <v>35089</v>
      </c>
      <c r="B108" s="1">
        <f>0</f>
        <v>0</v>
      </c>
      <c r="C108" s="1">
        <f>19579</f>
        <v>19579</v>
      </c>
      <c r="D108" s="1">
        <f>41553</f>
        <v>41553</v>
      </c>
      <c r="E108" s="1">
        <f>40.5791015625</f>
        <v>40.5791015625</v>
      </c>
    </row>
    <row r="109" spans="1:5" x14ac:dyDescent="0.25">
      <c r="C109" s="1">
        <f>19754</f>
        <v>19754</v>
      </c>
      <c r="D109" s="1">
        <f>41553</f>
        <v>41553</v>
      </c>
      <c r="E109" s="1">
        <f>40.5791015625</f>
        <v>40.5791015625</v>
      </c>
    </row>
    <row r="110" spans="1:5" x14ac:dyDescent="0.25">
      <c r="C110" s="1">
        <f>19913</f>
        <v>19913</v>
      </c>
      <c r="D110" s="1">
        <f>41553</f>
        <v>41553</v>
      </c>
      <c r="E110" s="1">
        <f>40.5791015625</f>
        <v>40.5791015625</v>
      </c>
    </row>
    <row r="111" spans="1:5" x14ac:dyDescent="0.25">
      <c r="C111" s="1">
        <f>20082</f>
        <v>20082</v>
      </c>
      <c r="D111" s="1">
        <f>41553</f>
        <v>41553</v>
      </c>
      <c r="E111" s="1">
        <f>40.5791015625</f>
        <v>40.5791015625</v>
      </c>
    </row>
    <row r="112" spans="1:5" x14ac:dyDescent="0.25">
      <c r="C112" s="1">
        <f>20234</f>
        <v>20234</v>
      </c>
      <c r="D112" s="1">
        <f>41554</f>
        <v>41554</v>
      </c>
      <c r="E112" s="1">
        <f>40.580078125</f>
        <v>40.580078125</v>
      </c>
    </row>
    <row r="113" spans="3:5" x14ac:dyDescent="0.25">
      <c r="C113" s="1">
        <f>20418</f>
        <v>20418</v>
      </c>
      <c r="D113" s="1">
        <f>41553</f>
        <v>41553</v>
      </c>
      <c r="E113" s="1">
        <f>40.5791015625</f>
        <v>40.5791015625</v>
      </c>
    </row>
    <row r="114" spans="3:5" x14ac:dyDescent="0.25">
      <c r="C114" s="1">
        <f>20574</f>
        <v>20574</v>
      </c>
      <c r="D114" s="1">
        <f>41557</f>
        <v>41557</v>
      </c>
      <c r="E114" s="1">
        <f>40.5830078125</f>
        <v>40.5830078125</v>
      </c>
    </row>
    <row r="115" spans="3:5" x14ac:dyDescent="0.25">
      <c r="C115" s="1">
        <f>20832</f>
        <v>20832</v>
      </c>
      <c r="D115" s="1">
        <f>42238</f>
        <v>42238</v>
      </c>
      <c r="E115" s="1">
        <f>41.248046875</f>
        <v>41.248046875</v>
      </c>
    </row>
    <row r="116" spans="3:5" x14ac:dyDescent="0.25">
      <c r="C116" s="1">
        <f>21011</f>
        <v>21011</v>
      </c>
      <c r="D116" s="1">
        <f>41601</f>
        <v>41601</v>
      </c>
      <c r="E116" s="1">
        <f>40.6259765625</f>
        <v>40.6259765625</v>
      </c>
    </row>
    <row r="117" spans="3:5" x14ac:dyDescent="0.25">
      <c r="C117" s="1">
        <f>21198</f>
        <v>21198</v>
      </c>
      <c r="D117" s="1">
        <f>41637</f>
        <v>41637</v>
      </c>
      <c r="E117" s="1">
        <f>40.6611328125</f>
        <v>40.6611328125</v>
      </c>
    </row>
    <row r="118" spans="3:5" x14ac:dyDescent="0.25">
      <c r="C118" s="1">
        <f>21376</f>
        <v>21376</v>
      </c>
      <c r="D118" s="1">
        <f>41653</f>
        <v>41653</v>
      </c>
      <c r="E118" s="1">
        <f t="shared" ref="E118:E124" si="9">40.6767578125</f>
        <v>40.6767578125</v>
      </c>
    </row>
    <row r="119" spans="3:5" x14ac:dyDescent="0.25">
      <c r="C119" s="1">
        <f>21555</f>
        <v>21555</v>
      </c>
      <c r="D119" s="1">
        <f>41653</f>
        <v>41653</v>
      </c>
      <c r="E119" s="1">
        <f t="shared" si="9"/>
        <v>40.6767578125</v>
      </c>
    </row>
    <row r="120" spans="3:5" x14ac:dyDescent="0.25">
      <c r="C120" s="1">
        <f>21715</f>
        <v>21715</v>
      </c>
      <c r="D120" s="1">
        <f>41653</f>
        <v>41653</v>
      </c>
      <c r="E120" s="1">
        <f t="shared" si="9"/>
        <v>40.6767578125</v>
      </c>
    </row>
    <row r="121" spans="3:5" x14ac:dyDescent="0.25">
      <c r="C121" s="1">
        <f>21918</f>
        <v>21918</v>
      </c>
      <c r="D121" s="1">
        <f>41653</f>
        <v>41653</v>
      </c>
      <c r="E121" s="1">
        <f t="shared" si="9"/>
        <v>40.6767578125</v>
      </c>
    </row>
    <row r="122" spans="3:5" x14ac:dyDescent="0.25">
      <c r="C122" s="1">
        <f>22165</f>
        <v>22165</v>
      </c>
      <c r="D122" s="1">
        <f>41653</f>
        <v>41653</v>
      </c>
      <c r="E122" s="1">
        <f t="shared" si="9"/>
        <v>40.6767578125</v>
      </c>
    </row>
    <row r="123" spans="3:5" x14ac:dyDescent="0.25">
      <c r="C123" s="1">
        <f>22344</f>
        <v>22344</v>
      </c>
      <c r="D123" s="1">
        <f>41653</f>
        <v>41653</v>
      </c>
      <c r="E123" s="1">
        <f t="shared" si="9"/>
        <v>40.6767578125</v>
      </c>
    </row>
    <row r="124" spans="3:5" x14ac:dyDescent="0.25">
      <c r="C124" s="1">
        <f>22544</f>
        <v>22544</v>
      </c>
      <c r="D124" s="1">
        <f>41653</f>
        <v>41653</v>
      </c>
      <c r="E124" s="1">
        <f t="shared" si="9"/>
        <v>40.6767578125</v>
      </c>
    </row>
    <row r="125" spans="3:5" x14ac:dyDescent="0.25">
      <c r="C125" s="1">
        <f>22756</f>
        <v>22756</v>
      </c>
      <c r="D125" s="1">
        <f>41654</f>
        <v>41654</v>
      </c>
      <c r="E125" s="1">
        <f>40.677734375</f>
        <v>40.677734375</v>
      </c>
    </row>
    <row r="126" spans="3:5" x14ac:dyDescent="0.25">
      <c r="C126" s="1">
        <f>22941</f>
        <v>22941</v>
      </c>
      <c r="D126" s="1">
        <f>41653</f>
        <v>41653</v>
      </c>
      <c r="E126" s="1">
        <f>40.6767578125</f>
        <v>40.6767578125</v>
      </c>
    </row>
    <row r="127" spans="3:5" x14ac:dyDescent="0.25">
      <c r="C127" s="1">
        <f>23157</f>
        <v>23157</v>
      </c>
      <c r="D127" s="1">
        <f>41654</f>
        <v>41654</v>
      </c>
      <c r="E127" s="1">
        <f>40.677734375</f>
        <v>40.677734375</v>
      </c>
    </row>
    <row r="128" spans="3:5" x14ac:dyDescent="0.25">
      <c r="C128" s="1">
        <f>23358</f>
        <v>23358</v>
      </c>
      <c r="D128" s="1">
        <f>41653</f>
        <v>41653</v>
      </c>
      <c r="E128" s="1">
        <f>40.6767578125</f>
        <v>40.6767578125</v>
      </c>
    </row>
    <row r="129" spans="3:5" x14ac:dyDescent="0.25">
      <c r="C129" s="1">
        <f>23546</f>
        <v>23546</v>
      </c>
      <c r="D129" s="1">
        <f>41653</f>
        <v>41653</v>
      </c>
      <c r="E129" s="1">
        <f>40.6767578125</f>
        <v>40.6767578125</v>
      </c>
    </row>
    <row r="130" spans="3:5" x14ac:dyDescent="0.25">
      <c r="C130" s="1">
        <f>23792</f>
        <v>23792</v>
      </c>
      <c r="D130" s="1">
        <f>43477</f>
        <v>43477</v>
      </c>
      <c r="E130" s="1">
        <f>42.4580078125</f>
        <v>42.4580078125</v>
      </c>
    </row>
    <row r="131" spans="3:5" x14ac:dyDescent="0.25">
      <c r="C131" s="1">
        <f>23932</f>
        <v>23932</v>
      </c>
      <c r="D131" s="1">
        <f>41781</f>
        <v>41781</v>
      </c>
      <c r="E131" s="1">
        <f>40.8017578125</f>
        <v>40.8017578125</v>
      </c>
    </row>
    <row r="132" spans="3:5" x14ac:dyDescent="0.25">
      <c r="C132" s="1">
        <f>24112</f>
        <v>24112</v>
      </c>
      <c r="D132" s="1">
        <f>41818</f>
        <v>41818</v>
      </c>
      <c r="E132" s="1">
        <f>40.837890625</f>
        <v>40.837890625</v>
      </c>
    </row>
    <row r="133" spans="3:5" x14ac:dyDescent="0.25">
      <c r="C133" s="1">
        <f>24249</f>
        <v>24249</v>
      </c>
      <c r="D133" s="1">
        <f>41833</f>
        <v>41833</v>
      </c>
      <c r="E133" s="1">
        <f>40.8525390625</f>
        <v>40.8525390625</v>
      </c>
    </row>
    <row r="134" spans="3:5" x14ac:dyDescent="0.25">
      <c r="C134" s="1">
        <f>24423</f>
        <v>24423</v>
      </c>
      <c r="D134" s="1">
        <f>41834</f>
        <v>41834</v>
      </c>
      <c r="E134" s="1">
        <f>40.853515625</f>
        <v>40.853515625</v>
      </c>
    </row>
    <row r="135" spans="3:5" x14ac:dyDescent="0.25">
      <c r="C135" s="1">
        <f>24616</f>
        <v>24616</v>
      </c>
      <c r="D135" s="1">
        <f>41833</f>
        <v>41833</v>
      </c>
      <c r="E135" s="1">
        <f>40.8525390625</f>
        <v>40.8525390625</v>
      </c>
    </row>
    <row r="136" spans="3:5" x14ac:dyDescent="0.25">
      <c r="C136" s="1">
        <f>24750</f>
        <v>24750</v>
      </c>
      <c r="D136" s="1">
        <f>41833</f>
        <v>41833</v>
      </c>
      <c r="E136" s="1">
        <f>40.8525390625</f>
        <v>40.8525390625</v>
      </c>
    </row>
    <row r="137" spans="3:5" x14ac:dyDescent="0.25">
      <c r="C137" s="1">
        <f>24923</f>
        <v>24923</v>
      </c>
      <c r="D137" s="1">
        <f>41833</f>
        <v>41833</v>
      </c>
      <c r="E137" s="1">
        <f>40.8525390625</f>
        <v>40.8525390625</v>
      </c>
    </row>
    <row r="138" spans="3:5" x14ac:dyDescent="0.25">
      <c r="C138" s="1">
        <f>25120</f>
        <v>25120</v>
      </c>
      <c r="D138" s="1">
        <f>41833</f>
        <v>41833</v>
      </c>
      <c r="E138" s="1">
        <f>40.8525390625</f>
        <v>40.8525390625</v>
      </c>
    </row>
    <row r="139" spans="3:5" x14ac:dyDescent="0.25">
      <c r="C139" s="1">
        <f>25307</f>
        <v>25307</v>
      </c>
      <c r="D139" s="1">
        <f>41834</f>
        <v>41834</v>
      </c>
      <c r="E139" s="1">
        <f>40.853515625</f>
        <v>40.853515625</v>
      </c>
    </row>
    <row r="140" spans="3:5" x14ac:dyDescent="0.25">
      <c r="C140" s="1">
        <f>25479</f>
        <v>25479</v>
      </c>
      <c r="D140" s="1">
        <f>41833</f>
        <v>41833</v>
      </c>
      <c r="E140" s="1">
        <f>40.8525390625</f>
        <v>40.8525390625</v>
      </c>
    </row>
    <row r="141" spans="3:5" x14ac:dyDescent="0.25">
      <c r="C141" s="1">
        <f>25669</f>
        <v>25669</v>
      </c>
      <c r="D141" s="1">
        <f>41833</f>
        <v>41833</v>
      </c>
      <c r="E141" s="1">
        <f>40.8525390625</f>
        <v>40.8525390625</v>
      </c>
    </row>
    <row r="142" spans="3:5" x14ac:dyDescent="0.25">
      <c r="C142" s="1">
        <f>25883</f>
        <v>25883</v>
      </c>
      <c r="D142" s="1">
        <f>41833</f>
        <v>41833</v>
      </c>
      <c r="E142" s="1">
        <f>40.8525390625</f>
        <v>40.8525390625</v>
      </c>
    </row>
    <row r="143" spans="3:5" x14ac:dyDescent="0.25">
      <c r="C143" s="1">
        <f>26044</f>
        <v>26044</v>
      </c>
      <c r="D143" s="1">
        <f>41837</f>
        <v>41837</v>
      </c>
      <c r="E143" s="1">
        <f>40.8564453125</f>
        <v>40.8564453125</v>
      </c>
    </row>
    <row r="144" spans="3:5" x14ac:dyDescent="0.25">
      <c r="C144" s="1">
        <f>26243</f>
        <v>26243</v>
      </c>
      <c r="D144" s="1">
        <f>41837</f>
        <v>41837</v>
      </c>
      <c r="E144" s="1">
        <f>40.8564453125</f>
        <v>40.8564453125</v>
      </c>
    </row>
    <row r="145" spans="3:5" x14ac:dyDescent="0.25">
      <c r="C145" s="1">
        <f>26407</f>
        <v>26407</v>
      </c>
      <c r="D145" s="1">
        <f>41837</f>
        <v>41837</v>
      </c>
      <c r="E145" s="1">
        <f>40.8564453125</f>
        <v>40.8564453125</v>
      </c>
    </row>
    <row r="146" spans="3:5" x14ac:dyDescent="0.25">
      <c r="C146" s="1">
        <f>26602</f>
        <v>26602</v>
      </c>
      <c r="D146" s="1">
        <f>41837</f>
        <v>41837</v>
      </c>
      <c r="E146" s="1">
        <f>40.8564453125</f>
        <v>40.8564453125</v>
      </c>
    </row>
    <row r="147" spans="3:5" x14ac:dyDescent="0.25">
      <c r="C147" s="1">
        <f>26760</f>
        <v>26760</v>
      </c>
      <c r="D147" s="1">
        <f>41849</f>
        <v>41849</v>
      </c>
      <c r="E147" s="1">
        <f>40.8681640625</f>
        <v>40.8681640625</v>
      </c>
    </row>
    <row r="148" spans="3:5" x14ac:dyDescent="0.25">
      <c r="C148" s="1">
        <f>26930</f>
        <v>26930</v>
      </c>
      <c r="D148" s="1">
        <f>41850</f>
        <v>41850</v>
      </c>
      <c r="E148" s="1">
        <f>40.869140625</f>
        <v>40.869140625</v>
      </c>
    </row>
    <row r="149" spans="3:5" x14ac:dyDescent="0.25">
      <c r="C149" s="1">
        <f>27058</f>
        <v>27058</v>
      </c>
      <c r="D149" s="1">
        <f>41849</f>
        <v>41849</v>
      </c>
      <c r="E149" s="1">
        <f>40.8681640625</f>
        <v>40.8681640625</v>
      </c>
    </row>
    <row r="150" spans="3:5" x14ac:dyDescent="0.25">
      <c r="C150" s="1">
        <f>27241</f>
        <v>27241</v>
      </c>
      <c r="D150" s="1">
        <f>41850</f>
        <v>41850</v>
      </c>
      <c r="E150" s="1">
        <f>40.869140625</f>
        <v>40.869140625</v>
      </c>
    </row>
    <row r="151" spans="3:5" x14ac:dyDescent="0.25">
      <c r="C151" s="1">
        <f>27364</f>
        <v>27364</v>
      </c>
      <c r="D151" s="1">
        <f>41849</f>
        <v>41849</v>
      </c>
      <c r="E151" s="1">
        <f>40.8681640625</f>
        <v>40.8681640625</v>
      </c>
    </row>
    <row r="152" spans="3:5" x14ac:dyDescent="0.25">
      <c r="C152" s="1">
        <f>27549</f>
        <v>27549</v>
      </c>
      <c r="D152" s="1">
        <f>41850</f>
        <v>41850</v>
      </c>
      <c r="E152" s="1">
        <f>40.869140625</f>
        <v>40.869140625</v>
      </c>
    </row>
    <row r="153" spans="3:5" x14ac:dyDescent="0.25">
      <c r="C153" s="1">
        <f>27715</f>
        <v>27715</v>
      </c>
      <c r="D153" s="1">
        <f>41849</f>
        <v>41849</v>
      </c>
      <c r="E153" s="1">
        <f t="shared" ref="E153:E158" si="10">40.8681640625</f>
        <v>40.8681640625</v>
      </c>
    </row>
    <row r="154" spans="3:5" x14ac:dyDescent="0.25">
      <c r="C154" s="1">
        <f>27896</f>
        <v>27896</v>
      </c>
      <c r="D154" s="1">
        <f>41849</f>
        <v>41849</v>
      </c>
      <c r="E154" s="1">
        <f t="shared" si="10"/>
        <v>40.8681640625</v>
      </c>
    </row>
    <row r="155" spans="3:5" x14ac:dyDescent="0.25">
      <c r="C155" s="1">
        <f>28073</f>
        <v>28073</v>
      </c>
      <c r="D155" s="1">
        <f>41849</f>
        <v>41849</v>
      </c>
      <c r="E155" s="1">
        <f t="shared" si="10"/>
        <v>40.8681640625</v>
      </c>
    </row>
    <row r="156" spans="3:5" x14ac:dyDescent="0.25">
      <c r="C156" s="1">
        <f>28237</f>
        <v>28237</v>
      </c>
      <c r="D156" s="1">
        <f>41849</f>
        <v>41849</v>
      </c>
      <c r="E156" s="1">
        <f t="shared" si="10"/>
        <v>40.8681640625</v>
      </c>
    </row>
    <row r="157" spans="3:5" x14ac:dyDescent="0.25">
      <c r="C157" s="1">
        <f>28422</f>
        <v>28422</v>
      </c>
      <c r="D157" s="1">
        <f>41849</f>
        <v>41849</v>
      </c>
      <c r="E157" s="1">
        <f t="shared" si="10"/>
        <v>40.8681640625</v>
      </c>
    </row>
    <row r="158" spans="3:5" x14ac:dyDescent="0.25">
      <c r="C158" s="1">
        <f>28564</f>
        <v>28564</v>
      </c>
      <c r="D158" s="1">
        <f>41849</f>
        <v>41849</v>
      </c>
      <c r="E158" s="1">
        <f t="shared" si="10"/>
        <v>40.8681640625</v>
      </c>
    </row>
    <row r="159" spans="3:5" x14ac:dyDescent="0.25">
      <c r="C159" s="1">
        <f>28766</f>
        <v>28766</v>
      </c>
      <c r="D159" s="1">
        <f>41850</f>
        <v>41850</v>
      </c>
      <c r="E159" s="1">
        <f>40.869140625</f>
        <v>40.869140625</v>
      </c>
    </row>
    <row r="160" spans="3:5" x14ac:dyDescent="0.25">
      <c r="C160" s="1">
        <f>28920</f>
        <v>28920</v>
      </c>
      <c r="D160" s="1">
        <f>41849</f>
        <v>41849</v>
      </c>
      <c r="E160" s="1">
        <f>40.8681640625</f>
        <v>40.8681640625</v>
      </c>
    </row>
    <row r="161" spans="3:5" x14ac:dyDescent="0.25">
      <c r="C161" s="1">
        <f>29104</f>
        <v>29104</v>
      </c>
      <c r="D161" s="1">
        <f>41850</f>
        <v>41850</v>
      </c>
      <c r="E161" s="1">
        <f>40.869140625</f>
        <v>40.869140625</v>
      </c>
    </row>
    <row r="162" spans="3:5" x14ac:dyDescent="0.25">
      <c r="C162" s="1">
        <f>29298</f>
        <v>29298</v>
      </c>
      <c r="D162" s="1">
        <f>41849</f>
        <v>41849</v>
      </c>
      <c r="E162" s="1">
        <f>40.8681640625</f>
        <v>40.8681640625</v>
      </c>
    </row>
    <row r="163" spans="3:5" x14ac:dyDescent="0.25">
      <c r="C163" s="1">
        <f>29460</f>
        <v>29460</v>
      </c>
      <c r="D163" s="1">
        <f>41849</f>
        <v>41849</v>
      </c>
      <c r="E163" s="1">
        <f>40.8681640625</f>
        <v>40.8681640625</v>
      </c>
    </row>
    <row r="164" spans="3:5" x14ac:dyDescent="0.25">
      <c r="C164" s="1">
        <f>29646</f>
        <v>29646</v>
      </c>
      <c r="D164" s="1">
        <f>41849</f>
        <v>41849</v>
      </c>
      <c r="E164" s="1">
        <f>40.8681640625</f>
        <v>40.8681640625</v>
      </c>
    </row>
    <row r="165" spans="3:5" x14ac:dyDescent="0.25">
      <c r="C165" s="1">
        <f>29822</f>
        <v>29822</v>
      </c>
      <c r="D165" s="1">
        <f>42013</f>
        <v>42013</v>
      </c>
      <c r="E165" s="1">
        <f>41.0283203125</f>
        <v>41.0283203125</v>
      </c>
    </row>
    <row r="166" spans="3:5" x14ac:dyDescent="0.25">
      <c r="C166" s="1">
        <f>30011</f>
        <v>30011</v>
      </c>
      <c r="D166" s="1">
        <f>41894</f>
        <v>41894</v>
      </c>
      <c r="E166" s="1">
        <f>40.912109375</f>
        <v>40.912109375</v>
      </c>
    </row>
    <row r="167" spans="3:5" x14ac:dyDescent="0.25">
      <c r="C167" s="1">
        <f>30185</f>
        <v>30185</v>
      </c>
      <c r="D167" s="1">
        <f>41925</f>
        <v>41925</v>
      </c>
      <c r="E167" s="1">
        <f>40.9423828125</f>
        <v>40.9423828125</v>
      </c>
    </row>
    <row r="168" spans="3:5" x14ac:dyDescent="0.25">
      <c r="C168" s="1">
        <f>30352</f>
        <v>30352</v>
      </c>
      <c r="D168" s="1">
        <f>41945</f>
        <v>41945</v>
      </c>
      <c r="E168" s="1">
        <f>40.9619140625</f>
        <v>40.9619140625</v>
      </c>
    </row>
    <row r="169" spans="3:5" x14ac:dyDescent="0.25">
      <c r="C169" s="1">
        <f>30516</f>
        <v>30516</v>
      </c>
      <c r="D169" s="1">
        <f>41945</f>
        <v>41945</v>
      </c>
      <c r="E169" s="1">
        <f>40.9619140625</f>
        <v>40.9619140625</v>
      </c>
    </row>
    <row r="170" spans="3:5" x14ac:dyDescent="0.25">
      <c r="C170" s="1">
        <f>30649</f>
        <v>30649</v>
      </c>
      <c r="D170" s="1">
        <f>41945</f>
        <v>41945</v>
      </c>
      <c r="E170" s="1">
        <f>40.9619140625</f>
        <v>40.9619140625</v>
      </c>
    </row>
    <row r="171" spans="3:5" x14ac:dyDescent="0.25">
      <c r="C171" s="1">
        <f>30861</f>
        <v>30861</v>
      </c>
      <c r="D171" s="1">
        <f>41946</f>
        <v>41946</v>
      </c>
      <c r="E171" s="1">
        <f>40.962890625</f>
        <v>40.962890625</v>
      </c>
    </row>
    <row r="172" spans="3:5" x14ac:dyDescent="0.25">
      <c r="C172" s="1">
        <f>31029</f>
        <v>31029</v>
      </c>
      <c r="D172" s="1">
        <f t="shared" ref="D172:D179" si="11">41945</f>
        <v>41945</v>
      </c>
      <c r="E172" s="1">
        <f t="shared" ref="E172:E179" si="12">40.9619140625</f>
        <v>40.9619140625</v>
      </c>
    </row>
    <row r="173" spans="3:5" x14ac:dyDescent="0.25">
      <c r="C173" s="1">
        <f>31269</f>
        <v>31269</v>
      </c>
      <c r="D173" s="1">
        <f t="shared" si="11"/>
        <v>41945</v>
      </c>
      <c r="E173" s="1">
        <f t="shared" si="12"/>
        <v>40.9619140625</v>
      </c>
    </row>
    <row r="174" spans="3:5" x14ac:dyDescent="0.25">
      <c r="C174" s="1">
        <f>31451</f>
        <v>31451</v>
      </c>
      <c r="D174" s="1">
        <f t="shared" si="11"/>
        <v>41945</v>
      </c>
      <c r="E174" s="1">
        <f t="shared" si="12"/>
        <v>40.9619140625</v>
      </c>
    </row>
    <row r="175" spans="3:5" x14ac:dyDescent="0.25">
      <c r="C175" s="1">
        <f>31659</f>
        <v>31659</v>
      </c>
      <c r="D175" s="1">
        <f t="shared" si="11"/>
        <v>41945</v>
      </c>
      <c r="E175" s="1">
        <f t="shared" si="12"/>
        <v>40.9619140625</v>
      </c>
    </row>
    <row r="176" spans="3:5" x14ac:dyDescent="0.25">
      <c r="C176" s="1">
        <f>31862</f>
        <v>31862</v>
      </c>
      <c r="D176" s="1">
        <f t="shared" si="11"/>
        <v>41945</v>
      </c>
      <c r="E176" s="1">
        <f t="shared" si="12"/>
        <v>40.9619140625</v>
      </c>
    </row>
    <row r="177" spans="3:5" x14ac:dyDescent="0.25">
      <c r="C177" s="1">
        <f>32050</f>
        <v>32050</v>
      </c>
      <c r="D177" s="1">
        <f t="shared" si="11"/>
        <v>41945</v>
      </c>
      <c r="E177" s="1">
        <f t="shared" si="12"/>
        <v>40.9619140625</v>
      </c>
    </row>
    <row r="178" spans="3:5" x14ac:dyDescent="0.25">
      <c r="C178" s="1">
        <f>32238</f>
        <v>32238</v>
      </c>
      <c r="D178" s="1">
        <f t="shared" si="11"/>
        <v>41945</v>
      </c>
      <c r="E178" s="1">
        <f t="shared" si="12"/>
        <v>40.9619140625</v>
      </c>
    </row>
    <row r="179" spans="3:5" x14ac:dyDescent="0.25">
      <c r="C179" s="1">
        <f>32417</f>
        <v>32417</v>
      </c>
      <c r="D179" s="1">
        <f t="shared" si="11"/>
        <v>41945</v>
      </c>
      <c r="E179" s="1">
        <f t="shared" si="12"/>
        <v>40.9619140625</v>
      </c>
    </row>
    <row r="180" spans="3:5" x14ac:dyDescent="0.25">
      <c r="C180" s="1">
        <f>32662</f>
        <v>32662</v>
      </c>
      <c r="D180" s="1">
        <f>41950</f>
        <v>41950</v>
      </c>
      <c r="E180" s="1">
        <f>40.966796875</f>
        <v>40.966796875</v>
      </c>
    </row>
    <row r="181" spans="3:5" x14ac:dyDescent="0.25">
      <c r="C181" s="1">
        <f>32857</f>
        <v>32857</v>
      </c>
      <c r="D181" s="1">
        <f>41966</f>
        <v>41966</v>
      </c>
      <c r="E181" s="1">
        <f>40.982421875</f>
        <v>40.982421875</v>
      </c>
    </row>
    <row r="182" spans="3:5" x14ac:dyDescent="0.25">
      <c r="C182" s="1">
        <f>32991</f>
        <v>32991</v>
      </c>
      <c r="D182" s="1">
        <f>41985</f>
        <v>41985</v>
      </c>
      <c r="E182" s="1">
        <f>41.0009765625</f>
        <v>41.0009765625</v>
      </c>
    </row>
    <row r="183" spans="3:5" x14ac:dyDescent="0.25">
      <c r="C183" s="1">
        <f>33166</f>
        <v>33166</v>
      </c>
      <c r="D183" s="1">
        <f>42017</f>
        <v>42017</v>
      </c>
      <c r="E183" s="1">
        <f>41.0322265625</f>
        <v>41.0322265625</v>
      </c>
    </row>
    <row r="184" spans="3:5" x14ac:dyDescent="0.25">
      <c r="C184" s="1">
        <f>33329</f>
        <v>33329</v>
      </c>
      <c r="D184" s="1">
        <f>42029</f>
        <v>42029</v>
      </c>
      <c r="E184" s="1">
        <f>41.0439453125</f>
        <v>41.0439453125</v>
      </c>
    </row>
    <row r="185" spans="3:5" x14ac:dyDescent="0.25">
      <c r="C185" s="1">
        <f>33457</f>
        <v>33457</v>
      </c>
      <c r="D185" s="1">
        <f>42030</f>
        <v>42030</v>
      </c>
      <c r="E185" s="1">
        <f>41.044921875</f>
        <v>41.044921875</v>
      </c>
    </row>
    <row r="186" spans="3:5" x14ac:dyDescent="0.25">
      <c r="C186" s="1">
        <f>33596</f>
        <v>33596</v>
      </c>
      <c r="D186" s="1">
        <f>42029</f>
        <v>42029</v>
      </c>
      <c r="E186" s="1">
        <f>41.0439453125</f>
        <v>41.0439453125</v>
      </c>
    </row>
    <row r="187" spans="3:5" x14ac:dyDescent="0.25">
      <c r="C187" s="1">
        <f>33722</f>
        <v>33722</v>
      </c>
      <c r="D187" s="1">
        <f>42030</f>
        <v>42030</v>
      </c>
      <c r="E187" s="1">
        <f>41.044921875</f>
        <v>41.044921875</v>
      </c>
    </row>
    <row r="188" spans="3:5" x14ac:dyDescent="0.25">
      <c r="C188" s="1">
        <f>33850</f>
        <v>33850</v>
      </c>
      <c r="D188" s="1">
        <f>42029</f>
        <v>42029</v>
      </c>
      <c r="E188" s="1">
        <f>41.0439453125</f>
        <v>41.0439453125</v>
      </c>
    </row>
    <row r="189" spans="3:5" x14ac:dyDescent="0.25">
      <c r="C189" s="1">
        <f>34021</f>
        <v>34021</v>
      </c>
      <c r="D189" s="1">
        <f>42030</f>
        <v>42030</v>
      </c>
      <c r="E189" s="1">
        <f>41.044921875</f>
        <v>41.044921875</v>
      </c>
    </row>
    <row r="190" spans="3:5" x14ac:dyDescent="0.25">
      <c r="C190" s="1">
        <f>34155</f>
        <v>34155</v>
      </c>
      <c r="D190" s="1">
        <f>42029</f>
        <v>42029</v>
      </c>
      <c r="E190" s="1">
        <f>41.0439453125</f>
        <v>41.0439453125</v>
      </c>
    </row>
    <row r="191" spans="3:5" x14ac:dyDescent="0.25">
      <c r="C191" s="1">
        <f>34328</f>
        <v>34328</v>
      </c>
      <c r="D191" s="1">
        <f>42030</f>
        <v>42030</v>
      </c>
      <c r="E191" s="1">
        <f>41.044921875</f>
        <v>41.044921875</v>
      </c>
    </row>
    <row r="192" spans="3:5" x14ac:dyDescent="0.25">
      <c r="C192" s="1">
        <f>34454</f>
        <v>34454</v>
      </c>
      <c r="D192" s="1">
        <f>42029</f>
        <v>42029</v>
      </c>
      <c r="E192" s="1">
        <f>41.0439453125</f>
        <v>41.0439453125</v>
      </c>
    </row>
    <row r="193" spans="3:5" x14ac:dyDescent="0.25">
      <c r="C193" s="1">
        <f>34628</f>
        <v>34628</v>
      </c>
      <c r="D193" s="1">
        <f>42030</f>
        <v>42030</v>
      </c>
      <c r="E193" s="1">
        <f>41.044921875</f>
        <v>41.044921875</v>
      </c>
    </row>
    <row r="194" spans="3:5" x14ac:dyDescent="0.25">
      <c r="C194" s="1">
        <f>34814</f>
        <v>34814</v>
      </c>
      <c r="D194" s="1">
        <f>42029</f>
        <v>42029</v>
      </c>
      <c r="E194" s="1">
        <f>41.0439453125</f>
        <v>41.0439453125</v>
      </c>
    </row>
    <row r="195" spans="3:5" x14ac:dyDescent="0.25">
      <c r="C195" s="1">
        <f>34950</f>
        <v>34950</v>
      </c>
      <c r="D195" s="1">
        <f>42029</f>
        <v>42029</v>
      </c>
      <c r="E195" s="1">
        <f>41.0439453125</f>
        <v>41.0439453125</v>
      </c>
    </row>
    <row r="196" spans="3:5" x14ac:dyDescent="0.25">
      <c r="C196" s="1">
        <f>35079</f>
        <v>35079</v>
      </c>
      <c r="D196" s="1">
        <f>42029</f>
        <v>42029</v>
      </c>
      <c r="E196" s="1">
        <f>41.0439453125</f>
        <v>41.0439453125</v>
      </c>
    </row>
    <row r="197" spans="3:5" x14ac:dyDescent="0.25">
      <c r="C197" s="1">
        <f>35210</f>
        <v>35210</v>
      </c>
      <c r="D197" s="1">
        <f>42030</f>
        <v>42030</v>
      </c>
      <c r="E197" s="1">
        <f>41.044921875</f>
        <v>41.044921875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2016-01-08T15:46:52Z</cp:lastPrinted>
  <dcterms:created xsi:type="dcterms:W3CDTF">2016-01-08T15:46:52Z</dcterms:created>
  <dcterms:modified xsi:type="dcterms:W3CDTF">2016-01-08T15:26:26Z</dcterms:modified>
</cp:coreProperties>
</file>