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M-GWT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I13" i="2" s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<sst xmlns="http://schemas.openxmlformats.org/spreadsheetml/2006/main" count="9" uniqueCount="9">
  <si>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</si>
  <si>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</si>
  <si>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</si>
  <si>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</si>
  <si>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311(116x)</t>
  </si>
  <si>
    <t>AVERAGE: 170(213x)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</si>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</sst>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Sheet1!$A$2:$A$117</c:f>
              <c:numCache>
                <c:formatCode>General</c:formatCode>
                <c:ptCount val="116"/>
                <c:pt idx="0">
                  <c:v>369</c:v>
                </c:pt>
                <c:pt idx="1">
                  <c:v>687</c:v>
                </c:pt>
                <c:pt idx="2">
                  <c:v>971</c:v>
                </c:pt>
                <c:pt idx="3">
                  <c:v>1287</c:v>
                </c:pt>
                <c:pt idx="4">
                  <c:v>1583</c:v>
                </c:pt>
                <c:pt idx="5">
                  <c:v>1896</c:v>
                </c:pt>
                <c:pt idx="6">
                  <c:v>2162</c:v>
                </c:pt>
                <c:pt idx="7">
                  <c:v>2479</c:v>
                </c:pt>
                <c:pt idx="8">
                  <c:v>2812</c:v>
                </c:pt>
                <c:pt idx="9">
                  <c:v>3146</c:v>
                </c:pt>
                <c:pt idx="10">
                  <c:v>3511</c:v>
                </c:pt>
                <c:pt idx="11">
                  <c:v>3864</c:v>
                </c:pt>
                <c:pt idx="12">
                  <c:v>4213</c:v>
                </c:pt>
                <c:pt idx="13">
                  <c:v>4526</c:v>
                </c:pt>
                <c:pt idx="14">
                  <c:v>4839</c:v>
                </c:pt>
                <c:pt idx="15">
                  <c:v>5172</c:v>
                </c:pt>
                <c:pt idx="16">
                  <c:v>5477</c:v>
                </c:pt>
                <c:pt idx="17">
                  <c:v>5810</c:v>
                </c:pt>
                <c:pt idx="18">
                  <c:v>6133</c:v>
                </c:pt>
                <c:pt idx="19">
                  <c:v>6440</c:v>
                </c:pt>
                <c:pt idx="20">
                  <c:v>6754</c:v>
                </c:pt>
                <c:pt idx="21">
                  <c:v>7077</c:v>
                </c:pt>
                <c:pt idx="22">
                  <c:v>7389</c:v>
                </c:pt>
                <c:pt idx="23">
                  <c:v>7743</c:v>
                </c:pt>
                <c:pt idx="24">
                  <c:v>8070</c:v>
                </c:pt>
                <c:pt idx="25">
                  <c:v>8414</c:v>
                </c:pt>
                <c:pt idx="26">
                  <c:v>8692</c:v>
                </c:pt>
                <c:pt idx="27">
                  <c:v>9002</c:v>
                </c:pt>
                <c:pt idx="28">
                  <c:v>9346</c:v>
                </c:pt>
                <c:pt idx="29">
                  <c:v>9624</c:v>
                </c:pt>
                <c:pt idx="30">
                  <c:v>9902</c:v>
                </c:pt>
                <c:pt idx="31">
                  <c:v>10206</c:v>
                </c:pt>
                <c:pt idx="32">
                  <c:v>10483</c:v>
                </c:pt>
                <c:pt idx="33">
                  <c:v>10773</c:v>
                </c:pt>
                <c:pt idx="34">
                  <c:v>11071</c:v>
                </c:pt>
                <c:pt idx="35">
                  <c:v>11380</c:v>
                </c:pt>
                <c:pt idx="36">
                  <c:v>11670</c:v>
                </c:pt>
                <c:pt idx="37">
                  <c:v>11963</c:v>
                </c:pt>
                <c:pt idx="38">
                  <c:v>12239</c:v>
                </c:pt>
                <c:pt idx="39">
                  <c:v>12520</c:v>
                </c:pt>
                <c:pt idx="40">
                  <c:v>12834</c:v>
                </c:pt>
                <c:pt idx="41">
                  <c:v>13185</c:v>
                </c:pt>
                <c:pt idx="42">
                  <c:v>13521</c:v>
                </c:pt>
                <c:pt idx="43">
                  <c:v>13853</c:v>
                </c:pt>
                <c:pt idx="44">
                  <c:v>14191</c:v>
                </c:pt>
                <c:pt idx="45">
                  <c:v>14487</c:v>
                </c:pt>
                <c:pt idx="46">
                  <c:v>14792</c:v>
                </c:pt>
                <c:pt idx="47">
                  <c:v>15112</c:v>
                </c:pt>
                <c:pt idx="48">
                  <c:v>15395</c:v>
                </c:pt>
                <c:pt idx="49">
                  <c:v>15723</c:v>
                </c:pt>
                <c:pt idx="50">
                  <c:v>16015</c:v>
                </c:pt>
                <c:pt idx="51">
                  <c:v>16328</c:v>
                </c:pt>
                <c:pt idx="52">
                  <c:v>16613</c:v>
                </c:pt>
                <c:pt idx="53">
                  <c:v>16891</c:v>
                </c:pt>
                <c:pt idx="54">
                  <c:v>17184</c:v>
                </c:pt>
                <c:pt idx="55">
                  <c:v>17487</c:v>
                </c:pt>
                <c:pt idx="56">
                  <c:v>17831</c:v>
                </c:pt>
                <c:pt idx="57">
                  <c:v>18142</c:v>
                </c:pt>
                <c:pt idx="58">
                  <c:v>18430</c:v>
                </c:pt>
                <c:pt idx="59">
                  <c:v>18725</c:v>
                </c:pt>
                <c:pt idx="60">
                  <c:v>19053</c:v>
                </c:pt>
                <c:pt idx="61">
                  <c:v>19435</c:v>
                </c:pt>
                <c:pt idx="62">
                  <c:v>19763</c:v>
                </c:pt>
                <c:pt idx="63">
                  <c:v>20146</c:v>
                </c:pt>
                <c:pt idx="64">
                  <c:v>20458</c:v>
                </c:pt>
                <c:pt idx="65">
                  <c:v>20777</c:v>
                </c:pt>
                <c:pt idx="66">
                  <c:v>21104</c:v>
                </c:pt>
                <c:pt idx="67">
                  <c:v>21379</c:v>
                </c:pt>
                <c:pt idx="68">
                  <c:v>21641</c:v>
                </c:pt>
                <c:pt idx="69">
                  <c:v>21904</c:v>
                </c:pt>
                <c:pt idx="70">
                  <c:v>22198</c:v>
                </c:pt>
                <c:pt idx="71">
                  <c:v>22513</c:v>
                </c:pt>
                <c:pt idx="72">
                  <c:v>22826</c:v>
                </c:pt>
                <c:pt idx="73">
                  <c:v>23167</c:v>
                </c:pt>
                <c:pt idx="74">
                  <c:v>23480</c:v>
                </c:pt>
                <c:pt idx="75">
                  <c:v>23800</c:v>
                </c:pt>
                <c:pt idx="76">
                  <c:v>24082</c:v>
                </c:pt>
                <c:pt idx="77">
                  <c:v>24403</c:v>
                </c:pt>
                <c:pt idx="78">
                  <c:v>24702</c:v>
                </c:pt>
                <c:pt idx="79">
                  <c:v>25004</c:v>
                </c:pt>
                <c:pt idx="80">
                  <c:v>25276</c:v>
                </c:pt>
                <c:pt idx="81">
                  <c:v>25553</c:v>
                </c:pt>
                <c:pt idx="82">
                  <c:v>25856</c:v>
                </c:pt>
                <c:pt idx="83">
                  <c:v>26164</c:v>
                </c:pt>
                <c:pt idx="84">
                  <c:v>26492</c:v>
                </c:pt>
                <c:pt idx="85">
                  <c:v>26818</c:v>
                </c:pt>
                <c:pt idx="86">
                  <c:v>27101</c:v>
                </c:pt>
                <c:pt idx="87">
                  <c:v>27389</c:v>
                </c:pt>
                <c:pt idx="88">
                  <c:v>27736</c:v>
                </c:pt>
                <c:pt idx="89">
                  <c:v>28096</c:v>
                </c:pt>
                <c:pt idx="90">
                  <c:v>28462</c:v>
                </c:pt>
                <c:pt idx="91">
                  <c:v>28833</c:v>
                </c:pt>
                <c:pt idx="92">
                  <c:v>29178</c:v>
                </c:pt>
                <c:pt idx="93">
                  <c:v>29528</c:v>
                </c:pt>
                <c:pt idx="94">
                  <c:v>29834</c:v>
                </c:pt>
                <c:pt idx="95">
                  <c:v>30154</c:v>
                </c:pt>
                <c:pt idx="96">
                  <c:v>30454</c:v>
                </c:pt>
                <c:pt idx="97">
                  <c:v>30755</c:v>
                </c:pt>
                <c:pt idx="98">
                  <c:v>31086</c:v>
                </c:pt>
                <c:pt idx="99">
                  <c:v>31462</c:v>
                </c:pt>
                <c:pt idx="100">
                  <c:v>31781</c:v>
                </c:pt>
                <c:pt idx="101">
                  <c:v>32141</c:v>
                </c:pt>
                <c:pt idx="102">
                  <c:v>32489</c:v>
                </c:pt>
                <c:pt idx="103">
                  <c:v>32826</c:v>
                </c:pt>
                <c:pt idx="104">
                  <c:v>33103</c:v>
                </c:pt>
                <c:pt idx="105">
                  <c:v>33385</c:v>
                </c:pt>
                <c:pt idx="106">
                  <c:v>33689</c:v>
                </c:pt>
                <c:pt idx="107">
                  <c:v>33980</c:v>
                </c:pt>
                <c:pt idx="108">
                  <c:v>34261</c:v>
                </c:pt>
                <c:pt idx="109">
                  <c:v>34553</c:v>
                </c:pt>
                <c:pt idx="110">
                  <c:v>34855</c:v>
                </c:pt>
                <c:pt idx="111">
                  <c:v>35130</c:v>
                </c:pt>
                <c:pt idx="112">
                  <c:v>35461</c:v>
                </c:pt>
                <c:pt idx="113">
                  <c:v>35832</c:v>
                </c:pt>
                <c:pt idx="114">
                  <c:v>36175</c:v>
                </c:pt>
                <c:pt idx="115">
                  <c:v>36512</c:v>
                </c:pt>
              </c:numCache>
            </c:numRef>
          </c:cat>
          <c:val>
            <c:numRef>
              <c:f>Sheet1!$B$2:$B$117</c:f>
              <c:numCache>
                <c:formatCode>General</c:formatCode>
                <c:ptCount val="116"/>
                <c:pt idx="0">
                  <c:v>0</c:v>
                </c:pt>
                <c:pt idx="1">
                  <c:v>21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</c:v>
                </c:pt>
                <c:pt idx="19">
                  <c:v>31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15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41</c:v>
                </c:pt>
                <c:pt idx="47">
                  <c:v>9</c:v>
                </c:pt>
                <c:pt idx="48">
                  <c:v>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9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10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31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8</c:v>
                </c:pt>
                <c:pt idx="105">
                  <c:v>16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0989104"/>
        <c:axId val="-1800992912"/>
      </c:lineChart>
      <c:catAx>
        <c:axId val="-18009891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0099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009929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009891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Sheet1!$C$2:$C$214</c:f>
              <c:numCache>
                <c:formatCode>General</c:formatCode>
                <c:ptCount val="213"/>
                <c:pt idx="0">
                  <c:v>387</c:v>
                </c:pt>
                <c:pt idx="1">
                  <c:v>608</c:v>
                </c:pt>
                <c:pt idx="2">
                  <c:v>812</c:v>
                </c:pt>
                <c:pt idx="3">
                  <c:v>1056</c:v>
                </c:pt>
                <c:pt idx="4">
                  <c:v>1187</c:v>
                </c:pt>
                <c:pt idx="5">
                  <c:v>1395</c:v>
                </c:pt>
                <c:pt idx="6">
                  <c:v>1552</c:v>
                </c:pt>
                <c:pt idx="7">
                  <c:v>1792</c:v>
                </c:pt>
                <c:pt idx="8">
                  <c:v>1985</c:v>
                </c:pt>
                <c:pt idx="9">
                  <c:v>2127</c:v>
                </c:pt>
                <c:pt idx="10">
                  <c:v>2311</c:v>
                </c:pt>
                <c:pt idx="11">
                  <c:v>2456</c:v>
                </c:pt>
                <c:pt idx="12">
                  <c:v>2642</c:v>
                </c:pt>
                <c:pt idx="13">
                  <c:v>2813</c:v>
                </c:pt>
                <c:pt idx="14">
                  <c:v>2983</c:v>
                </c:pt>
                <c:pt idx="15">
                  <c:v>3162</c:v>
                </c:pt>
                <c:pt idx="16">
                  <c:v>3346</c:v>
                </c:pt>
                <c:pt idx="17">
                  <c:v>3545</c:v>
                </c:pt>
                <c:pt idx="18">
                  <c:v>3740</c:v>
                </c:pt>
                <c:pt idx="19">
                  <c:v>3939</c:v>
                </c:pt>
                <c:pt idx="20">
                  <c:v>4099</c:v>
                </c:pt>
                <c:pt idx="21">
                  <c:v>4281</c:v>
                </c:pt>
                <c:pt idx="22">
                  <c:v>4433</c:v>
                </c:pt>
                <c:pt idx="23">
                  <c:v>4638</c:v>
                </c:pt>
                <c:pt idx="24">
                  <c:v>4823</c:v>
                </c:pt>
                <c:pt idx="25">
                  <c:v>5012</c:v>
                </c:pt>
                <c:pt idx="26">
                  <c:v>5188</c:v>
                </c:pt>
                <c:pt idx="27">
                  <c:v>5326</c:v>
                </c:pt>
                <c:pt idx="28">
                  <c:v>5536</c:v>
                </c:pt>
                <c:pt idx="29">
                  <c:v>5738</c:v>
                </c:pt>
                <c:pt idx="30">
                  <c:v>5937</c:v>
                </c:pt>
                <c:pt idx="31">
                  <c:v>6124</c:v>
                </c:pt>
                <c:pt idx="32">
                  <c:v>6299</c:v>
                </c:pt>
                <c:pt idx="33">
                  <c:v>6471</c:v>
                </c:pt>
                <c:pt idx="34">
                  <c:v>6610</c:v>
                </c:pt>
                <c:pt idx="35">
                  <c:v>6754</c:v>
                </c:pt>
                <c:pt idx="36">
                  <c:v>6919</c:v>
                </c:pt>
                <c:pt idx="37">
                  <c:v>7056</c:v>
                </c:pt>
                <c:pt idx="38">
                  <c:v>7231</c:v>
                </c:pt>
                <c:pt idx="39">
                  <c:v>7408</c:v>
                </c:pt>
                <c:pt idx="40">
                  <c:v>7576</c:v>
                </c:pt>
                <c:pt idx="41">
                  <c:v>7791</c:v>
                </c:pt>
                <c:pt idx="42">
                  <c:v>7930</c:v>
                </c:pt>
                <c:pt idx="43">
                  <c:v>8124</c:v>
                </c:pt>
                <c:pt idx="44">
                  <c:v>8276</c:v>
                </c:pt>
                <c:pt idx="45">
                  <c:v>8490</c:v>
                </c:pt>
                <c:pt idx="46">
                  <c:v>8649</c:v>
                </c:pt>
                <c:pt idx="47">
                  <c:v>8883</c:v>
                </c:pt>
                <c:pt idx="48">
                  <c:v>9088</c:v>
                </c:pt>
                <c:pt idx="49">
                  <c:v>9248</c:v>
                </c:pt>
                <c:pt idx="50">
                  <c:v>9422</c:v>
                </c:pt>
                <c:pt idx="51">
                  <c:v>9617</c:v>
                </c:pt>
                <c:pt idx="52">
                  <c:v>9761</c:v>
                </c:pt>
                <c:pt idx="53">
                  <c:v>9948</c:v>
                </c:pt>
                <c:pt idx="54">
                  <c:v>10103</c:v>
                </c:pt>
                <c:pt idx="55">
                  <c:v>10269</c:v>
                </c:pt>
                <c:pt idx="56">
                  <c:v>10395</c:v>
                </c:pt>
                <c:pt idx="57">
                  <c:v>10586</c:v>
                </c:pt>
                <c:pt idx="58">
                  <c:v>10738</c:v>
                </c:pt>
                <c:pt idx="59">
                  <c:v>10916</c:v>
                </c:pt>
                <c:pt idx="60">
                  <c:v>11049</c:v>
                </c:pt>
                <c:pt idx="61">
                  <c:v>11222</c:v>
                </c:pt>
                <c:pt idx="62">
                  <c:v>11422</c:v>
                </c:pt>
                <c:pt idx="63">
                  <c:v>11583</c:v>
                </c:pt>
                <c:pt idx="64">
                  <c:v>11757</c:v>
                </c:pt>
                <c:pt idx="65">
                  <c:v>11893</c:v>
                </c:pt>
                <c:pt idx="66">
                  <c:v>12050</c:v>
                </c:pt>
                <c:pt idx="67">
                  <c:v>12190</c:v>
                </c:pt>
                <c:pt idx="68">
                  <c:v>12342</c:v>
                </c:pt>
                <c:pt idx="69">
                  <c:v>12515</c:v>
                </c:pt>
                <c:pt idx="70">
                  <c:v>12685</c:v>
                </c:pt>
                <c:pt idx="71">
                  <c:v>12848</c:v>
                </c:pt>
                <c:pt idx="72">
                  <c:v>13021</c:v>
                </c:pt>
                <c:pt idx="73">
                  <c:v>13212</c:v>
                </c:pt>
                <c:pt idx="74">
                  <c:v>13369</c:v>
                </c:pt>
                <c:pt idx="75">
                  <c:v>13561</c:v>
                </c:pt>
                <c:pt idx="76">
                  <c:v>13716</c:v>
                </c:pt>
                <c:pt idx="77">
                  <c:v>13899</c:v>
                </c:pt>
                <c:pt idx="78">
                  <c:v>14058</c:v>
                </c:pt>
                <c:pt idx="79">
                  <c:v>14269</c:v>
                </c:pt>
                <c:pt idx="80">
                  <c:v>14438</c:v>
                </c:pt>
                <c:pt idx="81">
                  <c:v>14678</c:v>
                </c:pt>
                <c:pt idx="82">
                  <c:v>14858</c:v>
                </c:pt>
                <c:pt idx="83">
                  <c:v>15010</c:v>
                </c:pt>
                <c:pt idx="84">
                  <c:v>15233</c:v>
                </c:pt>
                <c:pt idx="85">
                  <c:v>15404</c:v>
                </c:pt>
                <c:pt idx="86">
                  <c:v>15569</c:v>
                </c:pt>
                <c:pt idx="87">
                  <c:v>15757</c:v>
                </c:pt>
                <c:pt idx="88">
                  <c:v>15901</c:v>
                </c:pt>
                <c:pt idx="89">
                  <c:v>16092</c:v>
                </c:pt>
                <c:pt idx="90">
                  <c:v>16224</c:v>
                </c:pt>
                <c:pt idx="91">
                  <c:v>16410</c:v>
                </c:pt>
                <c:pt idx="92">
                  <c:v>16552</c:v>
                </c:pt>
                <c:pt idx="93">
                  <c:v>16718</c:v>
                </c:pt>
                <c:pt idx="94">
                  <c:v>16876</c:v>
                </c:pt>
                <c:pt idx="95">
                  <c:v>17047</c:v>
                </c:pt>
                <c:pt idx="96">
                  <c:v>17211</c:v>
                </c:pt>
                <c:pt idx="97">
                  <c:v>17360</c:v>
                </c:pt>
                <c:pt idx="98">
                  <c:v>17506</c:v>
                </c:pt>
                <c:pt idx="99">
                  <c:v>17694</c:v>
                </c:pt>
                <c:pt idx="100">
                  <c:v>17888</c:v>
                </c:pt>
                <c:pt idx="101">
                  <c:v>18047</c:v>
                </c:pt>
                <c:pt idx="102">
                  <c:v>18252</c:v>
                </c:pt>
                <c:pt idx="103">
                  <c:v>18442</c:v>
                </c:pt>
                <c:pt idx="104">
                  <c:v>18586</c:v>
                </c:pt>
                <c:pt idx="105">
                  <c:v>18763</c:v>
                </c:pt>
                <c:pt idx="106">
                  <c:v>18924</c:v>
                </c:pt>
                <c:pt idx="107">
                  <c:v>19108</c:v>
                </c:pt>
                <c:pt idx="108">
                  <c:v>19285</c:v>
                </c:pt>
                <c:pt idx="109">
                  <c:v>19569</c:v>
                </c:pt>
                <c:pt idx="110">
                  <c:v>19782</c:v>
                </c:pt>
                <c:pt idx="111">
                  <c:v>19978</c:v>
                </c:pt>
                <c:pt idx="112">
                  <c:v>20160</c:v>
                </c:pt>
                <c:pt idx="113">
                  <c:v>20332</c:v>
                </c:pt>
                <c:pt idx="114">
                  <c:v>20466</c:v>
                </c:pt>
                <c:pt idx="115">
                  <c:v>20621</c:v>
                </c:pt>
                <c:pt idx="116">
                  <c:v>20830</c:v>
                </c:pt>
                <c:pt idx="117">
                  <c:v>20997</c:v>
                </c:pt>
                <c:pt idx="118">
                  <c:v>21223</c:v>
                </c:pt>
                <c:pt idx="119">
                  <c:v>21352</c:v>
                </c:pt>
                <c:pt idx="120">
                  <c:v>21475</c:v>
                </c:pt>
                <c:pt idx="121">
                  <c:v>21598</c:v>
                </c:pt>
                <c:pt idx="122">
                  <c:v>21724</c:v>
                </c:pt>
                <c:pt idx="123">
                  <c:v>21850</c:v>
                </c:pt>
                <c:pt idx="124">
                  <c:v>22037</c:v>
                </c:pt>
                <c:pt idx="125">
                  <c:v>22216</c:v>
                </c:pt>
                <c:pt idx="126">
                  <c:v>22374</c:v>
                </c:pt>
                <c:pt idx="127">
                  <c:v>22552</c:v>
                </c:pt>
                <c:pt idx="128">
                  <c:v>22685</c:v>
                </c:pt>
                <c:pt idx="129">
                  <c:v>22847</c:v>
                </c:pt>
                <c:pt idx="130">
                  <c:v>23024</c:v>
                </c:pt>
                <c:pt idx="131">
                  <c:v>23158</c:v>
                </c:pt>
                <c:pt idx="132">
                  <c:v>23336</c:v>
                </c:pt>
                <c:pt idx="133">
                  <c:v>23500</c:v>
                </c:pt>
                <c:pt idx="134">
                  <c:v>23673</c:v>
                </c:pt>
                <c:pt idx="135">
                  <c:v>23878</c:v>
                </c:pt>
                <c:pt idx="136">
                  <c:v>24065</c:v>
                </c:pt>
                <c:pt idx="137">
                  <c:v>24257</c:v>
                </c:pt>
                <c:pt idx="138">
                  <c:v>24447</c:v>
                </c:pt>
                <c:pt idx="139">
                  <c:v>24578</c:v>
                </c:pt>
                <c:pt idx="140">
                  <c:v>24745</c:v>
                </c:pt>
                <c:pt idx="141">
                  <c:v>24877</c:v>
                </c:pt>
                <c:pt idx="142">
                  <c:v>25051</c:v>
                </c:pt>
                <c:pt idx="143">
                  <c:v>25186</c:v>
                </c:pt>
                <c:pt idx="144">
                  <c:v>25384</c:v>
                </c:pt>
                <c:pt idx="145">
                  <c:v>25573</c:v>
                </c:pt>
                <c:pt idx="146">
                  <c:v>25742</c:v>
                </c:pt>
                <c:pt idx="147">
                  <c:v>25905</c:v>
                </c:pt>
                <c:pt idx="148">
                  <c:v>26047</c:v>
                </c:pt>
                <c:pt idx="149">
                  <c:v>26243</c:v>
                </c:pt>
                <c:pt idx="150">
                  <c:v>26411</c:v>
                </c:pt>
                <c:pt idx="151">
                  <c:v>26604</c:v>
                </c:pt>
                <c:pt idx="152">
                  <c:v>26788</c:v>
                </c:pt>
                <c:pt idx="153">
                  <c:v>26964</c:v>
                </c:pt>
                <c:pt idx="154">
                  <c:v>27128</c:v>
                </c:pt>
                <c:pt idx="155">
                  <c:v>27269</c:v>
                </c:pt>
                <c:pt idx="156">
                  <c:v>27462</c:v>
                </c:pt>
                <c:pt idx="157">
                  <c:v>27614</c:v>
                </c:pt>
                <c:pt idx="158">
                  <c:v>27798</c:v>
                </c:pt>
                <c:pt idx="159">
                  <c:v>27962</c:v>
                </c:pt>
                <c:pt idx="160">
                  <c:v>28128</c:v>
                </c:pt>
                <c:pt idx="161">
                  <c:v>28312</c:v>
                </c:pt>
                <c:pt idx="162">
                  <c:v>28494</c:v>
                </c:pt>
                <c:pt idx="163">
                  <c:v>28678</c:v>
                </c:pt>
                <c:pt idx="164">
                  <c:v>28857</c:v>
                </c:pt>
                <c:pt idx="165">
                  <c:v>29015</c:v>
                </c:pt>
                <c:pt idx="166">
                  <c:v>29195</c:v>
                </c:pt>
                <c:pt idx="167">
                  <c:v>29372</c:v>
                </c:pt>
                <c:pt idx="168">
                  <c:v>29575</c:v>
                </c:pt>
                <c:pt idx="169">
                  <c:v>29729</c:v>
                </c:pt>
                <c:pt idx="170">
                  <c:v>29930</c:v>
                </c:pt>
                <c:pt idx="171">
                  <c:v>30066</c:v>
                </c:pt>
                <c:pt idx="172">
                  <c:v>30245</c:v>
                </c:pt>
                <c:pt idx="173">
                  <c:v>30392</c:v>
                </c:pt>
                <c:pt idx="174">
                  <c:v>30541</c:v>
                </c:pt>
                <c:pt idx="175">
                  <c:v>30708</c:v>
                </c:pt>
                <c:pt idx="176">
                  <c:v>30898</c:v>
                </c:pt>
                <c:pt idx="177">
                  <c:v>31084</c:v>
                </c:pt>
                <c:pt idx="178">
                  <c:v>31273</c:v>
                </c:pt>
                <c:pt idx="179">
                  <c:v>31430</c:v>
                </c:pt>
                <c:pt idx="180">
                  <c:v>31607</c:v>
                </c:pt>
                <c:pt idx="181">
                  <c:v>31773</c:v>
                </c:pt>
                <c:pt idx="182">
                  <c:v>31964</c:v>
                </c:pt>
                <c:pt idx="183">
                  <c:v>32148</c:v>
                </c:pt>
                <c:pt idx="184">
                  <c:v>32306</c:v>
                </c:pt>
                <c:pt idx="185">
                  <c:v>32524</c:v>
                </c:pt>
                <c:pt idx="186">
                  <c:v>32714</c:v>
                </c:pt>
                <c:pt idx="187">
                  <c:v>32840</c:v>
                </c:pt>
                <c:pt idx="188">
                  <c:v>32974</c:v>
                </c:pt>
                <c:pt idx="189">
                  <c:v>33103</c:v>
                </c:pt>
                <c:pt idx="190">
                  <c:v>33238</c:v>
                </c:pt>
                <c:pt idx="191">
                  <c:v>33411</c:v>
                </c:pt>
                <c:pt idx="192">
                  <c:v>33566</c:v>
                </c:pt>
                <c:pt idx="193">
                  <c:v>33717</c:v>
                </c:pt>
                <c:pt idx="194">
                  <c:v>33861</c:v>
                </c:pt>
                <c:pt idx="195">
                  <c:v>34022</c:v>
                </c:pt>
                <c:pt idx="196">
                  <c:v>34150</c:v>
                </c:pt>
                <c:pt idx="197">
                  <c:v>34309</c:v>
                </c:pt>
                <c:pt idx="198">
                  <c:v>34445</c:v>
                </c:pt>
                <c:pt idx="199">
                  <c:v>34628</c:v>
                </c:pt>
                <c:pt idx="200">
                  <c:v>34773</c:v>
                </c:pt>
                <c:pt idx="201">
                  <c:v>34920</c:v>
                </c:pt>
                <c:pt idx="202">
                  <c:v>35042</c:v>
                </c:pt>
                <c:pt idx="203">
                  <c:v>35181</c:v>
                </c:pt>
                <c:pt idx="204">
                  <c:v>35344</c:v>
                </c:pt>
                <c:pt idx="205">
                  <c:v>35524</c:v>
                </c:pt>
                <c:pt idx="206">
                  <c:v>35686</c:v>
                </c:pt>
                <c:pt idx="207">
                  <c:v>35862</c:v>
                </c:pt>
                <c:pt idx="208">
                  <c:v>36017</c:v>
                </c:pt>
                <c:pt idx="209">
                  <c:v>36191</c:v>
                </c:pt>
                <c:pt idx="210">
                  <c:v>36358</c:v>
                </c:pt>
                <c:pt idx="211">
                  <c:v>36503</c:v>
                </c:pt>
                <c:pt idx="212">
                  <c:v>36651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6.6630859375</c:v>
                </c:pt>
                <c:pt idx="1">
                  <c:v>17.0908203125</c:v>
                </c:pt>
                <c:pt idx="2">
                  <c:v>20.9033203125</c:v>
                </c:pt>
                <c:pt idx="3">
                  <c:v>24.72265625</c:v>
                </c:pt>
                <c:pt idx="4">
                  <c:v>28.8818359375</c:v>
                </c:pt>
                <c:pt idx="5">
                  <c:v>28.9208984375</c:v>
                </c:pt>
                <c:pt idx="6">
                  <c:v>30.2490234375</c:v>
                </c:pt>
                <c:pt idx="7">
                  <c:v>31.7119140625</c:v>
                </c:pt>
                <c:pt idx="8">
                  <c:v>32.2939453125</c:v>
                </c:pt>
                <c:pt idx="9">
                  <c:v>32.2939453125</c:v>
                </c:pt>
                <c:pt idx="10">
                  <c:v>32.294921875</c:v>
                </c:pt>
                <c:pt idx="11">
                  <c:v>32.2939453125</c:v>
                </c:pt>
                <c:pt idx="12">
                  <c:v>32.2939453125</c:v>
                </c:pt>
                <c:pt idx="13">
                  <c:v>32.2939453125</c:v>
                </c:pt>
                <c:pt idx="14">
                  <c:v>32.2939453125</c:v>
                </c:pt>
                <c:pt idx="15">
                  <c:v>32.2939453125</c:v>
                </c:pt>
                <c:pt idx="16">
                  <c:v>32.2939453125</c:v>
                </c:pt>
                <c:pt idx="17">
                  <c:v>32.2939453125</c:v>
                </c:pt>
                <c:pt idx="18">
                  <c:v>32.2939453125</c:v>
                </c:pt>
                <c:pt idx="19">
                  <c:v>32.2939453125</c:v>
                </c:pt>
                <c:pt idx="20">
                  <c:v>32.2939453125</c:v>
                </c:pt>
                <c:pt idx="21">
                  <c:v>32.2939453125</c:v>
                </c:pt>
                <c:pt idx="22">
                  <c:v>32.2939453125</c:v>
                </c:pt>
                <c:pt idx="23">
                  <c:v>32.294921875</c:v>
                </c:pt>
                <c:pt idx="24">
                  <c:v>32.2939453125</c:v>
                </c:pt>
                <c:pt idx="25">
                  <c:v>32.294921875</c:v>
                </c:pt>
                <c:pt idx="26">
                  <c:v>32.2939453125</c:v>
                </c:pt>
                <c:pt idx="27">
                  <c:v>32.2939453125</c:v>
                </c:pt>
                <c:pt idx="28">
                  <c:v>32.4306640625</c:v>
                </c:pt>
                <c:pt idx="29">
                  <c:v>32.87890625</c:v>
                </c:pt>
                <c:pt idx="30">
                  <c:v>33.3056640625</c:v>
                </c:pt>
                <c:pt idx="31">
                  <c:v>34.8173828125</c:v>
                </c:pt>
                <c:pt idx="32">
                  <c:v>37.2900390625</c:v>
                </c:pt>
                <c:pt idx="33">
                  <c:v>37.5205078125</c:v>
                </c:pt>
                <c:pt idx="34">
                  <c:v>37.6845703125</c:v>
                </c:pt>
                <c:pt idx="35">
                  <c:v>39.9150390625</c:v>
                </c:pt>
                <c:pt idx="36">
                  <c:v>39.5361328125</c:v>
                </c:pt>
                <c:pt idx="37">
                  <c:v>39.5556640625</c:v>
                </c:pt>
                <c:pt idx="38">
                  <c:v>39.5556640625</c:v>
                </c:pt>
                <c:pt idx="39">
                  <c:v>39.5556640625</c:v>
                </c:pt>
                <c:pt idx="40">
                  <c:v>39.5556640625</c:v>
                </c:pt>
                <c:pt idx="41">
                  <c:v>39.5556640625</c:v>
                </c:pt>
                <c:pt idx="42">
                  <c:v>39.5556640625</c:v>
                </c:pt>
                <c:pt idx="43">
                  <c:v>39.5556640625</c:v>
                </c:pt>
                <c:pt idx="44">
                  <c:v>39.5556640625</c:v>
                </c:pt>
                <c:pt idx="45">
                  <c:v>39.5556640625</c:v>
                </c:pt>
                <c:pt idx="46">
                  <c:v>39.5556640625</c:v>
                </c:pt>
                <c:pt idx="47">
                  <c:v>39.728515625</c:v>
                </c:pt>
                <c:pt idx="48">
                  <c:v>40.5244140625</c:v>
                </c:pt>
                <c:pt idx="49">
                  <c:v>39.8720703125</c:v>
                </c:pt>
                <c:pt idx="50">
                  <c:v>39.9150390625</c:v>
                </c:pt>
                <c:pt idx="51">
                  <c:v>40.0166015625</c:v>
                </c:pt>
                <c:pt idx="52">
                  <c:v>40.017578125</c:v>
                </c:pt>
                <c:pt idx="53">
                  <c:v>40.0166015625</c:v>
                </c:pt>
                <c:pt idx="54">
                  <c:v>40.0166015625</c:v>
                </c:pt>
                <c:pt idx="55">
                  <c:v>40.0166015625</c:v>
                </c:pt>
                <c:pt idx="56">
                  <c:v>40.0166015625</c:v>
                </c:pt>
                <c:pt idx="57">
                  <c:v>40.0166015625</c:v>
                </c:pt>
                <c:pt idx="58">
                  <c:v>40.0166015625</c:v>
                </c:pt>
                <c:pt idx="59">
                  <c:v>40.017578125</c:v>
                </c:pt>
                <c:pt idx="60">
                  <c:v>40.0166015625</c:v>
                </c:pt>
                <c:pt idx="61">
                  <c:v>40.0166015625</c:v>
                </c:pt>
                <c:pt idx="62">
                  <c:v>40.0166015625</c:v>
                </c:pt>
                <c:pt idx="63">
                  <c:v>40.0166015625</c:v>
                </c:pt>
                <c:pt idx="64">
                  <c:v>40.056640625</c:v>
                </c:pt>
                <c:pt idx="65">
                  <c:v>40.0556640625</c:v>
                </c:pt>
                <c:pt idx="66">
                  <c:v>40.056640625</c:v>
                </c:pt>
                <c:pt idx="67">
                  <c:v>40.0556640625</c:v>
                </c:pt>
                <c:pt idx="68">
                  <c:v>40.056640625</c:v>
                </c:pt>
                <c:pt idx="69">
                  <c:v>40.0556640625</c:v>
                </c:pt>
                <c:pt idx="70">
                  <c:v>40.056640625</c:v>
                </c:pt>
                <c:pt idx="71">
                  <c:v>40.0556640625</c:v>
                </c:pt>
                <c:pt idx="72">
                  <c:v>40.0556640625</c:v>
                </c:pt>
                <c:pt idx="73">
                  <c:v>40.0556640625</c:v>
                </c:pt>
                <c:pt idx="74">
                  <c:v>40.0556640625</c:v>
                </c:pt>
                <c:pt idx="75">
                  <c:v>40.0556640625</c:v>
                </c:pt>
                <c:pt idx="76">
                  <c:v>40.0556640625</c:v>
                </c:pt>
                <c:pt idx="77">
                  <c:v>40.0556640625</c:v>
                </c:pt>
                <c:pt idx="78">
                  <c:v>40.0556640625</c:v>
                </c:pt>
                <c:pt idx="79">
                  <c:v>40.0556640625</c:v>
                </c:pt>
                <c:pt idx="80">
                  <c:v>40.0556640625</c:v>
                </c:pt>
                <c:pt idx="81">
                  <c:v>40.388671875</c:v>
                </c:pt>
                <c:pt idx="82">
                  <c:v>40.4736328125</c:v>
                </c:pt>
                <c:pt idx="83">
                  <c:v>40.4658203125</c:v>
                </c:pt>
                <c:pt idx="84">
                  <c:v>40.380859375</c:v>
                </c:pt>
                <c:pt idx="85">
                  <c:v>40.3994140625</c:v>
                </c:pt>
                <c:pt idx="86">
                  <c:v>40.3994140625</c:v>
                </c:pt>
                <c:pt idx="87">
                  <c:v>40.3994140625</c:v>
                </c:pt>
                <c:pt idx="88">
                  <c:v>40.3994140625</c:v>
                </c:pt>
                <c:pt idx="89">
                  <c:v>40.400390625</c:v>
                </c:pt>
                <c:pt idx="90">
                  <c:v>40.3994140625</c:v>
                </c:pt>
                <c:pt idx="91">
                  <c:v>40.400390625</c:v>
                </c:pt>
                <c:pt idx="92">
                  <c:v>40.3994140625</c:v>
                </c:pt>
                <c:pt idx="93">
                  <c:v>40.400390625</c:v>
                </c:pt>
                <c:pt idx="94">
                  <c:v>40.3994140625</c:v>
                </c:pt>
                <c:pt idx="95">
                  <c:v>40.3994140625</c:v>
                </c:pt>
                <c:pt idx="96">
                  <c:v>40.3994140625</c:v>
                </c:pt>
                <c:pt idx="97">
                  <c:v>40.3994140625</c:v>
                </c:pt>
                <c:pt idx="98">
                  <c:v>40.3994140625</c:v>
                </c:pt>
                <c:pt idx="99">
                  <c:v>40.3994140625</c:v>
                </c:pt>
                <c:pt idx="100">
                  <c:v>40.9580078125</c:v>
                </c:pt>
                <c:pt idx="101">
                  <c:v>40.4462890625</c:v>
                </c:pt>
                <c:pt idx="102">
                  <c:v>40.486328125</c:v>
                </c:pt>
                <c:pt idx="103">
                  <c:v>40.5166015625</c:v>
                </c:pt>
                <c:pt idx="104">
                  <c:v>40.5244140625</c:v>
                </c:pt>
                <c:pt idx="105">
                  <c:v>40.5244140625</c:v>
                </c:pt>
                <c:pt idx="106">
                  <c:v>40.5244140625</c:v>
                </c:pt>
                <c:pt idx="107">
                  <c:v>40.5244140625</c:v>
                </c:pt>
                <c:pt idx="108">
                  <c:v>40.5244140625</c:v>
                </c:pt>
                <c:pt idx="109">
                  <c:v>40.5234375</c:v>
                </c:pt>
                <c:pt idx="110">
                  <c:v>40.46875</c:v>
                </c:pt>
                <c:pt idx="111">
                  <c:v>40.4326171875</c:v>
                </c:pt>
                <c:pt idx="112">
                  <c:v>40.43359375</c:v>
                </c:pt>
                <c:pt idx="113">
                  <c:v>40.4326171875</c:v>
                </c:pt>
                <c:pt idx="114">
                  <c:v>40.431640625</c:v>
                </c:pt>
                <c:pt idx="115">
                  <c:v>40.4931640625</c:v>
                </c:pt>
                <c:pt idx="116">
                  <c:v>40.5361328125</c:v>
                </c:pt>
                <c:pt idx="117">
                  <c:v>40.5673828125</c:v>
                </c:pt>
                <c:pt idx="118">
                  <c:v>40.607421875</c:v>
                </c:pt>
                <c:pt idx="119">
                  <c:v>40.6064453125</c:v>
                </c:pt>
                <c:pt idx="120">
                  <c:v>40.607421875</c:v>
                </c:pt>
                <c:pt idx="121">
                  <c:v>40.6064453125</c:v>
                </c:pt>
                <c:pt idx="122">
                  <c:v>40.607421875</c:v>
                </c:pt>
                <c:pt idx="123">
                  <c:v>40.6064453125</c:v>
                </c:pt>
                <c:pt idx="124">
                  <c:v>40.6064453125</c:v>
                </c:pt>
                <c:pt idx="125">
                  <c:v>40.626953125</c:v>
                </c:pt>
                <c:pt idx="126">
                  <c:v>40.57421875</c:v>
                </c:pt>
                <c:pt idx="127">
                  <c:v>40.5703125</c:v>
                </c:pt>
                <c:pt idx="128">
                  <c:v>40.5693359375</c:v>
                </c:pt>
                <c:pt idx="129">
                  <c:v>40.564453125</c:v>
                </c:pt>
                <c:pt idx="130">
                  <c:v>40.537109375</c:v>
                </c:pt>
                <c:pt idx="131">
                  <c:v>40.537109375</c:v>
                </c:pt>
                <c:pt idx="132">
                  <c:v>40.537109375</c:v>
                </c:pt>
                <c:pt idx="133">
                  <c:v>40.537109375</c:v>
                </c:pt>
                <c:pt idx="134">
                  <c:v>40.537109375</c:v>
                </c:pt>
                <c:pt idx="135">
                  <c:v>40.650390625</c:v>
                </c:pt>
                <c:pt idx="136">
                  <c:v>40.685546875</c:v>
                </c:pt>
                <c:pt idx="137">
                  <c:v>41.962890625</c:v>
                </c:pt>
                <c:pt idx="138">
                  <c:v>40.677734375</c:v>
                </c:pt>
                <c:pt idx="139">
                  <c:v>40.677734375</c:v>
                </c:pt>
                <c:pt idx="140">
                  <c:v>40.677734375</c:v>
                </c:pt>
                <c:pt idx="141">
                  <c:v>40.677734375</c:v>
                </c:pt>
                <c:pt idx="142">
                  <c:v>40.67578125</c:v>
                </c:pt>
                <c:pt idx="143">
                  <c:v>40.67578125</c:v>
                </c:pt>
                <c:pt idx="144">
                  <c:v>40.6767578125</c:v>
                </c:pt>
                <c:pt idx="145">
                  <c:v>40.67578125</c:v>
                </c:pt>
                <c:pt idx="146">
                  <c:v>40.67578125</c:v>
                </c:pt>
                <c:pt idx="147">
                  <c:v>40.67578125</c:v>
                </c:pt>
                <c:pt idx="148">
                  <c:v>40.67578125</c:v>
                </c:pt>
                <c:pt idx="149">
                  <c:v>40.6796875</c:v>
                </c:pt>
                <c:pt idx="150">
                  <c:v>40.6796875</c:v>
                </c:pt>
                <c:pt idx="151">
                  <c:v>40.6806640625</c:v>
                </c:pt>
                <c:pt idx="152">
                  <c:v>40.6796875</c:v>
                </c:pt>
                <c:pt idx="153">
                  <c:v>40.69140625</c:v>
                </c:pt>
                <c:pt idx="154">
                  <c:v>40.69140625</c:v>
                </c:pt>
                <c:pt idx="155">
                  <c:v>40.69140625</c:v>
                </c:pt>
                <c:pt idx="156">
                  <c:v>40.6923828125</c:v>
                </c:pt>
                <c:pt idx="157">
                  <c:v>40.69140625</c:v>
                </c:pt>
                <c:pt idx="158">
                  <c:v>40.69140625</c:v>
                </c:pt>
                <c:pt idx="159">
                  <c:v>40.69140625</c:v>
                </c:pt>
                <c:pt idx="160">
                  <c:v>40.69140625</c:v>
                </c:pt>
                <c:pt idx="161">
                  <c:v>40.69140625</c:v>
                </c:pt>
                <c:pt idx="162">
                  <c:v>40.69140625</c:v>
                </c:pt>
                <c:pt idx="163">
                  <c:v>40.69140625</c:v>
                </c:pt>
                <c:pt idx="164">
                  <c:v>40.69140625</c:v>
                </c:pt>
                <c:pt idx="165">
                  <c:v>40.69140625</c:v>
                </c:pt>
                <c:pt idx="166">
                  <c:v>40.69140625</c:v>
                </c:pt>
                <c:pt idx="167">
                  <c:v>40.69140625</c:v>
                </c:pt>
                <c:pt idx="168">
                  <c:v>40.69140625</c:v>
                </c:pt>
                <c:pt idx="169">
                  <c:v>40.69921875</c:v>
                </c:pt>
                <c:pt idx="170">
                  <c:v>40.8603515625</c:v>
                </c:pt>
                <c:pt idx="171">
                  <c:v>40.8828125</c:v>
                </c:pt>
                <c:pt idx="172">
                  <c:v>40.9111328125</c:v>
                </c:pt>
                <c:pt idx="173">
                  <c:v>40.91796875</c:v>
                </c:pt>
                <c:pt idx="174">
                  <c:v>40.9189453125</c:v>
                </c:pt>
                <c:pt idx="175">
                  <c:v>40.91796875</c:v>
                </c:pt>
                <c:pt idx="176">
                  <c:v>40.9189453125</c:v>
                </c:pt>
                <c:pt idx="177">
                  <c:v>40.91796875</c:v>
                </c:pt>
                <c:pt idx="178">
                  <c:v>40.91796875</c:v>
                </c:pt>
                <c:pt idx="179">
                  <c:v>40.91796875</c:v>
                </c:pt>
                <c:pt idx="180">
                  <c:v>40.91796875</c:v>
                </c:pt>
                <c:pt idx="181">
                  <c:v>40.91796875</c:v>
                </c:pt>
                <c:pt idx="182">
                  <c:v>40.91796875</c:v>
                </c:pt>
                <c:pt idx="183">
                  <c:v>40.91796875</c:v>
                </c:pt>
                <c:pt idx="184">
                  <c:v>40.91796875</c:v>
                </c:pt>
                <c:pt idx="185">
                  <c:v>40.91796875</c:v>
                </c:pt>
                <c:pt idx="186">
                  <c:v>40.79296875</c:v>
                </c:pt>
                <c:pt idx="187">
                  <c:v>40.8515625</c:v>
                </c:pt>
                <c:pt idx="188">
                  <c:v>40.87109375</c:v>
                </c:pt>
                <c:pt idx="189">
                  <c:v>40.89453125</c:v>
                </c:pt>
                <c:pt idx="190">
                  <c:v>40.9140625</c:v>
                </c:pt>
                <c:pt idx="191">
                  <c:v>40.92578125</c:v>
                </c:pt>
                <c:pt idx="192">
                  <c:v>40.92578125</c:v>
                </c:pt>
                <c:pt idx="193">
                  <c:v>40.92578125</c:v>
                </c:pt>
                <c:pt idx="194">
                  <c:v>40.92578125</c:v>
                </c:pt>
                <c:pt idx="195">
                  <c:v>40.92578125</c:v>
                </c:pt>
                <c:pt idx="196">
                  <c:v>40.92578125</c:v>
                </c:pt>
                <c:pt idx="197">
                  <c:v>40.92578125</c:v>
                </c:pt>
                <c:pt idx="198">
                  <c:v>40.92578125</c:v>
                </c:pt>
                <c:pt idx="199">
                  <c:v>40.9267578125</c:v>
                </c:pt>
                <c:pt idx="200">
                  <c:v>40.92578125</c:v>
                </c:pt>
                <c:pt idx="201">
                  <c:v>40.92578125</c:v>
                </c:pt>
                <c:pt idx="202">
                  <c:v>40.92578125</c:v>
                </c:pt>
                <c:pt idx="203">
                  <c:v>40.92578125</c:v>
                </c:pt>
                <c:pt idx="204">
                  <c:v>40.92578125</c:v>
                </c:pt>
                <c:pt idx="205">
                  <c:v>40.92578125</c:v>
                </c:pt>
                <c:pt idx="206">
                  <c:v>40.92578125</c:v>
                </c:pt>
                <c:pt idx="207">
                  <c:v>40.92578125</c:v>
                </c:pt>
                <c:pt idx="208">
                  <c:v>40.92578125</c:v>
                </c:pt>
                <c:pt idx="209">
                  <c:v>40.92578125</c:v>
                </c:pt>
                <c:pt idx="210">
                  <c:v>40.92578125</c:v>
                </c:pt>
                <c:pt idx="211">
                  <c:v>40.92578125</c:v>
                </c:pt>
                <c:pt idx="212">
                  <c:v>40.92578125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0991824"/>
        <c:axId val="-1800991280"/>
      </c:lineChart>
      <c:catAx>
        <c:axId val="-18009918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0099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0099128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009918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4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369</f>
        <v>369</v>
      </c>
      <c r="B2" s="1">
        <f>0</f>
        <v>0</v>
      </c>
      <c r="C2" s="1">
        <f>387</f>
        <v>387</v>
      </c>
      <c r="D2" s="1">
        <f>6823</f>
        <v>6823</v>
      </c>
      <c r="E2" s="1">
        <f>6.6630859375</f>
        <v>6.6630859375</v>
      </c>
      <c r="G2" s="1">
        <f>311</f>
        <v>311</v>
      </c>
    </row>
    <row r="3" spans="1:10" x14ac:dyDescent="0.25">
      <c r="A3" s="1">
        <f>687</f>
        <v>687</v>
      </c>
      <c r="B3" s="1">
        <f>21</f>
        <v>21</v>
      </c>
      <c r="C3" s="1">
        <f>608</f>
        <v>608</v>
      </c>
      <c r="D3" s="1">
        <f>17501</f>
        <v>17501</v>
      </c>
      <c r="E3" s="1">
        <f>17.0908203125</f>
        <v>17.0908203125</v>
      </c>
    </row>
    <row r="4" spans="1:10" x14ac:dyDescent="0.25">
      <c r="A4" s="1">
        <f>971</f>
        <v>971</v>
      </c>
      <c r="B4" s="1">
        <f>20</f>
        <v>20</v>
      </c>
      <c r="C4" s="1">
        <f>812</f>
        <v>812</v>
      </c>
      <c r="D4" s="1">
        <f>21405</f>
        <v>21405</v>
      </c>
      <c r="E4" s="1">
        <f>20.9033203125</f>
        <v>20.9033203125</v>
      </c>
      <c r="G4" s="1" t="s">
        <v>5</v>
      </c>
    </row>
    <row r="5" spans="1:10" x14ac:dyDescent="0.25">
      <c r="A5" s="1">
        <f>1287</f>
        <v>1287</v>
      </c>
      <c r="B5" s="1">
        <f>25</f>
        <v>25</v>
      </c>
      <c r="C5" s="1">
        <f>1056</f>
        <v>1056</v>
      </c>
      <c r="D5" s="1">
        <f>25316</f>
        <v>25316</v>
      </c>
      <c r="E5" s="1">
        <f>24.72265625</f>
        <v>24.72265625</v>
      </c>
      <c r="G5" s="1">
        <f>170</f>
        <v>170</v>
      </c>
    </row>
    <row r="6" spans="1:10" x14ac:dyDescent="0.25">
      <c r="A6" s="1">
        <f>1583</f>
        <v>1583</v>
      </c>
      <c r="B6" s="1">
        <f>27</f>
        <v>27</v>
      </c>
      <c r="C6" s="1">
        <f>1187</f>
        <v>1187</v>
      </c>
      <c r="D6" s="1">
        <f>29575</f>
        <v>29575</v>
      </c>
      <c r="E6" s="1">
        <f>28.8818359375</f>
        <v>28.8818359375</v>
      </c>
    </row>
    <row r="7" spans="1:10" x14ac:dyDescent="0.25">
      <c r="A7" s="1">
        <f>1896</f>
        <v>1896</v>
      </c>
      <c r="B7" s="1">
        <f>12</f>
        <v>12</v>
      </c>
      <c r="C7" s="1">
        <f>1395</f>
        <v>1395</v>
      </c>
      <c r="D7" s="1">
        <f>29615</f>
        <v>29615</v>
      </c>
      <c r="E7" s="1">
        <f>28.9208984375</f>
        <v>28.9208984375</v>
      </c>
    </row>
    <row r="8" spans="1:10" x14ac:dyDescent="0.25">
      <c r="A8" s="1">
        <f>2162</f>
        <v>2162</v>
      </c>
      <c r="B8" s="1">
        <f t="shared" ref="B8:B19" si="0">0</f>
        <v>0</v>
      </c>
      <c r="C8" s="1">
        <f>1552</f>
        <v>1552</v>
      </c>
      <c r="D8" s="1">
        <f>30975</f>
        <v>30975</v>
      </c>
      <c r="E8" s="1">
        <f>30.2490234375</f>
        <v>30.2490234375</v>
      </c>
    </row>
    <row r="9" spans="1:10" x14ac:dyDescent="0.25">
      <c r="A9" s="1">
        <f>2479</f>
        <v>2479</v>
      </c>
      <c r="B9" s="1">
        <f t="shared" si="0"/>
        <v>0</v>
      </c>
      <c r="C9" s="1">
        <f>1792</f>
        <v>1792</v>
      </c>
      <c r="D9" s="1">
        <f>32473</f>
        <v>32473</v>
      </c>
      <c r="E9" s="1">
        <f>31.7119140625</f>
        <v>31.7119140625</v>
      </c>
    </row>
    <row r="10" spans="1:10" x14ac:dyDescent="0.25">
      <c r="A10" s="1">
        <f>2812</f>
        <v>2812</v>
      </c>
      <c r="B10" s="1">
        <f t="shared" si="0"/>
        <v>0</v>
      </c>
      <c r="C10" s="1">
        <f>1985</f>
        <v>1985</v>
      </c>
      <c r="D10" s="1">
        <f>33069</f>
        <v>33069</v>
      </c>
      <c r="E10" s="1">
        <f>32.2939453125</f>
        <v>32.2939453125</v>
      </c>
    </row>
    <row r="11" spans="1:10" x14ac:dyDescent="0.25">
      <c r="A11" s="1">
        <f>3146</f>
        <v>3146</v>
      </c>
      <c r="B11" s="1">
        <f t="shared" si="0"/>
        <v>0</v>
      </c>
      <c r="C11" s="1">
        <f>2127</f>
        <v>2127</v>
      </c>
      <c r="D11" s="1">
        <f>33069</f>
        <v>33069</v>
      </c>
      <c r="E11" s="1">
        <f>32.2939453125</f>
        <v>32.2939453125</v>
      </c>
    </row>
    <row r="12" spans="1:10" x14ac:dyDescent="0.25">
      <c r="A12" s="1">
        <f>3511</f>
        <v>3511</v>
      </c>
      <c r="B12" s="1">
        <f t="shared" si="0"/>
        <v>0</v>
      </c>
      <c r="C12" s="1">
        <f>2311</f>
        <v>2311</v>
      </c>
      <c r="D12" s="1">
        <f>33070</f>
        <v>33070</v>
      </c>
      <c r="E12" s="1">
        <f>32.294921875</f>
        <v>32.294921875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3864</f>
        <v>3864</v>
      </c>
      <c r="B13" s="1">
        <f t="shared" si="0"/>
        <v>0</v>
      </c>
      <c r="C13" s="1">
        <f>2456</f>
        <v>2456</v>
      </c>
      <c r="D13" s="1">
        <f t="shared" ref="D13:D24" si="1">33069</f>
        <v>33069</v>
      </c>
      <c r="E13" s="1">
        <f t="shared" ref="E13:E24" si="2">32.2939453125</f>
        <v>32.2939453125</v>
      </c>
      <c r="H13" s="1">
        <f>AVERAGE(E10:E27)</f>
        <v>32.294108072916664</v>
      </c>
      <c r="I13" s="1">
        <f>MAX(E2:E562)</f>
        <v>41.962890625</v>
      </c>
      <c r="J13" s="1">
        <f>AVERAGE(E192:E214)</f>
        <v>40.925314198369563</v>
      </c>
    </row>
    <row r="14" spans="1:10" x14ac:dyDescent="0.25">
      <c r="A14" s="1">
        <f>4213</f>
        <v>4213</v>
      </c>
      <c r="B14" s="1">
        <f t="shared" si="0"/>
        <v>0</v>
      </c>
      <c r="C14" s="1">
        <f>2642</f>
        <v>2642</v>
      </c>
      <c r="D14" s="1">
        <f t="shared" si="1"/>
        <v>33069</v>
      </c>
      <c r="E14" s="1">
        <f t="shared" si="2"/>
        <v>32.2939453125</v>
      </c>
    </row>
    <row r="15" spans="1:10" x14ac:dyDescent="0.25">
      <c r="A15" s="1">
        <f>4526</f>
        <v>4526</v>
      </c>
      <c r="B15" s="1">
        <f t="shared" si="0"/>
        <v>0</v>
      </c>
      <c r="C15" s="1">
        <f>2813</f>
        <v>2813</v>
      </c>
      <c r="D15" s="1">
        <f t="shared" si="1"/>
        <v>33069</v>
      </c>
      <c r="E15" s="1">
        <f t="shared" si="2"/>
        <v>32.2939453125</v>
      </c>
    </row>
    <row r="16" spans="1:10" x14ac:dyDescent="0.25">
      <c r="A16" s="1">
        <f>4839</f>
        <v>4839</v>
      </c>
      <c r="B16" s="1">
        <f t="shared" si="0"/>
        <v>0</v>
      </c>
      <c r="C16" s="1">
        <f>2983</f>
        <v>2983</v>
      </c>
      <c r="D16" s="1">
        <f t="shared" si="1"/>
        <v>33069</v>
      </c>
      <c r="E16" s="1">
        <f t="shared" si="2"/>
        <v>32.2939453125</v>
      </c>
    </row>
    <row r="17" spans="1:5" x14ac:dyDescent="0.25">
      <c r="A17" s="1">
        <f>5172</f>
        <v>5172</v>
      </c>
      <c r="B17" s="1">
        <f t="shared" si="0"/>
        <v>0</v>
      </c>
      <c r="C17" s="1">
        <f>3162</f>
        <v>3162</v>
      </c>
      <c r="D17" s="1">
        <f t="shared" si="1"/>
        <v>33069</v>
      </c>
      <c r="E17" s="1">
        <f t="shared" si="2"/>
        <v>32.2939453125</v>
      </c>
    </row>
    <row r="18" spans="1:5" x14ac:dyDescent="0.25">
      <c r="A18" s="1">
        <f>5477</f>
        <v>5477</v>
      </c>
      <c r="B18" s="1">
        <f t="shared" si="0"/>
        <v>0</v>
      </c>
      <c r="C18" s="1">
        <f>3346</f>
        <v>3346</v>
      </c>
      <c r="D18" s="1">
        <f t="shared" si="1"/>
        <v>33069</v>
      </c>
      <c r="E18" s="1">
        <f t="shared" si="2"/>
        <v>32.2939453125</v>
      </c>
    </row>
    <row r="19" spans="1:5" x14ac:dyDescent="0.25">
      <c r="A19" s="1">
        <f>5810</f>
        <v>5810</v>
      </c>
      <c r="B19" s="1">
        <f t="shared" si="0"/>
        <v>0</v>
      </c>
      <c r="C19" s="1">
        <f>3545</f>
        <v>3545</v>
      </c>
      <c r="D19" s="1">
        <f t="shared" si="1"/>
        <v>33069</v>
      </c>
      <c r="E19" s="1">
        <f t="shared" si="2"/>
        <v>32.2939453125</v>
      </c>
    </row>
    <row r="20" spans="1:5" x14ac:dyDescent="0.25">
      <c r="A20" s="1">
        <f>6133</f>
        <v>6133</v>
      </c>
      <c r="B20" s="1">
        <f>38</f>
        <v>38</v>
      </c>
      <c r="C20" s="1">
        <f>3740</f>
        <v>3740</v>
      </c>
      <c r="D20" s="1">
        <f t="shared" si="1"/>
        <v>33069</v>
      </c>
      <c r="E20" s="1">
        <f t="shared" si="2"/>
        <v>32.2939453125</v>
      </c>
    </row>
    <row r="21" spans="1:5" x14ac:dyDescent="0.25">
      <c r="A21" s="1">
        <f>6440</f>
        <v>6440</v>
      </c>
      <c r="B21" s="1">
        <f>31</f>
        <v>31</v>
      </c>
      <c r="C21" s="1">
        <f>3939</f>
        <v>3939</v>
      </c>
      <c r="D21" s="1">
        <f t="shared" si="1"/>
        <v>33069</v>
      </c>
      <c r="E21" s="1">
        <f t="shared" si="2"/>
        <v>32.2939453125</v>
      </c>
    </row>
    <row r="22" spans="1:5" x14ac:dyDescent="0.25">
      <c r="A22" s="1">
        <f>6754</f>
        <v>6754</v>
      </c>
      <c r="B22" s="1">
        <f>31</f>
        <v>31</v>
      </c>
      <c r="C22" s="1">
        <f>4099</f>
        <v>4099</v>
      </c>
      <c r="D22" s="1">
        <f t="shared" si="1"/>
        <v>33069</v>
      </c>
      <c r="E22" s="1">
        <f t="shared" si="2"/>
        <v>32.2939453125</v>
      </c>
    </row>
    <row r="23" spans="1:5" x14ac:dyDescent="0.25">
      <c r="A23" s="1">
        <f>7077</f>
        <v>7077</v>
      </c>
      <c r="B23" s="1">
        <f>0</f>
        <v>0</v>
      </c>
      <c r="C23" s="1">
        <f>4281</f>
        <v>4281</v>
      </c>
      <c r="D23" s="1">
        <f t="shared" si="1"/>
        <v>33069</v>
      </c>
      <c r="E23" s="1">
        <f t="shared" si="2"/>
        <v>32.2939453125</v>
      </c>
    </row>
    <row r="24" spans="1:5" x14ac:dyDescent="0.25">
      <c r="A24" s="1">
        <f>7389</f>
        <v>7389</v>
      </c>
      <c r="B24" s="1">
        <f>0</f>
        <v>0</v>
      </c>
      <c r="C24" s="1">
        <f>4433</f>
        <v>4433</v>
      </c>
      <c r="D24" s="1">
        <f t="shared" si="1"/>
        <v>33069</v>
      </c>
      <c r="E24" s="1">
        <f t="shared" si="2"/>
        <v>32.2939453125</v>
      </c>
    </row>
    <row r="25" spans="1:5" x14ac:dyDescent="0.25">
      <c r="A25" s="1">
        <f>7743</f>
        <v>7743</v>
      </c>
      <c r="B25" s="1">
        <f>0</f>
        <v>0</v>
      </c>
      <c r="C25" s="1">
        <f>4638</f>
        <v>4638</v>
      </c>
      <c r="D25" s="1">
        <f>33070</f>
        <v>33070</v>
      </c>
      <c r="E25" s="1">
        <f>32.294921875</f>
        <v>32.294921875</v>
      </c>
    </row>
    <row r="26" spans="1:5" x14ac:dyDescent="0.25">
      <c r="A26" s="1">
        <f>8070</f>
        <v>8070</v>
      </c>
      <c r="B26" s="1">
        <f>0</f>
        <v>0</v>
      </c>
      <c r="C26" s="1">
        <f>4823</f>
        <v>4823</v>
      </c>
      <c r="D26" s="1">
        <f>33069</f>
        <v>33069</v>
      </c>
      <c r="E26" s="1">
        <f>32.2939453125</f>
        <v>32.2939453125</v>
      </c>
    </row>
    <row r="27" spans="1:5" x14ac:dyDescent="0.25">
      <c r="A27" s="1">
        <f>8414</f>
        <v>8414</v>
      </c>
      <c r="B27" s="1">
        <f>0</f>
        <v>0</v>
      </c>
      <c r="C27" s="1">
        <f>5012</f>
        <v>5012</v>
      </c>
      <c r="D27" s="1">
        <f>33070</f>
        <v>33070</v>
      </c>
      <c r="E27" s="1">
        <f>32.294921875</f>
        <v>32.294921875</v>
      </c>
    </row>
    <row r="28" spans="1:5" x14ac:dyDescent="0.25">
      <c r="A28" s="1">
        <f>8692</f>
        <v>8692</v>
      </c>
      <c r="B28" s="1">
        <f>0</f>
        <v>0</v>
      </c>
      <c r="C28" s="1">
        <f>5188</f>
        <v>5188</v>
      </c>
      <c r="D28" s="1">
        <f>33069</f>
        <v>33069</v>
      </c>
      <c r="E28" s="1">
        <f>32.2939453125</f>
        <v>32.2939453125</v>
      </c>
    </row>
    <row r="29" spans="1:5" x14ac:dyDescent="0.25">
      <c r="A29" s="1">
        <f>9002</f>
        <v>9002</v>
      </c>
      <c r="B29" s="1">
        <f>40</f>
        <v>40</v>
      </c>
      <c r="C29" s="1">
        <f>5326</f>
        <v>5326</v>
      </c>
      <c r="D29" s="1">
        <f>33069</f>
        <v>33069</v>
      </c>
      <c r="E29" s="1">
        <f>32.2939453125</f>
        <v>32.2939453125</v>
      </c>
    </row>
    <row r="30" spans="1:5" x14ac:dyDescent="0.25">
      <c r="A30" s="1">
        <f>9346</f>
        <v>9346</v>
      </c>
      <c r="B30" s="1">
        <f>15</f>
        <v>15</v>
      </c>
      <c r="C30" s="1">
        <f>5536</f>
        <v>5536</v>
      </c>
      <c r="D30" s="1">
        <f>33209</f>
        <v>33209</v>
      </c>
      <c r="E30" s="1">
        <f>32.4306640625</f>
        <v>32.4306640625</v>
      </c>
    </row>
    <row r="31" spans="1:5" x14ac:dyDescent="0.25">
      <c r="A31" s="1">
        <f>9624</f>
        <v>9624</v>
      </c>
      <c r="B31" s="1">
        <f>20</f>
        <v>20</v>
      </c>
      <c r="C31" s="1">
        <f>5738</f>
        <v>5738</v>
      </c>
      <c r="D31" s="1">
        <f>33668</f>
        <v>33668</v>
      </c>
      <c r="E31" s="1">
        <f>32.87890625</f>
        <v>32.87890625</v>
      </c>
    </row>
    <row r="32" spans="1:5" x14ac:dyDescent="0.25">
      <c r="A32" s="1">
        <f>9902</f>
        <v>9902</v>
      </c>
      <c r="B32" s="1">
        <f>0</f>
        <v>0</v>
      </c>
      <c r="C32" s="1">
        <f>5937</f>
        <v>5937</v>
      </c>
      <c r="D32" s="1">
        <f>34105</f>
        <v>34105</v>
      </c>
      <c r="E32" s="1">
        <f>33.3056640625</f>
        <v>33.3056640625</v>
      </c>
    </row>
    <row r="33" spans="1:5" x14ac:dyDescent="0.25">
      <c r="A33" s="1">
        <f>10206</f>
        <v>10206</v>
      </c>
      <c r="B33" s="1">
        <f>0</f>
        <v>0</v>
      </c>
      <c r="C33" s="1">
        <f>6124</f>
        <v>6124</v>
      </c>
      <c r="D33" s="1">
        <f>35653</f>
        <v>35653</v>
      </c>
      <c r="E33" s="1">
        <f>34.8173828125</f>
        <v>34.8173828125</v>
      </c>
    </row>
    <row r="34" spans="1:5" x14ac:dyDescent="0.25">
      <c r="A34" s="1">
        <f>10483</f>
        <v>10483</v>
      </c>
      <c r="B34" s="1">
        <f>0</f>
        <v>0</v>
      </c>
      <c r="C34" s="1">
        <f>6299</f>
        <v>6299</v>
      </c>
      <c r="D34" s="1">
        <f>38185</f>
        <v>38185</v>
      </c>
      <c r="E34" s="1">
        <f>37.2900390625</f>
        <v>37.2900390625</v>
      </c>
    </row>
    <row r="35" spans="1:5" x14ac:dyDescent="0.25">
      <c r="A35" s="1">
        <f>10773</f>
        <v>10773</v>
      </c>
      <c r="B35" s="1">
        <f>0</f>
        <v>0</v>
      </c>
      <c r="C35" s="1">
        <f>6471</f>
        <v>6471</v>
      </c>
      <c r="D35" s="1">
        <f>38421</f>
        <v>38421</v>
      </c>
      <c r="E35" s="1">
        <f>37.5205078125</f>
        <v>37.5205078125</v>
      </c>
    </row>
    <row r="36" spans="1:5" x14ac:dyDescent="0.25">
      <c r="A36" s="1">
        <f>11071</f>
        <v>11071</v>
      </c>
      <c r="B36" s="1">
        <f>0</f>
        <v>0</v>
      </c>
      <c r="C36" s="1">
        <f>6610</f>
        <v>6610</v>
      </c>
      <c r="D36" s="1">
        <f>38589</f>
        <v>38589</v>
      </c>
      <c r="E36" s="1">
        <f>37.6845703125</f>
        <v>37.6845703125</v>
      </c>
    </row>
    <row r="37" spans="1:5" x14ac:dyDescent="0.25">
      <c r="A37" s="1">
        <f>11380</f>
        <v>11380</v>
      </c>
      <c r="B37" s="1">
        <f>0</f>
        <v>0</v>
      </c>
      <c r="C37" s="1">
        <f>6754</f>
        <v>6754</v>
      </c>
      <c r="D37" s="1">
        <f>40873</f>
        <v>40873</v>
      </c>
      <c r="E37" s="1">
        <f>39.9150390625</f>
        <v>39.9150390625</v>
      </c>
    </row>
    <row r="38" spans="1:5" x14ac:dyDescent="0.25">
      <c r="A38" s="1">
        <f>11670</f>
        <v>11670</v>
      </c>
      <c r="B38" s="1">
        <f>9</f>
        <v>9</v>
      </c>
      <c r="C38" s="1">
        <f>6919</f>
        <v>6919</v>
      </c>
      <c r="D38" s="1">
        <f>40485</f>
        <v>40485</v>
      </c>
      <c r="E38" s="1">
        <f>39.5361328125</f>
        <v>39.5361328125</v>
      </c>
    </row>
    <row r="39" spans="1:5" x14ac:dyDescent="0.25">
      <c r="A39" s="1">
        <f>11963</f>
        <v>11963</v>
      </c>
      <c r="B39" s="1">
        <f t="shared" ref="B39:B47" si="3">0</f>
        <v>0</v>
      </c>
      <c r="C39" s="1">
        <f>7056</f>
        <v>7056</v>
      </c>
      <c r="D39" s="1">
        <f t="shared" ref="D39:D48" si="4">40505</f>
        <v>40505</v>
      </c>
      <c r="E39" s="1">
        <f t="shared" ref="E39:E48" si="5">39.5556640625</f>
        <v>39.5556640625</v>
      </c>
    </row>
    <row r="40" spans="1:5" x14ac:dyDescent="0.25">
      <c r="A40" s="1">
        <f>12239</f>
        <v>12239</v>
      </c>
      <c r="B40" s="1">
        <f t="shared" si="3"/>
        <v>0</v>
      </c>
      <c r="C40" s="1">
        <f>7231</f>
        <v>7231</v>
      </c>
      <c r="D40" s="1">
        <f t="shared" si="4"/>
        <v>40505</v>
      </c>
      <c r="E40" s="1">
        <f t="shared" si="5"/>
        <v>39.5556640625</v>
      </c>
    </row>
    <row r="41" spans="1:5" x14ac:dyDescent="0.25">
      <c r="A41" s="1">
        <f>12520</f>
        <v>12520</v>
      </c>
      <c r="B41" s="1">
        <f t="shared" si="3"/>
        <v>0</v>
      </c>
      <c r="C41" s="1">
        <f>7408</f>
        <v>7408</v>
      </c>
      <c r="D41" s="1">
        <f t="shared" si="4"/>
        <v>40505</v>
      </c>
      <c r="E41" s="1">
        <f t="shared" si="5"/>
        <v>39.5556640625</v>
      </c>
    </row>
    <row r="42" spans="1:5" x14ac:dyDescent="0.25">
      <c r="A42" s="1">
        <f>12834</f>
        <v>12834</v>
      </c>
      <c r="B42" s="1">
        <f t="shared" si="3"/>
        <v>0</v>
      </c>
      <c r="C42" s="1">
        <f>7576</f>
        <v>7576</v>
      </c>
      <c r="D42" s="1">
        <f t="shared" si="4"/>
        <v>40505</v>
      </c>
      <c r="E42" s="1">
        <f t="shared" si="5"/>
        <v>39.5556640625</v>
      </c>
    </row>
    <row r="43" spans="1:5" x14ac:dyDescent="0.25">
      <c r="A43" s="1">
        <f>13185</f>
        <v>13185</v>
      </c>
      <c r="B43" s="1">
        <f t="shared" si="3"/>
        <v>0</v>
      </c>
      <c r="C43" s="1">
        <f>7791</f>
        <v>7791</v>
      </c>
      <c r="D43" s="1">
        <f t="shared" si="4"/>
        <v>40505</v>
      </c>
      <c r="E43" s="1">
        <f t="shared" si="5"/>
        <v>39.5556640625</v>
      </c>
    </row>
    <row r="44" spans="1:5" x14ac:dyDescent="0.25">
      <c r="A44" s="1">
        <f>13521</f>
        <v>13521</v>
      </c>
      <c r="B44" s="1">
        <f t="shared" si="3"/>
        <v>0</v>
      </c>
      <c r="C44" s="1">
        <f>7930</f>
        <v>7930</v>
      </c>
      <c r="D44" s="1">
        <f t="shared" si="4"/>
        <v>40505</v>
      </c>
      <c r="E44" s="1">
        <f t="shared" si="5"/>
        <v>39.5556640625</v>
      </c>
    </row>
    <row r="45" spans="1:5" x14ac:dyDescent="0.25">
      <c r="A45" s="1">
        <f>13853</f>
        <v>13853</v>
      </c>
      <c r="B45" s="1">
        <f t="shared" si="3"/>
        <v>0</v>
      </c>
      <c r="C45" s="1">
        <f>8124</f>
        <v>8124</v>
      </c>
      <c r="D45" s="1">
        <f t="shared" si="4"/>
        <v>40505</v>
      </c>
      <c r="E45" s="1">
        <f t="shared" si="5"/>
        <v>39.5556640625</v>
      </c>
    </row>
    <row r="46" spans="1:5" x14ac:dyDescent="0.25">
      <c r="A46" s="1">
        <f>14191</f>
        <v>14191</v>
      </c>
      <c r="B46" s="1">
        <f t="shared" si="3"/>
        <v>0</v>
      </c>
      <c r="C46" s="1">
        <f>8276</f>
        <v>8276</v>
      </c>
      <c r="D46" s="1">
        <f t="shared" si="4"/>
        <v>40505</v>
      </c>
      <c r="E46" s="1">
        <f t="shared" si="5"/>
        <v>39.5556640625</v>
      </c>
    </row>
    <row r="47" spans="1:5" x14ac:dyDescent="0.25">
      <c r="A47" s="1">
        <f>14487</f>
        <v>14487</v>
      </c>
      <c r="B47" s="1">
        <f t="shared" si="3"/>
        <v>0</v>
      </c>
      <c r="C47" s="1">
        <f>8490</f>
        <v>8490</v>
      </c>
      <c r="D47" s="1">
        <f t="shared" si="4"/>
        <v>40505</v>
      </c>
      <c r="E47" s="1">
        <f t="shared" si="5"/>
        <v>39.5556640625</v>
      </c>
    </row>
    <row r="48" spans="1:5" x14ac:dyDescent="0.25">
      <c r="A48" s="1">
        <f>14792</f>
        <v>14792</v>
      </c>
      <c r="B48" s="1">
        <f>41</f>
        <v>41</v>
      </c>
      <c r="C48" s="1">
        <f>8649</f>
        <v>8649</v>
      </c>
      <c r="D48" s="1">
        <f t="shared" si="4"/>
        <v>40505</v>
      </c>
      <c r="E48" s="1">
        <f t="shared" si="5"/>
        <v>39.5556640625</v>
      </c>
    </row>
    <row r="49" spans="1:5" x14ac:dyDescent="0.25">
      <c r="A49" s="1">
        <f>15112</f>
        <v>15112</v>
      </c>
      <c r="B49" s="1">
        <f>9</f>
        <v>9</v>
      </c>
      <c r="C49" s="1">
        <f>8883</f>
        <v>8883</v>
      </c>
      <c r="D49" s="1">
        <f>40682</f>
        <v>40682</v>
      </c>
      <c r="E49" s="1">
        <f>39.728515625</f>
        <v>39.728515625</v>
      </c>
    </row>
    <row r="50" spans="1:5" x14ac:dyDescent="0.25">
      <c r="A50" s="1">
        <f>15395</f>
        <v>15395</v>
      </c>
      <c r="B50" s="1">
        <f>15</f>
        <v>15</v>
      </c>
      <c r="C50" s="1">
        <f>9088</f>
        <v>9088</v>
      </c>
      <c r="D50" s="1">
        <f>41497</f>
        <v>41497</v>
      </c>
      <c r="E50" s="1">
        <f>40.5244140625</f>
        <v>40.5244140625</v>
      </c>
    </row>
    <row r="51" spans="1:5" x14ac:dyDescent="0.25">
      <c r="A51" s="1">
        <f>15723</f>
        <v>15723</v>
      </c>
      <c r="B51" s="1">
        <f>0</f>
        <v>0</v>
      </c>
      <c r="C51" s="1">
        <f>9248</f>
        <v>9248</v>
      </c>
      <c r="D51" s="1">
        <f>40829</f>
        <v>40829</v>
      </c>
      <c r="E51" s="1">
        <f>39.8720703125</f>
        <v>39.8720703125</v>
      </c>
    </row>
    <row r="52" spans="1:5" x14ac:dyDescent="0.25">
      <c r="A52" s="1">
        <f>16015</f>
        <v>16015</v>
      </c>
      <c r="B52" s="1">
        <f>0</f>
        <v>0</v>
      </c>
      <c r="C52" s="1">
        <f>9422</f>
        <v>9422</v>
      </c>
      <c r="D52" s="1">
        <f>40873</f>
        <v>40873</v>
      </c>
      <c r="E52" s="1">
        <f>39.9150390625</f>
        <v>39.9150390625</v>
      </c>
    </row>
    <row r="53" spans="1:5" x14ac:dyDescent="0.25">
      <c r="A53" s="1">
        <f>16328</f>
        <v>16328</v>
      </c>
      <c r="B53" s="1">
        <f>0</f>
        <v>0</v>
      </c>
      <c r="C53" s="1">
        <f>9617</f>
        <v>9617</v>
      </c>
      <c r="D53" s="1">
        <f>40977</f>
        <v>40977</v>
      </c>
      <c r="E53" s="1">
        <f>40.0166015625</f>
        <v>40.0166015625</v>
      </c>
    </row>
    <row r="54" spans="1:5" x14ac:dyDescent="0.25">
      <c r="A54" s="1">
        <f>16613</f>
        <v>16613</v>
      </c>
      <c r="B54" s="1">
        <f>0</f>
        <v>0</v>
      </c>
      <c r="C54" s="1">
        <f>9761</f>
        <v>9761</v>
      </c>
      <c r="D54" s="1">
        <f>40978</f>
        <v>40978</v>
      </c>
      <c r="E54" s="1">
        <f>40.017578125</f>
        <v>40.017578125</v>
      </c>
    </row>
    <row r="55" spans="1:5" x14ac:dyDescent="0.25">
      <c r="A55" s="1">
        <f>16891</f>
        <v>16891</v>
      </c>
      <c r="B55" s="1">
        <f>0</f>
        <v>0</v>
      </c>
      <c r="C55" s="1">
        <f>9948</f>
        <v>9948</v>
      </c>
      <c r="D55" s="1">
        <f>40977</f>
        <v>40977</v>
      </c>
      <c r="E55" s="1">
        <f t="shared" ref="E55:E60" si="6">40.0166015625</f>
        <v>40.0166015625</v>
      </c>
    </row>
    <row r="56" spans="1:5" x14ac:dyDescent="0.25">
      <c r="A56" s="1">
        <f>17184</f>
        <v>17184</v>
      </c>
      <c r="B56" s="1">
        <f>0</f>
        <v>0</v>
      </c>
      <c r="C56" s="1">
        <f>10103</f>
        <v>10103</v>
      </c>
      <c r="D56" s="1">
        <f>40977</f>
        <v>40977</v>
      </c>
      <c r="E56" s="1">
        <f t="shared" si="6"/>
        <v>40.0166015625</v>
      </c>
    </row>
    <row r="57" spans="1:5" x14ac:dyDescent="0.25">
      <c r="A57" s="1">
        <f>17487</f>
        <v>17487</v>
      </c>
      <c r="B57" s="1">
        <f>0</f>
        <v>0</v>
      </c>
      <c r="C57" s="1">
        <f>10269</f>
        <v>10269</v>
      </c>
      <c r="D57" s="1">
        <f>40977</f>
        <v>40977</v>
      </c>
      <c r="E57" s="1">
        <f t="shared" si="6"/>
        <v>40.0166015625</v>
      </c>
    </row>
    <row r="58" spans="1:5" x14ac:dyDescent="0.25">
      <c r="A58" s="1">
        <f>17831</f>
        <v>17831</v>
      </c>
      <c r="B58" s="1">
        <f>21</f>
        <v>21</v>
      </c>
      <c r="C58" s="1">
        <f>10395</f>
        <v>10395</v>
      </c>
      <c r="D58" s="1">
        <f>40977</f>
        <v>40977</v>
      </c>
      <c r="E58" s="1">
        <f t="shared" si="6"/>
        <v>40.0166015625</v>
      </c>
    </row>
    <row r="59" spans="1:5" x14ac:dyDescent="0.25">
      <c r="A59" s="1">
        <f>18142</f>
        <v>18142</v>
      </c>
      <c r="B59" s="1">
        <f>9</f>
        <v>9</v>
      </c>
      <c r="C59" s="1">
        <f>10586</f>
        <v>10586</v>
      </c>
      <c r="D59" s="1">
        <f>40977</f>
        <v>40977</v>
      </c>
      <c r="E59" s="1">
        <f t="shared" si="6"/>
        <v>40.0166015625</v>
      </c>
    </row>
    <row r="60" spans="1:5" x14ac:dyDescent="0.25">
      <c r="A60" s="1">
        <f>18430</f>
        <v>18430</v>
      </c>
      <c r="B60" s="1">
        <f>13</f>
        <v>13</v>
      </c>
      <c r="C60" s="1">
        <f>10738</f>
        <v>10738</v>
      </c>
      <c r="D60" s="1">
        <f>40977</f>
        <v>40977</v>
      </c>
      <c r="E60" s="1">
        <f t="shared" si="6"/>
        <v>40.0166015625</v>
      </c>
    </row>
    <row r="61" spans="1:5" x14ac:dyDescent="0.25">
      <c r="A61" s="1">
        <f>18725</f>
        <v>18725</v>
      </c>
      <c r="B61" s="1">
        <f>0</f>
        <v>0</v>
      </c>
      <c r="C61" s="1">
        <f>10916</f>
        <v>10916</v>
      </c>
      <c r="D61" s="1">
        <f>40978</f>
        <v>40978</v>
      </c>
      <c r="E61" s="1">
        <f>40.017578125</f>
        <v>40.017578125</v>
      </c>
    </row>
    <row r="62" spans="1:5" x14ac:dyDescent="0.25">
      <c r="A62" s="1">
        <f>19053</f>
        <v>19053</v>
      </c>
      <c r="B62" s="1">
        <f>0</f>
        <v>0</v>
      </c>
      <c r="C62" s="1">
        <f>11049</f>
        <v>11049</v>
      </c>
      <c r="D62" s="1">
        <f>40977</f>
        <v>40977</v>
      </c>
      <c r="E62" s="1">
        <f>40.0166015625</f>
        <v>40.0166015625</v>
      </c>
    </row>
    <row r="63" spans="1:5" x14ac:dyDescent="0.25">
      <c r="A63" s="1">
        <f>19435</f>
        <v>19435</v>
      </c>
      <c r="B63" s="1">
        <f>0</f>
        <v>0</v>
      </c>
      <c r="C63" s="1">
        <f>11222</f>
        <v>11222</v>
      </c>
      <c r="D63" s="1">
        <f>40977</f>
        <v>40977</v>
      </c>
      <c r="E63" s="1">
        <f>40.0166015625</f>
        <v>40.0166015625</v>
      </c>
    </row>
    <row r="64" spans="1:5" x14ac:dyDescent="0.25">
      <c r="A64" s="1">
        <f>19763</f>
        <v>19763</v>
      </c>
      <c r="B64" s="1">
        <f>0</f>
        <v>0</v>
      </c>
      <c r="C64" s="1">
        <f>11422</f>
        <v>11422</v>
      </c>
      <c r="D64" s="1">
        <f>40977</f>
        <v>40977</v>
      </c>
      <c r="E64" s="1">
        <f>40.0166015625</f>
        <v>40.0166015625</v>
      </c>
    </row>
    <row r="65" spans="1:5" x14ac:dyDescent="0.25">
      <c r="A65" s="1">
        <f>20146</f>
        <v>20146</v>
      </c>
      <c r="B65" s="1">
        <f>0</f>
        <v>0</v>
      </c>
      <c r="C65" s="1">
        <f>11583</f>
        <v>11583</v>
      </c>
      <c r="D65" s="1">
        <f>40977</f>
        <v>40977</v>
      </c>
      <c r="E65" s="1">
        <f>40.0166015625</f>
        <v>40.0166015625</v>
      </c>
    </row>
    <row r="66" spans="1:5" x14ac:dyDescent="0.25">
      <c r="A66" s="1">
        <f>20458</f>
        <v>20458</v>
      </c>
      <c r="B66" s="1">
        <f>0</f>
        <v>0</v>
      </c>
      <c r="C66" s="1">
        <f>11757</f>
        <v>11757</v>
      </c>
      <c r="D66" s="1">
        <f>41018</f>
        <v>41018</v>
      </c>
      <c r="E66" s="1">
        <f>40.056640625</f>
        <v>40.056640625</v>
      </c>
    </row>
    <row r="67" spans="1:5" x14ac:dyDescent="0.25">
      <c r="A67" s="1">
        <f>20777</f>
        <v>20777</v>
      </c>
      <c r="B67" s="1">
        <f>20</f>
        <v>20</v>
      </c>
      <c r="C67" s="1">
        <f>11893</f>
        <v>11893</v>
      </c>
      <c r="D67" s="1">
        <f>41017</f>
        <v>41017</v>
      </c>
      <c r="E67" s="1">
        <f>40.0556640625</f>
        <v>40.0556640625</v>
      </c>
    </row>
    <row r="68" spans="1:5" x14ac:dyDescent="0.25">
      <c r="A68" s="1">
        <f>21104</f>
        <v>21104</v>
      </c>
      <c r="B68" s="1">
        <f>8</f>
        <v>8</v>
      </c>
      <c r="C68" s="1">
        <f>12050</f>
        <v>12050</v>
      </c>
      <c r="D68" s="1">
        <f>41018</f>
        <v>41018</v>
      </c>
      <c r="E68" s="1">
        <f>40.056640625</f>
        <v>40.056640625</v>
      </c>
    </row>
    <row r="69" spans="1:5" x14ac:dyDescent="0.25">
      <c r="A69" s="1">
        <f>21379</f>
        <v>21379</v>
      </c>
      <c r="B69" s="1">
        <f t="shared" ref="B69:B76" si="7">0</f>
        <v>0</v>
      </c>
      <c r="C69" s="1">
        <f>12190</f>
        <v>12190</v>
      </c>
      <c r="D69" s="1">
        <f>41017</f>
        <v>41017</v>
      </c>
      <c r="E69" s="1">
        <f>40.0556640625</f>
        <v>40.0556640625</v>
      </c>
    </row>
    <row r="70" spans="1:5" x14ac:dyDescent="0.25">
      <c r="A70" s="1">
        <f>21641</f>
        <v>21641</v>
      </c>
      <c r="B70" s="1">
        <f t="shared" si="7"/>
        <v>0</v>
      </c>
      <c r="C70" s="1">
        <f>12342</f>
        <v>12342</v>
      </c>
      <c r="D70" s="1">
        <f>41018</f>
        <v>41018</v>
      </c>
      <c r="E70" s="1">
        <f>40.056640625</f>
        <v>40.056640625</v>
      </c>
    </row>
    <row r="71" spans="1:5" x14ac:dyDescent="0.25">
      <c r="A71" s="1">
        <f>21904</f>
        <v>21904</v>
      </c>
      <c r="B71" s="1">
        <f t="shared" si="7"/>
        <v>0</v>
      </c>
      <c r="C71" s="1">
        <f>12515</f>
        <v>12515</v>
      </c>
      <c r="D71" s="1">
        <f>41017</f>
        <v>41017</v>
      </c>
      <c r="E71" s="1">
        <f>40.0556640625</f>
        <v>40.0556640625</v>
      </c>
    </row>
    <row r="72" spans="1:5" x14ac:dyDescent="0.25">
      <c r="A72" s="1">
        <f>22198</f>
        <v>22198</v>
      </c>
      <c r="B72" s="1">
        <f t="shared" si="7"/>
        <v>0</v>
      </c>
      <c r="C72" s="1">
        <f>12685</f>
        <v>12685</v>
      </c>
      <c r="D72" s="1">
        <f>41018</f>
        <v>41018</v>
      </c>
      <c r="E72" s="1">
        <f>40.056640625</f>
        <v>40.056640625</v>
      </c>
    </row>
    <row r="73" spans="1:5" x14ac:dyDescent="0.25">
      <c r="A73" s="1">
        <f>22513</f>
        <v>22513</v>
      </c>
      <c r="B73" s="1">
        <f t="shared" si="7"/>
        <v>0</v>
      </c>
      <c r="C73" s="1">
        <f>12848</f>
        <v>12848</v>
      </c>
      <c r="D73" s="1">
        <f t="shared" ref="D73:D82" si="8">41017</f>
        <v>41017</v>
      </c>
      <c r="E73" s="1">
        <f t="shared" ref="E73:E82" si="9">40.0556640625</f>
        <v>40.0556640625</v>
      </c>
    </row>
    <row r="74" spans="1:5" x14ac:dyDescent="0.25">
      <c r="A74" s="1">
        <f>22826</f>
        <v>22826</v>
      </c>
      <c r="B74" s="1">
        <f t="shared" si="7"/>
        <v>0</v>
      </c>
      <c r="C74" s="1">
        <f>13021</f>
        <v>13021</v>
      </c>
      <c r="D74" s="1">
        <f t="shared" si="8"/>
        <v>41017</v>
      </c>
      <c r="E74" s="1">
        <f t="shared" si="9"/>
        <v>40.0556640625</v>
      </c>
    </row>
    <row r="75" spans="1:5" x14ac:dyDescent="0.25">
      <c r="A75" s="1">
        <f>23167</f>
        <v>23167</v>
      </c>
      <c r="B75" s="1">
        <f t="shared" si="7"/>
        <v>0</v>
      </c>
      <c r="C75" s="1">
        <f>13212</f>
        <v>13212</v>
      </c>
      <c r="D75" s="1">
        <f t="shared" si="8"/>
        <v>41017</v>
      </c>
      <c r="E75" s="1">
        <f t="shared" si="9"/>
        <v>40.0556640625</v>
      </c>
    </row>
    <row r="76" spans="1:5" x14ac:dyDescent="0.25">
      <c r="A76" s="1">
        <f>23480</f>
        <v>23480</v>
      </c>
      <c r="B76" s="1">
        <f t="shared" si="7"/>
        <v>0</v>
      </c>
      <c r="C76" s="1">
        <f>13369</f>
        <v>13369</v>
      </c>
      <c r="D76" s="1">
        <f t="shared" si="8"/>
        <v>41017</v>
      </c>
      <c r="E76" s="1">
        <f t="shared" si="9"/>
        <v>40.0556640625</v>
      </c>
    </row>
    <row r="77" spans="1:5" x14ac:dyDescent="0.25">
      <c r="A77" s="1">
        <f>23800</f>
        <v>23800</v>
      </c>
      <c r="B77" s="1">
        <f>9</f>
        <v>9</v>
      </c>
      <c r="C77" s="1">
        <f>13561</f>
        <v>13561</v>
      </c>
      <c r="D77" s="1">
        <f t="shared" si="8"/>
        <v>41017</v>
      </c>
      <c r="E77" s="1">
        <f t="shared" si="9"/>
        <v>40.0556640625</v>
      </c>
    </row>
    <row r="78" spans="1:5" x14ac:dyDescent="0.25">
      <c r="A78" s="1">
        <f>24082</f>
        <v>24082</v>
      </c>
      <c r="B78" s="1">
        <f>10</f>
        <v>10</v>
      </c>
      <c r="C78" s="1">
        <f>13716</f>
        <v>13716</v>
      </c>
      <c r="D78" s="1">
        <f t="shared" si="8"/>
        <v>41017</v>
      </c>
      <c r="E78" s="1">
        <f t="shared" si="9"/>
        <v>40.0556640625</v>
      </c>
    </row>
    <row r="79" spans="1:5" x14ac:dyDescent="0.25">
      <c r="A79" s="1">
        <f>24403</f>
        <v>24403</v>
      </c>
      <c r="B79" s="1">
        <f>8</f>
        <v>8</v>
      </c>
      <c r="C79" s="1">
        <f>13899</f>
        <v>13899</v>
      </c>
      <c r="D79" s="1">
        <f t="shared" si="8"/>
        <v>41017</v>
      </c>
      <c r="E79" s="1">
        <f t="shared" si="9"/>
        <v>40.0556640625</v>
      </c>
    </row>
    <row r="80" spans="1:5" x14ac:dyDescent="0.25">
      <c r="A80" s="1">
        <f>24702</f>
        <v>24702</v>
      </c>
      <c r="B80" s="1">
        <f>0</f>
        <v>0</v>
      </c>
      <c r="C80" s="1">
        <f>14058</f>
        <v>14058</v>
      </c>
      <c r="D80" s="1">
        <f t="shared" si="8"/>
        <v>41017</v>
      </c>
      <c r="E80" s="1">
        <f t="shared" si="9"/>
        <v>40.0556640625</v>
      </c>
    </row>
    <row r="81" spans="1:5" x14ac:dyDescent="0.25">
      <c r="A81" s="1">
        <f>25004</f>
        <v>25004</v>
      </c>
      <c r="B81" s="1">
        <f>0</f>
        <v>0</v>
      </c>
      <c r="C81" s="1">
        <f>14269</f>
        <v>14269</v>
      </c>
      <c r="D81" s="1">
        <f t="shared" si="8"/>
        <v>41017</v>
      </c>
      <c r="E81" s="1">
        <f t="shared" si="9"/>
        <v>40.0556640625</v>
      </c>
    </row>
    <row r="82" spans="1:5" x14ac:dyDescent="0.25">
      <c r="A82" s="1">
        <f>25276</f>
        <v>25276</v>
      </c>
      <c r="B82" s="1">
        <f>0</f>
        <v>0</v>
      </c>
      <c r="C82" s="1">
        <f>14438</f>
        <v>14438</v>
      </c>
      <c r="D82" s="1">
        <f t="shared" si="8"/>
        <v>41017</v>
      </c>
      <c r="E82" s="1">
        <f t="shared" si="9"/>
        <v>40.0556640625</v>
      </c>
    </row>
    <row r="83" spans="1:5" x14ac:dyDescent="0.25">
      <c r="A83" s="1">
        <f>25553</f>
        <v>25553</v>
      </c>
      <c r="B83" s="1">
        <f>0</f>
        <v>0</v>
      </c>
      <c r="C83" s="1">
        <f>14678</f>
        <v>14678</v>
      </c>
      <c r="D83" s="1">
        <f>41358</f>
        <v>41358</v>
      </c>
      <c r="E83" s="1">
        <f>40.388671875</f>
        <v>40.388671875</v>
      </c>
    </row>
    <row r="84" spans="1:5" x14ac:dyDescent="0.25">
      <c r="A84" s="1">
        <f>25856</f>
        <v>25856</v>
      </c>
      <c r="B84" s="1">
        <f>0</f>
        <v>0</v>
      </c>
      <c r="C84" s="1">
        <f>14858</f>
        <v>14858</v>
      </c>
      <c r="D84" s="1">
        <f>41445</f>
        <v>41445</v>
      </c>
      <c r="E84" s="1">
        <f>40.4736328125</f>
        <v>40.4736328125</v>
      </c>
    </row>
    <row r="85" spans="1:5" x14ac:dyDescent="0.25">
      <c r="A85" s="1">
        <f>26164</f>
        <v>26164</v>
      </c>
      <c r="B85" s="1">
        <f>0</f>
        <v>0</v>
      </c>
      <c r="C85" s="1">
        <f>15010</f>
        <v>15010</v>
      </c>
      <c r="D85" s="1">
        <f>41437</f>
        <v>41437</v>
      </c>
      <c r="E85" s="1">
        <f>40.4658203125</f>
        <v>40.4658203125</v>
      </c>
    </row>
    <row r="86" spans="1:5" x14ac:dyDescent="0.25">
      <c r="A86" s="1">
        <f>26492</f>
        <v>26492</v>
      </c>
      <c r="B86" s="1">
        <f>0</f>
        <v>0</v>
      </c>
      <c r="C86" s="1">
        <f>15233</f>
        <v>15233</v>
      </c>
      <c r="D86" s="1">
        <f>41350</f>
        <v>41350</v>
      </c>
      <c r="E86" s="1">
        <f>40.380859375</f>
        <v>40.380859375</v>
      </c>
    </row>
    <row r="87" spans="1:5" x14ac:dyDescent="0.25">
      <c r="A87" s="1">
        <f>26818</f>
        <v>26818</v>
      </c>
      <c r="B87" s="1">
        <f>4</f>
        <v>4</v>
      </c>
      <c r="C87" s="1">
        <f>15404</f>
        <v>15404</v>
      </c>
      <c r="D87" s="1">
        <f>41369</f>
        <v>41369</v>
      </c>
      <c r="E87" s="1">
        <f>40.3994140625</f>
        <v>40.3994140625</v>
      </c>
    </row>
    <row r="88" spans="1:5" x14ac:dyDescent="0.25">
      <c r="A88" s="1">
        <f>27101</f>
        <v>27101</v>
      </c>
      <c r="B88" s="1">
        <f t="shared" ref="B88:B95" si="10">0</f>
        <v>0</v>
      </c>
      <c r="C88" s="1">
        <f>15569</f>
        <v>15569</v>
      </c>
      <c r="D88" s="1">
        <f>41369</f>
        <v>41369</v>
      </c>
      <c r="E88" s="1">
        <f>40.3994140625</f>
        <v>40.3994140625</v>
      </c>
    </row>
    <row r="89" spans="1:5" x14ac:dyDescent="0.25">
      <c r="A89" s="1">
        <f>27389</f>
        <v>27389</v>
      </c>
      <c r="B89" s="1">
        <f t="shared" si="10"/>
        <v>0</v>
      </c>
      <c r="C89" s="1">
        <f>15757</f>
        <v>15757</v>
      </c>
      <c r="D89" s="1">
        <f>41369</f>
        <v>41369</v>
      </c>
      <c r="E89" s="1">
        <f>40.3994140625</f>
        <v>40.3994140625</v>
      </c>
    </row>
    <row r="90" spans="1:5" x14ac:dyDescent="0.25">
      <c r="A90" s="1">
        <f>27736</f>
        <v>27736</v>
      </c>
      <c r="B90" s="1">
        <f t="shared" si="10"/>
        <v>0</v>
      </c>
      <c r="C90" s="1">
        <f>15901</f>
        <v>15901</v>
      </c>
      <c r="D90" s="1">
        <f>41369</f>
        <v>41369</v>
      </c>
      <c r="E90" s="1">
        <f>40.3994140625</f>
        <v>40.3994140625</v>
      </c>
    </row>
    <row r="91" spans="1:5" x14ac:dyDescent="0.25">
      <c r="A91" s="1">
        <f>28096</f>
        <v>28096</v>
      </c>
      <c r="B91" s="1">
        <f t="shared" si="10"/>
        <v>0</v>
      </c>
      <c r="C91" s="1">
        <f>16092</f>
        <v>16092</v>
      </c>
      <c r="D91" s="1">
        <f>41370</f>
        <v>41370</v>
      </c>
      <c r="E91" s="1">
        <f>40.400390625</f>
        <v>40.400390625</v>
      </c>
    </row>
    <row r="92" spans="1:5" x14ac:dyDescent="0.25">
      <c r="A92" s="1">
        <f>28462</f>
        <v>28462</v>
      </c>
      <c r="B92" s="1">
        <f t="shared" si="10"/>
        <v>0</v>
      </c>
      <c r="C92" s="1">
        <f>16224</f>
        <v>16224</v>
      </c>
      <c r="D92" s="1">
        <f>41369</f>
        <v>41369</v>
      </c>
      <c r="E92" s="1">
        <f>40.3994140625</f>
        <v>40.3994140625</v>
      </c>
    </row>
    <row r="93" spans="1:5" x14ac:dyDescent="0.25">
      <c r="A93" s="1">
        <f>28833</f>
        <v>28833</v>
      </c>
      <c r="B93" s="1">
        <f t="shared" si="10"/>
        <v>0</v>
      </c>
      <c r="C93" s="1">
        <f>16410</f>
        <v>16410</v>
      </c>
      <c r="D93" s="1">
        <f>41370</f>
        <v>41370</v>
      </c>
      <c r="E93" s="1">
        <f>40.400390625</f>
        <v>40.400390625</v>
      </c>
    </row>
    <row r="94" spans="1:5" x14ac:dyDescent="0.25">
      <c r="A94" s="1">
        <f>29178</f>
        <v>29178</v>
      </c>
      <c r="B94" s="1">
        <f t="shared" si="10"/>
        <v>0</v>
      </c>
      <c r="C94" s="1">
        <f>16552</f>
        <v>16552</v>
      </c>
      <c r="D94" s="1">
        <f>41369</f>
        <v>41369</v>
      </c>
      <c r="E94" s="1">
        <f>40.3994140625</f>
        <v>40.3994140625</v>
      </c>
    </row>
    <row r="95" spans="1:5" x14ac:dyDescent="0.25">
      <c r="A95" s="1">
        <f>29528</f>
        <v>29528</v>
      </c>
      <c r="B95" s="1">
        <f t="shared" si="10"/>
        <v>0</v>
      </c>
      <c r="C95" s="1">
        <f>16718</f>
        <v>16718</v>
      </c>
      <c r="D95" s="1">
        <f>41370</f>
        <v>41370</v>
      </c>
      <c r="E95" s="1">
        <f>40.400390625</f>
        <v>40.400390625</v>
      </c>
    </row>
    <row r="96" spans="1:5" x14ac:dyDescent="0.25">
      <c r="A96" s="1">
        <f>29834</f>
        <v>29834</v>
      </c>
      <c r="B96" s="1">
        <f>31</f>
        <v>31</v>
      </c>
      <c r="C96" s="1">
        <f>16876</f>
        <v>16876</v>
      </c>
      <c r="D96" s="1">
        <f>41369</f>
        <v>41369</v>
      </c>
      <c r="E96" s="1">
        <f t="shared" ref="E96:E101" si="11">40.3994140625</f>
        <v>40.3994140625</v>
      </c>
    </row>
    <row r="97" spans="1:5" x14ac:dyDescent="0.25">
      <c r="A97" s="1">
        <f>30154</f>
        <v>30154</v>
      </c>
      <c r="B97" s="1">
        <f>11</f>
        <v>11</v>
      </c>
      <c r="C97" s="1">
        <f>17047</f>
        <v>17047</v>
      </c>
      <c r="D97" s="1">
        <f>41369</f>
        <v>41369</v>
      </c>
      <c r="E97" s="1">
        <f t="shared" si="11"/>
        <v>40.3994140625</v>
      </c>
    </row>
    <row r="98" spans="1:5" x14ac:dyDescent="0.25">
      <c r="A98" s="1">
        <f>30454</f>
        <v>30454</v>
      </c>
      <c r="B98" s="1">
        <f>0</f>
        <v>0</v>
      </c>
      <c r="C98" s="1">
        <f>17211</f>
        <v>17211</v>
      </c>
      <c r="D98" s="1">
        <f>41369</f>
        <v>41369</v>
      </c>
      <c r="E98" s="1">
        <f t="shared" si="11"/>
        <v>40.3994140625</v>
      </c>
    </row>
    <row r="99" spans="1:5" x14ac:dyDescent="0.25">
      <c r="A99" s="1">
        <f>30755</f>
        <v>30755</v>
      </c>
      <c r="B99" s="1">
        <f>0</f>
        <v>0</v>
      </c>
      <c r="C99" s="1">
        <f>17360</f>
        <v>17360</v>
      </c>
      <c r="D99" s="1">
        <f>41369</f>
        <v>41369</v>
      </c>
      <c r="E99" s="1">
        <f t="shared" si="11"/>
        <v>40.3994140625</v>
      </c>
    </row>
    <row r="100" spans="1:5" x14ac:dyDescent="0.25">
      <c r="A100" s="1">
        <f>31086</f>
        <v>31086</v>
      </c>
      <c r="B100" s="1">
        <f>0</f>
        <v>0</v>
      </c>
      <c r="C100" s="1">
        <f>17506</f>
        <v>17506</v>
      </c>
      <c r="D100" s="1">
        <f>41369</f>
        <v>41369</v>
      </c>
      <c r="E100" s="1">
        <f t="shared" si="11"/>
        <v>40.3994140625</v>
      </c>
    </row>
    <row r="101" spans="1:5" x14ac:dyDescent="0.25">
      <c r="A101" s="1">
        <f>31462</f>
        <v>31462</v>
      </c>
      <c r="B101" s="1">
        <f>0</f>
        <v>0</v>
      </c>
      <c r="C101" s="1">
        <f>17694</f>
        <v>17694</v>
      </c>
      <c r="D101" s="1">
        <f>41369</f>
        <v>41369</v>
      </c>
      <c r="E101" s="1">
        <f t="shared" si="11"/>
        <v>40.3994140625</v>
      </c>
    </row>
    <row r="102" spans="1:5" x14ac:dyDescent="0.25">
      <c r="A102" s="1">
        <f>31781</f>
        <v>31781</v>
      </c>
      <c r="B102" s="1">
        <f>0</f>
        <v>0</v>
      </c>
      <c r="C102" s="1">
        <f>17888</f>
        <v>17888</v>
      </c>
      <c r="D102" s="1">
        <f>41941</f>
        <v>41941</v>
      </c>
      <c r="E102" s="1">
        <f>40.9580078125</f>
        <v>40.9580078125</v>
      </c>
    </row>
    <row r="103" spans="1:5" x14ac:dyDescent="0.25">
      <c r="A103" s="1">
        <f>32141</f>
        <v>32141</v>
      </c>
      <c r="B103" s="1">
        <f>0</f>
        <v>0</v>
      </c>
      <c r="C103" s="1">
        <f>18047</f>
        <v>18047</v>
      </c>
      <c r="D103" s="1">
        <f>41417</f>
        <v>41417</v>
      </c>
      <c r="E103" s="1">
        <f>40.4462890625</f>
        <v>40.4462890625</v>
      </c>
    </row>
    <row r="104" spans="1:5" x14ac:dyDescent="0.25">
      <c r="A104" s="1">
        <f>32489</f>
        <v>32489</v>
      </c>
      <c r="B104" s="1">
        <f>0</f>
        <v>0</v>
      </c>
      <c r="C104" s="1">
        <f>18252</f>
        <v>18252</v>
      </c>
      <c r="D104" s="1">
        <f>41458</f>
        <v>41458</v>
      </c>
      <c r="E104" s="1">
        <f>40.486328125</f>
        <v>40.486328125</v>
      </c>
    </row>
    <row r="105" spans="1:5" x14ac:dyDescent="0.25">
      <c r="A105" s="1">
        <f>32826</f>
        <v>32826</v>
      </c>
      <c r="B105" s="1">
        <f>15</f>
        <v>15</v>
      </c>
      <c r="C105" s="1">
        <f>18442</f>
        <v>18442</v>
      </c>
      <c r="D105" s="1">
        <f>41489</f>
        <v>41489</v>
      </c>
      <c r="E105" s="1">
        <f>40.5166015625</f>
        <v>40.5166015625</v>
      </c>
    </row>
    <row r="106" spans="1:5" x14ac:dyDescent="0.25">
      <c r="A106" s="1">
        <f>33103</f>
        <v>33103</v>
      </c>
      <c r="B106" s="1">
        <f>8</f>
        <v>8</v>
      </c>
      <c r="C106" s="1">
        <f>18586</f>
        <v>18586</v>
      </c>
      <c r="D106" s="1">
        <f>41497</f>
        <v>41497</v>
      </c>
      <c r="E106" s="1">
        <f>40.5244140625</f>
        <v>40.5244140625</v>
      </c>
    </row>
    <row r="107" spans="1:5" x14ac:dyDescent="0.25">
      <c r="A107" s="1">
        <f>33385</f>
        <v>33385</v>
      </c>
      <c r="B107" s="1">
        <f>16</f>
        <v>16</v>
      </c>
      <c r="C107" s="1">
        <f>18763</f>
        <v>18763</v>
      </c>
      <c r="D107" s="1">
        <f>41497</f>
        <v>41497</v>
      </c>
      <c r="E107" s="1">
        <f>40.5244140625</f>
        <v>40.5244140625</v>
      </c>
    </row>
    <row r="108" spans="1:5" x14ac:dyDescent="0.25">
      <c r="A108" s="1">
        <f>33689</f>
        <v>33689</v>
      </c>
      <c r="B108" s="1">
        <f t="shared" ref="B108:B117" si="12">0</f>
        <v>0</v>
      </c>
      <c r="C108" s="1">
        <f>18924</f>
        <v>18924</v>
      </c>
      <c r="D108" s="1">
        <f>41497</f>
        <v>41497</v>
      </c>
      <c r="E108" s="1">
        <f>40.5244140625</f>
        <v>40.5244140625</v>
      </c>
    </row>
    <row r="109" spans="1:5" x14ac:dyDescent="0.25">
      <c r="A109" s="1">
        <f>33980</f>
        <v>33980</v>
      </c>
      <c r="B109" s="1">
        <f t="shared" si="12"/>
        <v>0</v>
      </c>
      <c r="C109" s="1">
        <f>19108</f>
        <v>19108</v>
      </c>
      <c r="D109" s="1">
        <f>41497</f>
        <v>41497</v>
      </c>
      <c r="E109" s="1">
        <f>40.5244140625</f>
        <v>40.5244140625</v>
      </c>
    </row>
    <row r="110" spans="1:5" x14ac:dyDescent="0.25">
      <c r="A110" s="1">
        <f>34261</f>
        <v>34261</v>
      </c>
      <c r="B110" s="1">
        <f t="shared" si="12"/>
        <v>0</v>
      </c>
      <c r="C110" s="1">
        <f>19285</f>
        <v>19285</v>
      </c>
      <c r="D110" s="1">
        <f>41497</f>
        <v>41497</v>
      </c>
      <c r="E110" s="1">
        <f>40.5244140625</f>
        <v>40.5244140625</v>
      </c>
    </row>
    <row r="111" spans="1:5" x14ac:dyDescent="0.25">
      <c r="A111" s="1">
        <f>34553</f>
        <v>34553</v>
      </c>
      <c r="B111" s="1">
        <f t="shared" si="12"/>
        <v>0</v>
      </c>
      <c r="C111" s="1">
        <f>19569</f>
        <v>19569</v>
      </c>
      <c r="D111" s="1">
        <f>41496</f>
        <v>41496</v>
      </c>
      <c r="E111" s="1">
        <f>40.5234375</f>
        <v>40.5234375</v>
      </c>
    </row>
    <row r="112" spans="1:5" x14ac:dyDescent="0.25">
      <c r="A112" s="1">
        <f>34855</f>
        <v>34855</v>
      </c>
      <c r="B112" s="1">
        <f t="shared" si="12"/>
        <v>0</v>
      </c>
      <c r="C112" s="1">
        <f>19782</f>
        <v>19782</v>
      </c>
      <c r="D112" s="1">
        <f>41440</f>
        <v>41440</v>
      </c>
      <c r="E112" s="1">
        <f>40.46875</f>
        <v>40.46875</v>
      </c>
    </row>
    <row r="113" spans="1:5" x14ac:dyDescent="0.25">
      <c r="A113" s="1">
        <f>35130</f>
        <v>35130</v>
      </c>
      <c r="B113" s="1">
        <f t="shared" si="12"/>
        <v>0</v>
      </c>
      <c r="C113" s="1">
        <f>19978</f>
        <v>19978</v>
      </c>
      <c r="D113" s="1">
        <f>41403</f>
        <v>41403</v>
      </c>
      <c r="E113" s="1">
        <f>40.4326171875</f>
        <v>40.4326171875</v>
      </c>
    </row>
    <row r="114" spans="1:5" x14ac:dyDescent="0.25">
      <c r="A114" s="1">
        <f>35461</f>
        <v>35461</v>
      </c>
      <c r="B114" s="1">
        <f t="shared" si="12"/>
        <v>0</v>
      </c>
      <c r="C114" s="1">
        <f>20160</f>
        <v>20160</v>
      </c>
      <c r="D114" s="1">
        <f>41404</f>
        <v>41404</v>
      </c>
      <c r="E114" s="1">
        <f>40.43359375</f>
        <v>40.43359375</v>
      </c>
    </row>
    <row r="115" spans="1:5" x14ac:dyDescent="0.25">
      <c r="A115" s="1">
        <f>35832</f>
        <v>35832</v>
      </c>
      <c r="B115" s="1">
        <f t="shared" si="12"/>
        <v>0</v>
      </c>
      <c r="C115" s="1">
        <f>20332</f>
        <v>20332</v>
      </c>
      <c r="D115" s="1">
        <f>41403</f>
        <v>41403</v>
      </c>
      <c r="E115" s="1">
        <f>40.4326171875</f>
        <v>40.4326171875</v>
      </c>
    </row>
    <row r="116" spans="1:5" x14ac:dyDescent="0.25">
      <c r="A116" s="1">
        <f>36175</f>
        <v>36175</v>
      </c>
      <c r="B116" s="1">
        <f t="shared" si="12"/>
        <v>0</v>
      </c>
      <c r="C116" s="1">
        <f>20466</f>
        <v>20466</v>
      </c>
      <c r="D116" s="1">
        <f>41402</f>
        <v>41402</v>
      </c>
      <c r="E116" s="1">
        <f>40.431640625</f>
        <v>40.431640625</v>
      </c>
    </row>
    <row r="117" spans="1:5" x14ac:dyDescent="0.25">
      <c r="A117" s="1">
        <f>36512</f>
        <v>36512</v>
      </c>
      <c r="B117" s="1">
        <f t="shared" si="12"/>
        <v>0</v>
      </c>
      <c r="C117" s="1">
        <f>20621</f>
        <v>20621</v>
      </c>
      <c r="D117" s="1">
        <f>41465</f>
        <v>41465</v>
      </c>
      <c r="E117" s="1">
        <f>40.4931640625</f>
        <v>40.4931640625</v>
      </c>
    </row>
    <row r="118" spans="1:5" x14ac:dyDescent="0.25">
      <c r="C118" s="1">
        <f>20830</f>
        <v>20830</v>
      </c>
      <c r="D118" s="1">
        <f>41509</f>
        <v>41509</v>
      </c>
      <c r="E118" s="1">
        <f>40.5361328125</f>
        <v>40.5361328125</v>
      </c>
    </row>
    <row r="119" spans="1:5" x14ac:dyDescent="0.25">
      <c r="C119" s="1">
        <f>20997</f>
        <v>20997</v>
      </c>
      <c r="D119" s="1">
        <f>41541</f>
        <v>41541</v>
      </c>
      <c r="E119" s="1">
        <f>40.5673828125</f>
        <v>40.5673828125</v>
      </c>
    </row>
    <row r="120" spans="1:5" x14ac:dyDescent="0.25">
      <c r="C120" s="1">
        <f>21223</f>
        <v>21223</v>
      </c>
      <c r="D120" s="1">
        <f>41582</f>
        <v>41582</v>
      </c>
      <c r="E120" s="1">
        <f>40.607421875</f>
        <v>40.607421875</v>
      </c>
    </row>
    <row r="121" spans="1:5" x14ac:dyDescent="0.25">
      <c r="C121" s="1">
        <f>21352</f>
        <v>21352</v>
      </c>
      <c r="D121" s="1">
        <f>41581</f>
        <v>41581</v>
      </c>
      <c r="E121" s="1">
        <f>40.6064453125</f>
        <v>40.6064453125</v>
      </c>
    </row>
    <row r="122" spans="1:5" x14ac:dyDescent="0.25">
      <c r="C122" s="1">
        <f>21475</f>
        <v>21475</v>
      </c>
      <c r="D122" s="1">
        <f>41582</f>
        <v>41582</v>
      </c>
      <c r="E122" s="1">
        <f>40.607421875</f>
        <v>40.607421875</v>
      </c>
    </row>
    <row r="123" spans="1:5" x14ac:dyDescent="0.25">
      <c r="C123" s="1">
        <f>21598</f>
        <v>21598</v>
      </c>
      <c r="D123" s="1">
        <f>41581</f>
        <v>41581</v>
      </c>
      <c r="E123" s="1">
        <f>40.6064453125</f>
        <v>40.6064453125</v>
      </c>
    </row>
    <row r="124" spans="1:5" x14ac:dyDescent="0.25">
      <c r="C124" s="1">
        <f>21724</f>
        <v>21724</v>
      </c>
      <c r="D124" s="1">
        <f>41582</f>
        <v>41582</v>
      </c>
      <c r="E124" s="1">
        <f>40.607421875</f>
        <v>40.607421875</v>
      </c>
    </row>
    <row r="125" spans="1:5" x14ac:dyDescent="0.25">
      <c r="C125" s="1">
        <f>21850</f>
        <v>21850</v>
      </c>
      <c r="D125" s="1">
        <f>41581</f>
        <v>41581</v>
      </c>
      <c r="E125" s="1">
        <f>40.6064453125</f>
        <v>40.6064453125</v>
      </c>
    </row>
    <row r="126" spans="1:5" x14ac:dyDescent="0.25">
      <c r="C126" s="1">
        <f>22037</f>
        <v>22037</v>
      </c>
      <c r="D126" s="1">
        <f>41581</f>
        <v>41581</v>
      </c>
      <c r="E126" s="1">
        <f>40.6064453125</f>
        <v>40.6064453125</v>
      </c>
    </row>
    <row r="127" spans="1:5" x14ac:dyDescent="0.25">
      <c r="C127" s="1">
        <f>22216</f>
        <v>22216</v>
      </c>
      <c r="D127" s="1">
        <f>41602</f>
        <v>41602</v>
      </c>
      <c r="E127" s="1">
        <f>40.626953125</f>
        <v>40.626953125</v>
      </c>
    </row>
    <row r="128" spans="1:5" x14ac:dyDescent="0.25">
      <c r="C128" s="1">
        <f>22374</f>
        <v>22374</v>
      </c>
      <c r="D128" s="1">
        <f>41548</f>
        <v>41548</v>
      </c>
      <c r="E128" s="1">
        <f>40.57421875</f>
        <v>40.57421875</v>
      </c>
    </row>
    <row r="129" spans="3:5" x14ac:dyDescent="0.25">
      <c r="C129" s="1">
        <f>22552</f>
        <v>22552</v>
      </c>
      <c r="D129" s="1">
        <f>41544</f>
        <v>41544</v>
      </c>
      <c r="E129" s="1">
        <f>40.5703125</f>
        <v>40.5703125</v>
      </c>
    </row>
    <row r="130" spans="3:5" x14ac:dyDescent="0.25">
      <c r="C130" s="1">
        <f>22685</f>
        <v>22685</v>
      </c>
      <c r="D130" s="1">
        <f>41543</f>
        <v>41543</v>
      </c>
      <c r="E130" s="1">
        <f>40.5693359375</f>
        <v>40.5693359375</v>
      </c>
    </row>
    <row r="131" spans="3:5" x14ac:dyDescent="0.25">
      <c r="C131" s="1">
        <f>22847</f>
        <v>22847</v>
      </c>
      <c r="D131" s="1">
        <f>41538</f>
        <v>41538</v>
      </c>
      <c r="E131" s="1">
        <f>40.564453125</f>
        <v>40.564453125</v>
      </c>
    </row>
    <row r="132" spans="3:5" x14ac:dyDescent="0.25">
      <c r="C132" s="1">
        <f>23024</f>
        <v>23024</v>
      </c>
      <c r="D132" s="1">
        <f>41510</f>
        <v>41510</v>
      </c>
      <c r="E132" s="1">
        <f>40.537109375</f>
        <v>40.537109375</v>
      </c>
    </row>
    <row r="133" spans="3:5" x14ac:dyDescent="0.25">
      <c r="C133" s="1">
        <f>23158</f>
        <v>23158</v>
      </c>
      <c r="D133" s="1">
        <f>41510</f>
        <v>41510</v>
      </c>
      <c r="E133" s="1">
        <f>40.537109375</f>
        <v>40.537109375</v>
      </c>
    </row>
    <row r="134" spans="3:5" x14ac:dyDescent="0.25">
      <c r="C134" s="1">
        <f>23336</f>
        <v>23336</v>
      </c>
      <c r="D134" s="1">
        <f>41510</f>
        <v>41510</v>
      </c>
      <c r="E134" s="1">
        <f>40.537109375</f>
        <v>40.537109375</v>
      </c>
    </row>
    <row r="135" spans="3:5" x14ac:dyDescent="0.25">
      <c r="C135" s="1">
        <f>23500</f>
        <v>23500</v>
      </c>
      <c r="D135" s="1">
        <f>41510</f>
        <v>41510</v>
      </c>
      <c r="E135" s="1">
        <f>40.537109375</f>
        <v>40.537109375</v>
      </c>
    </row>
    <row r="136" spans="3:5" x14ac:dyDescent="0.25">
      <c r="C136" s="1">
        <f>23673</f>
        <v>23673</v>
      </c>
      <c r="D136" s="1">
        <f>41510</f>
        <v>41510</v>
      </c>
      <c r="E136" s="1">
        <f>40.537109375</f>
        <v>40.537109375</v>
      </c>
    </row>
    <row r="137" spans="3:5" x14ac:dyDescent="0.25">
      <c r="C137" s="1">
        <f>23878</f>
        <v>23878</v>
      </c>
      <c r="D137" s="1">
        <f>41626</f>
        <v>41626</v>
      </c>
      <c r="E137" s="1">
        <f>40.650390625</f>
        <v>40.650390625</v>
      </c>
    </row>
    <row r="138" spans="3:5" x14ac:dyDescent="0.25">
      <c r="C138" s="1">
        <f>24065</f>
        <v>24065</v>
      </c>
      <c r="D138" s="1">
        <f>41662</f>
        <v>41662</v>
      </c>
      <c r="E138" s="1">
        <f>40.685546875</f>
        <v>40.685546875</v>
      </c>
    </row>
    <row r="139" spans="3:5" x14ac:dyDescent="0.25">
      <c r="C139" s="1">
        <f>24257</f>
        <v>24257</v>
      </c>
      <c r="D139" s="1">
        <f>42970</f>
        <v>42970</v>
      </c>
      <c r="E139" s="1">
        <f>41.962890625</f>
        <v>41.962890625</v>
      </c>
    </row>
    <row r="140" spans="3:5" x14ac:dyDescent="0.25">
      <c r="C140" s="1">
        <f>24447</f>
        <v>24447</v>
      </c>
      <c r="D140" s="1">
        <f>41654</f>
        <v>41654</v>
      </c>
      <c r="E140" s="1">
        <f>40.677734375</f>
        <v>40.677734375</v>
      </c>
    </row>
    <row r="141" spans="3:5" x14ac:dyDescent="0.25">
      <c r="C141" s="1">
        <f>24578</f>
        <v>24578</v>
      </c>
      <c r="D141" s="1">
        <f>41654</f>
        <v>41654</v>
      </c>
      <c r="E141" s="1">
        <f>40.677734375</f>
        <v>40.677734375</v>
      </c>
    </row>
    <row r="142" spans="3:5" x14ac:dyDescent="0.25">
      <c r="C142" s="1">
        <f>24745</f>
        <v>24745</v>
      </c>
      <c r="D142" s="1">
        <f>41654</f>
        <v>41654</v>
      </c>
      <c r="E142" s="1">
        <f>40.677734375</f>
        <v>40.677734375</v>
      </c>
    </row>
    <row r="143" spans="3:5" x14ac:dyDescent="0.25">
      <c r="C143" s="1">
        <f>24877</f>
        <v>24877</v>
      </c>
      <c r="D143" s="1">
        <f>41654</f>
        <v>41654</v>
      </c>
      <c r="E143" s="1">
        <f>40.677734375</f>
        <v>40.677734375</v>
      </c>
    </row>
    <row r="144" spans="3:5" x14ac:dyDescent="0.25">
      <c r="C144" s="1">
        <f>25051</f>
        <v>25051</v>
      </c>
      <c r="D144" s="1">
        <f>41652</f>
        <v>41652</v>
      </c>
      <c r="E144" s="1">
        <f>40.67578125</f>
        <v>40.67578125</v>
      </c>
    </row>
    <row r="145" spans="3:5" x14ac:dyDescent="0.25">
      <c r="C145" s="1">
        <f>25186</f>
        <v>25186</v>
      </c>
      <c r="D145" s="1">
        <f>41652</f>
        <v>41652</v>
      </c>
      <c r="E145" s="1">
        <f>40.67578125</f>
        <v>40.67578125</v>
      </c>
    </row>
    <row r="146" spans="3:5" x14ac:dyDescent="0.25">
      <c r="C146" s="1">
        <f>25384</f>
        <v>25384</v>
      </c>
      <c r="D146" s="1">
        <f>41653</f>
        <v>41653</v>
      </c>
      <c r="E146" s="1">
        <f>40.6767578125</f>
        <v>40.6767578125</v>
      </c>
    </row>
    <row r="147" spans="3:5" x14ac:dyDescent="0.25">
      <c r="C147" s="1">
        <f>25573</f>
        <v>25573</v>
      </c>
      <c r="D147" s="1">
        <f>41652</f>
        <v>41652</v>
      </c>
      <c r="E147" s="1">
        <f>40.67578125</f>
        <v>40.67578125</v>
      </c>
    </row>
    <row r="148" spans="3:5" x14ac:dyDescent="0.25">
      <c r="C148" s="1">
        <f>25742</f>
        <v>25742</v>
      </c>
      <c r="D148" s="1">
        <f>41652</f>
        <v>41652</v>
      </c>
      <c r="E148" s="1">
        <f>40.67578125</f>
        <v>40.67578125</v>
      </c>
    </row>
    <row r="149" spans="3:5" x14ac:dyDescent="0.25">
      <c r="C149" s="1">
        <f>25905</f>
        <v>25905</v>
      </c>
      <c r="D149" s="1">
        <f>41652</f>
        <v>41652</v>
      </c>
      <c r="E149" s="1">
        <f>40.67578125</f>
        <v>40.67578125</v>
      </c>
    </row>
    <row r="150" spans="3:5" x14ac:dyDescent="0.25">
      <c r="C150" s="1">
        <f>26047</f>
        <v>26047</v>
      </c>
      <c r="D150" s="1">
        <f>41652</f>
        <v>41652</v>
      </c>
      <c r="E150" s="1">
        <f>40.67578125</f>
        <v>40.67578125</v>
      </c>
    </row>
    <row r="151" spans="3:5" x14ac:dyDescent="0.25">
      <c r="C151" s="1">
        <f>26243</f>
        <v>26243</v>
      </c>
      <c r="D151" s="1">
        <f>41656</f>
        <v>41656</v>
      </c>
      <c r="E151" s="1">
        <f>40.6796875</f>
        <v>40.6796875</v>
      </c>
    </row>
    <row r="152" spans="3:5" x14ac:dyDescent="0.25">
      <c r="C152" s="1">
        <f>26411</f>
        <v>26411</v>
      </c>
      <c r="D152" s="1">
        <f>41656</f>
        <v>41656</v>
      </c>
      <c r="E152" s="1">
        <f>40.6796875</f>
        <v>40.6796875</v>
      </c>
    </row>
    <row r="153" spans="3:5" x14ac:dyDescent="0.25">
      <c r="C153" s="1">
        <f>26604</f>
        <v>26604</v>
      </c>
      <c r="D153" s="1">
        <f>41657</f>
        <v>41657</v>
      </c>
      <c r="E153" s="1">
        <f>40.6806640625</f>
        <v>40.6806640625</v>
      </c>
    </row>
    <row r="154" spans="3:5" x14ac:dyDescent="0.25">
      <c r="C154" s="1">
        <f>26788</f>
        <v>26788</v>
      </c>
      <c r="D154" s="1">
        <f>41656</f>
        <v>41656</v>
      </c>
      <c r="E154" s="1">
        <f>40.6796875</f>
        <v>40.6796875</v>
      </c>
    </row>
    <row r="155" spans="3:5" x14ac:dyDescent="0.25">
      <c r="C155" s="1">
        <f>26964</f>
        <v>26964</v>
      </c>
      <c r="D155" s="1">
        <f>41668</f>
        <v>41668</v>
      </c>
      <c r="E155" s="1">
        <f>40.69140625</f>
        <v>40.69140625</v>
      </c>
    </row>
    <row r="156" spans="3:5" x14ac:dyDescent="0.25">
      <c r="C156" s="1">
        <f>27128</f>
        <v>27128</v>
      </c>
      <c r="D156" s="1">
        <f>41668</f>
        <v>41668</v>
      </c>
      <c r="E156" s="1">
        <f>40.69140625</f>
        <v>40.69140625</v>
      </c>
    </row>
    <row r="157" spans="3:5" x14ac:dyDescent="0.25">
      <c r="C157" s="1">
        <f>27269</f>
        <v>27269</v>
      </c>
      <c r="D157" s="1">
        <f>41668</f>
        <v>41668</v>
      </c>
      <c r="E157" s="1">
        <f>40.69140625</f>
        <v>40.69140625</v>
      </c>
    </row>
    <row r="158" spans="3:5" x14ac:dyDescent="0.25">
      <c r="C158" s="1">
        <f>27462</f>
        <v>27462</v>
      </c>
      <c r="D158" s="1">
        <f>41669</f>
        <v>41669</v>
      </c>
      <c r="E158" s="1">
        <f>40.6923828125</f>
        <v>40.6923828125</v>
      </c>
    </row>
    <row r="159" spans="3:5" x14ac:dyDescent="0.25">
      <c r="C159" s="1">
        <f>27614</f>
        <v>27614</v>
      </c>
      <c r="D159" s="1">
        <f t="shared" ref="D159:D170" si="13">41668</f>
        <v>41668</v>
      </c>
      <c r="E159" s="1">
        <f t="shared" ref="E159:E170" si="14">40.69140625</f>
        <v>40.69140625</v>
      </c>
    </row>
    <row r="160" spans="3:5" x14ac:dyDescent="0.25">
      <c r="C160" s="1">
        <f>27798</f>
        <v>27798</v>
      </c>
      <c r="D160" s="1">
        <f t="shared" si="13"/>
        <v>41668</v>
      </c>
      <c r="E160" s="1">
        <f t="shared" si="14"/>
        <v>40.69140625</v>
      </c>
    </row>
    <row r="161" spans="3:5" x14ac:dyDescent="0.25">
      <c r="C161" s="1">
        <f>27962</f>
        <v>27962</v>
      </c>
      <c r="D161" s="1">
        <f t="shared" si="13"/>
        <v>41668</v>
      </c>
      <c r="E161" s="1">
        <f t="shared" si="14"/>
        <v>40.69140625</v>
      </c>
    </row>
    <row r="162" spans="3:5" x14ac:dyDescent="0.25">
      <c r="C162" s="1">
        <f>28128</f>
        <v>28128</v>
      </c>
      <c r="D162" s="1">
        <f t="shared" si="13"/>
        <v>41668</v>
      </c>
      <c r="E162" s="1">
        <f t="shared" si="14"/>
        <v>40.69140625</v>
      </c>
    </row>
    <row r="163" spans="3:5" x14ac:dyDescent="0.25">
      <c r="C163" s="1">
        <f>28312</f>
        <v>28312</v>
      </c>
      <c r="D163" s="1">
        <f t="shared" si="13"/>
        <v>41668</v>
      </c>
      <c r="E163" s="1">
        <f t="shared" si="14"/>
        <v>40.69140625</v>
      </c>
    </row>
    <row r="164" spans="3:5" x14ac:dyDescent="0.25">
      <c r="C164" s="1">
        <f>28494</f>
        <v>28494</v>
      </c>
      <c r="D164" s="1">
        <f t="shared" si="13"/>
        <v>41668</v>
      </c>
      <c r="E164" s="1">
        <f t="shared" si="14"/>
        <v>40.69140625</v>
      </c>
    </row>
    <row r="165" spans="3:5" x14ac:dyDescent="0.25">
      <c r="C165" s="1">
        <f>28678</f>
        <v>28678</v>
      </c>
      <c r="D165" s="1">
        <f t="shared" si="13"/>
        <v>41668</v>
      </c>
      <c r="E165" s="1">
        <f t="shared" si="14"/>
        <v>40.69140625</v>
      </c>
    </row>
    <row r="166" spans="3:5" x14ac:dyDescent="0.25">
      <c r="C166" s="1">
        <f>28857</f>
        <v>28857</v>
      </c>
      <c r="D166" s="1">
        <f t="shared" si="13"/>
        <v>41668</v>
      </c>
      <c r="E166" s="1">
        <f t="shared" si="14"/>
        <v>40.69140625</v>
      </c>
    </row>
    <row r="167" spans="3:5" x14ac:dyDescent="0.25">
      <c r="C167" s="1">
        <f>29015</f>
        <v>29015</v>
      </c>
      <c r="D167" s="1">
        <f t="shared" si="13"/>
        <v>41668</v>
      </c>
      <c r="E167" s="1">
        <f t="shared" si="14"/>
        <v>40.69140625</v>
      </c>
    </row>
    <row r="168" spans="3:5" x14ac:dyDescent="0.25">
      <c r="C168" s="1">
        <f>29195</f>
        <v>29195</v>
      </c>
      <c r="D168" s="1">
        <f t="shared" si="13"/>
        <v>41668</v>
      </c>
      <c r="E168" s="1">
        <f t="shared" si="14"/>
        <v>40.69140625</v>
      </c>
    </row>
    <row r="169" spans="3:5" x14ac:dyDescent="0.25">
      <c r="C169" s="1">
        <f>29372</f>
        <v>29372</v>
      </c>
      <c r="D169" s="1">
        <f t="shared" si="13"/>
        <v>41668</v>
      </c>
      <c r="E169" s="1">
        <f t="shared" si="14"/>
        <v>40.69140625</v>
      </c>
    </row>
    <row r="170" spans="3:5" x14ac:dyDescent="0.25">
      <c r="C170" s="1">
        <f>29575</f>
        <v>29575</v>
      </c>
      <c r="D170" s="1">
        <f t="shared" si="13"/>
        <v>41668</v>
      </c>
      <c r="E170" s="1">
        <f t="shared" si="14"/>
        <v>40.69140625</v>
      </c>
    </row>
    <row r="171" spans="3:5" x14ac:dyDescent="0.25">
      <c r="C171" s="1">
        <f>29729</f>
        <v>29729</v>
      </c>
      <c r="D171" s="1">
        <f>41676</f>
        <v>41676</v>
      </c>
      <c r="E171" s="1">
        <f>40.69921875</f>
        <v>40.69921875</v>
      </c>
    </row>
    <row r="172" spans="3:5" x14ac:dyDescent="0.25">
      <c r="C172" s="1">
        <f>29930</f>
        <v>29930</v>
      </c>
      <c r="D172" s="1">
        <f>41841</f>
        <v>41841</v>
      </c>
      <c r="E172" s="1">
        <f>40.8603515625</f>
        <v>40.8603515625</v>
      </c>
    </row>
    <row r="173" spans="3:5" x14ac:dyDescent="0.25">
      <c r="C173" s="1">
        <f>30066</f>
        <v>30066</v>
      </c>
      <c r="D173" s="1">
        <f>41864</f>
        <v>41864</v>
      </c>
      <c r="E173" s="1">
        <f>40.8828125</f>
        <v>40.8828125</v>
      </c>
    </row>
    <row r="174" spans="3:5" x14ac:dyDescent="0.25">
      <c r="C174" s="1">
        <f>30245</f>
        <v>30245</v>
      </c>
      <c r="D174" s="1">
        <f>41893</f>
        <v>41893</v>
      </c>
      <c r="E174" s="1">
        <f>40.9111328125</f>
        <v>40.9111328125</v>
      </c>
    </row>
    <row r="175" spans="3:5" x14ac:dyDescent="0.25">
      <c r="C175" s="1">
        <f>30392</f>
        <v>30392</v>
      </c>
      <c r="D175" s="1">
        <f>41900</f>
        <v>41900</v>
      </c>
      <c r="E175" s="1">
        <f>40.91796875</f>
        <v>40.91796875</v>
      </c>
    </row>
    <row r="176" spans="3:5" x14ac:dyDescent="0.25">
      <c r="C176" s="1">
        <f>30541</f>
        <v>30541</v>
      </c>
      <c r="D176" s="1">
        <f>41901</f>
        <v>41901</v>
      </c>
      <c r="E176" s="1">
        <f>40.9189453125</f>
        <v>40.9189453125</v>
      </c>
    </row>
    <row r="177" spans="3:5" x14ac:dyDescent="0.25">
      <c r="C177" s="1">
        <f>30708</f>
        <v>30708</v>
      </c>
      <c r="D177" s="1">
        <f>41900</f>
        <v>41900</v>
      </c>
      <c r="E177" s="1">
        <f>40.91796875</f>
        <v>40.91796875</v>
      </c>
    </row>
    <row r="178" spans="3:5" x14ac:dyDescent="0.25">
      <c r="C178" s="1">
        <f>30898</f>
        <v>30898</v>
      </c>
      <c r="D178" s="1">
        <f>41901</f>
        <v>41901</v>
      </c>
      <c r="E178" s="1">
        <f>40.9189453125</f>
        <v>40.9189453125</v>
      </c>
    </row>
    <row r="179" spans="3:5" x14ac:dyDescent="0.25">
      <c r="C179" s="1">
        <f>31084</f>
        <v>31084</v>
      </c>
      <c r="D179" s="1">
        <f t="shared" ref="D179:D187" si="15">41900</f>
        <v>41900</v>
      </c>
      <c r="E179" s="1">
        <f t="shared" ref="E179:E187" si="16">40.91796875</f>
        <v>40.91796875</v>
      </c>
    </row>
    <row r="180" spans="3:5" x14ac:dyDescent="0.25">
      <c r="C180" s="1">
        <f>31273</f>
        <v>31273</v>
      </c>
      <c r="D180" s="1">
        <f t="shared" si="15"/>
        <v>41900</v>
      </c>
      <c r="E180" s="1">
        <f t="shared" si="16"/>
        <v>40.91796875</v>
      </c>
    </row>
    <row r="181" spans="3:5" x14ac:dyDescent="0.25">
      <c r="C181" s="1">
        <f>31430</f>
        <v>31430</v>
      </c>
      <c r="D181" s="1">
        <f t="shared" si="15"/>
        <v>41900</v>
      </c>
      <c r="E181" s="1">
        <f t="shared" si="16"/>
        <v>40.91796875</v>
      </c>
    </row>
    <row r="182" spans="3:5" x14ac:dyDescent="0.25">
      <c r="C182" s="1">
        <f>31607</f>
        <v>31607</v>
      </c>
      <c r="D182" s="1">
        <f t="shared" si="15"/>
        <v>41900</v>
      </c>
      <c r="E182" s="1">
        <f t="shared" si="16"/>
        <v>40.91796875</v>
      </c>
    </row>
    <row r="183" spans="3:5" x14ac:dyDescent="0.25">
      <c r="C183" s="1">
        <f>31773</f>
        <v>31773</v>
      </c>
      <c r="D183" s="1">
        <f t="shared" si="15"/>
        <v>41900</v>
      </c>
      <c r="E183" s="1">
        <f t="shared" si="16"/>
        <v>40.91796875</v>
      </c>
    </row>
    <row r="184" spans="3:5" x14ac:dyDescent="0.25">
      <c r="C184" s="1">
        <f>31964</f>
        <v>31964</v>
      </c>
      <c r="D184" s="1">
        <f t="shared" si="15"/>
        <v>41900</v>
      </c>
      <c r="E184" s="1">
        <f t="shared" si="16"/>
        <v>40.91796875</v>
      </c>
    </row>
    <row r="185" spans="3:5" x14ac:dyDescent="0.25">
      <c r="C185" s="1">
        <f>32148</f>
        <v>32148</v>
      </c>
      <c r="D185" s="1">
        <f t="shared" si="15"/>
        <v>41900</v>
      </c>
      <c r="E185" s="1">
        <f t="shared" si="16"/>
        <v>40.91796875</v>
      </c>
    </row>
    <row r="186" spans="3:5" x14ac:dyDescent="0.25">
      <c r="C186" s="1">
        <f>32306</f>
        <v>32306</v>
      </c>
      <c r="D186" s="1">
        <f t="shared" si="15"/>
        <v>41900</v>
      </c>
      <c r="E186" s="1">
        <f t="shared" si="16"/>
        <v>40.91796875</v>
      </c>
    </row>
    <row r="187" spans="3:5" x14ac:dyDescent="0.25">
      <c r="C187" s="1">
        <f>32524</f>
        <v>32524</v>
      </c>
      <c r="D187" s="1">
        <f t="shared" si="15"/>
        <v>41900</v>
      </c>
      <c r="E187" s="1">
        <f t="shared" si="16"/>
        <v>40.91796875</v>
      </c>
    </row>
    <row r="188" spans="3:5" x14ac:dyDescent="0.25">
      <c r="C188" s="1">
        <f>32714</f>
        <v>32714</v>
      </c>
      <c r="D188" s="1">
        <f>41772</f>
        <v>41772</v>
      </c>
      <c r="E188" s="1">
        <f>40.79296875</f>
        <v>40.79296875</v>
      </c>
    </row>
    <row r="189" spans="3:5" x14ac:dyDescent="0.25">
      <c r="C189" s="1">
        <f>32840</f>
        <v>32840</v>
      </c>
      <c r="D189" s="1">
        <f>41832</f>
        <v>41832</v>
      </c>
      <c r="E189" s="1">
        <f>40.8515625</f>
        <v>40.8515625</v>
      </c>
    </row>
    <row r="190" spans="3:5" x14ac:dyDescent="0.25">
      <c r="C190" s="1">
        <f>32974</f>
        <v>32974</v>
      </c>
      <c r="D190" s="1">
        <f>41852</f>
        <v>41852</v>
      </c>
      <c r="E190" s="1">
        <f>40.87109375</f>
        <v>40.87109375</v>
      </c>
    </row>
    <row r="191" spans="3:5" x14ac:dyDescent="0.25">
      <c r="C191" s="1">
        <f>33103</f>
        <v>33103</v>
      </c>
      <c r="D191" s="1">
        <f>41876</f>
        <v>41876</v>
      </c>
      <c r="E191" s="1">
        <f>40.89453125</f>
        <v>40.89453125</v>
      </c>
    </row>
    <row r="192" spans="3:5" x14ac:dyDescent="0.25">
      <c r="C192" s="1">
        <f>33238</f>
        <v>33238</v>
      </c>
      <c r="D192" s="1">
        <f>41896</f>
        <v>41896</v>
      </c>
      <c r="E192" s="1">
        <f>40.9140625</f>
        <v>40.9140625</v>
      </c>
    </row>
    <row r="193" spans="3:5" x14ac:dyDescent="0.25">
      <c r="C193" s="1">
        <f>33411</f>
        <v>33411</v>
      </c>
      <c r="D193" s="1">
        <f t="shared" ref="D193:D200" si="17">41908</f>
        <v>41908</v>
      </c>
      <c r="E193" s="1">
        <f t="shared" ref="E193:E200" si="18">40.92578125</f>
        <v>40.92578125</v>
      </c>
    </row>
    <row r="194" spans="3:5" x14ac:dyDescent="0.25">
      <c r="C194" s="1">
        <f>33566</f>
        <v>33566</v>
      </c>
      <c r="D194" s="1">
        <f t="shared" si="17"/>
        <v>41908</v>
      </c>
      <c r="E194" s="1">
        <f t="shared" si="18"/>
        <v>40.92578125</v>
      </c>
    </row>
    <row r="195" spans="3:5" x14ac:dyDescent="0.25">
      <c r="C195" s="1">
        <f>33717</f>
        <v>33717</v>
      </c>
      <c r="D195" s="1">
        <f t="shared" si="17"/>
        <v>41908</v>
      </c>
      <c r="E195" s="1">
        <f t="shared" si="18"/>
        <v>40.92578125</v>
      </c>
    </row>
    <row r="196" spans="3:5" x14ac:dyDescent="0.25">
      <c r="C196" s="1">
        <f>33861</f>
        <v>33861</v>
      </c>
      <c r="D196" s="1">
        <f t="shared" si="17"/>
        <v>41908</v>
      </c>
      <c r="E196" s="1">
        <f t="shared" si="18"/>
        <v>40.92578125</v>
      </c>
    </row>
    <row r="197" spans="3:5" x14ac:dyDescent="0.25">
      <c r="C197" s="1">
        <f>34022</f>
        <v>34022</v>
      </c>
      <c r="D197" s="1">
        <f t="shared" si="17"/>
        <v>41908</v>
      </c>
      <c r="E197" s="1">
        <f t="shared" si="18"/>
        <v>40.92578125</v>
      </c>
    </row>
    <row r="198" spans="3:5" x14ac:dyDescent="0.25">
      <c r="C198" s="1">
        <f>34150</f>
        <v>34150</v>
      </c>
      <c r="D198" s="1">
        <f t="shared" si="17"/>
        <v>41908</v>
      </c>
      <c r="E198" s="1">
        <f t="shared" si="18"/>
        <v>40.92578125</v>
      </c>
    </row>
    <row r="199" spans="3:5" x14ac:dyDescent="0.25">
      <c r="C199" s="1">
        <f>34309</f>
        <v>34309</v>
      </c>
      <c r="D199" s="1">
        <f t="shared" si="17"/>
        <v>41908</v>
      </c>
      <c r="E199" s="1">
        <f t="shared" si="18"/>
        <v>40.92578125</v>
      </c>
    </row>
    <row r="200" spans="3:5" x14ac:dyDescent="0.25">
      <c r="C200" s="1">
        <f>34445</f>
        <v>34445</v>
      </c>
      <c r="D200" s="1">
        <f t="shared" si="17"/>
        <v>41908</v>
      </c>
      <c r="E200" s="1">
        <f t="shared" si="18"/>
        <v>40.92578125</v>
      </c>
    </row>
    <row r="201" spans="3:5" x14ac:dyDescent="0.25">
      <c r="C201" s="1">
        <f>34628</f>
        <v>34628</v>
      </c>
      <c r="D201" s="1">
        <f>41909</f>
        <v>41909</v>
      </c>
      <c r="E201" s="1">
        <f>40.9267578125</f>
        <v>40.9267578125</v>
      </c>
    </row>
    <row r="202" spans="3:5" x14ac:dyDescent="0.25">
      <c r="C202" s="1">
        <f>34773</f>
        <v>34773</v>
      </c>
      <c r="D202" s="1">
        <f t="shared" ref="D202:D214" si="19">41908</f>
        <v>41908</v>
      </c>
      <c r="E202" s="1">
        <f t="shared" ref="E202:E214" si="20">40.92578125</f>
        <v>40.92578125</v>
      </c>
    </row>
    <row r="203" spans="3:5" x14ac:dyDescent="0.25">
      <c r="C203" s="1">
        <f>34920</f>
        <v>34920</v>
      </c>
      <c r="D203" s="1">
        <f t="shared" si="19"/>
        <v>41908</v>
      </c>
      <c r="E203" s="1">
        <f t="shared" si="20"/>
        <v>40.92578125</v>
      </c>
    </row>
    <row r="204" spans="3:5" x14ac:dyDescent="0.25">
      <c r="C204" s="1">
        <f>35042</f>
        <v>35042</v>
      </c>
      <c r="D204" s="1">
        <f t="shared" si="19"/>
        <v>41908</v>
      </c>
      <c r="E204" s="1">
        <f t="shared" si="20"/>
        <v>40.92578125</v>
      </c>
    </row>
    <row r="205" spans="3:5" x14ac:dyDescent="0.25">
      <c r="C205" s="1">
        <f>35181</f>
        <v>35181</v>
      </c>
      <c r="D205" s="1">
        <f t="shared" si="19"/>
        <v>41908</v>
      </c>
      <c r="E205" s="1">
        <f t="shared" si="20"/>
        <v>40.92578125</v>
      </c>
    </row>
    <row r="206" spans="3:5" x14ac:dyDescent="0.25">
      <c r="C206" s="1">
        <f>35344</f>
        <v>35344</v>
      </c>
      <c r="D206" s="1">
        <f t="shared" si="19"/>
        <v>41908</v>
      </c>
      <c r="E206" s="1">
        <f t="shared" si="20"/>
        <v>40.92578125</v>
      </c>
    </row>
    <row r="207" spans="3:5" x14ac:dyDescent="0.25">
      <c r="C207" s="1">
        <f>35524</f>
        <v>35524</v>
      </c>
      <c r="D207" s="1">
        <f t="shared" si="19"/>
        <v>41908</v>
      </c>
      <c r="E207" s="1">
        <f t="shared" si="20"/>
        <v>40.92578125</v>
      </c>
    </row>
    <row r="208" spans="3:5" x14ac:dyDescent="0.25">
      <c r="C208" s="1">
        <f>35686</f>
        <v>35686</v>
      </c>
      <c r="D208" s="1">
        <f t="shared" si="19"/>
        <v>41908</v>
      </c>
      <c r="E208" s="1">
        <f t="shared" si="20"/>
        <v>40.92578125</v>
      </c>
    </row>
    <row r="209" spans="3:5" x14ac:dyDescent="0.25">
      <c r="C209" s="1">
        <f>35862</f>
        <v>35862</v>
      </c>
      <c r="D209" s="1">
        <f t="shared" si="19"/>
        <v>41908</v>
      </c>
      <c r="E209" s="1">
        <f t="shared" si="20"/>
        <v>40.92578125</v>
      </c>
    </row>
    <row r="210" spans="3:5" x14ac:dyDescent="0.25">
      <c r="C210" s="1">
        <f>36017</f>
        <v>36017</v>
      </c>
      <c r="D210" s="1">
        <f t="shared" si="19"/>
        <v>41908</v>
      </c>
      <c r="E210" s="1">
        <f t="shared" si="20"/>
        <v>40.92578125</v>
      </c>
    </row>
    <row r="211" spans="3:5" x14ac:dyDescent="0.25">
      <c r="C211" s="1">
        <f>36191</f>
        <v>36191</v>
      </c>
      <c r="D211" s="1">
        <f t="shared" si="19"/>
        <v>41908</v>
      </c>
      <c r="E211" s="1">
        <f t="shared" si="20"/>
        <v>40.92578125</v>
      </c>
    </row>
    <row r="212" spans="3:5" x14ac:dyDescent="0.25">
      <c r="C212" s="1">
        <f>36358</f>
        <v>36358</v>
      </c>
      <c r="D212" s="1">
        <f t="shared" si="19"/>
        <v>41908</v>
      </c>
      <c r="E212" s="1">
        <f t="shared" si="20"/>
        <v>40.92578125</v>
      </c>
    </row>
    <row r="213" spans="3:5" x14ac:dyDescent="0.25">
      <c r="C213" s="1">
        <f>36503</f>
        <v>36503</v>
      </c>
      <c r="D213" s="1">
        <f t="shared" si="19"/>
        <v>41908</v>
      </c>
      <c r="E213" s="1">
        <f t="shared" si="20"/>
        <v>40.92578125</v>
      </c>
    </row>
    <row r="214" spans="3:5" x14ac:dyDescent="0.25">
      <c r="C214" s="1">
        <f>36651</f>
        <v>36651</v>
      </c>
      <c r="D214" s="1">
        <f t="shared" si="19"/>
        <v>41908</v>
      </c>
      <c r="E214" s="1">
        <f t="shared" si="20"/>
        <v>40.92578125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2016-01-08T15:26:27Z</dcterms:modified>
</cp:coreProperties>
</file>