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M-GWT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I13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<sst xmlns="http://schemas.openxmlformats.org/spreadsheetml/2006/main" count="9" uniqueCount="9">
  <si>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</si>
  <si>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</si>
  <si>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</si>
  <si>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</si>
  <si>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311(111x)</t>
  </si>
  <si>
    <t>AVERAGE: 170(205x)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</si>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</sst>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Sheet1!$A$2:$A$112</c:f>
              <c:numCache>
                <c:formatCode>General</c:formatCode>
                <c:ptCount val="111"/>
                <c:pt idx="0">
                  <c:v>420</c:v>
                </c:pt>
                <c:pt idx="1">
                  <c:v>737</c:v>
                </c:pt>
                <c:pt idx="2">
                  <c:v>1063</c:v>
                </c:pt>
                <c:pt idx="3">
                  <c:v>1358</c:v>
                </c:pt>
                <c:pt idx="4">
                  <c:v>1675</c:v>
                </c:pt>
                <c:pt idx="5">
                  <c:v>1987</c:v>
                </c:pt>
                <c:pt idx="6">
                  <c:v>2261</c:v>
                </c:pt>
                <c:pt idx="7">
                  <c:v>2521</c:v>
                </c:pt>
                <c:pt idx="8">
                  <c:v>2785</c:v>
                </c:pt>
                <c:pt idx="9">
                  <c:v>3082</c:v>
                </c:pt>
                <c:pt idx="10">
                  <c:v>3378</c:v>
                </c:pt>
                <c:pt idx="11">
                  <c:v>3683</c:v>
                </c:pt>
                <c:pt idx="12">
                  <c:v>4014</c:v>
                </c:pt>
                <c:pt idx="13">
                  <c:v>4360</c:v>
                </c:pt>
                <c:pt idx="14">
                  <c:v>4696</c:v>
                </c:pt>
                <c:pt idx="15">
                  <c:v>5041</c:v>
                </c:pt>
                <c:pt idx="16">
                  <c:v>5377</c:v>
                </c:pt>
                <c:pt idx="17">
                  <c:v>5705</c:v>
                </c:pt>
                <c:pt idx="18">
                  <c:v>6016</c:v>
                </c:pt>
                <c:pt idx="19">
                  <c:v>6386</c:v>
                </c:pt>
                <c:pt idx="20">
                  <c:v>6737</c:v>
                </c:pt>
                <c:pt idx="21">
                  <c:v>7107</c:v>
                </c:pt>
                <c:pt idx="22">
                  <c:v>7425</c:v>
                </c:pt>
                <c:pt idx="23">
                  <c:v>7755</c:v>
                </c:pt>
                <c:pt idx="24">
                  <c:v>8118</c:v>
                </c:pt>
                <c:pt idx="25">
                  <c:v>8520</c:v>
                </c:pt>
                <c:pt idx="26">
                  <c:v>8814</c:v>
                </c:pt>
                <c:pt idx="27">
                  <c:v>9143</c:v>
                </c:pt>
                <c:pt idx="28">
                  <c:v>9462</c:v>
                </c:pt>
                <c:pt idx="29">
                  <c:v>9752</c:v>
                </c:pt>
                <c:pt idx="30">
                  <c:v>10072</c:v>
                </c:pt>
                <c:pt idx="31">
                  <c:v>10406</c:v>
                </c:pt>
                <c:pt idx="32">
                  <c:v>10756</c:v>
                </c:pt>
                <c:pt idx="33">
                  <c:v>11111</c:v>
                </c:pt>
                <c:pt idx="34">
                  <c:v>11491</c:v>
                </c:pt>
                <c:pt idx="35">
                  <c:v>11809</c:v>
                </c:pt>
                <c:pt idx="36">
                  <c:v>12080</c:v>
                </c:pt>
                <c:pt idx="37">
                  <c:v>12341</c:v>
                </c:pt>
                <c:pt idx="38">
                  <c:v>12668</c:v>
                </c:pt>
                <c:pt idx="39">
                  <c:v>12962</c:v>
                </c:pt>
                <c:pt idx="40">
                  <c:v>13255</c:v>
                </c:pt>
                <c:pt idx="41">
                  <c:v>13537</c:v>
                </c:pt>
                <c:pt idx="42">
                  <c:v>13872</c:v>
                </c:pt>
                <c:pt idx="43">
                  <c:v>14236</c:v>
                </c:pt>
                <c:pt idx="44">
                  <c:v>14566</c:v>
                </c:pt>
                <c:pt idx="45">
                  <c:v>14923</c:v>
                </c:pt>
                <c:pt idx="46">
                  <c:v>15198</c:v>
                </c:pt>
                <c:pt idx="47">
                  <c:v>15473</c:v>
                </c:pt>
                <c:pt idx="48">
                  <c:v>15801</c:v>
                </c:pt>
                <c:pt idx="49">
                  <c:v>16134</c:v>
                </c:pt>
                <c:pt idx="50">
                  <c:v>16479</c:v>
                </c:pt>
                <c:pt idx="51">
                  <c:v>16792</c:v>
                </c:pt>
                <c:pt idx="52">
                  <c:v>17121</c:v>
                </c:pt>
                <c:pt idx="53">
                  <c:v>17475</c:v>
                </c:pt>
                <c:pt idx="54">
                  <c:v>17788</c:v>
                </c:pt>
                <c:pt idx="55">
                  <c:v>18066</c:v>
                </c:pt>
                <c:pt idx="56">
                  <c:v>18388</c:v>
                </c:pt>
                <c:pt idx="57">
                  <c:v>18697</c:v>
                </c:pt>
                <c:pt idx="58">
                  <c:v>18987</c:v>
                </c:pt>
                <c:pt idx="59">
                  <c:v>19295</c:v>
                </c:pt>
                <c:pt idx="60">
                  <c:v>19628</c:v>
                </c:pt>
                <c:pt idx="61">
                  <c:v>19943</c:v>
                </c:pt>
                <c:pt idx="62">
                  <c:v>20252</c:v>
                </c:pt>
                <c:pt idx="63">
                  <c:v>20553</c:v>
                </c:pt>
                <c:pt idx="64">
                  <c:v>20881</c:v>
                </c:pt>
                <c:pt idx="65">
                  <c:v>21192</c:v>
                </c:pt>
                <c:pt idx="66">
                  <c:v>21476</c:v>
                </c:pt>
                <c:pt idx="67">
                  <c:v>21743</c:v>
                </c:pt>
                <c:pt idx="68">
                  <c:v>22012</c:v>
                </c:pt>
                <c:pt idx="69">
                  <c:v>22290</c:v>
                </c:pt>
                <c:pt idx="70">
                  <c:v>22565</c:v>
                </c:pt>
                <c:pt idx="71">
                  <c:v>22852</c:v>
                </c:pt>
                <c:pt idx="72">
                  <c:v>23127</c:v>
                </c:pt>
                <c:pt idx="73">
                  <c:v>23426</c:v>
                </c:pt>
                <c:pt idx="74">
                  <c:v>23748</c:v>
                </c:pt>
                <c:pt idx="75">
                  <c:v>24062</c:v>
                </c:pt>
                <c:pt idx="76">
                  <c:v>24373</c:v>
                </c:pt>
                <c:pt idx="77">
                  <c:v>24672</c:v>
                </c:pt>
                <c:pt idx="78">
                  <c:v>25012</c:v>
                </c:pt>
                <c:pt idx="79">
                  <c:v>25325</c:v>
                </c:pt>
                <c:pt idx="80">
                  <c:v>25618</c:v>
                </c:pt>
                <c:pt idx="81">
                  <c:v>25955</c:v>
                </c:pt>
                <c:pt idx="82">
                  <c:v>26261</c:v>
                </c:pt>
                <c:pt idx="83">
                  <c:v>26581</c:v>
                </c:pt>
                <c:pt idx="84">
                  <c:v>26868</c:v>
                </c:pt>
                <c:pt idx="85">
                  <c:v>27165</c:v>
                </c:pt>
                <c:pt idx="86">
                  <c:v>27499</c:v>
                </c:pt>
                <c:pt idx="87">
                  <c:v>27850</c:v>
                </c:pt>
                <c:pt idx="88">
                  <c:v>28204</c:v>
                </c:pt>
                <c:pt idx="89">
                  <c:v>28529</c:v>
                </c:pt>
                <c:pt idx="90">
                  <c:v>28865</c:v>
                </c:pt>
                <c:pt idx="91">
                  <c:v>29161</c:v>
                </c:pt>
                <c:pt idx="92">
                  <c:v>29458</c:v>
                </c:pt>
                <c:pt idx="93">
                  <c:v>29773</c:v>
                </c:pt>
                <c:pt idx="94">
                  <c:v>30082</c:v>
                </c:pt>
                <c:pt idx="95">
                  <c:v>30426</c:v>
                </c:pt>
                <c:pt idx="96">
                  <c:v>30727</c:v>
                </c:pt>
                <c:pt idx="97">
                  <c:v>31000</c:v>
                </c:pt>
                <c:pt idx="98">
                  <c:v>31326</c:v>
                </c:pt>
                <c:pt idx="99">
                  <c:v>31646</c:v>
                </c:pt>
                <c:pt idx="100">
                  <c:v>31947</c:v>
                </c:pt>
                <c:pt idx="101">
                  <c:v>32272</c:v>
                </c:pt>
                <c:pt idx="102">
                  <c:v>32568</c:v>
                </c:pt>
                <c:pt idx="103">
                  <c:v>32918</c:v>
                </c:pt>
                <c:pt idx="104">
                  <c:v>33218</c:v>
                </c:pt>
                <c:pt idx="105">
                  <c:v>33505</c:v>
                </c:pt>
                <c:pt idx="106">
                  <c:v>33791</c:v>
                </c:pt>
                <c:pt idx="107">
                  <c:v>34057</c:v>
                </c:pt>
                <c:pt idx="108">
                  <c:v>34375</c:v>
                </c:pt>
                <c:pt idx="109">
                  <c:v>34698</c:v>
                </c:pt>
                <c:pt idx="110">
                  <c:v>35002</c:v>
                </c:pt>
              </c:numCache>
            </c:numRef>
          </c:cat>
          <c:val>
            <c:numRef>
              <c:f>Sheet1!$B$2:$B$112</c:f>
              <c:numCache>
                <c:formatCode>General</c:formatCode>
                <c:ptCount val="111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34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34</c:v>
                </c:pt>
                <c:pt idx="19">
                  <c:v>36</c:v>
                </c:pt>
                <c:pt idx="20">
                  <c:v>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17</c:v>
                </c:pt>
                <c:pt idx="27">
                  <c:v>19</c:v>
                </c:pt>
                <c:pt idx="28">
                  <c:v>24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32</c:v>
                </c:pt>
                <c:pt idx="46">
                  <c:v>13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40</c:v>
                </c:pt>
                <c:pt idx="55">
                  <c:v>10</c:v>
                </c:pt>
                <c:pt idx="56">
                  <c:v>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40</c:v>
                </c:pt>
                <c:pt idx="65">
                  <c:v>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32</c:v>
                </c:pt>
                <c:pt idx="75">
                  <c:v>14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35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17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8958784"/>
        <c:axId val="-1798958240"/>
      </c:lineChart>
      <c:catAx>
        <c:axId val="-179895878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9895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989582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989587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Sheet1!$C$2:$C$206</c:f>
              <c:numCache>
                <c:formatCode>General</c:formatCode>
                <c:ptCount val="205"/>
                <c:pt idx="0">
                  <c:v>350</c:v>
                </c:pt>
                <c:pt idx="1">
                  <c:v>592</c:v>
                </c:pt>
                <c:pt idx="2">
                  <c:v>865</c:v>
                </c:pt>
                <c:pt idx="3">
                  <c:v>1010</c:v>
                </c:pt>
                <c:pt idx="4">
                  <c:v>1165</c:v>
                </c:pt>
                <c:pt idx="5">
                  <c:v>1343</c:v>
                </c:pt>
                <c:pt idx="6">
                  <c:v>1525</c:v>
                </c:pt>
                <c:pt idx="7">
                  <c:v>1664</c:v>
                </c:pt>
                <c:pt idx="8">
                  <c:v>1875</c:v>
                </c:pt>
                <c:pt idx="9">
                  <c:v>2038</c:v>
                </c:pt>
                <c:pt idx="10">
                  <c:v>2160</c:v>
                </c:pt>
                <c:pt idx="11">
                  <c:v>2314</c:v>
                </c:pt>
                <c:pt idx="12">
                  <c:v>2482</c:v>
                </c:pt>
                <c:pt idx="13">
                  <c:v>2640</c:v>
                </c:pt>
                <c:pt idx="14">
                  <c:v>2815</c:v>
                </c:pt>
                <c:pt idx="15">
                  <c:v>2950</c:v>
                </c:pt>
                <c:pt idx="16">
                  <c:v>3104</c:v>
                </c:pt>
                <c:pt idx="17">
                  <c:v>3247</c:v>
                </c:pt>
                <c:pt idx="18">
                  <c:v>3411</c:v>
                </c:pt>
                <c:pt idx="19">
                  <c:v>3555</c:v>
                </c:pt>
                <c:pt idx="20">
                  <c:v>3741</c:v>
                </c:pt>
                <c:pt idx="21">
                  <c:v>3885</c:v>
                </c:pt>
                <c:pt idx="22">
                  <c:v>4070</c:v>
                </c:pt>
                <c:pt idx="23">
                  <c:v>4234</c:v>
                </c:pt>
                <c:pt idx="24">
                  <c:v>4408</c:v>
                </c:pt>
                <c:pt idx="25">
                  <c:v>4554</c:v>
                </c:pt>
                <c:pt idx="26">
                  <c:v>4731</c:v>
                </c:pt>
                <c:pt idx="27">
                  <c:v>4885</c:v>
                </c:pt>
                <c:pt idx="28">
                  <c:v>5076</c:v>
                </c:pt>
                <c:pt idx="29">
                  <c:v>5235</c:v>
                </c:pt>
                <c:pt idx="30">
                  <c:v>5421</c:v>
                </c:pt>
                <c:pt idx="31">
                  <c:v>5610</c:v>
                </c:pt>
                <c:pt idx="32">
                  <c:v>5766</c:v>
                </c:pt>
                <c:pt idx="33">
                  <c:v>5929</c:v>
                </c:pt>
                <c:pt idx="34">
                  <c:v>6141</c:v>
                </c:pt>
                <c:pt idx="35">
                  <c:v>6351</c:v>
                </c:pt>
                <c:pt idx="36">
                  <c:v>6546</c:v>
                </c:pt>
                <c:pt idx="37">
                  <c:v>6781</c:v>
                </c:pt>
                <c:pt idx="38">
                  <c:v>6955</c:v>
                </c:pt>
                <c:pt idx="39">
                  <c:v>7155</c:v>
                </c:pt>
                <c:pt idx="40">
                  <c:v>7293</c:v>
                </c:pt>
                <c:pt idx="41">
                  <c:v>7455</c:v>
                </c:pt>
                <c:pt idx="42">
                  <c:v>7604</c:v>
                </c:pt>
                <c:pt idx="43">
                  <c:v>7818</c:v>
                </c:pt>
                <c:pt idx="44">
                  <c:v>7979</c:v>
                </c:pt>
                <c:pt idx="45">
                  <c:v>8172</c:v>
                </c:pt>
                <c:pt idx="46">
                  <c:v>8375</c:v>
                </c:pt>
                <c:pt idx="47">
                  <c:v>8610</c:v>
                </c:pt>
                <c:pt idx="48">
                  <c:v>8826</c:v>
                </c:pt>
                <c:pt idx="49">
                  <c:v>9023</c:v>
                </c:pt>
                <c:pt idx="50">
                  <c:v>9182</c:v>
                </c:pt>
                <c:pt idx="51">
                  <c:v>9350</c:v>
                </c:pt>
                <c:pt idx="52">
                  <c:v>9538</c:v>
                </c:pt>
                <c:pt idx="53">
                  <c:v>9673</c:v>
                </c:pt>
                <c:pt idx="54">
                  <c:v>9870</c:v>
                </c:pt>
                <c:pt idx="55">
                  <c:v>10060</c:v>
                </c:pt>
                <c:pt idx="56">
                  <c:v>10228</c:v>
                </c:pt>
                <c:pt idx="57">
                  <c:v>10408</c:v>
                </c:pt>
                <c:pt idx="58">
                  <c:v>10642</c:v>
                </c:pt>
                <c:pt idx="59">
                  <c:v>10831</c:v>
                </c:pt>
                <c:pt idx="60">
                  <c:v>10988</c:v>
                </c:pt>
                <c:pt idx="61">
                  <c:v>11167</c:v>
                </c:pt>
                <c:pt idx="62">
                  <c:v>11341</c:v>
                </c:pt>
                <c:pt idx="63">
                  <c:v>11540</c:v>
                </c:pt>
                <c:pt idx="64">
                  <c:v>11696</c:v>
                </c:pt>
                <c:pt idx="65">
                  <c:v>11881</c:v>
                </c:pt>
                <c:pt idx="66">
                  <c:v>12048</c:v>
                </c:pt>
                <c:pt idx="67">
                  <c:v>12208</c:v>
                </c:pt>
                <c:pt idx="68">
                  <c:v>12388</c:v>
                </c:pt>
                <c:pt idx="69">
                  <c:v>12546</c:v>
                </c:pt>
                <c:pt idx="70">
                  <c:v>12765</c:v>
                </c:pt>
                <c:pt idx="71">
                  <c:v>12897</c:v>
                </c:pt>
                <c:pt idx="72">
                  <c:v>13070</c:v>
                </c:pt>
                <c:pt idx="73">
                  <c:v>13215</c:v>
                </c:pt>
                <c:pt idx="74">
                  <c:v>13392</c:v>
                </c:pt>
                <c:pt idx="75">
                  <c:v>13555</c:v>
                </c:pt>
                <c:pt idx="76">
                  <c:v>13706</c:v>
                </c:pt>
                <c:pt idx="77">
                  <c:v>13915</c:v>
                </c:pt>
                <c:pt idx="78">
                  <c:v>14092</c:v>
                </c:pt>
                <c:pt idx="79">
                  <c:v>14274</c:v>
                </c:pt>
                <c:pt idx="80">
                  <c:v>14418</c:v>
                </c:pt>
                <c:pt idx="81">
                  <c:v>14605</c:v>
                </c:pt>
                <c:pt idx="82">
                  <c:v>14826</c:v>
                </c:pt>
                <c:pt idx="83">
                  <c:v>15013</c:v>
                </c:pt>
                <c:pt idx="84">
                  <c:v>15159</c:v>
                </c:pt>
                <c:pt idx="85">
                  <c:v>15326</c:v>
                </c:pt>
                <c:pt idx="86">
                  <c:v>15506</c:v>
                </c:pt>
                <c:pt idx="87">
                  <c:v>15648</c:v>
                </c:pt>
                <c:pt idx="88">
                  <c:v>15854</c:v>
                </c:pt>
                <c:pt idx="89">
                  <c:v>15997</c:v>
                </c:pt>
                <c:pt idx="90">
                  <c:v>16203</c:v>
                </c:pt>
                <c:pt idx="91">
                  <c:v>16371</c:v>
                </c:pt>
                <c:pt idx="92">
                  <c:v>16585</c:v>
                </c:pt>
                <c:pt idx="93">
                  <c:v>16771</c:v>
                </c:pt>
                <c:pt idx="94">
                  <c:v>16948</c:v>
                </c:pt>
                <c:pt idx="95">
                  <c:v>17152</c:v>
                </c:pt>
                <c:pt idx="96">
                  <c:v>17306</c:v>
                </c:pt>
                <c:pt idx="97">
                  <c:v>17509</c:v>
                </c:pt>
                <c:pt idx="98">
                  <c:v>17729</c:v>
                </c:pt>
                <c:pt idx="99">
                  <c:v>17922</c:v>
                </c:pt>
                <c:pt idx="100">
                  <c:v>18087</c:v>
                </c:pt>
                <c:pt idx="101">
                  <c:v>18278</c:v>
                </c:pt>
                <c:pt idx="102">
                  <c:v>18445</c:v>
                </c:pt>
                <c:pt idx="103">
                  <c:v>18595</c:v>
                </c:pt>
                <c:pt idx="104">
                  <c:v>18787</c:v>
                </c:pt>
                <c:pt idx="105">
                  <c:v>18959</c:v>
                </c:pt>
                <c:pt idx="106">
                  <c:v>19151</c:v>
                </c:pt>
                <c:pt idx="107">
                  <c:v>19342</c:v>
                </c:pt>
                <c:pt idx="108">
                  <c:v>19519</c:v>
                </c:pt>
                <c:pt idx="109">
                  <c:v>19687</c:v>
                </c:pt>
                <c:pt idx="110">
                  <c:v>19828</c:v>
                </c:pt>
                <c:pt idx="111">
                  <c:v>20010</c:v>
                </c:pt>
                <c:pt idx="112">
                  <c:v>20151</c:v>
                </c:pt>
                <c:pt idx="113">
                  <c:v>20334</c:v>
                </c:pt>
                <c:pt idx="114">
                  <c:v>20468</c:v>
                </c:pt>
                <c:pt idx="115">
                  <c:v>20666</c:v>
                </c:pt>
                <c:pt idx="116">
                  <c:v>20893</c:v>
                </c:pt>
                <c:pt idx="117">
                  <c:v>21056</c:v>
                </c:pt>
                <c:pt idx="118">
                  <c:v>21253</c:v>
                </c:pt>
                <c:pt idx="119">
                  <c:v>21381</c:v>
                </c:pt>
                <c:pt idx="120">
                  <c:v>21545</c:v>
                </c:pt>
                <c:pt idx="121">
                  <c:v>21668</c:v>
                </c:pt>
                <c:pt idx="122">
                  <c:v>21805</c:v>
                </c:pt>
                <c:pt idx="123">
                  <c:v>21931</c:v>
                </c:pt>
                <c:pt idx="124">
                  <c:v>22057</c:v>
                </c:pt>
                <c:pt idx="125">
                  <c:v>22190</c:v>
                </c:pt>
                <c:pt idx="126">
                  <c:v>22389</c:v>
                </c:pt>
                <c:pt idx="127">
                  <c:v>22545</c:v>
                </c:pt>
                <c:pt idx="128">
                  <c:v>22686</c:v>
                </c:pt>
                <c:pt idx="129">
                  <c:v>22829</c:v>
                </c:pt>
                <c:pt idx="130">
                  <c:v>22987</c:v>
                </c:pt>
                <c:pt idx="131">
                  <c:v>23149</c:v>
                </c:pt>
                <c:pt idx="132">
                  <c:v>23288</c:v>
                </c:pt>
                <c:pt idx="133">
                  <c:v>23416</c:v>
                </c:pt>
                <c:pt idx="134">
                  <c:v>23595</c:v>
                </c:pt>
                <c:pt idx="135">
                  <c:v>23801</c:v>
                </c:pt>
                <c:pt idx="136">
                  <c:v>23944</c:v>
                </c:pt>
                <c:pt idx="137">
                  <c:v>24128</c:v>
                </c:pt>
                <c:pt idx="138">
                  <c:v>24254</c:v>
                </c:pt>
                <c:pt idx="139">
                  <c:v>24430</c:v>
                </c:pt>
                <c:pt idx="140">
                  <c:v>24568</c:v>
                </c:pt>
                <c:pt idx="141">
                  <c:v>24735</c:v>
                </c:pt>
                <c:pt idx="142">
                  <c:v>24913</c:v>
                </c:pt>
                <c:pt idx="143">
                  <c:v>25088</c:v>
                </c:pt>
                <c:pt idx="144">
                  <c:v>25289</c:v>
                </c:pt>
                <c:pt idx="145">
                  <c:v>25459</c:v>
                </c:pt>
                <c:pt idx="146">
                  <c:v>25636</c:v>
                </c:pt>
                <c:pt idx="147">
                  <c:v>25810</c:v>
                </c:pt>
                <c:pt idx="148">
                  <c:v>25981</c:v>
                </c:pt>
                <c:pt idx="149">
                  <c:v>26129</c:v>
                </c:pt>
                <c:pt idx="150">
                  <c:v>26291</c:v>
                </c:pt>
                <c:pt idx="151">
                  <c:v>26493</c:v>
                </c:pt>
                <c:pt idx="152">
                  <c:v>26679</c:v>
                </c:pt>
                <c:pt idx="153">
                  <c:v>26839</c:v>
                </c:pt>
                <c:pt idx="154">
                  <c:v>27022</c:v>
                </c:pt>
                <c:pt idx="155">
                  <c:v>27176</c:v>
                </c:pt>
                <c:pt idx="156">
                  <c:v>27340</c:v>
                </c:pt>
                <c:pt idx="157">
                  <c:v>27530</c:v>
                </c:pt>
                <c:pt idx="158">
                  <c:v>27690</c:v>
                </c:pt>
                <c:pt idx="159">
                  <c:v>27877</c:v>
                </c:pt>
                <c:pt idx="160">
                  <c:v>28049</c:v>
                </c:pt>
                <c:pt idx="161">
                  <c:v>28254</c:v>
                </c:pt>
                <c:pt idx="162">
                  <c:v>28413</c:v>
                </c:pt>
                <c:pt idx="163">
                  <c:v>28614</c:v>
                </c:pt>
                <c:pt idx="164">
                  <c:v>28771</c:v>
                </c:pt>
                <c:pt idx="165">
                  <c:v>28916</c:v>
                </c:pt>
                <c:pt idx="166">
                  <c:v>29071</c:v>
                </c:pt>
                <c:pt idx="167">
                  <c:v>29242</c:v>
                </c:pt>
                <c:pt idx="168">
                  <c:v>29389</c:v>
                </c:pt>
                <c:pt idx="169">
                  <c:v>29640</c:v>
                </c:pt>
                <c:pt idx="170">
                  <c:v>29809</c:v>
                </c:pt>
                <c:pt idx="171">
                  <c:v>29981</c:v>
                </c:pt>
                <c:pt idx="172">
                  <c:v>30165</c:v>
                </c:pt>
                <c:pt idx="173">
                  <c:v>30298</c:v>
                </c:pt>
                <c:pt idx="174">
                  <c:v>30476</c:v>
                </c:pt>
                <c:pt idx="175">
                  <c:v>30623</c:v>
                </c:pt>
                <c:pt idx="176">
                  <c:v>30798</c:v>
                </c:pt>
                <c:pt idx="177">
                  <c:v>30931</c:v>
                </c:pt>
                <c:pt idx="178">
                  <c:v>31109</c:v>
                </c:pt>
                <c:pt idx="179">
                  <c:v>31275</c:v>
                </c:pt>
                <c:pt idx="180">
                  <c:v>31468</c:v>
                </c:pt>
                <c:pt idx="181">
                  <c:v>31625</c:v>
                </c:pt>
                <c:pt idx="182">
                  <c:v>31792</c:v>
                </c:pt>
                <c:pt idx="183">
                  <c:v>31962</c:v>
                </c:pt>
                <c:pt idx="184">
                  <c:v>32119</c:v>
                </c:pt>
                <c:pt idx="185">
                  <c:v>32318</c:v>
                </c:pt>
                <c:pt idx="186">
                  <c:v>32447</c:v>
                </c:pt>
                <c:pt idx="187">
                  <c:v>32623</c:v>
                </c:pt>
                <c:pt idx="188">
                  <c:v>32853</c:v>
                </c:pt>
                <c:pt idx="189">
                  <c:v>33041</c:v>
                </c:pt>
                <c:pt idx="190">
                  <c:v>33187</c:v>
                </c:pt>
                <c:pt idx="191">
                  <c:v>33333</c:v>
                </c:pt>
                <c:pt idx="192">
                  <c:v>33494</c:v>
                </c:pt>
                <c:pt idx="193">
                  <c:v>33655</c:v>
                </c:pt>
                <c:pt idx="194">
                  <c:v>33813</c:v>
                </c:pt>
                <c:pt idx="195">
                  <c:v>33944</c:v>
                </c:pt>
                <c:pt idx="196">
                  <c:v>34126</c:v>
                </c:pt>
                <c:pt idx="197">
                  <c:v>34286</c:v>
                </c:pt>
                <c:pt idx="198">
                  <c:v>34412</c:v>
                </c:pt>
                <c:pt idx="199">
                  <c:v>34562</c:v>
                </c:pt>
                <c:pt idx="200">
                  <c:v>34713</c:v>
                </c:pt>
                <c:pt idx="201">
                  <c:v>34870</c:v>
                </c:pt>
                <c:pt idx="202">
                  <c:v>35014</c:v>
                </c:pt>
                <c:pt idx="203">
                  <c:v>35156</c:v>
                </c:pt>
                <c:pt idx="204">
                  <c:v>35286</c:v>
                </c:pt>
              </c:numCache>
            </c:numRef>
          </c:cat>
          <c:val>
            <c:numRef>
              <c:f>Sheet1!$E$2:$E$206</c:f>
              <c:numCache>
                <c:formatCode>General</c:formatCode>
                <c:ptCount val="205"/>
                <c:pt idx="0">
                  <c:v>1.93359375</c:v>
                </c:pt>
                <c:pt idx="1">
                  <c:v>10.9404296875</c:v>
                </c:pt>
                <c:pt idx="2">
                  <c:v>20.703125</c:v>
                </c:pt>
                <c:pt idx="3">
                  <c:v>22.8037109375</c:v>
                </c:pt>
                <c:pt idx="4">
                  <c:v>24.720703125</c:v>
                </c:pt>
                <c:pt idx="5">
                  <c:v>29.6845703125</c:v>
                </c:pt>
                <c:pt idx="6">
                  <c:v>28.9189453125</c:v>
                </c:pt>
                <c:pt idx="7">
                  <c:v>31.416015625</c:v>
                </c:pt>
                <c:pt idx="8">
                  <c:v>31.8525390625</c:v>
                </c:pt>
                <c:pt idx="9">
                  <c:v>32.2392578125</c:v>
                </c:pt>
                <c:pt idx="10">
                  <c:v>32.2470703125</c:v>
                </c:pt>
                <c:pt idx="11">
                  <c:v>32.2470703125</c:v>
                </c:pt>
                <c:pt idx="12">
                  <c:v>32.2470703125</c:v>
                </c:pt>
                <c:pt idx="13">
                  <c:v>32.248046875</c:v>
                </c:pt>
                <c:pt idx="14">
                  <c:v>32.2470703125</c:v>
                </c:pt>
                <c:pt idx="15">
                  <c:v>32.2470703125</c:v>
                </c:pt>
                <c:pt idx="16">
                  <c:v>32.2470703125</c:v>
                </c:pt>
                <c:pt idx="17">
                  <c:v>32.2470703125</c:v>
                </c:pt>
                <c:pt idx="18">
                  <c:v>32.2470703125</c:v>
                </c:pt>
                <c:pt idx="19">
                  <c:v>32.2470703125</c:v>
                </c:pt>
                <c:pt idx="20">
                  <c:v>32.2470703125</c:v>
                </c:pt>
                <c:pt idx="21">
                  <c:v>32.2470703125</c:v>
                </c:pt>
                <c:pt idx="22">
                  <c:v>32.2470703125</c:v>
                </c:pt>
                <c:pt idx="23">
                  <c:v>32.2470703125</c:v>
                </c:pt>
                <c:pt idx="24">
                  <c:v>32.2470703125</c:v>
                </c:pt>
                <c:pt idx="25">
                  <c:v>32.2470703125</c:v>
                </c:pt>
                <c:pt idx="26">
                  <c:v>32.2470703125</c:v>
                </c:pt>
                <c:pt idx="27">
                  <c:v>32.2470703125</c:v>
                </c:pt>
                <c:pt idx="28">
                  <c:v>32.2470703125</c:v>
                </c:pt>
                <c:pt idx="29">
                  <c:v>32.2470703125</c:v>
                </c:pt>
                <c:pt idx="30">
                  <c:v>32.2978515625</c:v>
                </c:pt>
                <c:pt idx="31">
                  <c:v>32.5947265625</c:v>
                </c:pt>
                <c:pt idx="32">
                  <c:v>32.8388671875</c:v>
                </c:pt>
                <c:pt idx="33">
                  <c:v>33.0302734375</c:v>
                </c:pt>
                <c:pt idx="34">
                  <c:v>36.0673828125</c:v>
                </c:pt>
                <c:pt idx="35">
                  <c:v>37.84375</c:v>
                </c:pt>
                <c:pt idx="36">
                  <c:v>37.6259765625</c:v>
                </c:pt>
                <c:pt idx="37">
                  <c:v>38.91015625</c:v>
                </c:pt>
                <c:pt idx="38">
                  <c:v>38.9765625</c:v>
                </c:pt>
                <c:pt idx="39">
                  <c:v>38.9765625</c:v>
                </c:pt>
                <c:pt idx="40">
                  <c:v>38.9765625</c:v>
                </c:pt>
                <c:pt idx="41">
                  <c:v>38.9765625</c:v>
                </c:pt>
                <c:pt idx="42">
                  <c:v>38.9765625</c:v>
                </c:pt>
                <c:pt idx="43">
                  <c:v>38.9765625</c:v>
                </c:pt>
                <c:pt idx="44">
                  <c:v>38.9765625</c:v>
                </c:pt>
                <c:pt idx="45">
                  <c:v>38.9765625</c:v>
                </c:pt>
                <c:pt idx="46">
                  <c:v>38.9765625</c:v>
                </c:pt>
                <c:pt idx="47">
                  <c:v>38.9765625</c:v>
                </c:pt>
                <c:pt idx="48">
                  <c:v>39.06640625</c:v>
                </c:pt>
                <c:pt idx="49">
                  <c:v>39.2734375</c:v>
                </c:pt>
                <c:pt idx="50">
                  <c:v>39.3125</c:v>
                </c:pt>
                <c:pt idx="51">
                  <c:v>39.3515625</c:v>
                </c:pt>
                <c:pt idx="52">
                  <c:v>39.453125</c:v>
                </c:pt>
                <c:pt idx="53">
                  <c:v>39.453125</c:v>
                </c:pt>
                <c:pt idx="54">
                  <c:v>39.4541015625</c:v>
                </c:pt>
                <c:pt idx="55">
                  <c:v>39.453125</c:v>
                </c:pt>
                <c:pt idx="56">
                  <c:v>39.453125</c:v>
                </c:pt>
                <c:pt idx="57">
                  <c:v>39.453125</c:v>
                </c:pt>
                <c:pt idx="58">
                  <c:v>39.453125</c:v>
                </c:pt>
                <c:pt idx="59">
                  <c:v>39.453125</c:v>
                </c:pt>
                <c:pt idx="60">
                  <c:v>39.453125</c:v>
                </c:pt>
                <c:pt idx="61">
                  <c:v>39.453125</c:v>
                </c:pt>
                <c:pt idx="62">
                  <c:v>39.453125</c:v>
                </c:pt>
                <c:pt idx="63">
                  <c:v>39.45703125</c:v>
                </c:pt>
                <c:pt idx="64">
                  <c:v>39.49609375</c:v>
                </c:pt>
                <c:pt idx="65">
                  <c:v>39.49609375</c:v>
                </c:pt>
                <c:pt idx="66">
                  <c:v>39.49609375</c:v>
                </c:pt>
                <c:pt idx="67">
                  <c:v>39.4970703125</c:v>
                </c:pt>
                <c:pt idx="68">
                  <c:v>39.49609375</c:v>
                </c:pt>
                <c:pt idx="69">
                  <c:v>39.49609375</c:v>
                </c:pt>
                <c:pt idx="70">
                  <c:v>39.49609375</c:v>
                </c:pt>
                <c:pt idx="71">
                  <c:v>39.49609375</c:v>
                </c:pt>
                <c:pt idx="72">
                  <c:v>39.4970703125</c:v>
                </c:pt>
                <c:pt idx="73">
                  <c:v>39.49609375</c:v>
                </c:pt>
                <c:pt idx="74">
                  <c:v>39.4970703125</c:v>
                </c:pt>
                <c:pt idx="75">
                  <c:v>39.49609375</c:v>
                </c:pt>
                <c:pt idx="76">
                  <c:v>39.49609375</c:v>
                </c:pt>
                <c:pt idx="77">
                  <c:v>39.49609375</c:v>
                </c:pt>
                <c:pt idx="78">
                  <c:v>39.49609375</c:v>
                </c:pt>
                <c:pt idx="79">
                  <c:v>39.49609375</c:v>
                </c:pt>
                <c:pt idx="80">
                  <c:v>39.49609375</c:v>
                </c:pt>
                <c:pt idx="81">
                  <c:v>39.50390625</c:v>
                </c:pt>
                <c:pt idx="82">
                  <c:v>43.58203125</c:v>
                </c:pt>
                <c:pt idx="83">
                  <c:v>40.23046875</c:v>
                </c:pt>
                <c:pt idx="84">
                  <c:v>40.296875</c:v>
                </c:pt>
                <c:pt idx="85">
                  <c:v>40.3291015625</c:v>
                </c:pt>
                <c:pt idx="86">
                  <c:v>40.328125</c:v>
                </c:pt>
                <c:pt idx="87">
                  <c:v>40.328125</c:v>
                </c:pt>
                <c:pt idx="88">
                  <c:v>40.328125</c:v>
                </c:pt>
                <c:pt idx="89">
                  <c:v>40.328125</c:v>
                </c:pt>
                <c:pt idx="90">
                  <c:v>40.328125</c:v>
                </c:pt>
                <c:pt idx="91">
                  <c:v>40.328125</c:v>
                </c:pt>
                <c:pt idx="92">
                  <c:v>40.3291015625</c:v>
                </c:pt>
                <c:pt idx="93">
                  <c:v>40.328125</c:v>
                </c:pt>
                <c:pt idx="94">
                  <c:v>40.328125</c:v>
                </c:pt>
                <c:pt idx="95">
                  <c:v>40.328125</c:v>
                </c:pt>
                <c:pt idx="96">
                  <c:v>40.328125</c:v>
                </c:pt>
                <c:pt idx="97">
                  <c:v>40.328125</c:v>
                </c:pt>
                <c:pt idx="98">
                  <c:v>40.9453125</c:v>
                </c:pt>
                <c:pt idx="99">
                  <c:v>40.5166015625</c:v>
                </c:pt>
                <c:pt idx="100">
                  <c:v>40.55078125</c:v>
                </c:pt>
                <c:pt idx="101">
                  <c:v>40.58203125</c:v>
                </c:pt>
                <c:pt idx="102">
                  <c:v>40.58984375</c:v>
                </c:pt>
                <c:pt idx="103">
                  <c:v>40.58984375</c:v>
                </c:pt>
                <c:pt idx="104">
                  <c:v>40.5908203125</c:v>
                </c:pt>
                <c:pt idx="105">
                  <c:v>40.58984375</c:v>
                </c:pt>
                <c:pt idx="106">
                  <c:v>40.5908203125</c:v>
                </c:pt>
                <c:pt idx="107">
                  <c:v>40.58984375</c:v>
                </c:pt>
                <c:pt idx="108">
                  <c:v>40.58984375</c:v>
                </c:pt>
                <c:pt idx="109">
                  <c:v>40.58984375</c:v>
                </c:pt>
                <c:pt idx="110">
                  <c:v>40.58984375</c:v>
                </c:pt>
                <c:pt idx="111">
                  <c:v>40.58984375</c:v>
                </c:pt>
                <c:pt idx="112">
                  <c:v>40.58984375</c:v>
                </c:pt>
                <c:pt idx="113">
                  <c:v>40.5908203125</c:v>
                </c:pt>
                <c:pt idx="114">
                  <c:v>40.58984375</c:v>
                </c:pt>
                <c:pt idx="115">
                  <c:v>40.5986328125</c:v>
                </c:pt>
                <c:pt idx="116">
                  <c:v>40.59375</c:v>
                </c:pt>
                <c:pt idx="117">
                  <c:v>40.625</c:v>
                </c:pt>
                <c:pt idx="118">
                  <c:v>40.66015625</c:v>
                </c:pt>
                <c:pt idx="119">
                  <c:v>40.671875</c:v>
                </c:pt>
                <c:pt idx="120">
                  <c:v>40.671875</c:v>
                </c:pt>
                <c:pt idx="121">
                  <c:v>40.671875</c:v>
                </c:pt>
                <c:pt idx="122">
                  <c:v>40.671875</c:v>
                </c:pt>
                <c:pt idx="123">
                  <c:v>40.671875</c:v>
                </c:pt>
                <c:pt idx="124">
                  <c:v>40.671875</c:v>
                </c:pt>
                <c:pt idx="125">
                  <c:v>40.671875</c:v>
                </c:pt>
                <c:pt idx="126">
                  <c:v>40.6728515625</c:v>
                </c:pt>
                <c:pt idx="127">
                  <c:v>40.671875</c:v>
                </c:pt>
                <c:pt idx="128">
                  <c:v>40.6728515625</c:v>
                </c:pt>
                <c:pt idx="129">
                  <c:v>40.671875</c:v>
                </c:pt>
                <c:pt idx="130">
                  <c:v>40.671875</c:v>
                </c:pt>
                <c:pt idx="131">
                  <c:v>40.671875</c:v>
                </c:pt>
                <c:pt idx="132">
                  <c:v>40.671875</c:v>
                </c:pt>
                <c:pt idx="133">
                  <c:v>40.671875</c:v>
                </c:pt>
                <c:pt idx="134">
                  <c:v>40.671875</c:v>
                </c:pt>
                <c:pt idx="135">
                  <c:v>40.6796875</c:v>
                </c:pt>
                <c:pt idx="136">
                  <c:v>40.70703125</c:v>
                </c:pt>
                <c:pt idx="137">
                  <c:v>40.7421875</c:v>
                </c:pt>
                <c:pt idx="138">
                  <c:v>40.74609375</c:v>
                </c:pt>
                <c:pt idx="139">
                  <c:v>40.74609375</c:v>
                </c:pt>
                <c:pt idx="140">
                  <c:v>40.74609375</c:v>
                </c:pt>
                <c:pt idx="141">
                  <c:v>40.74609375</c:v>
                </c:pt>
                <c:pt idx="142">
                  <c:v>40.74609375</c:v>
                </c:pt>
                <c:pt idx="143">
                  <c:v>40.74609375</c:v>
                </c:pt>
                <c:pt idx="144">
                  <c:v>40.74609375</c:v>
                </c:pt>
                <c:pt idx="145">
                  <c:v>40.7470703125</c:v>
                </c:pt>
                <c:pt idx="146">
                  <c:v>40.74609375</c:v>
                </c:pt>
                <c:pt idx="147">
                  <c:v>40.74609375</c:v>
                </c:pt>
                <c:pt idx="148">
                  <c:v>40.74609375</c:v>
                </c:pt>
                <c:pt idx="149">
                  <c:v>40.75</c:v>
                </c:pt>
                <c:pt idx="150">
                  <c:v>40.75</c:v>
                </c:pt>
                <c:pt idx="151">
                  <c:v>40.75</c:v>
                </c:pt>
                <c:pt idx="152">
                  <c:v>40.7587890625</c:v>
                </c:pt>
                <c:pt idx="153">
                  <c:v>40.7578125</c:v>
                </c:pt>
                <c:pt idx="154">
                  <c:v>40.7587890625</c:v>
                </c:pt>
                <c:pt idx="155">
                  <c:v>40.7578125</c:v>
                </c:pt>
                <c:pt idx="156">
                  <c:v>40.7578125</c:v>
                </c:pt>
                <c:pt idx="157">
                  <c:v>40.7578125</c:v>
                </c:pt>
                <c:pt idx="158">
                  <c:v>40.7578125</c:v>
                </c:pt>
                <c:pt idx="159">
                  <c:v>40.7578125</c:v>
                </c:pt>
                <c:pt idx="160">
                  <c:v>40.7578125</c:v>
                </c:pt>
                <c:pt idx="161">
                  <c:v>40.7578125</c:v>
                </c:pt>
                <c:pt idx="162">
                  <c:v>40.7578125</c:v>
                </c:pt>
                <c:pt idx="163">
                  <c:v>40.7578125</c:v>
                </c:pt>
                <c:pt idx="164">
                  <c:v>40.7578125</c:v>
                </c:pt>
                <c:pt idx="165">
                  <c:v>40.7578125</c:v>
                </c:pt>
                <c:pt idx="166">
                  <c:v>40.7578125</c:v>
                </c:pt>
                <c:pt idx="167">
                  <c:v>40.7587890625</c:v>
                </c:pt>
                <c:pt idx="168">
                  <c:v>40.7578125</c:v>
                </c:pt>
                <c:pt idx="169">
                  <c:v>40.7705078125</c:v>
                </c:pt>
                <c:pt idx="170">
                  <c:v>40.80859375</c:v>
                </c:pt>
                <c:pt idx="171">
                  <c:v>40.8359375</c:v>
                </c:pt>
                <c:pt idx="172">
                  <c:v>40.8564453125</c:v>
                </c:pt>
                <c:pt idx="173">
                  <c:v>40.85546875</c:v>
                </c:pt>
                <c:pt idx="174">
                  <c:v>40.85546875</c:v>
                </c:pt>
                <c:pt idx="175">
                  <c:v>40.85546875</c:v>
                </c:pt>
                <c:pt idx="176">
                  <c:v>40.85546875</c:v>
                </c:pt>
                <c:pt idx="177">
                  <c:v>40.85546875</c:v>
                </c:pt>
                <c:pt idx="178">
                  <c:v>40.8564453125</c:v>
                </c:pt>
                <c:pt idx="179">
                  <c:v>40.85546875</c:v>
                </c:pt>
                <c:pt idx="180">
                  <c:v>40.8564453125</c:v>
                </c:pt>
                <c:pt idx="181">
                  <c:v>40.85546875</c:v>
                </c:pt>
                <c:pt idx="182">
                  <c:v>40.85546875</c:v>
                </c:pt>
                <c:pt idx="183">
                  <c:v>40.85546875</c:v>
                </c:pt>
                <c:pt idx="184">
                  <c:v>40.85546875</c:v>
                </c:pt>
                <c:pt idx="185">
                  <c:v>40.85546875</c:v>
                </c:pt>
                <c:pt idx="186">
                  <c:v>40.85546875</c:v>
                </c:pt>
                <c:pt idx="187">
                  <c:v>40.859375</c:v>
                </c:pt>
                <c:pt idx="188">
                  <c:v>40.94921875</c:v>
                </c:pt>
                <c:pt idx="189">
                  <c:v>40.9775390625</c:v>
                </c:pt>
                <c:pt idx="190">
                  <c:v>40.984375</c:v>
                </c:pt>
                <c:pt idx="191">
                  <c:v>40.9853515625</c:v>
                </c:pt>
                <c:pt idx="192">
                  <c:v>40.984375</c:v>
                </c:pt>
                <c:pt idx="193">
                  <c:v>40.984375</c:v>
                </c:pt>
                <c:pt idx="194">
                  <c:v>40.984375</c:v>
                </c:pt>
                <c:pt idx="195">
                  <c:v>40.984375</c:v>
                </c:pt>
                <c:pt idx="196">
                  <c:v>40.984375</c:v>
                </c:pt>
                <c:pt idx="197">
                  <c:v>40.984375</c:v>
                </c:pt>
                <c:pt idx="198">
                  <c:v>40.984375</c:v>
                </c:pt>
                <c:pt idx="199">
                  <c:v>40.984375</c:v>
                </c:pt>
                <c:pt idx="200">
                  <c:v>40.984375</c:v>
                </c:pt>
                <c:pt idx="201">
                  <c:v>40.984375</c:v>
                </c:pt>
                <c:pt idx="202">
                  <c:v>40.984375</c:v>
                </c:pt>
                <c:pt idx="203">
                  <c:v>40.984375</c:v>
                </c:pt>
                <c:pt idx="204">
                  <c:v>40.984375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8960416"/>
        <c:axId val="-1642897728"/>
      </c:lineChart>
      <c:catAx>
        <c:axId val="-179896041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64289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4289772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9896041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6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420</f>
        <v>420</v>
      </c>
      <c r="B2" s="1">
        <f>0</f>
        <v>0</v>
      </c>
      <c r="C2" s="1">
        <f>350</f>
        <v>350</v>
      </c>
      <c r="D2" s="1">
        <f>1980</f>
        <v>1980</v>
      </c>
      <c r="E2" s="1">
        <f>1.93359375</f>
        <v>1.93359375</v>
      </c>
      <c r="G2" s="1">
        <f>311</f>
        <v>311</v>
      </c>
    </row>
    <row r="3" spans="1:10" x14ac:dyDescent="0.25">
      <c r="A3" s="1">
        <f>737</f>
        <v>737</v>
      </c>
      <c r="B3" s="1">
        <f>20</f>
        <v>20</v>
      </c>
      <c r="C3" s="1">
        <f>592</f>
        <v>592</v>
      </c>
      <c r="D3" s="1">
        <f>11203</f>
        <v>11203</v>
      </c>
      <c r="E3" s="1">
        <f>10.9404296875</f>
        <v>10.9404296875</v>
      </c>
    </row>
    <row r="4" spans="1:10" x14ac:dyDescent="0.25">
      <c r="A4" s="1">
        <f>1063</f>
        <v>1063</v>
      </c>
      <c r="B4" s="1">
        <f>20</f>
        <v>20</v>
      </c>
      <c r="C4" s="1">
        <f>865</f>
        <v>865</v>
      </c>
      <c r="D4" s="1">
        <f>21200</f>
        <v>21200</v>
      </c>
      <c r="E4" s="1">
        <f>20.703125</f>
        <v>20.703125</v>
      </c>
      <c r="G4" s="1" t="s">
        <v>5</v>
      </c>
    </row>
    <row r="5" spans="1:10" x14ac:dyDescent="0.25">
      <c r="A5" s="1">
        <f>1358</f>
        <v>1358</v>
      </c>
      <c r="B5" s="1">
        <f>20</f>
        <v>20</v>
      </c>
      <c r="C5" s="1">
        <f>1010</f>
        <v>1010</v>
      </c>
      <c r="D5" s="1">
        <f>23351</f>
        <v>23351</v>
      </c>
      <c r="E5" s="1">
        <f>22.8037109375</f>
        <v>22.8037109375</v>
      </c>
      <c r="G5" s="1">
        <f>170</f>
        <v>170</v>
      </c>
    </row>
    <row r="6" spans="1:10" x14ac:dyDescent="0.25">
      <c r="A6" s="1">
        <f>1675</f>
        <v>1675</v>
      </c>
      <c r="B6" s="1">
        <f>34</f>
        <v>34</v>
      </c>
      <c r="C6" s="1">
        <f>1165</f>
        <v>1165</v>
      </c>
      <c r="D6" s="1">
        <f>25314</f>
        <v>25314</v>
      </c>
      <c r="E6" s="1">
        <f>24.720703125</f>
        <v>24.720703125</v>
      </c>
    </row>
    <row r="7" spans="1:10" x14ac:dyDescent="0.25">
      <c r="A7" s="1">
        <f>1987</f>
        <v>1987</v>
      </c>
      <c r="B7" s="1">
        <f>14</f>
        <v>14</v>
      </c>
      <c r="C7" s="1">
        <f>1343</f>
        <v>1343</v>
      </c>
      <c r="D7" s="1">
        <f>30397</f>
        <v>30397</v>
      </c>
      <c r="E7" s="1">
        <f>29.6845703125</f>
        <v>29.6845703125</v>
      </c>
    </row>
    <row r="8" spans="1:10" x14ac:dyDescent="0.25">
      <c r="A8" s="1">
        <f>2261</f>
        <v>2261</v>
      </c>
      <c r="B8" s="1">
        <f t="shared" ref="B8:B18" si="0">0</f>
        <v>0</v>
      </c>
      <c r="C8" s="1">
        <f>1525</f>
        <v>1525</v>
      </c>
      <c r="D8" s="1">
        <f>29613</f>
        <v>29613</v>
      </c>
      <c r="E8" s="1">
        <f>28.9189453125</f>
        <v>28.9189453125</v>
      </c>
    </row>
    <row r="9" spans="1:10" x14ac:dyDescent="0.25">
      <c r="A9" s="1">
        <f>2521</f>
        <v>2521</v>
      </c>
      <c r="B9" s="1">
        <f t="shared" si="0"/>
        <v>0</v>
      </c>
      <c r="C9" s="1">
        <f>1664</f>
        <v>1664</v>
      </c>
      <c r="D9" s="1">
        <f>32170</f>
        <v>32170</v>
      </c>
      <c r="E9" s="1">
        <f>31.416015625</f>
        <v>31.416015625</v>
      </c>
    </row>
    <row r="10" spans="1:10" x14ac:dyDescent="0.25">
      <c r="A10" s="1">
        <f>2785</f>
        <v>2785</v>
      </c>
      <c r="B10" s="1">
        <f t="shared" si="0"/>
        <v>0</v>
      </c>
      <c r="C10" s="1">
        <f>1875</f>
        <v>1875</v>
      </c>
      <c r="D10" s="1">
        <f>32617</f>
        <v>32617</v>
      </c>
      <c r="E10" s="1">
        <f>31.8525390625</f>
        <v>31.8525390625</v>
      </c>
    </row>
    <row r="11" spans="1:10" x14ac:dyDescent="0.25">
      <c r="A11" s="1">
        <f>3082</f>
        <v>3082</v>
      </c>
      <c r="B11" s="1">
        <f t="shared" si="0"/>
        <v>0</v>
      </c>
      <c r="C11" s="1">
        <f>2038</f>
        <v>2038</v>
      </c>
      <c r="D11" s="1">
        <f>33013</f>
        <v>33013</v>
      </c>
      <c r="E11" s="1">
        <f>32.2392578125</f>
        <v>32.2392578125</v>
      </c>
    </row>
    <row r="12" spans="1:10" x14ac:dyDescent="0.25">
      <c r="A12" s="1">
        <f>3378</f>
        <v>3378</v>
      </c>
      <c r="B12" s="1">
        <f t="shared" si="0"/>
        <v>0</v>
      </c>
      <c r="C12" s="1">
        <f>2160</f>
        <v>2160</v>
      </c>
      <c r="D12" s="1">
        <f>33021</f>
        <v>33021</v>
      </c>
      <c r="E12" s="1">
        <f>32.2470703125</f>
        <v>32.2470703125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3683</f>
        <v>3683</v>
      </c>
      <c r="B13" s="1">
        <f t="shared" si="0"/>
        <v>0</v>
      </c>
      <c r="C13" s="1">
        <f>2314</f>
        <v>2314</v>
      </c>
      <c r="D13" s="1">
        <f>33021</f>
        <v>33021</v>
      </c>
      <c r="E13" s="1">
        <f>32.2470703125</f>
        <v>32.2470703125</v>
      </c>
      <c r="H13" s="1">
        <f>AVERAGE(E11:E31)</f>
        <v>32.246744791666664</v>
      </c>
      <c r="I13" s="1">
        <f>MAX(E2:E562)</f>
        <v>43.58203125</v>
      </c>
      <c r="J13" s="1">
        <f>AVERAGE(E185:E206)</f>
        <v>40.953391335227273</v>
      </c>
    </row>
    <row r="14" spans="1:10" x14ac:dyDescent="0.25">
      <c r="A14" s="1">
        <f>4014</f>
        <v>4014</v>
      </c>
      <c r="B14" s="1">
        <f t="shared" si="0"/>
        <v>0</v>
      </c>
      <c r="C14" s="1">
        <f>2482</f>
        <v>2482</v>
      </c>
      <c r="D14" s="1">
        <f>33021</f>
        <v>33021</v>
      </c>
      <c r="E14" s="1">
        <f>32.2470703125</f>
        <v>32.2470703125</v>
      </c>
    </row>
    <row r="15" spans="1:10" x14ac:dyDescent="0.25">
      <c r="A15" s="1">
        <f>4360</f>
        <v>4360</v>
      </c>
      <c r="B15" s="1">
        <f t="shared" si="0"/>
        <v>0</v>
      </c>
      <c r="C15" s="1">
        <f>2640</f>
        <v>2640</v>
      </c>
      <c r="D15" s="1">
        <f>33022</f>
        <v>33022</v>
      </c>
      <c r="E15" s="1">
        <f>32.248046875</f>
        <v>32.248046875</v>
      </c>
    </row>
    <row r="16" spans="1:10" x14ac:dyDescent="0.25">
      <c r="A16" s="1">
        <f>4696</f>
        <v>4696</v>
      </c>
      <c r="B16" s="1">
        <f t="shared" si="0"/>
        <v>0</v>
      </c>
      <c r="C16" s="1">
        <f>2815</f>
        <v>2815</v>
      </c>
      <c r="D16" s="1">
        <f t="shared" ref="D16:D31" si="1">33021</f>
        <v>33021</v>
      </c>
      <c r="E16" s="1">
        <f t="shared" ref="E16:E31" si="2">32.2470703125</f>
        <v>32.2470703125</v>
      </c>
    </row>
    <row r="17" spans="1:5" x14ac:dyDescent="0.25">
      <c r="A17" s="1">
        <f>5041</f>
        <v>5041</v>
      </c>
      <c r="B17" s="1">
        <f t="shared" si="0"/>
        <v>0</v>
      </c>
      <c r="C17" s="1">
        <f>2950</f>
        <v>2950</v>
      </c>
      <c r="D17" s="1">
        <f t="shared" si="1"/>
        <v>33021</v>
      </c>
      <c r="E17" s="1">
        <f t="shared" si="2"/>
        <v>32.2470703125</v>
      </c>
    </row>
    <row r="18" spans="1:5" x14ac:dyDescent="0.25">
      <c r="A18" s="1">
        <f>5377</f>
        <v>5377</v>
      </c>
      <c r="B18" s="1">
        <f t="shared" si="0"/>
        <v>0</v>
      </c>
      <c r="C18" s="1">
        <f>3104</f>
        <v>3104</v>
      </c>
      <c r="D18" s="1">
        <f t="shared" si="1"/>
        <v>33021</v>
      </c>
      <c r="E18" s="1">
        <f t="shared" si="2"/>
        <v>32.2470703125</v>
      </c>
    </row>
    <row r="19" spans="1:5" x14ac:dyDescent="0.25">
      <c r="A19" s="1">
        <f>5705</f>
        <v>5705</v>
      </c>
      <c r="B19" s="1">
        <f>8</f>
        <v>8</v>
      </c>
      <c r="C19" s="1">
        <f>3247</f>
        <v>3247</v>
      </c>
      <c r="D19" s="1">
        <f t="shared" si="1"/>
        <v>33021</v>
      </c>
      <c r="E19" s="1">
        <f t="shared" si="2"/>
        <v>32.2470703125</v>
      </c>
    </row>
    <row r="20" spans="1:5" x14ac:dyDescent="0.25">
      <c r="A20" s="1">
        <f>6016</f>
        <v>6016</v>
      </c>
      <c r="B20" s="1">
        <f>34</f>
        <v>34</v>
      </c>
      <c r="C20" s="1">
        <f>3411</f>
        <v>3411</v>
      </c>
      <c r="D20" s="1">
        <f t="shared" si="1"/>
        <v>33021</v>
      </c>
      <c r="E20" s="1">
        <f t="shared" si="2"/>
        <v>32.2470703125</v>
      </c>
    </row>
    <row r="21" spans="1:5" x14ac:dyDescent="0.25">
      <c r="A21" s="1">
        <f>6386</f>
        <v>6386</v>
      </c>
      <c r="B21" s="1">
        <f>36</f>
        <v>36</v>
      </c>
      <c r="C21" s="1">
        <f>3555</f>
        <v>3555</v>
      </c>
      <c r="D21" s="1">
        <f t="shared" si="1"/>
        <v>33021</v>
      </c>
      <c r="E21" s="1">
        <f t="shared" si="2"/>
        <v>32.2470703125</v>
      </c>
    </row>
    <row r="22" spans="1:5" x14ac:dyDescent="0.25">
      <c r="A22" s="1">
        <f>6737</f>
        <v>6737</v>
      </c>
      <c r="B22" s="1">
        <f>26</f>
        <v>26</v>
      </c>
      <c r="C22" s="1">
        <f>3741</f>
        <v>3741</v>
      </c>
      <c r="D22" s="1">
        <f t="shared" si="1"/>
        <v>33021</v>
      </c>
      <c r="E22" s="1">
        <f t="shared" si="2"/>
        <v>32.2470703125</v>
      </c>
    </row>
    <row r="23" spans="1:5" x14ac:dyDescent="0.25">
      <c r="A23" s="1">
        <f>7107</f>
        <v>7107</v>
      </c>
      <c r="B23" s="1">
        <f>0</f>
        <v>0</v>
      </c>
      <c r="C23" s="1">
        <f>3885</f>
        <v>3885</v>
      </c>
      <c r="D23" s="1">
        <f t="shared" si="1"/>
        <v>33021</v>
      </c>
      <c r="E23" s="1">
        <f t="shared" si="2"/>
        <v>32.2470703125</v>
      </c>
    </row>
    <row r="24" spans="1:5" x14ac:dyDescent="0.25">
      <c r="A24" s="1">
        <f>7425</f>
        <v>7425</v>
      </c>
      <c r="B24" s="1">
        <f>0</f>
        <v>0</v>
      </c>
      <c r="C24" s="1">
        <f>4070</f>
        <v>4070</v>
      </c>
      <c r="D24" s="1">
        <f t="shared" si="1"/>
        <v>33021</v>
      </c>
      <c r="E24" s="1">
        <f t="shared" si="2"/>
        <v>32.2470703125</v>
      </c>
    </row>
    <row r="25" spans="1:5" x14ac:dyDescent="0.25">
      <c r="A25" s="1">
        <f>7755</f>
        <v>7755</v>
      </c>
      <c r="B25" s="1">
        <f>0</f>
        <v>0</v>
      </c>
      <c r="C25" s="1">
        <f>4234</f>
        <v>4234</v>
      </c>
      <c r="D25" s="1">
        <f t="shared" si="1"/>
        <v>33021</v>
      </c>
      <c r="E25" s="1">
        <f t="shared" si="2"/>
        <v>32.2470703125</v>
      </c>
    </row>
    <row r="26" spans="1:5" x14ac:dyDescent="0.25">
      <c r="A26" s="1">
        <f>8118</f>
        <v>8118</v>
      </c>
      <c r="B26" s="1">
        <f>0</f>
        <v>0</v>
      </c>
      <c r="C26" s="1">
        <f>4408</f>
        <v>4408</v>
      </c>
      <c r="D26" s="1">
        <f t="shared" si="1"/>
        <v>33021</v>
      </c>
      <c r="E26" s="1">
        <f t="shared" si="2"/>
        <v>32.2470703125</v>
      </c>
    </row>
    <row r="27" spans="1:5" x14ac:dyDescent="0.25">
      <c r="A27" s="1">
        <f>8520</f>
        <v>8520</v>
      </c>
      <c r="B27" s="1">
        <f>0</f>
        <v>0</v>
      </c>
      <c r="C27" s="1">
        <f>4554</f>
        <v>4554</v>
      </c>
      <c r="D27" s="1">
        <f t="shared" si="1"/>
        <v>33021</v>
      </c>
      <c r="E27" s="1">
        <f t="shared" si="2"/>
        <v>32.2470703125</v>
      </c>
    </row>
    <row r="28" spans="1:5" x14ac:dyDescent="0.25">
      <c r="A28" s="1">
        <f>8814</f>
        <v>8814</v>
      </c>
      <c r="B28" s="1">
        <f>17</f>
        <v>17</v>
      </c>
      <c r="C28" s="1">
        <f>4731</f>
        <v>4731</v>
      </c>
      <c r="D28" s="1">
        <f t="shared" si="1"/>
        <v>33021</v>
      </c>
      <c r="E28" s="1">
        <f t="shared" si="2"/>
        <v>32.2470703125</v>
      </c>
    </row>
    <row r="29" spans="1:5" x14ac:dyDescent="0.25">
      <c r="A29" s="1">
        <f>9143</f>
        <v>9143</v>
      </c>
      <c r="B29" s="1">
        <f>19</f>
        <v>19</v>
      </c>
      <c r="C29" s="1">
        <f>4885</f>
        <v>4885</v>
      </c>
      <c r="D29" s="1">
        <f t="shared" si="1"/>
        <v>33021</v>
      </c>
      <c r="E29" s="1">
        <f t="shared" si="2"/>
        <v>32.2470703125</v>
      </c>
    </row>
    <row r="30" spans="1:5" x14ac:dyDescent="0.25">
      <c r="A30" s="1">
        <f>9462</f>
        <v>9462</v>
      </c>
      <c r="B30" s="1">
        <f>24</f>
        <v>24</v>
      </c>
      <c r="C30" s="1">
        <f>5076</f>
        <v>5076</v>
      </c>
      <c r="D30" s="1">
        <f t="shared" si="1"/>
        <v>33021</v>
      </c>
      <c r="E30" s="1">
        <f t="shared" si="2"/>
        <v>32.2470703125</v>
      </c>
    </row>
    <row r="31" spans="1:5" x14ac:dyDescent="0.25">
      <c r="A31" s="1">
        <f>9752</f>
        <v>9752</v>
      </c>
      <c r="B31" s="1">
        <f t="shared" ref="B31:B45" si="3">0</f>
        <v>0</v>
      </c>
      <c r="C31" s="1">
        <f>5235</f>
        <v>5235</v>
      </c>
      <c r="D31" s="1">
        <f t="shared" si="1"/>
        <v>33021</v>
      </c>
      <c r="E31" s="1">
        <f t="shared" si="2"/>
        <v>32.2470703125</v>
      </c>
    </row>
    <row r="32" spans="1:5" x14ac:dyDescent="0.25">
      <c r="A32" s="1">
        <f>10072</f>
        <v>10072</v>
      </c>
      <c r="B32" s="1">
        <f t="shared" si="3"/>
        <v>0</v>
      </c>
      <c r="C32" s="1">
        <f>5421</f>
        <v>5421</v>
      </c>
      <c r="D32" s="1">
        <f>33073</f>
        <v>33073</v>
      </c>
      <c r="E32" s="1">
        <f>32.2978515625</f>
        <v>32.2978515625</v>
      </c>
    </row>
    <row r="33" spans="1:5" x14ac:dyDescent="0.25">
      <c r="A33" s="1">
        <f>10406</f>
        <v>10406</v>
      </c>
      <c r="B33" s="1">
        <f t="shared" si="3"/>
        <v>0</v>
      </c>
      <c r="C33" s="1">
        <f>5610</f>
        <v>5610</v>
      </c>
      <c r="D33" s="1">
        <f>33377</f>
        <v>33377</v>
      </c>
      <c r="E33" s="1">
        <f>32.5947265625</f>
        <v>32.5947265625</v>
      </c>
    </row>
    <row r="34" spans="1:5" x14ac:dyDescent="0.25">
      <c r="A34" s="1">
        <f>10756</f>
        <v>10756</v>
      </c>
      <c r="B34" s="1">
        <f t="shared" si="3"/>
        <v>0</v>
      </c>
      <c r="C34" s="1">
        <f>5766</f>
        <v>5766</v>
      </c>
      <c r="D34" s="1">
        <f>33627</f>
        <v>33627</v>
      </c>
      <c r="E34" s="1">
        <f>32.8388671875</f>
        <v>32.8388671875</v>
      </c>
    </row>
    <row r="35" spans="1:5" x14ac:dyDescent="0.25">
      <c r="A35" s="1">
        <f>11111</f>
        <v>11111</v>
      </c>
      <c r="B35" s="1">
        <f t="shared" si="3"/>
        <v>0</v>
      </c>
      <c r="C35" s="1">
        <f>5929</f>
        <v>5929</v>
      </c>
      <c r="D35" s="1">
        <f>33823</f>
        <v>33823</v>
      </c>
      <c r="E35" s="1">
        <f>33.0302734375</f>
        <v>33.0302734375</v>
      </c>
    </row>
    <row r="36" spans="1:5" x14ac:dyDescent="0.25">
      <c r="A36" s="1">
        <f>11491</f>
        <v>11491</v>
      </c>
      <c r="B36" s="1">
        <f t="shared" si="3"/>
        <v>0</v>
      </c>
      <c r="C36" s="1">
        <f>6141</f>
        <v>6141</v>
      </c>
      <c r="D36" s="1">
        <f>36933</f>
        <v>36933</v>
      </c>
      <c r="E36" s="1">
        <f>36.0673828125</f>
        <v>36.0673828125</v>
      </c>
    </row>
    <row r="37" spans="1:5" x14ac:dyDescent="0.25">
      <c r="A37" s="1">
        <f>11809</f>
        <v>11809</v>
      </c>
      <c r="B37" s="1">
        <f t="shared" si="3"/>
        <v>0</v>
      </c>
      <c r="C37" s="1">
        <f>6351</f>
        <v>6351</v>
      </c>
      <c r="D37" s="1">
        <f>38752</f>
        <v>38752</v>
      </c>
      <c r="E37" s="1">
        <f>37.84375</f>
        <v>37.84375</v>
      </c>
    </row>
    <row r="38" spans="1:5" x14ac:dyDescent="0.25">
      <c r="A38" s="1">
        <f>12080</f>
        <v>12080</v>
      </c>
      <c r="B38" s="1">
        <f t="shared" si="3"/>
        <v>0</v>
      </c>
      <c r="C38" s="1">
        <f>6546</f>
        <v>6546</v>
      </c>
      <c r="D38" s="1">
        <f>38529</f>
        <v>38529</v>
      </c>
      <c r="E38" s="1">
        <f>37.6259765625</f>
        <v>37.6259765625</v>
      </c>
    </row>
    <row r="39" spans="1:5" x14ac:dyDescent="0.25">
      <c r="A39" s="1">
        <f>12341</f>
        <v>12341</v>
      </c>
      <c r="B39" s="1">
        <f t="shared" si="3"/>
        <v>0</v>
      </c>
      <c r="C39" s="1">
        <f>6781</f>
        <v>6781</v>
      </c>
      <c r="D39" s="1">
        <f>39844</f>
        <v>39844</v>
      </c>
      <c r="E39" s="1">
        <f>38.91015625</f>
        <v>38.91015625</v>
      </c>
    </row>
    <row r="40" spans="1:5" x14ac:dyDescent="0.25">
      <c r="A40" s="1">
        <f>12668</f>
        <v>12668</v>
      </c>
      <c r="B40" s="1">
        <f t="shared" si="3"/>
        <v>0</v>
      </c>
      <c r="C40" s="1">
        <f>6955</f>
        <v>6955</v>
      </c>
      <c r="D40" s="1">
        <f t="shared" ref="D40:D49" si="4">39912</f>
        <v>39912</v>
      </c>
      <c r="E40" s="1">
        <f t="shared" ref="E40:E49" si="5">38.9765625</f>
        <v>38.9765625</v>
      </c>
    </row>
    <row r="41" spans="1:5" x14ac:dyDescent="0.25">
      <c r="A41" s="1">
        <f>12962</f>
        <v>12962</v>
      </c>
      <c r="B41" s="1">
        <f t="shared" si="3"/>
        <v>0</v>
      </c>
      <c r="C41" s="1">
        <f>7155</f>
        <v>7155</v>
      </c>
      <c r="D41" s="1">
        <f t="shared" si="4"/>
        <v>39912</v>
      </c>
      <c r="E41" s="1">
        <f t="shared" si="5"/>
        <v>38.9765625</v>
      </c>
    </row>
    <row r="42" spans="1:5" x14ac:dyDescent="0.25">
      <c r="A42" s="1">
        <f>13255</f>
        <v>13255</v>
      </c>
      <c r="B42" s="1">
        <f t="shared" si="3"/>
        <v>0</v>
      </c>
      <c r="C42" s="1">
        <f>7293</f>
        <v>7293</v>
      </c>
      <c r="D42" s="1">
        <f t="shared" si="4"/>
        <v>39912</v>
      </c>
      <c r="E42" s="1">
        <f t="shared" si="5"/>
        <v>38.9765625</v>
      </c>
    </row>
    <row r="43" spans="1:5" x14ac:dyDescent="0.25">
      <c r="A43" s="1">
        <f>13537</f>
        <v>13537</v>
      </c>
      <c r="B43" s="1">
        <f t="shared" si="3"/>
        <v>0</v>
      </c>
      <c r="C43" s="1">
        <f>7455</f>
        <v>7455</v>
      </c>
      <c r="D43" s="1">
        <f t="shared" si="4"/>
        <v>39912</v>
      </c>
      <c r="E43" s="1">
        <f t="shared" si="5"/>
        <v>38.9765625</v>
      </c>
    </row>
    <row r="44" spans="1:5" x14ac:dyDescent="0.25">
      <c r="A44" s="1">
        <f>13872</f>
        <v>13872</v>
      </c>
      <c r="B44" s="1">
        <f t="shared" si="3"/>
        <v>0</v>
      </c>
      <c r="C44" s="1">
        <f>7604</f>
        <v>7604</v>
      </c>
      <c r="D44" s="1">
        <f t="shared" si="4"/>
        <v>39912</v>
      </c>
      <c r="E44" s="1">
        <f t="shared" si="5"/>
        <v>38.9765625</v>
      </c>
    </row>
    <row r="45" spans="1:5" x14ac:dyDescent="0.25">
      <c r="A45" s="1">
        <f>14236</f>
        <v>14236</v>
      </c>
      <c r="B45" s="1">
        <f t="shared" si="3"/>
        <v>0</v>
      </c>
      <c r="C45" s="1">
        <f>7818</f>
        <v>7818</v>
      </c>
      <c r="D45" s="1">
        <f t="shared" si="4"/>
        <v>39912</v>
      </c>
      <c r="E45" s="1">
        <f t="shared" si="5"/>
        <v>38.9765625</v>
      </c>
    </row>
    <row r="46" spans="1:5" x14ac:dyDescent="0.25">
      <c r="A46" s="1">
        <f>14566</f>
        <v>14566</v>
      </c>
      <c r="B46" s="1">
        <f>4</f>
        <v>4</v>
      </c>
      <c r="C46" s="1">
        <f>7979</f>
        <v>7979</v>
      </c>
      <c r="D46" s="1">
        <f t="shared" si="4"/>
        <v>39912</v>
      </c>
      <c r="E46" s="1">
        <f t="shared" si="5"/>
        <v>38.9765625</v>
      </c>
    </row>
    <row r="47" spans="1:5" x14ac:dyDescent="0.25">
      <c r="A47" s="1">
        <f>14923</f>
        <v>14923</v>
      </c>
      <c r="B47" s="1">
        <f>32</f>
        <v>32</v>
      </c>
      <c r="C47" s="1">
        <f>8172</f>
        <v>8172</v>
      </c>
      <c r="D47" s="1">
        <f t="shared" si="4"/>
        <v>39912</v>
      </c>
      <c r="E47" s="1">
        <f t="shared" si="5"/>
        <v>38.9765625</v>
      </c>
    </row>
    <row r="48" spans="1:5" x14ac:dyDescent="0.25">
      <c r="A48" s="1">
        <f>15198</f>
        <v>15198</v>
      </c>
      <c r="B48" s="1">
        <f>13</f>
        <v>13</v>
      </c>
      <c r="C48" s="1">
        <f>8375</f>
        <v>8375</v>
      </c>
      <c r="D48" s="1">
        <f t="shared" si="4"/>
        <v>39912</v>
      </c>
      <c r="E48" s="1">
        <f t="shared" si="5"/>
        <v>38.9765625</v>
      </c>
    </row>
    <row r="49" spans="1:5" x14ac:dyDescent="0.25">
      <c r="A49" s="1">
        <f>15473</f>
        <v>15473</v>
      </c>
      <c r="B49" s="1">
        <f>0</f>
        <v>0</v>
      </c>
      <c r="C49" s="1">
        <f>8610</f>
        <v>8610</v>
      </c>
      <c r="D49" s="1">
        <f t="shared" si="4"/>
        <v>39912</v>
      </c>
      <c r="E49" s="1">
        <f t="shared" si="5"/>
        <v>38.9765625</v>
      </c>
    </row>
    <row r="50" spans="1:5" x14ac:dyDescent="0.25">
      <c r="A50" s="1">
        <f>15801</f>
        <v>15801</v>
      </c>
      <c r="B50" s="1">
        <f>0</f>
        <v>0</v>
      </c>
      <c r="C50" s="1">
        <f>8826</f>
        <v>8826</v>
      </c>
      <c r="D50" s="1">
        <f>40004</f>
        <v>40004</v>
      </c>
      <c r="E50" s="1">
        <f>39.06640625</f>
        <v>39.06640625</v>
      </c>
    </row>
    <row r="51" spans="1:5" x14ac:dyDescent="0.25">
      <c r="A51" s="1">
        <f>16134</f>
        <v>16134</v>
      </c>
      <c r="B51" s="1">
        <f>0</f>
        <v>0</v>
      </c>
      <c r="C51" s="1">
        <f>9023</f>
        <v>9023</v>
      </c>
      <c r="D51" s="1">
        <f>40216</f>
        <v>40216</v>
      </c>
      <c r="E51" s="1">
        <f>39.2734375</f>
        <v>39.2734375</v>
      </c>
    </row>
    <row r="52" spans="1:5" x14ac:dyDescent="0.25">
      <c r="A52" s="1">
        <f>16479</f>
        <v>16479</v>
      </c>
      <c r="B52" s="1">
        <f>0</f>
        <v>0</v>
      </c>
      <c r="C52" s="1">
        <f>9182</f>
        <v>9182</v>
      </c>
      <c r="D52" s="1">
        <f>40256</f>
        <v>40256</v>
      </c>
      <c r="E52" s="1">
        <f>39.3125</f>
        <v>39.3125</v>
      </c>
    </row>
    <row r="53" spans="1:5" x14ac:dyDescent="0.25">
      <c r="A53" s="1">
        <f>16792</f>
        <v>16792</v>
      </c>
      <c r="B53" s="1">
        <f>0</f>
        <v>0</v>
      </c>
      <c r="C53" s="1">
        <f>9350</f>
        <v>9350</v>
      </c>
      <c r="D53" s="1">
        <f>40296</f>
        <v>40296</v>
      </c>
      <c r="E53" s="1">
        <f>39.3515625</f>
        <v>39.3515625</v>
      </c>
    </row>
    <row r="54" spans="1:5" x14ac:dyDescent="0.25">
      <c r="A54" s="1">
        <f>17121</f>
        <v>17121</v>
      </c>
      <c r="B54" s="1">
        <f>0</f>
        <v>0</v>
      </c>
      <c r="C54" s="1">
        <f>9538</f>
        <v>9538</v>
      </c>
      <c r="D54" s="1">
        <f>40400</f>
        <v>40400</v>
      </c>
      <c r="E54" s="1">
        <f>39.453125</f>
        <v>39.453125</v>
      </c>
    </row>
    <row r="55" spans="1:5" x14ac:dyDescent="0.25">
      <c r="A55" s="1">
        <f>17475</f>
        <v>17475</v>
      </c>
      <c r="B55" s="1">
        <f>0</f>
        <v>0</v>
      </c>
      <c r="C55" s="1">
        <f>9673</f>
        <v>9673</v>
      </c>
      <c r="D55" s="1">
        <f>40400</f>
        <v>40400</v>
      </c>
      <c r="E55" s="1">
        <f>39.453125</f>
        <v>39.453125</v>
      </c>
    </row>
    <row r="56" spans="1:5" x14ac:dyDescent="0.25">
      <c r="A56" s="1">
        <f>17788</f>
        <v>17788</v>
      </c>
      <c r="B56" s="1">
        <f>40</f>
        <v>40</v>
      </c>
      <c r="C56" s="1">
        <f>9870</f>
        <v>9870</v>
      </c>
      <c r="D56" s="1">
        <f>40401</f>
        <v>40401</v>
      </c>
      <c r="E56" s="1">
        <f>39.4541015625</f>
        <v>39.4541015625</v>
      </c>
    </row>
    <row r="57" spans="1:5" x14ac:dyDescent="0.25">
      <c r="A57" s="1">
        <f>18066</f>
        <v>18066</v>
      </c>
      <c r="B57" s="1">
        <f>10</f>
        <v>10</v>
      </c>
      <c r="C57" s="1">
        <f>10060</f>
        <v>10060</v>
      </c>
      <c r="D57" s="1">
        <f t="shared" ref="D57:D64" si="6">40400</f>
        <v>40400</v>
      </c>
      <c r="E57" s="1">
        <f t="shared" ref="E57:E64" si="7">39.453125</f>
        <v>39.453125</v>
      </c>
    </row>
    <row r="58" spans="1:5" x14ac:dyDescent="0.25">
      <c r="A58" s="1">
        <f>18388</f>
        <v>18388</v>
      </c>
      <c r="B58" s="1">
        <f>14</f>
        <v>14</v>
      </c>
      <c r="C58" s="1">
        <f>10228</f>
        <v>10228</v>
      </c>
      <c r="D58" s="1">
        <f t="shared" si="6"/>
        <v>40400</v>
      </c>
      <c r="E58" s="1">
        <f t="shared" si="7"/>
        <v>39.453125</v>
      </c>
    </row>
    <row r="59" spans="1:5" x14ac:dyDescent="0.25">
      <c r="A59" s="1">
        <f>18697</f>
        <v>18697</v>
      </c>
      <c r="B59" s="1">
        <f>0</f>
        <v>0</v>
      </c>
      <c r="C59" s="1">
        <f>10408</f>
        <v>10408</v>
      </c>
      <c r="D59" s="1">
        <f t="shared" si="6"/>
        <v>40400</v>
      </c>
      <c r="E59" s="1">
        <f t="shared" si="7"/>
        <v>39.453125</v>
      </c>
    </row>
    <row r="60" spans="1:5" x14ac:dyDescent="0.25">
      <c r="A60" s="1">
        <f>18987</f>
        <v>18987</v>
      </c>
      <c r="B60" s="1">
        <f>0</f>
        <v>0</v>
      </c>
      <c r="C60" s="1">
        <f>10642</f>
        <v>10642</v>
      </c>
      <c r="D60" s="1">
        <f t="shared" si="6"/>
        <v>40400</v>
      </c>
      <c r="E60" s="1">
        <f t="shared" si="7"/>
        <v>39.453125</v>
      </c>
    </row>
    <row r="61" spans="1:5" x14ac:dyDescent="0.25">
      <c r="A61" s="1">
        <f>19295</f>
        <v>19295</v>
      </c>
      <c r="B61" s="1">
        <f>0</f>
        <v>0</v>
      </c>
      <c r="C61" s="1">
        <f>10831</f>
        <v>10831</v>
      </c>
      <c r="D61" s="1">
        <f t="shared" si="6"/>
        <v>40400</v>
      </c>
      <c r="E61" s="1">
        <f t="shared" si="7"/>
        <v>39.453125</v>
      </c>
    </row>
    <row r="62" spans="1:5" x14ac:dyDescent="0.25">
      <c r="A62" s="1">
        <f>19628</f>
        <v>19628</v>
      </c>
      <c r="B62" s="1">
        <f>0</f>
        <v>0</v>
      </c>
      <c r="C62" s="1">
        <f>10988</f>
        <v>10988</v>
      </c>
      <c r="D62" s="1">
        <f t="shared" si="6"/>
        <v>40400</v>
      </c>
      <c r="E62" s="1">
        <f t="shared" si="7"/>
        <v>39.453125</v>
      </c>
    </row>
    <row r="63" spans="1:5" x14ac:dyDescent="0.25">
      <c r="A63" s="1">
        <f>19943</f>
        <v>19943</v>
      </c>
      <c r="B63" s="1">
        <f>0</f>
        <v>0</v>
      </c>
      <c r="C63" s="1">
        <f>11167</f>
        <v>11167</v>
      </c>
      <c r="D63" s="1">
        <f t="shared" si="6"/>
        <v>40400</v>
      </c>
      <c r="E63" s="1">
        <f t="shared" si="7"/>
        <v>39.453125</v>
      </c>
    </row>
    <row r="64" spans="1:5" x14ac:dyDescent="0.25">
      <c r="A64" s="1">
        <f>20252</f>
        <v>20252</v>
      </c>
      <c r="B64" s="1">
        <f>0</f>
        <v>0</v>
      </c>
      <c r="C64" s="1">
        <f>11341</f>
        <v>11341</v>
      </c>
      <c r="D64" s="1">
        <f t="shared" si="6"/>
        <v>40400</v>
      </c>
      <c r="E64" s="1">
        <f t="shared" si="7"/>
        <v>39.453125</v>
      </c>
    </row>
    <row r="65" spans="1:5" x14ac:dyDescent="0.25">
      <c r="A65" s="1">
        <f>20553</f>
        <v>20553</v>
      </c>
      <c r="B65" s="1">
        <f>0</f>
        <v>0</v>
      </c>
      <c r="C65" s="1">
        <f>11540</f>
        <v>11540</v>
      </c>
      <c r="D65" s="1">
        <f>40404</f>
        <v>40404</v>
      </c>
      <c r="E65" s="1">
        <f>39.45703125</f>
        <v>39.45703125</v>
      </c>
    </row>
    <row r="66" spans="1:5" x14ac:dyDescent="0.25">
      <c r="A66" s="1">
        <f>20881</f>
        <v>20881</v>
      </c>
      <c r="B66" s="1">
        <f>40</f>
        <v>40</v>
      </c>
      <c r="C66" s="1">
        <f>11696</f>
        <v>11696</v>
      </c>
      <c r="D66" s="1">
        <f>40444</f>
        <v>40444</v>
      </c>
      <c r="E66" s="1">
        <f>39.49609375</f>
        <v>39.49609375</v>
      </c>
    </row>
    <row r="67" spans="1:5" x14ac:dyDescent="0.25">
      <c r="A67" s="1">
        <f>21192</f>
        <v>21192</v>
      </c>
      <c r="B67" s="1">
        <f>9</f>
        <v>9</v>
      </c>
      <c r="C67" s="1">
        <f>11881</f>
        <v>11881</v>
      </c>
      <c r="D67" s="1">
        <f>40444</f>
        <v>40444</v>
      </c>
      <c r="E67" s="1">
        <f>39.49609375</f>
        <v>39.49609375</v>
      </c>
    </row>
    <row r="68" spans="1:5" x14ac:dyDescent="0.25">
      <c r="A68" s="1">
        <f>21476</f>
        <v>21476</v>
      </c>
      <c r="B68" s="1">
        <f t="shared" ref="B68:B75" si="8">0</f>
        <v>0</v>
      </c>
      <c r="C68" s="1">
        <f>12048</f>
        <v>12048</v>
      </c>
      <c r="D68" s="1">
        <f>40444</f>
        <v>40444</v>
      </c>
      <c r="E68" s="1">
        <f>39.49609375</f>
        <v>39.49609375</v>
      </c>
    </row>
    <row r="69" spans="1:5" x14ac:dyDescent="0.25">
      <c r="A69" s="1">
        <f>21743</f>
        <v>21743</v>
      </c>
      <c r="B69" s="1">
        <f t="shared" si="8"/>
        <v>0</v>
      </c>
      <c r="C69" s="1">
        <f>12208</f>
        <v>12208</v>
      </c>
      <c r="D69" s="1">
        <f>40445</f>
        <v>40445</v>
      </c>
      <c r="E69" s="1">
        <f>39.4970703125</f>
        <v>39.4970703125</v>
      </c>
    </row>
    <row r="70" spans="1:5" x14ac:dyDescent="0.25">
      <c r="A70" s="1">
        <f>22012</f>
        <v>22012</v>
      </c>
      <c r="B70" s="1">
        <f t="shared" si="8"/>
        <v>0</v>
      </c>
      <c r="C70" s="1">
        <f>12388</f>
        <v>12388</v>
      </c>
      <c r="D70" s="1">
        <f>40444</f>
        <v>40444</v>
      </c>
      <c r="E70" s="1">
        <f>39.49609375</f>
        <v>39.49609375</v>
      </c>
    </row>
    <row r="71" spans="1:5" x14ac:dyDescent="0.25">
      <c r="A71" s="1">
        <f>22290</f>
        <v>22290</v>
      </c>
      <c r="B71" s="1">
        <f t="shared" si="8"/>
        <v>0</v>
      </c>
      <c r="C71" s="1">
        <f>12546</f>
        <v>12546</v>
      </c>
      <c r="D71" s="1">
        <f>40444</f>
        <v>40444</v>
      </c>
      <c r="E71" s="1">
        <f>39.49609375</f>
        <v>39.49609375</v>
      </c>
    </row>
    <row r="72" spans="1:5" x14ac:dyDescent="0.25">
      <c r="A72" s="1">
        <f>22565</f>
        <v>22565</v>
      </c>
      <c r="B72" s="1">
        <f t="shared" si="8"/>
        <v>0</v>
      </c>
      <c r="C72" s="1">
        <f>12765</f>
        <v>12765</v>
      </c>
      <c r="D72" s="1">
        <f>40444</f>
        <v>40444</v>
      </c>
      <c r="E72" s="1">
        <f>39.49609375</f>
        <v>39.49609375</v>
      </c>
    </row>
    <row r="73" spans="1:5" x14ac:dyDescent="0.25">
      <c r="A73" s="1">
        <f>22852</f>
        <v>22852</v>
      </c>
      <c r="B73" s="1">
        <f t="shared" si="8"/>
        <v>0</v>
      </c>
      <c r="C73" s="1">
        <f>12897</f>
        <v>12897</v>
      </c>
      <c r="D73" s="1">
        <f>40444</f>
        <v>40444</v>
      </c>
      <c r="E73" s="1">
        <f>39.49609375</f>
        <v>39.49609375</v>
      </c>
    </row>
    <row r="74" spans="1:5" x14ac:dyDescent="0.25">
      <c r="A74" s="1">
        <f>23127</f>
        <v>23127</v>
      </c>
      <c r="B74" s="1">
        <f t="shared" si="8"/>
        <v>0</v>
      </c>
      <c r="C74" s="1">
        <f>13070</f>
        <v>13070</v>
      </c>
      <c r="D74" s="1">
        <f>40445</f>
        <v>40445</v>
      </c>
      <c r="E74" s="1">
        <f>39.4970703125</f>
        <v>39.4970703125</v>
      </c>
    </row>
    <row r="75" spans="1:5" x14ac:dyDescent="0.25">
      <c r="A75" s="1">
        <f>23426</f>
        <v>23426</v>
      </c>
      <c r="B75" s="1">
        <f t="shared" si="8"/>
        <v>0</v>
      </c>
      <c r="C75" s="1">
        <f>13215</f>
        <v>13215</v>
      </c>
      <c r="D75" s="1">
        <f>40444</f>
        <v>40444</v>
      </c>
      <c r="E75" s="1">
        <f>39.49609375</f>
        <v>39.49609375</v>
      </c>
    </row>
    <row r="76" spans="1:5" x14ac:dyDescent="0.25">
      <c r="A76" s="1">
        <f>23748</f>
        <v>23748</v>
      </c>
      <c r="B76" s="1">
        <f>32</f>
        <v>32</v>
      </c>
      <c r="C76" s="1">
        <f>13392</f>
        <v>13392</v>
      </c>
      <c r="D76" s="1">
        <f>40445</f>
        <v>40445</v>
      </c>
      <c r="E76" s="1">
        <f>39.4970703125</f>
        <v>39.4970703125</v>
      </c>
    </row>
    <row r="77" spans="1:5" x14ac:dyDescent="0.25">
      <c r="A77" s="1">
        <f>24062</f>
        <v>24062</v>
      </c>
      <c r="B77" s="1">
        <f>14</f>
        <v>14</v>
      </c>
      <c r="C77" s="1">
        <f>13555</f>
        <v>13555</v>
      </c>
      <c r="D77" s="1">
        <f>40444</f>
        <v>40444</v>
      </c>
      <c r="E77" s="1">
        <f t="shared" ref="E77:E82" si="9">39.49609375</f>
        <v>39.49609375</v>
      </c>
    </row>
    <row r="78" spans="1:5" x14ac:dyDescent="0.25">
      <c r="A78" s="1">
        <f>24373</f>
        <v>24373</v>
      </c>
      <c r="B78" s="1">
        <f>0</f>
        <v>0</v>
      </c>
      <c r="C78" s="1">
        <f>13706</f>
        <v>13706</v>
      </c>
      <c r="D78" s="1">
        <f>40444</f>
        <v>40444</v>
      </c>
      <c r="E78" s="1">
        <f t="shared" si="9"/>
        <v>39.49609375</v>
      </c>
    </row>
    <row r="79" spans="1:5" x14ac:dyDescent="0.25">
      <c r="A79" s="1">
        <f>24672</f>
        <v>24672</v>
      </c>
      <c r="B79" s="1">
        <f>0</f>
        <v>0</v>
      </c>
      <c r="C79" s="1">
        <f>13915</f>
        <v>13915</v>
      </c>
      <c r="D79" s="1">
        <f>40444</f>
        <v>40444</v>
      </c>
      <c r="E79" s="1">
        <f t="shared" si="9"/>
        <v>39.49609375</v>
      </c>
    </row>
    <row r="80" spans="1:5" x14ac:dyDescent="0.25">
      <c r="A80" s="1">
        <f>25012</f>
        <v>25012</v>
      </c>
      <c r="B80" s="1">
        <f>0</f>
        <v>0</v>
      </c>
      <c r="C80" s="1">
        <f>14092</f>
        <v>14092</v>
      </c>
      <c r="D80" s="1">
        <f>40444</f>
        <v>40444</v>
      </c>
      <c r="E80" s="1">
        <f t="shared" si="9"/>
        <v>39.49609375</v>
      </c>
    </row>
    <row r="81" spans="1:5" x14ac:dyDescent="0.25">
      <c r="A81" s="1">
        <f>25325</f>
        <v>25325</v>
      </c>
      <c r="B81" s="1">
        <f>0</f>
        <v>0</v>
      </c>
      <c r="C81" s="1">
        <f>14274</f>
        <v>14274</v>
      </c>
      <c r="D81" s="1">
        <f>40444</f>
        <v>40444</v>
      </c>
      <c r="E81" s="1">
        <f t="shared" si="9"/>
        <v>39.49609375</v>
      </c>
    </row>
    <row r="82" spans="1:5" x14ac:dyDescent="0.25">
      <c r="A82" s="1">
        <f>25618</f>
        <v>25618</v>
      </c>
      <c r="B82" s="1">
        <f>0</f>
        <v>0</v>
      </c>
      <c r="C82" s="1">
        <f>14418</f>
        <v>14418</v>
      </c>
      <c r="D82" s="1">
        <f>40444</f>
        <v>40444</v>
      </c>
      <c r="E82" s="1">
        <f t="shared" si="9"/>
        <v>39.49609375</v>
      </c>
    </row>
    <row r="83" spans="1:5" x14ac:dyDescent="0.25">
      <c r="A83" s="1">
        <f>25955</f>
        <v>25955</v>
      </c>
      <c r="B83" s="1">
        <f>0</f>
        <v>0</v>
      </c>
      <c r="C83" s="1">
        <f>14605</f>
        <v>14605</v>
      </c>
      <c r="D83" s="1">
        <f>40452</f>
        <v>40452</v>
      </c>
      <c r="E83" s="1">
        <f>39.50390625</f>
        <v>39.50390625</v>
      </c>
    </row>
    <row r="84" spans="1:5" x14ac:dyDescent="0.25">
      <c r="A84" s="1">
        <f>26261</f>
        <v>26261</v>
      </c>
      <c r="B84" s="1">
        <f>0</f>
        <v>0</v>
      </c>
      <c r="C84" s="1">
        <f>14826</f>
        <v>14826</v>
      </c>
      <c r="D84" s="1">
        <f>44628</f>
        <v>44628</v>
      </c>
      <c r="E84" s="1">
        <f>43.58203125</f>
        <v>43.58203125</v>
      </c>
    </row>
    <row r="85" spans="1:5" x14ac:dyDescent="0.25">
      <c r="A85" s="1">
        <f>26581</f>
        <v>26581</v>
      </c>
      <c r="B85" s="1">
        <f>8</f>
        <v>8</v>
      </c>
      <c r="C85" s="1">
        <f>15013</f>
        <v>15013</v>
      </c>
      <c r="D85" s="1">
        <f>41196</f>
        <v>41196</v>
      </c>
      <c r="E85" s="1">
        <f>40.23046875</f>
        <v>40.23046875</v>
      </c>
    </row>
    <row r="86" spans="1:5" x14ac:dyDescent="0.25">
      <c r="A86" s="1">
        <f>26868</f>
        <v>26868</v>
      </c>
      <c r="B86" s="1">
        <f t="shared" ref="B86:B94" si="10">0</f>
        <v>0</v>
      </c>
      <c r="C86" s="1">
        <f>15159</f>
        <v>15159</v>
      </c>
      <c r="D86" s="1">
        <f>41264</f>
        <v>41264</v>
      </c>
      <c r="E86" s="1">
        <f>40.296875</f>
        <v>40.296875</v>
      </c>
    </row>
    <row r="87" spans="1:5" x14ac:dyDescent="0.25">
      <c r="A87" s="1">
        <f>27165</f>
        <v>27165</v>
      </c>
      <c r="B87" s="1">
        <f t="shared" si="10"/>
        <v>0</v>
      </c>
      <c r="C87" s="1">
        <f>15326</f>
        <v>15326</v>
      </c>
      <c r="D87" s="1">
        <f>41297</f>
        <v>41297</v>
      </c>
      <c r="E87" s="1">
        <f>40.3291015625</f>
        <v>40.3291015625</v>
      </c>
    </row>
    <row r="88" spans="1:5" x14ac:dyDescent="0.25">
      <c r="A88" s="1">
        <f>27499</f>
        <v>27499</v>
      </c>
      <c r="B88" s="1">
        <f t="shared" si="10"/>
        <v>0</v>
      </c>
      <c r="C88" s="1">
        <f>15506</f>
        <v>15506</v>
      </c>
      <c r="D88" s="1">
        <f>41296</f>
        <v>41296</v>
      </c>
      <c r="E88" s="1">
        <f t="shared" ref="E88:E93" si="11">40.328125</f>
        <v>40.328125</v>
      </c>
    </row>
    <row r="89" spans="1:5" x14ac:dyDescent="0.25">
      <c r="A89" s="1">
        <f>27850</f>
        <v>27850</v>
      </c>
      <c r="B89" s="1">
        <f t="shared" si="10"/>
        <v>0</v>
      </c>
      <c r="C89" s="1">
        <f>15648</f>
        <v>15648</v>
      </c>
      <c r="D89" s="1">
        <f>41296</f>
        <v>41296</v>
      </c>
      <c r="E89" s="1">
        <f t="shared" si="11"/>
        <v>40.328125</v>
      </c>
    </row>
    <row r="90" spans="1:5" x14ac:dyDescent="0.25">
      <c r="A90" s="1">
        <f>28204</f>
        <v>28204</v>
      </c>
      <c r="B90" s="1">
        <f t="shared" si="10"/>
        <v>0</v>
      </c>
      <c r="C90" s="1">
        <f>15854</f>
        <v>15854</v>
      </c>
      <c r="D90" s="1">
        <f>41296</f>
        <v>41296</v>
      </c>
      <c r="E90" s="1">
        <f t="shared" si="11"/>
        <v>40.328125</v>
      </c>
    </row>
    <row r="91" spans="1:5" x14ac:dyDescent="0.25">
      <c r="A91" s="1">
        <f>28529</f>
        <v>28529</v>
      </c>
      <c r="B91" s="1">
        <f t="shared" si="10"/>
        <v>0</v>
      </c>
      <c r="C91" s="1">
        <f>15997</f>
        <v>15997</v>
      </c>
      <c r="D91" s="1">
        <f>41296</f>
        <v>41296</v>
      </c>
      <c r="E91" s="1">
        <f t="shared" si="11"/>
        <v>40.328125</v>
      </c>
    </row>
    <row r="92" spans="1:5" x14ac:dyDescent="0.25">
      <c r="A92" s="1">
        <f>28865</f>
        <v>28865</v>
      </c>
      <c r="B92" s="1">
        <f t="shared" si="10"/>
        <v>0</v>
      </c>
      <c r="C92" s="1">
        <f>16203</f>
        <v>16203</v>
      </c>
      <c r="D92" s="1">
        <f>41296</f>
        <v>41296</v>
      </c>
      <c r="E92" s="1">
        <f t="shared" si="11"/>
        <v>40.328125</v>
      </c>
    </row>
    <row r="93" spans="1:5" x14ac:dyDescent="0.25">
      <c r="A93" s="1">
        <f>29161</f>
        <v>29161</v>
      </c>
      <c r="B93" s="1">
        <f t="shared" si="10"/>
        <v>0</v>
      </c>
      <c r="C93" s="1">
        <f>16371</f>
        <v>16371</v>
      </c>
      <c r="D93" s="1">
        <f>41296</f>
        <v>41296</v>
      </c>
      <c r="E93" s="1">
        <f t="shared" si="11"/>
        <v>40.328125</v>
      </c>
    </row>
    <row r="94" spans="1:5" x14ac:dyDescent="0.25">
      <c r="A94" s="1">
        <f>29458</f>
        <v>29458</v>
      </c>
      <c r="B94" s="1">
        <f t="shared" si="10"/>
        <v>0</v>
      </c>
      <c r="C94" s="1">
        <f>16585</f>
        <v>16585</v>
      </c>
      <c r="D94" s="1">
        <f>41297</f>
        <v>41297</v>
      </c>
      <c r="E94" s="1">
        <f>40.3291015625</f>
        <v>40.3291015625</v>
      </c>
    </row>
    <row r="95" spans="1:5" x14ac:dyDescent="0.25">
      <c r="A95" s="1">
        <f>29773</f>
        <v>29773</v>
      </c>
      <c r="B95" s="1">
        <f>35</f>
        <v>35</v>
      </c>
      <c r="C95" s="1">
        <f>16771</f>
        <v>16771</v>
      </c>
      <c r="D95" s="1">
        <f>41296</f>
        <v>41296</v>
      </c>
      <c r="E95" s="1">
        <f>40.328125</f>
        <v>40.328125</v>
      </c>
    </row>
    <row r="96" spans="1:5" x14ac:dyDescent="0.25">
      <c r="A96" s="1">
        <f>30082</f>
        <v>30082</v>
      </c>
      <c r="B96" s="1">
        <f>9</f>
        <v>9</v>
      </c>
      <c r="C96" s="1">
        <f>16948</f>
        <v>16948</v>
      </c>
      <c r="D96" s="1">
        <f>41296</f>
        <v>41296</v>
      </c>
      <c r="E96" s="1">
        <f>40.328125</f>
        <v>40.328125</v>
      </c>
    </row>
    <row r="97" spans="1:5" x14ac:dyDescent="0.25">
      <c r="A97" s="1">
        <f>30426</f>
        <v>30426</v>
      </c>
      <c r="B97" s="1">
        <f>0</f>
        <v>0</v>
      </c>
      <c r="C97" s="1">
        <f>17152</f>
        <v>17152</v>
      </c>
      <c r="D97" s="1">
        <f>41296</f>
        <v>41296</v>
      </c>
      <c r="E97" s="1">
        <f>40.328125</f>
        <v>40.328125</v>
      </c>
    </row>
    <row r="98" spans="1:5" x14ac:dyDescent="0.25">
      <c r="A98" s="1">
        <f>30727</f>
        <v>30727</v>
      </c>
      <c r="B98" s="1">
        <f>0</f>
        <v>0</v>
      </c>
      <c r="C98" s="1">
        <f>17306</f>
        <v>17306</v>
      </c>
      <c r="D98" s="1">
        <f>41296</f>
        <v>41296</v>
      </c>
      <c r="E98" s="1">
        <f>40.328125</f>
        <v>40.328125</v>
      </c>
    </row>
    <row r="99" spans="1:5" x14ac:dyDescent="0.25">
      <c r="A99" s="1">
        <f>31000</f>
        <v>31000</v>
      </c>
      <c r="B99" s="1">
        <f>0</f>
        <v>0</v>
      </c>
      <c r="C99" s="1">
        <f>17509</f>
        <v>17509</v>
      </c>
      <c r="D99" s="1">
        <f>41296</f>
        <v>41296</v>
      </c>
      <c r="E99" s="1">
        <f>40.328125</f>
        <v>40.328125</v>
      </c>
    </row>
    <row r="100" spans="1:5" x14ac:dyDescent="0.25">
      <c r="A100" s="1">
        <f>31326</f>
        <v>31326</v>
      </c>
      <c r="B100" s="1">
        <f>0</f>
        <v>0</v>
      </c>
      <c r="C100" s="1">
        <f>17729</f>
        <v>17729</v>
      </c>
      <c r="D100" s="1">
        <f>41928</f>
        <v>41928</v>
      </c>
      <c r="E100" s="1">
        <f>40.9453125</f>
        <v>40.9453125</v>
      </c>
    </row>
    <row r="101" spans="1:5" x14ac:dyDescent="0.25">
      <c r="A101" s="1">
        <f>31646</f>
        <v>31646</v>
      </c>
      <c r="B101" s="1">
        <f>0</f>
        <v>0</v>
      </c>
      <c r="C101" s="1">
        <f>17922</f>
        <v>17922</v>
      </c>
      <c r="D101" s="1">
        <f>41489</f>
        <v>41489</v>
      </c>
      <c r="E101" s="1">
        <f>40.5166015625</f>
        <v>40.5166015625</v>
      </c>
    </row>
    <row r="102" spans="1:5" x14ac:dyDescent="0.25">
      <c r="A102" s="1">
        <f>31947</f>
        <v>31947</v>
      </c>
      <c r="B102" s="1">
        <f>0</f>
        <v>0</v>
      </c>
      <c r="C102" s="1">
        <f>18087</f>
        <v>18087</v>
      </c>
      <c r="D102" s="1">
        <f>41524</f>
        <v>41524</v>
      </c>
      <c r="E102" s="1">
        <f>40.55078125</f>
        <v>40.55078125</v>
      </c>
    </row>
    <row r="103" spans="1:5" x14ac:dyDescent="0.25">
      <c r="A103" s="1">
        <f>32272</f>
        <v>32272</v>
      </c>
      <c r="B103" s="1">
        <f>0</f>
        <v>0</v>
      </c>
      <c r="C103" s="1">
        <f>18278</f>
        <v>18278</v>
      </c>
      <c r="D103" s="1">
        <f>41556</f>
        <v>41556</v>
      </c>
      <c r="E103" s="1">
        <f>40.58203125</f>
        <v>40.58203125</v>
      </c>
    </row>
    <row r="104" spans="1:5" x14ac:dyDescent="0.25">
      <c r="A104" s="1">
        <f>32568</f>
        <v>32568</v>
      </c>
      <c r="B104" s="1">
        <f>8</f>
        <v>8</v>
      </c>
      <c r="C104" s="1">
        <f>18445</f>
        <v>18445</v>
      </c>
      <c r="D104" s="1">
        <f>41564</f>
        <v>41564</v>
      </c>
      <c r="E104" s="1">
        <f>40.58984375</f>
        <v>40.58984375</v>
      </c>
    </row>
    <row r="105" spans="1:5" x14ac:dyDescent="0.25">
      <c r="A105" s="1">
        <f>32918</f>
        <v>32918</v>
      </c>
      <c r="B105" s="1">
        <f>17</f>
        <v>17</v>
      </c>
      <c r="C105" s="1">
        <f>18595</f>
        <v>18595</v>
      </c>
      <c r="D105" s="1">
        <f>41564</f>
        <v>41564</v>
      </c>
      <c r="E105" s="1">
        <f>40.58984375</f>
        <v>40.58984375</v>
      </c>
    </row>
    <row r="106" spans="1:5" x14ac:dyDescent="0.25">
      <c r="A106" s="1">
        <f>33218</f>
        <v>33218</v>
      </c>
      <c r="B106" s="1">
        <f>0</f>
        <v>0</v>
      </c>
      <c r="C106" s="1">
        <f>18787</f>
        <v>18787</v>
      </c>
      <c r="D106" s="1">
        <f>41565</f>
        <v>41565</v>
      </c>
      <c r="E106" s="1">
        <f>40.5908203125</f>
        <v>40.5908203125</v>
      </c>
    </row>
    <row r="107" spans="1:5" x14ac:dyDescent="0.25">
      <c r="A107" s="1">
        <f>33505</f>
        <v>33505</v>
      </c>
      <c r="B107" s="1">
        <f>0</f>
        <v>0</v>
      </c>
      <c r="C107" s="1">
        <f>18959</f>
        <v>18959</v>
      </c>
      <c r="D107" s="1">
        <f>41564</f>
        <v>41564</v>
      </c>
      <c r="E107" s="1">
        <f>40.58984375</f>
        <v>40.58984375</v>
      </c>
    </row>
    <row r="108" spans="1:5" x14ac:dyDescent="0.25">
      <c r="A108" s="1">
        <f>33791</f>
        <v>33791</v>
      </c>
      <c r="B108" s="1">
        <f>0</f>
        <v>0</v>
      </c>
      <c r="C108" s="1">
        <f>19151</f>
        <v>19151</v>
      </c>
      <c r="D108" s="1">
        <f>41565</f>
        <v>41565</v>
      </c>
      <c r="E108" s="1">
        <f>40.5908203125</f>
        <v>40.5908203125</v>
      </c>
    </row>
    <row r="109" spans="1:5" x14ac:dyDescent="0.25">
      <c r="A109" s="1">
        <f>34057</f>
        <v>34057</v>
      </c>
      <c r="B109" s="1">
        <f>0</f>
        <v>0</v>
      </c>
      <c r="C109" s="1">
        <f>19342</f>
        <v>19342</v>
      </c>
      <c r="D109" s="1">
        <f>41564</f>
        <v>41564</v>
      </c>
      <c r="E109" s="1">
        <f t="shared" ref="E109:E114" si="12">40.58984375</f>
        <v>40.58984375</v>
      </c>
    </row>
    <row r="110" spans="1:5" x14ac:dyDescent="0.25">
      <c r="A110" s="1">
        <f>34375</f>
        <v>34375</v>
      </c>
      <c r="B110" s="1">
        <f>0</f>
        <v>0</v>
      </c>
      <c r="C110" s="1">
        <f>19519</f>
        <v>19519</v>
      </c>
      <c r="D110" s="1">
        <f>41564</f>
        <v>41564</v>
      </c>
      <c r="E110" s="1">
        <f t="shared" si="12"/>
        <v>40.58984375</v>
      </c>
    </row>
    <row r="111" spans="1:5" x14ac:dyDescent="0.25">
      <c r="A111" s="1">
        <f>34698</f>
        <v>34698</v>
      </c>
      <c r="B111" s="1">
        <f>0</f>
        <v>0</v>
      </c>
      <c r="C111" s="1">
        <f>19687</f>
        <v>19687</v>
      </c>
      <c r="D111" s="1">
        <f>41564</f>
        <v>41564</v>
      </c>
      <c r="E111" s="1">
        <f t="shared" si="12"/>
        <v>40.58984375</v>
      </c>
    </row>
    <row r="112" spans="1:5" x14ac:dyDescent="0.25">
      <c r="A112" s="1">
        <f>35002</f>
        <v>35002</v>
      </c>
      <c r="B112" s="1">
        <f>0</f>
        <v>0</v>
      </c>
      <c r="C112" s="1">
        <f>19828</f>
        <v>19828</v>
      </c>
      <c r="D112" s="1">
        <f>41564</f>
        <v>41564</v>
      </c>
      <c r="E112" s="1">
        <f t="shared" si="12"/>
        <v>40.58984375</v>
      </c>
    </row>
    <row r="113" spans="3:5" x14ac:dyDescent="0.25">
      <c r="C113" s="1">
        <f>20010</f>
        <v>20010</v>
      </c>
      <c r="D113" s="1">
        <f>41564</f>
        <v>41564</v>
      </c>
      <c r="E113" s="1">
        <f t="shared" si="12"/>
        <v>40.58984375</v>
      </c>
    </row>
    <row r="114" spans="3:5" x14ac:dyDescent="0.25">
      <c r="C114" s="1">
        <f>20151</f>
        <v>20151</v>
      </c>
      <c r="D114" s="1">
        <f>41564</f>
        <v>41564</v>
      </c>
      <c r="E114" s="1">
        <f t="shared" si="12"/>
        <v>40.58984375</v>
      </c>
    </row>
    <row r="115" spans="3:5" x14ac:dyDescent="0.25">
      <c r="C115" s="1">
        <f>20334</f>
        <v>20334</v>
      </c>
      <c r="D115" s="1">
        <f>41565</f>
        <v>41565</v>
      </c>
      <c r="E115" s="1">
        <f>40.5908203125</f>
        <v>40.5908203125</v>
      </c>
    </row>
    <row r="116" spans="3:5" x14ac:dyDescent="0.25">
      <c r="C116" s="1">
        <f>20468</f>
        <v>20468</v>
      </c>
      <c r="D116" s="1">
        <f>41564</f>
        <v>41564</v>
      </c>
      <c r="E116" s="1">
        <f>40.58984375</f>
        <v>40.58984375</v>
      </c>
    </row>
    <row r="117" spans="3:5" x14ac:dyDescent="0.25">
      <c r="C117" s="1">
        <f>20666</f>
        <v>20666</v>
      </c>
      <c r="D117" s="1">
        <f>41573</f>
        <v>41573</v>
      </c>
      <c r="E117" s="1">
        <f>40.5986328125</f>
        <v>40.5986328125</v>
      </c>
    </row>
    <row r="118" spans="3:5" x14ac:dyDescent="0.25">
      <c r="C118" s="1">
        <f>20893</f>
        <v>20893</v>
      </c>
      <c r="D118" s="1">
        <f>41568</f>
        <v>41568</v>
      </c>
      <c r="E118" s="1">
        <f>40.59375</f>
        <v>40.59375</v>
      </c>
    </row>
    <row r="119" spans="3:5" x14ac:dyDescent="0.25">
      <c r="C119" s="1">
        <f>21056</f>
        <v>21056</v>
      </c>
      <c r="D119" s="1">
        <f>41600</f>
        <v>41600</v>
      </c>
      <c r="E119" s="1">
        <f>40.625</f>
        <v>40.625</v>
      </c>
    </row>
    <row r="120" spans="3:5" x14ac:dyDescent="0.25">
      <c r="C120" s="1">
        <f>21253</f>
        <v>21253</v>
      </c>
      <c r="D120" s="1">
        <f>41636</f>
        <v>41636</v>
      </c>
      <c r="E120" s="1">
        <f>40.66015625</f>
        <v>40.66015625</v>
      </c>
    </row>
    <row r="121" spans="3:5" x14ac:dyDescent="0.25">
      <c r="C121" s="1">
        <f>21381</f>
        <v>21381</v>
      </c>
      <c r="D121" s="1">
        <f>41648</f>
        <v>41648</v>
      </c>
      <c r="E121" s="1">
        <f t="shared" ref="E121:E127" si="13">40.671875</f>
        <v>40.671875</v>
      </c>
    </row>
    <row r="122" spans="3:5" x14ac:dyDescent="0.25">
      <c r="C122" s="1">
        <f>21545</f>
        <v>21545</v>
      </c>
      <c r="D122" s="1">
        <f>41648</f>
        <v>41648</v>
      </c>
      <c r="E122" s="1">
        <f t="shared" si="13"/>
        <v>40.671875</v>
      </c>
    </row>
    <row r="123" spans="3:5" x14ac:dyDescent="0.25">
      <c r="C123" s="1">
        <f>21668</f>
        <v>21668</v>
      </c>
      <c r="D123" s="1">
        <f>41648</f>
        <v>41648</v>
      </c>
      <c r="E123" s="1">
        <f t="shared" si="13"/>
        <v>40.671875</v>
      </c>
    </row>
    <row r="124" spans="3:5" x14ac:dyDescent="0.25">
      <c r="C124" s="1">
        <f>21805</f>
        <v>21805</v>
      </c>
      <c r="D124" s="1">
        <f>41648</f>
        <v>41648</v>
      </c>
      <c r="E124" s="1">
        <f t="shared" si="13"/>
        <v>40.671875</v>
      </c>
    </row>
    <row r="125" spans="3:5" x14ac:dyDescent="0.25">
      <c r="C125" s="1">
        <f>21931</f>
        <v>21931</v>
      </c>
      <c r="D125" s="1">
        <f>41648</f>
        <v>41648</v>
      </c>
      <c r="E125" s="1">
        <f t="shared" si="13"/>
        <v>40.671875</v>
      </c>
    </row>
    <row r="126" spans="3:5" x14ac:dyDescent="0.25">
      <c r="C126" s="1">
        <f>22057</f>
        <v>22057</v>
      </c>
      <c r="D126" s="1">
        <f>41648</f>
        <v>41648</v>
      </c>
      <c r="E126" s="1">
        <f t="shared" si="13"/>
        <v>40.671875</v>
      </c>
    </row>
    <row r="127" spans="3:5" x14ac:dyDescent="0.25">
      <c r="C127" s="1">
        <f>22190</f>
        <v>22190</v>
      </c>
      <c r="D127" s="1">
        <f>41648</f>
        <v>41648</v>
      </c>
      <c r="E127" s="1">
        <f t="shared" si="13"/>
        <v>40.671875</v>
      </c>
    </row>
    <row r="128" spans="3:5" x14ac:dyDescent="0.25">
      <c r="C128" s="1">
        <f>22389</f>
        <v>22389</v>
      </c>
      <c r="D128" s="1">
        <f>41649</f>
        <v>41649</v>
      </c>
      <c r="E128" s="1">
        <f>40.6728515625</f>
        <v>40.6728515625</v>
      </c>
    </row>
    <row r="129" spans="3:5" x14ac:dyDescent="0.25">
      <c r="C129" s="1">
        <f>22545</f>
        <v>22545</v>
      </c>
      <c r="D129" s="1">
        <f>41648</f>
        <v>41648</v>
      </c>
      <c r="E129" s="1">
        <f>40.671875</f>
        <v>40.671875</v>
      </c>
    </row>
    <row r="130" spans="3:5" x14ac:dyDescent="0.25">
      <c r="C130" s="1">
        <f>22686</f>
        <v>22686</v>
      </c>
      <c r="D130" s="1">
        <f>41649</f>
        <v>41649</v>
      </c>
      <c r="E130" s="1">
        <f>40.6728515625</f>
        <v>40.6728515625</v>
      </c>
    </row>
    <row r="131" spans="3:5" x14ac:dyDescent="0.25">
      <c r="C131" s="1">
        <f>22829</f>
        <v>22829</v>
      </c>
      <c r="D131" s="1">
        <f>41648</f>
        <v>41648</v>
      </c>
      <c r="E131" s="1">
        <f t="shared" ref="E131:E136" si="14">40.671875</f>
        <v>40.671875</v>
      </c>
    </row>
    <row r="132" spans="3:5" x14ac:dyDescent="0.25">
      <c r="C132" s="1">
        <f>22987</f>
        <v>22987</v>
      </c>
      <c r="D132" s="1">
        <f>41648</f>
        <v>41648</v>
      </c>
      <c r="E132" s="1">
        <f t="shared" si="14"/>
        <v>40.671875</v>
      </c>
    </row>
    <row r="133" spans="3:5" x14ac:dyDescent="0.25">
      <c r="C133" s="1">
        <f>23149</f>
        <v>23149</v>
      </c>
      <c r="D133" s="1">
        <f>41648</f>
        <v>41648</v>
      </c>
      <c r="E133" s="1">
        <f t="shared" si="14"/>
        <v>40.671875</v>
      </c>
    </row>
    <row r="134" spans="3:5" x14ac:dyDescent="0.25">
      <c r="C134" s="1">
        <f>23288</f>
        <v>23288</v>
      </c>
      <c r="D134" s="1">
        <f>41648</f>
        <v>41648</v>
      </c>
      <c r="E134" s="1">
        <f t="shared" si="14"/>
        <v>40.671875</v>
      </c>
    </row>
    <row r="135" spans="3:5" x14ac:dyDescent="0.25">
      <c r="C135" s="1">
        <f>23416</f>
        <v>23416</v>
      </c>
      <c r="D135" s="1">
        <f>41648</f>
        <v>41648</v>
      </c>
      <c r="E135" s="1">
        <f t="shared" si="14"/>
        <v>40.671875</v>
      </c>
    </row>
    <row r="136" spans="3:5" x14ac:dyDescent="0.25">
      <c r="C136" s="1">
        <f>23595</f>
        <v>23595</v>
      </c>
      <c r="D136" s="1">
        <f>41648</f>
        <v>41648</v>
      </c>
      <c r="E136" s="1">
        <f t="shared" si="14"/>
        <v>40.671875</v>
      </c>
    </row>
    <row r="137" spans="3:5" x14ac:dyDescent="0.25">
      <c r="C137" s="1">
        <f>23801</f>
        <v>23801</v>
      </c>
      <c r="D137" s="1">
        <f>41656</f>
        <v>41656</v>
      </c>
      <c r="E137" s="1">
        <f>40.6796875</f>
        <v>40.6796875</v>
      </c>
    </row>
    <row r="138" spans="3:5" x14ac:dyDescent="0.25">
      <c r="C138" s="1">
        <f>23944</f>
        <v>23944</v>
      </c>
      <c r="D138" s="1">
        <f>41684</f>
        <v>41684</v>
      </c>
      <c r="E138" s="1">
        <f>40.70703125</f>
        <v>40.70703125</v>
      </c>
    </row>
    <row r="139" spans="3:5" x14ac:dyDescent="0.25">
      <c r="C139" s="1">
        <f>24128</f>
        <v>24128</v>
      </c>
      <c r="D139" s="1">
        <f>41720</f>
        <v>41720</v>
      </c>
      <c r="E139" s="1">
        <f>40.7421875</f>
        <v>40.7421875</v>
      </c>
    </row>
    <row r="140" spans="3:5" x14ac:dyDescent="0.25">
      <c r="C140" s="1">
        <f>24254</f>
        <v>24254</v>
      </c>
      <c r="D140" s="1">
        <f>41724</f>
        <v>41724</v>
      </c>
      <c r="E140" s="1">
        <f t="shared" ref="E140:E146" si="15">40.74609375</f>
        <v>40.74609375</v>
      </c>
    </row>
    <row r="141" spans="3:5" x14ac:dyDescent="0.25">
      <c r="C141" s="1">
        <f>24430</f>
        <v>24430</v>
      </c>
      <c r="D141" s="1">
        <f>41724</f>
        <v>41724</v>
      </c>
      <c r="E141" s="1">
        <f t="shared" si="15"/>
        <v>40.74609375</v>
      </c>
    </row>
    <row r="142" spans="3:5" x14ac:dyDescent="0.25">
      <c r="C142" s="1">
        <f>24568</f>
        <v>24568</v>
      </c>
      <c r="D142" s="1">
        <f>41724</f>
        <v>41724</v>
      </c>
      <c r="E142" s="1">
        <f t="shared" si="15"/>
        <v>40.74609375</v>
      </c>
    </row>
    <row r="143" spans="3:5" x14ac:dyDescent="0.25">
      <c r="C143" s="1">
        <f>24735</f>
        <v>24735</v>
      </c>
      <c r="D143" s="1">
        <f>41724</f>
        <v>41724</v>
      </c>
      <c r="E143" s="1">
        <f t="shared" si="15"/>
        <v>40.74609375</v>
      </c>
    </row>
    <row r="144" spans="3:5" x14ac:dyDescent="0.25">
      <c r="C144" s="1">
        <f>24913</f>
        <v>24913</v>
      </c>
      <c r="D144" s="1">
        <f>41724</f>
        <v>41724</v>
      </c>
      <c r="E144" s="1">
        <f t="shared" si="15"/>
        <v>40.74609375</v>
      </c>
    </row>
    <row r="145" spans="3:5" x14ac:dyDescent="0.25">
      <c r="C145" s="1">
        <f>25088</f>
        <v>25088</v>
      </c>
      <c r="D145" s="1">
        <f>41724</f>
        <v>41724</v>
      </c>
      <c r="E145" s="1">
        <f t="shared" si="15"/>
        <v>40.74609375</v>
      </c>
    </row>
    <row r="146" spans="3:5" x14ac:dyDescent="0.25">
      <c r="C146" s="1">
        <f>25289</f>
        <v>25289</v>
      </c>
      <c r="D146" s="1">
        <f>41724</f>
        <v>41724</v>
      </c>
      <c r="E146" s="1">
        <f t="shared" si="15"/>
        <v>40.74609375</v>
      </c>
    </row>
    <row r="147" spans="3:5" x14ac:dyDescent="0.25">
      <c r="C147" s="1">
        <f>25459</f>
        <v>25459</v>
      </c>
      <c r="D147" s="1">
        <f>41725</f>
        <v>41725</v>
      </c>
      <c r="E147" s="1">
        <f>40.7470703125</f>
        <v>40.7470703125</v>
      </c>
    </row>
    <row r="148" spans="3:5" x14ac:dyDescent="0.25">
      <c r="C148" s="1">
        <f>25636</f>
        <v>25636</v>
      </c>
      <c r="D148" s="1">
        <f>41724</f>
        <v>41724</v>
      </c>
      <c r="E148" s="1">
        <f>40.74609375</f>
        <v>40.74609375</v>
      </c>
    </row>
    <row r="149" spans="3:5" x14ac:dyDescent="0.25">
      <c r="C149" s="1">
        <f>25810</f>
        <v>25810</v>
      </c>
      <c r="D149" s="1">
        <f>41724</f>
        <v>41724</v>
      </c>
      <c r="E149" s="1">
        <f>40.74609375</f>
        <v>40.74609375</v>
      </c>
    </row>
    <row r="150" spans="3:5" x14ac:dyDescent="0.25">
      <c r="C150" s="1">
        <f>25981</f>
        <v>25981</v>
      </c>
      <c r="D150" s="1">
        <f>41724</f>
        <v>41724</v>
      </c>
      <c r="E150" s="1">
        <f>40.74609375</f>
        <v>40.74609375</v>
      </c>
    </row>
    <row r="151" spans="3:5" x14ac:dyDescent="0.25">
      <c r="C151" s="1">
        <f>26129</f>
        <v>26129</v>
      </c>
      <c r="D151" s="1">
        <f>41728</f>
        <v>41728</v>
      </c>
      <c r="E151" s="1">
        <f>40.75</f>
        <v>40.75</v>
      </c>
    </row>
    <row r="152" spans="3:5" x14ac:dyDescent="0.25">
      <c r="C152" s="1">
        <f>26291</f>
        <v>26291</v>
      </c>
      <c r="D152" s="1">
        <f>41728</f>
        <v>41728</v>
      </c>
      <c r="E152" s="1">
        <f>40.75</f>
        <v>40.75</v>
      </c>
    </row>
    <row r="153" spans="3:5" x14ac:dyDescent="0.25">
      <c r="C153" s="1">
        <f>26493</f>
        <v>26493</v>
      </c>
      <c r="D153" s="1">
        <f>41728</f>
        <v>41728</v>
      </c>
      <c r="E153" s="1">
        <f>40.75</f>
        <v>40.75</v>
      </c>
    </row>
    <row r="154" spans="3:5" x14ac:dyDescent="0.25">
      <c r="C154" s="1">
        <f>26679</f>
        <v>26679</v>
      </c>
      <c r="D154" s="1">
        <f>41737</f>
        <v>41737</v>
      </c>
      <c r="E154" s="1">
        <f>40.7587890625</f>
        <v>40.7587890625</v>
      </c>
    </row>
    <row r="155" spans="3:5" x14ac:dyDescent="0.25">
      <c r="C155" s="1">
        <f>26839</f>
        <v>26839</v>
      </c>
      <c r="D155" s="1">
        <f>41736</f>
        <v>41736</v>
      </c>
      <c r="E155" s="1">
        <f>40.7578125</f>
        <v>40.7578125</v>
      </c>
    </row>
    <row r="156" spans="3:5" x14ac:dyDescent="0.25">
      <c r="C156" s="1">
        <f>27022</f>
        <v>27022</v>
      </c>
      <c r="D156" s="1">
        <f>41737</f>
        <v>41737</v>
      </c>
      <c r="E156" s="1">
        <f>40.7587890625</f>
        <v>40.7587890625</v>
      </c>
    </row>
    <row r="157" spans="3:5" x14ac:dyDescent="0.25">
      <c r="C157" s="1">
        <f>27176</f>
        <v>27176</v>
      </c>
      <c r="D157" s="1">
        <f t="shared" ref="D157:D168" si="16">41736</f>
        <v>41736</v>
      </c>
      <c r="E157" s="1">
        <f t="shared" ref="E157:E168" si="17">40.7578125</f>
        <v>40.7578125</v>
      </c>
    </row>
    <row r="158" spans="3:5" x14ac:dyDescent="0.25">
      <c r="C158" s="1">
        <f>27340</f>
        <v>27340</v>
      </c>
      <c r="D158" s="1">
        <f t="shared" si="16"/>
        <v>41736</v>
      </c>
      <c r="E158" s="1">
        <f t="shared" si="17"/>
        <v>40.7578125</v>
      </c>
    </row>
    <row r="159" spans="3:5" x14ac:dyDescent="0.25">
      <c r="C159" s="1">
        <f>27530</f>
        <v>27530</v>
      </c>
      <c r="D159" s="1">
        <f t="shared" si="16"/>
        <v>41736</v>
      </c>
      <c r="E159" s="1">
        <f t="shared" si="17"/>
        <v>40.7578125</v>
      </c>
    </row>
    <row r="160" spans="3:5" x14ac:dyDescent="0.25">
      <c r="C160" s="1">
        <f>27690</f>
        <v>27690</v>
      </c>
      <c r="D160" s="1">
        <f t="shared" si="16"/>
        <v>41736</v>
      </c>
      <c r="E160" s="1">
        <f t="shared" si="17"/>
        <v>40.7578125</v>
      </c>
    </row>
    <row r="161" spans="3:5" x14ac:dyDescent="0.25">
      <c r="C161" s="1">
        <f>27877</f>
        <v>27877</v>
      </c>
      <c r="D161" s="1">
        <f t="shared" si="16"/>
        <v>41736</v>
      </c>
      <c r="E161" s="1">
        <f t="shared" si="17"/>
        <v>40.7578125</v>
      </c>
    </row>
    <row r="162" spans="3:5" x14ac:dyDescent="0.25">
      <c r="C162" s="1">
        <f>28049</f>
        <v>28049</v>
      </c>
      <c r="D162" s="1">
        <f t="shared" si="16"/>
        <v>41736</v>
      </c>
      <c r="E162" s="1">
        <f t="shared" si="17"/>
        <v>40.7578125</v>
      </c>
    </row>
    <row r="163" spans="3:5" x14ac:dyDescent="0.25">
      <c r="C163" s="1">
        <f>28254</f>
        <v>28254</v>
      </c>
      <c r="D163" s="1">
        <f t="shared" si="16"/>
        <v>41736</v>
      </c>
      <c r="E163" s="1">
        <f t="shared" si="17"/>
        <v>40.7578125</v>
      </c>
    </row>
    <row r="164" spans="3:5" x14ac:dyDescent="0.25">
      <c r="C164" s="1">
        <f>28413</f>
        <v>28413</v>
      </c>
      <c r="D164" s="1">
        <f t="shared" si="16"/>
        <v>41736</v>
      </c>
      <c r="E164" s="1">
        <f t="shared" si="17"/>
        <v>40.7578125</v>
      </c>
    </row>
    <row r="165" spans="3:5" x14ac:dyDescent="0.25">
      <c r="C165" s="1">
        <f>28614</f>
        <v>28614</v>
      </c>
      <c r="D165" s="1">
        <f t="shared" si="16"/>
        <v>41736</v>
      </c>
      <c r="E165" s="1">
        <f t="shared" si="17"/>
        <v>40.7578125</v>
      </c>
    </row>
    <row r="166" spans="3:5" x14ac:dyDescent="0.25">
      <c r="C166" s="1">
        <f>28771</f>
        <v>28771</v>
      </c>
      <c r="D166" s="1">
        <f t="shared" si="16"/>
        <v>41736</v>
      </c>
      <c r="E166" s="1">
        <f t="shared" si="17"/>
        <v>40.7578125</v>
      </c>
    </row>
    <row r="167" spans="3:5" x14ac:dyDescent="0.25">
      <c r="C167" s="1">
        <f>28916</f>
        <v>28916</v>
      </c>
      <c r="D167" s="1">
        <f t="shared" si="16"/>
        <v>41736</v>
      </c>
      <c r="E167" s="1">
        <f t="shared" si="17"/>
        <v>40.7578125</v>
      </c>
    </row>
    <row r="168" spans="3:5" x14ac:dyDescent="0.25">
      <c r="C168" s="1">
        <f>29071</f>
        <v>29071</v>
      </c>
      <c r="D168" s="1">
        <f t="shared" si="16"/>
        <v>41736</v>
      </c>
      <c r="E168" s="1">
        <f t="shared" si="17"/>
        <v>40.7578125</v>
      </c>
    </row>
    <row r="169" spans="3:5" x14ac:dyDescent="0.25">
      <c r="C169" s="1">
        <f>29242</f>
        <v>29242</v>
      </c>
      <c r="D169" s="1">
        <f>41737</f>
        <v>41737</v>
      </c>
      <c r="E169" s="1">
        <f>40.7587890625</f>
        <v>40.7587890625</v>
      </c>
    </row>
    <row r="170" spans="3:5" x14ac:dyDescent="0.25">
      <c r="C170" s="1">
        <f>29389</f>
        <v>29389</v>
      </c>
      <c r="D170" s="1">
        <f>41736</f>
        <v>41736</v>
      </c>
      <c r="E170" s="1">
        <f>40.7578125</f>
        <v>40.7578125</v>
      </c>
    </row>
    <row r="171" spans="3:5" x14ac:dyDescent="0.25">
      <c r="C171" s="1">
        <f>29640</f>
        <v>29640</v>
      </c>
      <c r="D171" s="1">
        <f>41749</f>
        <v>41749</v>
      </c>
      <c r="E171" s="1">
        <f>40.7705078125</f>
        <v>40.7705078125</v>
      </c>
    </row>
    <row r="172" spans="3:5" x14ac:dyDescent="0.25">
      <c r="C172" s="1">
        <f>29809</f>
        <v>29809</v>
      </c>
      <c r="D172" s="1">
        <f>41788</f>
        <v>41788</v>
      </c>
      <c r="E172" s="1">
        <f>40.80859375</f>
        <v>40.80859375</v>
      </c>
    </row>
    <row r="173" spans="3:5" x14ac:dyDescent="0.25">
      <c r="C173" s="1">
        <f>29981</f>
        <v>29981</v>
      </c>
      <c r="D173" s="1">
        <f>41816</f>
        <v>41816</v>
      </c>
      <c r="E173" s="1">
        <f>40.8359375</f>
        <v>40.8359375</v>
      </c>
    </row>
    <row r="174" spans="3:5" x14ac:dyDescent="0.25">
      <c r="C174" s="1">
        <f>30165</f>
        <v>30165</v>
      </c>
      <c r="D174" s="1">
        <f>41837</f>
        <v>41837</v>
      </c>
      <c r="E174" s="1">
        <f>40.8564453125</f>
        <v>40.8564453125</v>
      </c>
    </row>
    <row r="175" spans="3:5" x14ac:dyDescent="0.25">
      <c r="C175" s="1">
        <f>30298</f>
        <v>30298</v>
      </c>
      <c r="D175" s="1">
        <f>41836</f>
        <v>41836</v>
      </c>
      <c r="E175" s="1">
        <f>40.85546875</f>
        <v>40.85546875</v>
      </c>
    </row>
    <row r="176" spans="3:5" x14ac:dyDescent="0.25">
      <c r="C176" s="1">
        <f>30476</f>
        <v>30476</v>
      </c>
      <c r="D176" s="1">
        <f>41836</f>
        <v>41836</v>
      </c>
      <c r="E176" s="1">
        <f>40.85546875</f>
        <v>40.85546875</v>
      </c>
    </row>
    <row r="177" spans="3:5" x14ac:dyDescent="0.25">
      <c r="C177" s="1">
        <f>30623</f>
        <v>30623</v>
      </c>
      <c r="D177" s="1">
        <f>41836</f>
        <v>41836</v>
      </c>
      <c r="E177" s="1">
        <f>40.85546875</f>
        <v>40.85546875</v>
      </c>
    </row>
    <row r="178" spans="3:5" x14ac:dyDescent="0.25">
      <c r="C178" s="1">
        <f>30798</f>
        <v>30798</v>
      </c>
      <c r="D178" s="1">
        <f>41836</f>
        <v>41836</v>
      </c>
      <c r="E178" s="1">
        <f>40.85546875</f>
        <v>40.85546875</v>
      </c>
    </row>
    <row r="179" spans="3:5" x14ac:dyDescent="0.25">
      <c r="C179" s="1">
        <f>30931</f>
        <v>30931</v>
      </c>
      <c r="D179" s="1">
        <f>41836</f>
        <v>41836</v>
      </c>
      <c r="E179" s="1">
        <f>40.85546875</f>
        <v>40.85546875</v>
      </c>
    </row>
    <row r="180" spans="3:5" x14ac:dyDescent="0.25">
      <c r="C180" s="1">
        <f>31109</f>
        <v>31109</v>
      </c>
      <c r="D180" s="1">
        <f>41837</f>
        <v>41837</v>
      </c>
      <c r="E180" s="1">
        <f>40.8564453125</f>
        <v>40.8564453125</v>
      </c>
    </row>
    <row r="181" spans="3:5" x14ac:dyDescent="0.25">
      <c r="C181" s="1">
        <f>31275</f>
        <v>31275</v>
      </c>
      <c r="D181" s="1">
        <f>41836</f>
        <v>41836</v>
      </c>
      <c r="E181" s="1">
        <f>40.85546875</f>
        <v>40.85546875</v>
      </c>
    </row>
    <row r="182" spans="3:5" x14ac:dyDescent="0.25">
      <c r="C182" s="1">
        <f>31468</f>
        <v>31468</v>
      </c>
      <c r="D182" s="1">
        <f>41837</f>
        <v>41837</v>
      </c>
      <c r="E182" s="1">
        <f>40.8564453125</f>
        <v>40.8564453125</v>
      </c>
    </row>
    <row r="183" spans="3:5" x14ac:dyDescent="0.25">
      <c r="C183" s="1">
        <f>31625</f>
        <v>31625</v>
      </c>
      <c r="D183" s="1">
        <f>41836</f>
        <v>41836</v>
      </c>
      <c r="E183" s="1">
        <f t="shared" ref="E183:E188" si="18">40.85546875</f>
        <v>40.85546875</v>
      </c>
    </row>
    <row r="184" spans="3:5" x14ac:dyDescent="0.25">
      <c r="C184" s="1">
        <f>31792</f>
        <v>31792</v>
      </c>
      <c r="D184" s="1">
        <f>41836</f>
        <v>41836</v>
      </c>
      <c r="E184" s="1">
        <f t="shared" si="18"/>
        <v>40.85546875</v>
      </c>
    </row>
    <row r="185" spans="3:5" x14ac:dyDescent="0.25">
      <c r="C185" s="1">
        <f>31962</f>
        <v>31962</v>
      </c>
      <c r="D185" s="1">
        <f>41836</f>
        <v>41836</v>
      </c>
      <c r="E185" s="1">
        <f t="shared" si="18"/>
        <v>40.85546875</v>
      </c>
    </row>
    <row r="186" spans="3:5" x14ac:dyDescent="0.25">
      <c r="C186" s="1">
        <f>32119</f>
        <v>32119</v>
      </c>
      <c r="D186" s="1">
        <f>41836</f>
        <v>41836</v>
      </c>
      <c r="E186" s="1">
        <f t="shared" si="18"/>
        <v>40.85546875</v>
      </c>
    </row>
    <row r="187" spans="3:5" x14ac:dyDescent="0.25">
      <c r="C187" s="1">
        <f>32318</f>
        <v>32318</v>
      </c>
      <c r="D187" s="1">
        <f>41836</f>
        <v>41836</v>
      </c>
      <c r="E187" s="1">
        <f t="shared" si="18"/>
        <v>40.85546875</v>
      </c>
    </row>
    <row r="188" spans="3:5" x14ac:dyDescent="0.25">
      <c r="C188" s="1">
        <f>32447</f>
        <v>32447</v>
      </c>
      <c r="D188" s="1">
        <f>41836</f>
        <v>41836</v>
      </c>
      <c r="E188" s="1">
        <f t="shared" si="18"/>
        <v>40.85546875</v>
      </c>
    </row>
    <row r="189" spans="3:5" x14ac:dyDescent="0.25">
      <c r="C189" s="1">
        <f>32623</f>
        <v>32623</v>
      </c>
      <c r="D189" s="1">
        <f>41840</f>
        <v>41840</v>
      </c>
      <c r="E189" s="1">
        <f>40.859375</f>
        <v>40.859375</v>
      </c>
    </row>
    <row r="190" spans="3:5" x14ac:dyDescent="0.25">
      <c r="C190" s="1">
        <f>32853</f>
        <v>32853</v>
      </c>
      <c r="D190" s="1">
        <f>41932</f>
        <v>41932</v>
      </c>
      <c r="E190" s="1">
        <f>40.94921875</f>
        <v>40.94921875</v>
      </c>
    </row>
    <row r="191" spans="3:5" x14ac:dyDescent="0.25">
      <c r="C191" s="1">
        <f>33041</f>
        <v>33041</v>
      </c>
      <c r="D191" s="1">
        <f>41961</f>
        <v>41961</v>
      </c>
      <c r="E191" s="1">
        <f>40.9775390625</f>
        <v>40.9775390625</v>
      </c>
    </row>
    <row r="192" spans="3:5" x14ac:dyDescent="0.25">
      <c r="C192" s="1">
        <f>33187</f>
        <v>33187</v>
      </c>
      <c r="D192" s="1">
        <f>41968</f>
        <v>41968</v>
      </c>
      <c r="E192" s="1">
        <f>40.984375</f>
        <v>40.984375</v>
      </c>
    </row>
    <row r="193" spans="3:5" x14ac:dyDescent="0.25">
      <c r="C193" s="1">
        <f>33333</f>
        <v>33333</v>
      </c>
      <c r="D193" s="1">
        <f>41969</f>
        <v>41969</v>
      </c>
      <c r="E193" s="1">
        <f>40.9853515625</f>
        <v>40.9853515625</v>
      </c>
    </row>
    <row r="194" spans="3:5" x14ac:dyDescent="0.25">
      <c r="C194" s="1">
        <f>33494</f>
        <v>33494</v>
      </c>
      <c r="D194" s="1">
        <f t="shared" ref="D194:D206" si="19">41968</f>
        <v>41968</v>
      </c>
      <c r="E194" s="1">
        <f t="shared" ref="E194:E206" si="20">40.984375</f>
        <v>40.984375</v>
      </c>
    </row>
    <row r="195" spans="3:5" x14ac:dyDescent="0.25">
      <c r="C195" s="1">
        <f>33655</f>
        <v>33655</v>
      </c>
      <c r="D195" s="1">
        <f t="shared" si="19"/>
        <v>41968</v>
      </c>
      <c r="E195" s="1">
        <f t="shared" si="20"/>
        <v>40.984375</v>
      </c>
    </row>
    <row r="196" spans="3:5" x14ac:dyDescent="0.25">
      <c r="C196" s="1">
        <f>33813</f>
        <v>33813</v>
      </c>
      <c r="D196" s="1">
        <f t="shared" si="19"/>
        <v>41968</v>
      </c>
      <c r="E196" s="1">
        <f t="shared" si="20"/>
        <v>40.984375</v>
      </c>
    </row>
    <row r="197" spans="3:5" x14ac:dyDescent="0.25">
      <c r="C197" s="1">
        <f>33944</f>
        <v>33944</v>
      </c>
      <c r="D197" s="1">
        <f t="shared" si="19"/>
        <v>41968</v>
      </c>
      <c r="E197" s="1">
        <f t="shared" si="20"/>
        <v>40.984375</v>
      </c>
    </row>
    <row r="198" spans="3:5" x14ac:dyDescent="0.25">
      <c r="C198" s="1">
        <f>34126</f>
        <v>34126</v>
      </c>
      <c r="D198" s="1">
        <f t="shared" si="19"/>
        <v>41968</v>
      </c>
      <c r="E198" s="1">
        <f t="shared" si="20"/>
        <v>40.984375</v>
      </c>
    </row>
    <row r="199" spans="3:5" x14ac:dyDescent="0.25">
      <c r="C199" s="1">
        <f>34286</f>
        <v>34286</v>
      </c>
      <c r="D199" s="1">
        <f t="shared" si="19"/>
        <v>41968</v>
      </c>
      <c r="E199" s="1">
        <f t="shared" si="20"/>
        <v>40.984375</v>
      </c>
    </row>
    <row r="200" spans="3:5" x14ac:dyDescent="0.25">
      <c r="C200" s="1">
        <f>34412</f>
        <v>34412</v>
      </c>
      <c r="D200" s="1">
        <f t="shared" si="19"/>
        <v>41968</v>
      </c>
      <c r="E200" s="1">
        <f t="shared" si="20"/>
        <v>40.984375</v>
      </c>
    </row>
    <row r="201" spans="3:5" x14ac:dyDescent="0.25">
      <c r="C201" s="1">
        <f>34562</f>
        <v>34562</v>
      </c>
      <c r="D201" s="1">
        <f t="shared" si="19"/>
        <v>41968</v>
      </c>
      <c r="E201" s="1">
        <f t="shared" si="20"/>
        <v>40.984375</v>
      </c>
    </row>
    <row r="202" spans="3:5" x14ac:dyDescent="0.25">
      <c r="C202" s="1">
        <f>34713</f>
        <v>34713</v>
      </c>
      <c r="D202" s="1">
        <f t="shared" si="19"/>
        <v>41968</v>
      </c>
      <c r="E202" s="1">
        <f t="shared" si="20"/>
        <v>40.984375</v>
      </c>
    </row>
    <row r="203" spans="3:5" x14ac:dyDescent="0.25">
      <c r="C203" s="1">
        <f>34870</f>
        <v>34870</v>
      </c>
      <c r="D203" s="1">
        <f t="shared" si="19"/>
        <v>41968</v>
      </c>
      <c r="E203" s="1">
        <f t="shared" si="20"/>
        <v>40.984375</v>
      </c>
    </row>
    <row r="204" spans="3:5" x14ac:dyDescent="0.25">
      <c r="C204" s="1">
        <f>35014</f>
        <v>35014</v>
      </c>
      <c r="D204" s="1">
        <f t="shared" si="19"/>
        <v>41968</v>
      </c>
      <c r="E204" s="1">
        <f t="shared" si="20"/>
        <v>40.984375</v>
      </c>
    </row>
    <row r="205" spans="3:5" x14ac:dyDescent="0.25">
      <c r="C205" s="1">
        <f>35156</f>
        <v>35156</v>
      </c>
      <c r="D205" s="1">
        <f t="shared" si="19"/>
        <v>41968</v>
      </c>
      <c r="E205" s="1">
        <f t="shared" si="20"/>
        <v>40.984375</v>
      </c>
    </row>
    <row r="206" spans="3:5" x14ac:dyDescent="0.25">
      <c r="C206" s="1">
        <f>35286</f>
        <v>35286</v>
      </c>
      <c r="D206" s="1">
        <f t="shared" si="19"/>
        <v>41968</v>
      </c>
      <c r="E206" s="1">
        <f t="shared" si="20"/>
        <v>40.984375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2016-01-08T15:26:27Z</dcterms:modified>
</cp:coreProperties>
</file>