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M-GWT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<sst xmlns="http://schemas.openxmlformats.org/spreadsheetml/2006/main" count="9" uniqueCount="9">
  <si>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</si>
  <si>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</si>
  <si>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</si>
  <si>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</si>
  <si>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317(109x)</t>
  </si>
  <si>
    <t>AVERAGE: 171(203x)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</si>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</sst>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Sheet1!$A$2:$A$110</c:f>
              <c:numCache>
                <c:formatCode>General</c:formatCode>
                <c:ptCount val="109"/>
                <c:pt idx="0">
                  <c:v>411</c:v>
                </c:pt>
                <c:pt idx="1">
                  <c:v>734</c:v>
                </c:pt>
                <c:pt idx="2">
                  <c:v>1053</c:v>
                </c:pt>
                <c:pt idx="3">
                  <c:v>1355</c:v>
                </c:pt>
                <c:pt idx="4">
                  <c:v>1641</c:v>
                </c:pt>
                <c:pt idx="5">
                  <c:v>1927</c:v>
                </c:pt>
                <c:pt idx="6">
                  <c:v>2197</c:v>
                </c:pt>
                <c:pt idx="7">
                  <c:v>2473</c:v>
                </c:pt>
                <c:pt idx="8">
                  <c:v>2732</c:v>
                </c:pt>
                <c:pt idx="9">
                  <c:v>3020</c:v>
                </c:pt>
                <c:pt idx="10">
                  <c:v>3322</c:v>
                </c:pt>
                <c:pt idx="11">
                  <c:v>3595</c:v>
                </c:pt>
                <c:pt idx="12">
                  <c:v>3869</c:v>
                </c:pt>
                <c:pt idx="13">
                  <c:v>4175</c:v>
                </c:pt>
                <c:pt idx="14">
                  <c:v>4493</c:v>
                </c:pt>
                <c:pt idx="15">
                  <c:v>4823</c:v>
                </c:pt>
                <c:pt idx="16">
                  <c:v>5149</c:v>
                </c:pt>
                <c:pt idx="17">
                  <c:v>5473</c:v>
                </c:pt>
                <c:pt idx="18">
                  <c:v>5782</c:v>
                </c:pt>
                <c:pt idx="19">
                  <c:v>6062</c:v>
                </c:pt>
                <c:pt idx="20">
                  <c:v>6434</c:v>
                </c:pt>
                <c:pt idx="21">
                  <c:v>6806</c:v>
                </c:pt>
                <c:pt idx="22">
                  <c:v>7122</c:v>
                </c:pt>
                <c:pt idx="23">
                  <c:v>7503</c:v>
                </c:pt>
                <c:pt idx="24">
                  <c:v>7850</c:v>
                </c:pt>
                <c:pt idx="25">
                  <c:v>8201</c:v>
                </c:pt>
                <c:pt idx="26">
                  <c:v>8548</c:v>
                </c:pt>
                <c:pt idx="27">
                  <c:v>8910</c:v>
                </c:pt>
                <c:pt idx="28">
                  <c:v>9230</c:v>
                </c:pt>
                <c:pt idx="29">
                  <c:v>9535</c:v>
                </c:pt>
                <c:pt idx="30">
                  <c:v>9834</c:v>
                </c:pt>
                <c:pt idx="31">
                  <c:v>10094</c:v>
                </c:pt>
                <c:pt idx="32">
                  <c:v>10395</c:v>
                </c:pt>
                <c:pt idx="33">
                  <c:v>10765</c:v>
                </c:pt>
                <c:pt idx="34">
                  <c:v>11143</c:v>
                </c:pt>
                <c:pt idx="35">
                  <c:v>11479</c:v>
                </c:pt>
                <c:pt idx="36">
                  <c:v>11759</c:v>
                </c:pt>
                <c:pt idx="37">
                  <c:v>12068</c:v>
                </c:pt>
                <c:pt idx="38">
                  <c:v>12433</c:v>
                </c:pt>
                <c:pt idx="39">
                  <c:v>12797</c:v>
                </c:pt>
                <c:pt idx="40">
                  <c:v>13150</c:v>
                </c:pt>
                <c:pt idx="41">
                  <c:v>13511</c:v>
                </c:pt>
                <c:pt idx="42">
                  <c:v>13874</c:v>
                </c:pt>
                <c:pt idx="43">
                  <c:v>14212</c:v>
                </c:pt>
                <c:pt idx="44">
                  <c:v>14577</c:v>
                </c:pt>
                <c:pt idx="45">
                  <c:v>14887</c:v>
                </c:pt>
                <c:pt idx="46">
                  <c:v>15180</c:v>
                </c:pt>
                <c:pt idx="47">
                  <c:v>15480</c:v>
                </c:pt>
                <c:pt idx="48">
                  <c:v>15777</c:v>
                </c:pt>
                <c:pt idx="49">
                  <c:v>16078</c:v>
                </c:pt>
                <c:pt idx="50">
                  <c:v>16382</c:v>
                </c:pt>
                <c:pt idx="51">
                  <c:v>16688</c:v>
                </c:pt>
                <c:pt idx="52">
                  <c:v>17021</c:v>
                </c:pt>
                <c:pt idx="53">
                  <c:v>17340</c:v>
                </c:pt>
                <c:pt idx="54">
                  <c:v>17680</c:v>
                </c:pt>
                <c:pt idx="55">
                  <c:v>17999</c:v>
                </c:pt>
                <c:pt idx="56">
                  <c:v>18300</c:v>
                </c:pt>
                <c:pt idx="57">
                  <c:v>18609</c:v>
                </c:pt>
                <c:pt idx="58">
                  <c:v>18942</c:v>
                </c:pt>
                <c:pt idx="59">
                  <c:v>19296</c:v>
                </c:pt>
                <c:pt idx="60">
                  <c:v>19611</c:v>
                </c:pt>
                <c:pt idx="61">
                  <c:v>19937</c:v>
                </c:pt>
                <c:pt idx="62">
                  <c:v>20280</c:v>
                </c:pt>
                <c:pt idx="63">
                  <c:v>20586</c:v>
                </c:pt>
                <c:pt idx="64">
                  <c:v>20933</c:v>
                </c:pt>
                <c:pt idx="65">
                  <c:v>21227</c:v>
                </c:pt>
                <c:pt idx="66">
                  <c:v>21507</c:v>
                </c:pt>
                <c:pt idx="67">
                  <c:v>21819</c:v>
                </c:pt>
                <c:pt idx="68">
                  <c:v>22123</c:v>
                </c:pt>
                <c:pt idx="69">
                  <c:v>22431</c:v>
                </c:pt>
                <c:pt idx="70">
                  <c:v>22732</c:v>
                </c:pt>
                <c:pt idx="71">
                  <c:v>23052</c:v>
                </c:pt>
                <c:pt idx="72">
                  <c:v>23407</c:v>
                </c:pt>
                <c:pt idx="73">
                  <c:v>23711</c:v>
                </c:pt>
                <c:pt idx="74">
                  <c:v>24041</c:v>
                </c:pt>
                <c:pt idx="75">
                  <c:v>24312</c:v>
                </c:pt>
                <c:pt idx="76">
                  <c:v>24588</c:v>
                </c:pt>
                <c:pt idx="77">
                  <c:v>24905</c:v>
                </c:pt>
                <c:pt idx="78">
                  <c:v>25192</c:v>
                </c:pt>
                <c:pt idx="79">
                  <c:v>25489</c:v>
                </c:pt>
                <c:pt idx="80">
                  <c:v>25792</c:v>
                </c:pt>
                <c:pt idx="81">
                  <c:v>26121</c:v>
                </c:pt>
                <c:pt idx="82">
                  <c:v>26473</c:v>
                </c:pt>
                <c:pt idx="83">
                  <c:v>26803</c:v>
                </c:pt>
                <c:pt idx="84">
                  <c:v>27101</c:v>
                </c:pt>
                <c:pt idx="85">
                  <c:v>27389</c:v>
                </c:pt>
                <c:pt idx="86">
                  <c:v>27680</c:v>
                </c:pt>
                <c:pt idx="87">
                  <c:v>28040</c:v>
                </c:pt>
                <c:pt idx="88">
                  <c:v>28343</c:v>
                </c:pt>
                <c:pt idx="89">
                  <c:v>28661</c:v>
                </c:pt>
                <c:pt idx="90">
                  <c:v>28994</c:v>
                </c:pt>
                <c:pt idx="91">
                  <c:v>29324</c:v>
                </c:pt>
                <c:pt idx="92">
                  <c:v>29673</c:v>
                </c:pt>
                <c:pt idx="93">
                  <c:v>29984</c:v>
                </c:pt>
                <c:pt idx="94">
                  <c:v>30276</c:v>
                </c:pt>
                <c:pt idx="95">
                  <c:v>30623</c:v>
                </c:pt>
                <c:pt idx="96">
                  <c:v>30990</c:v>
                </c:pt>
                <c:pt idx="97">
                  <c:v>31333</c:v>
                </c:pt>
                <c:pt idx="98">
                  <c:v>31657</c:v>
                </c:pt>
                <c:pt idx="99">
                  <c:v>31989</c:v>
                </c:pt>
                <c:pt idx="100">
                  <c:v>32365</c:v>
                </c:pt>
                <c:pt idx="101">
                  <c:v>32683</c:v>
                </c:pt>
                <c:pt idx="102">
                  <c:v>32967</c:v>
                </c:pt>
                <c:pt idx="103">
                  <c:v>33249</c:v>
                </c:pt>
                <c:pt idx="104">
                  <c:v>33576</c:v>
                </c:pt>
                <c:pt idx="105">
                  <c:v>33893</c:v>
                </c:pt>
                <c:pt idx="106">
                  <c:v>34312</c:v>
                </c:pt>
                <c:pt idx="107">
                  <c:v>34693</c:v>
                </c:pt>
                <c:pt idx="108">
                  <c:v>35025</c:v>
                </c:pt>
              </c:numCache>
            </c:numRef>
          </c:cat>
          <c:val>
            <c:numRef>
              <c:f>Sheet1!$B$2:$B$110</c:f>
              <c:numCache>
                <c:formatCode>General</c:formatCode>
                <c:ptCount val="109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17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36</c:v>
                </c:pt>
                <c:pt idx="20">
                  <c:v>30</c:v>
                </c:pt>
                <c:pt idx="21">
                  <c:v>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</c:v>
                </c:pt>
                <c:pt idx="29">
                  <c:v>15</c:v>
                </c:pt>
                <c:pt idx="30">
                  <c:v>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10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  <c:pt idx="55">
                  <c:v>11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30</c:v>
                </c:pt>
                <c:pt idx="74">
                  <c:v>18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39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45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68920608"/>
        <c:axId val="-1868920064"/>
      </c:lineChart>
      <c:catAx>
        <c:axId val="-18689206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689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689200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6892060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Sheet1!$C$2:$C$204</c:f>
              <c:numCache>
                <c:formatCode>General</c:formatCode>
                <c:ptCount val="203"/>
                <c:pt idx="0">
                  <c:v>405</c:v>
                </c:pt>
                <c:pt idx="1">
                  <c:v>591</c:v>
                </c:pt>
                <c:pt idx="2">
                  <c:v>785</c:v>
                </c:pt>
                <c:pt idx="3">
                  <c:v>934</c:v>
                </c:pt>
                <c:pt idx="4">
                  <c:v>1108</c:v>
                </c:pt>
                <c:pt idx="5">
                  <c:v>1264</c:v>
                </c:pt>
                <c:pt idx="6">
                  <c:v>1436</c:v>
                </c:pt>
                <c:pt idx="7">
                  <c:v>1564</c:v>
                </c:pt>
                <c:pt idx="8">
                  <c:v>1751</c:v>
                </c:pt>
                <c:pt idx="9">
                  <c:v>1905</c:v>
                </c:pt>
                <c:pt idx="10">
                  <c:v>2052</c:v>
                </c:pt>
                <c:pt idx="11">
                  <c:v>2177</c:v>
                </c:pt>
                <c:pt idx="12">
                  <c:v>2310</c:v>
                </c:pt>
                <c:pt idx="13">
                  <c:v>2448</c:v>
                </c:pt>
                <c:pt idx="14">
                  <c:v>2572</c:v>
                </c:pt>
                <c:pt idx="15">
                  <c:v>2695</c:v>
                </c:pt>
                <c:pt idx="16">
                  <c:v>2863</c:v>
                </c:pt>
                <c:pt idx="17">
                  <c:v>3024</c:v>
                </c:pt>
                <c:pt idx="18">
                  <c:v>3210</c:v>
                </c:pt>
                <c:pt idx="19">
                  <c:v>3345</c:v>
                </c:pt>
                <c:pt idx="20">
                  <c:v>3497</c:v>
                </c:pt>
                <c:pt idx="21">
                  <c:v>3662</c:v>
                </c:pt>
                <c:pt idx="22">
                  <c:v>3785</c:v>
                </c:pt>
                <c:pt idx="23">
                  <c:v>3950</c:v>
                </c:pt>
                <c:pt idx="24">
                  <c:v>4074</c:v>
                </c:pt>
                <c:pt idx="25">
                  <c:v>4280</c:v>
                </c:pt>
                <c:pt idx="26">
                  <c:v>4445</c:v>
                </c:pt>
                <c:pt idx="27">
                  <c:v>4619</c:v>
                </c:pt>
                <c:pt idx="28">
                  <c:v>4798</c:v>
                </c:pt>
                <c:pt idx="29">
                  <c:v>4970</c:v>
                </c:pt>
                <c:pt idx="30">
                  <c:v>5147</c:v>
                </c:pt>
                <c:pt idx="31">
                  <c:v>5304</c:v>
                </c:pt>
                <c:pt idx="32">
                  <c:v>5501</c:v>
                </c:pt>
                <c:pt idx="33">
                  <c:v>5679</c:v>
                </c:pt>
                <c:pt idx="34">
                  <c:v>5850</c:v>
                </c:pt>
                <c:pt idx="35">
                  <c:v>6016</c:v>
                </c:pt>
                <c:pt idx="36">
                  <c:v>6276</c:v>
                </c:pt>
                <c:pt idx="37">
                  <c:v>6478</c:v>
                </c:pt>
                <c:pt idx="38">
                  <c:v>6655</c:v>
                </c:pt>
                <c:pt idx="39">
                  <c:v>6843</c:v>
                </c:pt>
                <c:pt idx="40">
                  <c:v>6991</c:v>
                </c:pt>
                <c:pt idx="41">
                  <c:v>7171</c:v>
                </c:pt>
                <c:pt idx="42">
                  <c:v>7348</c:v>
                </c:pt>
                <c:pt idx="43">
                  <c:v>7521</c:v>
                </c:pt>
                <c:pt idx="44">
                  <c:v>7684</c:v>
                </c:pt>
                <c:pt idx="45">
                  <c:v>7867</c:v>
                </c:pt>
                <c:pt idx="46">
                  <c:v>8033</c:v>
                </c:pt>
                <c:pt idx="47">
                  <c:v>8198</c:v>
                </c:pt>
                <c:pt idx="48">
                  <c:v>8379</c:v>
                </c:pt>
                <c:pt idx="49">
                  <c:v>8591</c:v>
                </c:pt>
                <c:pt idx="50">
                  <c:v>8757</c:v>
                </c:pt>
                <c:pt idx="51">
                  <c:v>8925</c:v>
                </c:pt>
                <c:pt idx="52">
                  <c:v>9125</c:v>
                </c:pt>
                <c:pt idx="53">
                  <c:v>9287</c:v>
                </c:pt>
                <c:pt idx="54">
                  <c:v>9451</c:v>
                </c:pt>
                <c:pt idx="55">
                  <c:v>9635</c:v>
                </c:pt>
                <c:pt idx="56">
                  <c:v>9817</c:v>
                </c:pt>
                <c:pt idx="57">
                  <c:v>9953</c:v>
                </c:pt>
                <c:pt idx="58">
                  <c:v>10164</c:v>
                </c:pt>
                <c:pt idx="59">
                  <c:v>10311</c:v>
                </c:pt>
                <c:pt idx="60">
                  <c:v>10492</c:v>
                </c:pt>
                <c:pt idx="61">
                  <c:v>10686</c:v>
                </c:pt>
                <c:pt idx="62">
                  <c:v>10853</c:v>
                </c:pt>
                <c:pt idx="63">
                  <c:v>10995</c:v>
                </c:pt>
                <c:pt idx="64">
                  <c:v>11184</c:v>
                </c:pt>
                <c:pt idx="65">
                  <c:v>11342</c:v>
                </c:pt>
                <c:pt idx="66">
                  <c:v>11535</c:v>
                </c:pt>
                <c:pt idx="67">
                  <c:v>11764</c:v>
                </c:pt>
                <c:pt idx="68">
                  <c:v>11933</c:v>
                </c:pt>
                <c:pt idx="69">
                  <c:v>12100</c:v>
                </c:pt>
                <c:pt idx="70">
                  <c:v>12273</c:v>
                </c:pt>
                <c:pt idx="71">
                  <c:v>12455</c:v>
                </c:pt>
                <c:pt idx="72">
                  <c:v>12632</c:v>
                </c:pt>
                <c:pt idx="73">
                  <c:v>12859</c:v>
                </c:pt>
                <c:pt idx="74">
                  <c:v>13026</c:v>
                </c:pt>
                <c:pt idx="75">
                  <c:v>13213</c:v>
                </c:pt>
                <c:pt idx="76">
                  <c:v>13391</c:v>
                </c:pt>
                <c:pt idx="77">
                  <c:v>13570</c:v>
                </c:pt>
                <c:pt idx="78">
                  <c:v>13741</c:v>
                </c:pt>
                <c:pt idx="79">
                  <c:v>13920</c:v>
                </c:pt>
                <c:pt idx="80">
                  <c:v>14061</c:v>
                </c:pt>
                <c:pt idx="81">
                  <c:v>14251</c:v>
                </c:pt>
                <c:pt idx="82">
                  <c:v>14429</c:v>
                </c:pt>
                <c:pt idx="83">
                  <c:v>14663</c:v>
                </c:pt>
                <c:pt idx="84">
                  <c:v>14826</c:v>
                </c:pt>
                <c:pt idx="85">
                  <c:v>14969</c:v>
                </c:pt>
                <c:pt idx="86">
                  <c:v>15160</c:v>
                </c:pt>
                <c:pt idx="87">
                  <c:v>15326</c:v>
                </c:pt>
                <c:pt idx="88">
                  <c:v>15458</c:v>
                </c:pt>
                <c:pt idx="89">
                  <c:v>15627</c:v>
                </c:pt>
                <c:pt idx="90">
                  <c:v>15808</c:v>
                </c:pt>
                <c:pt idx="91">
                  <c:v>15969</c:v>
                </c:pt>
                <c:pt idx="92">
                  <c:v>16163</c:v>
                </c:pt>
                <c:pt idx="93">
                  <c:v>16303</c:v>
                </c:pt>
                <c:pt idx="94">
                  <c:v>16485</c:v>
                </c:pt>
                <c:pt idx="95">
                  <c:v>16641</c:v>
                </c:pt>
                <c:pt idx="96">
                  <c:v>16829</c:v>
                </c:pt>
                <c:pt idx="97">
                  <c:v>16991</c:v>
                </c:pt>
                <c:pt idx="98">
                  <c:v>17175</c:v>
                </c:pt>
                <c:pt idx="99">
                  <c:v>17360</c:v>
                </c:pt>
                <c:pt idx="100">
                  <c:v>17552</c:v>
                </c:pt>
                <c:pt idx="101">
                  <c:v>17770</c:v>
                </c:pt>
                <c:pt idx="102">
                  <c:v>17935</c:v>
                </c:pt>
                <c:pt idx="103">
                  <c:v>18161</c:v>
                </c:pt>
                <c:pt idx="104">
                  <c:v>18336</c:v>
                </c:pt>
                <c:pt idx="105">
                  <c:v>18489</c:v>
                </c:pt>
                <c:pt idx="106">
                  <c:v>18682</c:v>
                </c:pt>
                <c:pt idx="107">
                  <c:v>18828</c:v>
                </c:pt>
                <c:pt idx="108">
                  <c:v>19032</c:v>
                </c:pt>
                <c:pt idx="109">
                  <c:v>19234</c:v>
                </c:pt>
                <c:pt idx="110">
                  <c:v>19406</c:v>
                </c:pt>
                <c:pt idx="111">
                  <c:v>19592</c:v>
                </c:pt>
                <c:pt idx="112">
                  <c:v>19766</c:v>
                </c:pt>
                <c:pt idx="113">
                  <c:v>19968</c:v>
                </c:pt>
                <c:pt idx="114">
                  <c:v>20135</c:v>
                </c:pt>
                <c:pt idx="115">
                  <c:v>20313</c:v>
                </c:pt>
                <c:pt idx="116">
                  <c:v>20488</c:v>
                </c:pt>
                <c:pt idx="117">
                  <c:v>20652</c:v>
                </c:pt>
                <c:pt idx="118">
                  <c:v>20958</c:v>
                </c:pt>
                <c:pt idx="119">
                  <c:v>21108</c:v>
                </c:pt>
                <c:pt idx="120">
                  <c:v>21245</c:v>
                </c:pt>
                <c:pt idx="121">
                  <c:v>21375</c:v>
                </c:pt>
                <c:pt idx="122">
                  <c:v>21568</c:v>
                </c:pt>
                <c:pt idx="123">
                  <c:v>21705</c:v>
                </c:pt>
                <c:pt idx="124">
                  <c:v>21909</c:v>
                </c:pt>
                <c:pt idx="125">
                  <c:v>22041</c:v>
                </c:pt>
                <c:pt idx="126">
                  <c:v>22223</c:v>
                </c:pt>
                <c:pt idx="127">
                  <c:v>22396</c:v>
                </c:pt>
                <c:pt idx="128">
                  <c:v>22567</c:v>
                </c:pt>
                <c:pt idx="129">
                  <c:v>22744</c:v>
                </c:pt>
                <c:pt idx="130">
                  <c:v>22910</c:v>
                </c:pt>
                <c:pt idx="131">
                  <c:v>23088</c:v>
                </c:pt>
                <c:pt idx="132">
                  <c:v>23242</c:v>
                </c:pt>
                <c:pt idx="133">
                  <c:v>23385</c:v>
                </c:pt>
                <c:pt idx="134">
                  <c:v>23588</c:v>
                </c:pt>
                <c:pt idx="135">
                  <c:v>23754</c:v>
                </c:pt>
                <c:pt idx="136">
                  <c:v>23930</c:v>
                </c:pt>
                <c:pt idx="137">
                  <c:v>24075</c:v>
                </c:pt>
                <c:pt idx="138">
                  <c:v>24196</c:v>
                </c:pt>
                <c:pt idx="139">
                  <c:v>24322</c:v>
                </c:pt>
                <c:pt idx="140">
                  <c:v>24449</c:v>
                </c:pt>
                <c:pt idx="141">
                  <c:v>24607</c:v>
                </c:pt>
                <c:pt idx="142">
                  <c:v>24761</c:v>
                </c:pt>
                <c:pt idx="143">
                  <c:v>24938</c:v>
                </c:pt>
                <c:pt idx="144">
                  <c:v>25074</c:v>
                </c:pt>
                <c:pt idx="145">
                  <c:v>25276</c:v>
                </c:pt>
                <c:pt idx="146">
                  <c:v>25447</c:v>
                </c:pt>
                <c:pt idx="147">
                  <c:v>25615</c:v>
                </c:pt>
                <c:pt idx="148">
                  <c:v>25826</c:v>
                </c:pt>
                <c:pt idx="149">
                  <c:v>25976</c:v>
                </c:pt>
                <c:pt idx="150">
                  <c:v>26176</c:v>
                </c:pt>
                <c:pt idx="151">
                  <c:v>26336</c:v>
                </c:pt>
                <c:pt idx="152">
                  <c:v>26540</c:v>
                </c:pt>
                <c:pt idx="153">
                  <c:v>26704</c:v>
                </c:pt>
                <c:pt idx="154">
                  <c:v>26866</c:v>
                </c:pt>
                <c:pt idx="155">
                  <c:v>27025</c:v>
                </c:pt>
                <c:pt idx="156">
                  <c:v>27210</c:v>
                </c:pt>
                <c:pt idx="157">
                  <c:v>27376</c:v>
                </c:pt>
                <c:pt idx="158">
                  <c:v>27547</c:v>
                </c:pt>
                <c:pt idx="159">
                  <c:v>27701</c:v>
                </c:pt>
                <c:pt idx="160">
                  <c:v>27867</c:v>
                </c:pt>
                <c:pt idx="161">
                  <c:v>28011</c:v>
                </c:pt>
                <c:pt idx="162">
                  <c:v>28153</c:v>
                </c:pt>
                <c:pt idx="163">
                  <c:v>28295</c:v>
                </c:pt>
                <c:pt idx="164">
                  <c:v>28447</c:v>
                </c:pt>
                <c:pt idx="165">
                  <c:v>28642</c:v>
                </c:pt>
                <c:pt idx="166">
                  <c:v>28831</c:v>
                </c:pt>
                <c:pt idx="167">
                  <c:v>29020</c:v>
                </c:pt>
                <c:pt idx="168">
                  <c:v>29177</c:v>
                </c:pt>
                <c:pt idx="169">
                  <c:v>29348</c:v>
                </c:pt>
                <c:pt idx="170">
                  <c:v>29533</c:v>
                </c:pt>
                <c:pt idx="171">
                  <c:v>29750</c:v>
                </c:pt>
                <c:pt idx="172">
                  <c:v>29894</c:v>
                </c:pt>
                <c:pt idx="173">
                  <c:v>30094</c:v>
                </c:pt>
                <c:pt idx="174">
                  <c:v>30262</c:v>
                </c:pt>
                <c:pt idx="175">
                  <c:v>30448</c:v>
                </c:pt>
                <c:pt idx="176">
                  <c:v>30655</c:v>
                </c:pt>
                <c:pt idx="177">
                  <c:v>30836</c:v>
                </c:pt>
                <c:pt idx="178">
                  <c:v>30989</c:v>
                </c:pt>
                <c:pt idx="179">
                  <c:v>31170</c:v>
                </c:pt>
                <c:pt idx="180">
                  <c:v>31348</c:v>
                </c:pt>
                <c:pt idx="181">
                  <c:v>31493</c:v>
                </c:pt>
                <c:pt idx="182">
                  <c:v>31678</c:v>
                </c:pt>
                <c:pt idx="183">
                  <c:v>31839</c:v>
                </c:pt>
                <c:pt idx="184">
                  <c:v>32017</c:v>
                </c:pt>
                <c:pt idx="185">
                  <c:v>32235</c:v>
                </c:pt>
                <c:pt idx="186">
                  <c:v>32401</c:v>
                </c:pt>
                <c:pt idx="187">
                  <c:v>32609</c:v>
                </c:pt>
                <c:pt idx="188">
                  <c:v>32768</c:v>
                </c:pt>
                <c:pt idx="189">
                  <c:v>32946</c:v>
                </c:pt>
                <c:pt idx="190">
                  <c:v>33123</c:v>
                </c:pt>
                <c:pt idx="191">
                  <c:v>33286</c:v>
                </c:pt>
                <c:pt idx="192">
                  <c:v>33459</c:v>
                </c:pt>
                <c:pt idx="193">
                  <c:v>33638</c:v>
                </c:pt>
                <c:pt idx="194">
                  <c:v>33778</c:v>
                </c:pt>
                <c:pt idx="195">
                  <c:v>33979</c:v>
                </c:pt>
                <c:pt idx="196">
                  <c:v>34181</c:v>
                </c:pt>
                <c:pt idx="197">
                  <c:v>34393</c:v>
                </c:pt>
                <c:pt idx="198">
                  <c:v>34562</c:v>
                </c:pt>
                <c:pt idx="199">
                  <c:v>34775</c:v>
                </c:pt>
                <c:pt idx="200">
                  <c:v>34914</c:v>
                </c:pt>
                <c:pt idx="201">
                  <c:v>35045</c:v>
                </c:pt>
                <c:pt idx="202">
                  <c:v>35170</c:v>
                </c:pt>
              </c:numCache>
            </c:numRef>
          </c:cat>
          <c:val>
            <c:numRef>
              <c:f>Sheet1!$E$2:$E$204</c:f>
              <c:numCache>
                <c:formatCode>General</c:formatCode>
                <c:ptCount val="203"/>
                <c:pt idx="0">
                  <c:v>1.9267578125</c:v>
                </c:pt>
                <c:pt idx="1">
                  <c:v>8.6015625</c:v>
                </c:pt>
                <c:pt idx="2">
                  <c:v>18.5986328125</c:v>
                </c:pt>
                <c:pt idx="3">
                  <c:v>20.6767578125</c:v>
                </c:pt>
                <c:pt idx="4">
                  <c:v>23.6474609375</c:v>
                </c:pt>
                <c:pt idx="5">
                  <c:v>27.2138671875</c:v>
                </c:pt>
                <c:pt idx="6">
                  <c:v>28.0634765625</c:v>
                </c:pt>
                <c:pt idx="7">
                  <c:v>29.5546875</c:v>
                </c:pt>
                <c:pt idx="8">
                  <c:v>30.8623046875</c:v>
                </c:pt>
                <c:pt idx="9">
                  <c:v>31.9169921875</c:v>
                </c:pt>
                <c:pt idx="10">
                  <c:v>31.97265625</c:v>
                </c:pt>
                <c:pt idx="11">
                  <c:v>31.9794921875</c:v>
                </c:pt>
                <c:pt idx="12">
                  <c:v>31.98046875</c:v>
                </c:pt>
                <c:pt idx="13">
                  <c:v>31.9794921875</c:v>
                </c:pt>
                <c:pt idx="14">
                  <c:v>31.98046875</c:v>
                </c:pt>
                <c:pt idx="15">
                  <c:v>31.9794921875</c:v>
                </c:pt>
                <c:pt idx="16">
                  <c:v>31.98046875</c:v>
                </c:pt>
                <c:pt idx="17">
                  <c:v>31.9794921875</c:v>
                </c:pt>
                <c:pt idx="18">
                  <c:v>31.9794921875</c:v>
                </c:pt>
                <c:pt idx="19">
                  <c:v>31.9794921875</c:v>
                </c:pt>
                <c:pt idx="20">
                  <c:v>31.9794921875</c:v>
                </c:pt>
                <c:pt idx="21">
                  <c:v>31.98046875</c:v>
                </c:pt>
                <c:pt idx="22">
                  <c:v>31.9794921875</c:v>
                </c:pt>
                <c:pt idx="23">
                  <c:v>31.98046875</c:v>
                </c:pt>
                <c:pt idx="24">
                  <c:v>31.9794921875</c:v>
                </c:pt>
                <c:pt idx="25">
                  <c:v>31.98046875</c:v>
                </c:pt>
                <c:pt idx="26">
                  <c:v>31.9794921875</c:v>
                </c:pt>
                <c:pt idx="27">
                  <c:v>31.98046875</c:v>
                </c:pt>
                <c:pt idx="28">
                  <c:v>31.9794921875</c:v>
                </c:pt>
                <c:pt idx="29">
                  <c:v>31.9794921875</c:v>
                </c:pt>
                <c:pt idx="30">
                  <c:v>31.9794921875</c:v>
                </c:pt>
                <c:pt idx="31">
                  <c:v>31.9794921875</c:v>
                </c:pt>
                <c:pt idx="32">
                  <c:v>32.1083984375</c:v>
                </c:pt>
                <c:pt idx="33">
                  <c:v>32.5302734375</c:v>
                </c:pt>
                <c:pt idx="34">
                  <c:v>32.7470703125</c:v>
                </c:pt>
                <c:pt idx="35">
                  <c:v>33.3681640625</c:v>
                </c:pt>
                <c:pt idx="36">
                  <c:v>36.9755859375</c:v>
                </c:pt>
                <c:pt idx="37">
                  <c:v>37.154296875</c:v>
                </c:pt>
                <c:pt idx="38">
                  <c:v>37.255859375</c:v>
                </c:pt>
                <c:pt idx="39">
                  <c:v>39.587890625</c:v>
                </c:pt>
                <c:pt idx="40">
                  <c:v>39.166015625</c:v>
                </c:pt>
                <c:pt idx="41">
                  <c:v>39.166015625</c:v>
                </c:pt>
                <c:pt idx="42">
                  <c:v>39.166015625</c:v>
                </c:pt>
                <c:pt idx="43">
                  <c:v>39.166015625</c:v>
                </c:pt>
                <c:pt idx="44">
                  <c:v>39.166015625</c:v>
                </c:pt>
                <c:pt idx="45">
                  <c:v>39.166015625</c:v>
                </c:pt>
                <c:pt idx="46">
                  <c:v>39.166015625</c:v>
                </c:pt>
                <c:pt idx="47">
                  <c:v>39.166015625</c:v>
                </c:pt>
                <c:pt idx="48">
                  <c:v>39.166015625</c:v>
                </c:pt>
                <c:pt idx="49">
                  <c:v>39.166015625</c:v>
                </c:pt>
                <c:pt idx="50">
                  <c:v>39.166015625</c:v>
                </c:pt>
                <c:pt idx="51">
                  <c:v>39.166015625</c:v>
                </c:pt>
                <c:pt idx="52">
                  <c:v>39.349609375</c:v>
                </c:pt>
                <c:pt idx="53">
                  <c:v>39.443359375</c:v>
                </c:pt>
                <c:pt idx="54">
                  <c:v>39.470703125</c:v>
                </c:pt>
                <c:pt idx="55">
                  <c:v>39.5107421875</c:v>
                </c:pt>
                <c:pt idx="56">
                  <c:v>42.841796875</c:v>
                </c:pt>
                <c:pt idx="57">
                  <c:v>39.7373046875</c:v>
                </c:pt>
                <c:pt idx="58">
                  <c:v>39.736328125</c:v>
                </c:pt>
                <c:pt idx="59">
                  <c:v>39.736328125</c:v>
                </c:pt>
                <c:pt idx="60">
                  <c:v>39.7373046875</c:v>
                </c:pt>
                <c:pt idx="61">
                  <c:v>39.736328125</c:v>
                </c:pt>
                <c:pt idx="62">
                  <c:v>39.7373046875</c:v>
                </c:pt>
                <c:pt idx="63">
                  <c:v>39.736328125</c:v>
                </c:pt>
                <c:pt idx="64">
                  <c:v>39.736328125</c:v>
                </c:pt>
                <c:pt idx="65">
                  <c:v>39.736328125</c:v>
                </c:pt>
                <c:pt idx="66">
                  <c:v>39.736328125</c:v>
                </c:pt>
                <c:pt idx="67">
                  <c:v>39.779296875</c:v>
                </c:pt>
                <c:pt idx="68">
                  <c:v>39.779296875</c:v>
                </c:pt>
                <c:pt idx="69">
                  <c:v>39.779296875</c:v>
                </c:pt>
                <c:pt idx="70">
                  <c:v>39.779296875</c:v>
                </c:pt>
                <c:pt idx="71">
                  <c:v>39.779296875</c:v>
                </c:pt>
                <c:pt idx="72">
                  <c:v>39.779296875</c:v>
                </c:pt>
                <c:pt idx="73">
                  <c:v>39.787109375</c:v>
                </c:pt>
                <c:pt idx="74">
                  <c:v>39.787109375</c:v>
                </c:pt>
                <c:pt idx="75">
                  <c:v>39.787109375</c:v>
                </c:pt>
                <c:pt idx="76">
                  <c:v>39.787109375</c:v>
                </c:pt>
                <c:pt idx="77">
                  <c:v>39.787109375</c:v>
                </c:pt>
                <c:pt idx="78">
                  <c:v>39.787109375</c:v>
                </c:pt>
                <c:pt idx="79">
                  <c:v>39.787109375</c:v>
                </c:pt>
                <c:pt idx="80">
                  <c:v>39.787109375</c:v>
                </c:pt>
                <c:pt idx="81">
                  <c:v>39.787109375</c:v>
                </c:pt>
                <c:pt idx="82">
                  <c:v>39.787109375</c:v>
                </c:pt>
                <c:pt idx="83">
                  <c:v>40.556640625</c:v>
                </c:pt>
                <c:pt idx="84">
                  <c:v>40.587890625</c:v>
                </c:pt>
                <c:pt idx="85">
                  <c:v>40.685546875</c:v>
                </c:pt>
                <c:pt idx="86">
                  <c:v>40.263671875</c:v>
                </c:pt>
                <c:pt idx="87">
                  <c:v>40.1005859375</c:v>
                </c:pt>
                <c:pt idx="88">
                  <c:v>40.099609375</c:v>
                </c:pt>
                <c:pt idx="89">
                  <c:v>40.1005859375</c:v>
                </c:pt>
                <c:pt idx="90">
                  <c:v>40.099609375</c:v>
                </c:pt>
                <c:pt idx="91">
                  <c:v>40.099609375</c:v>
                </c:pt>
                <c:pt idx="92">
                  <c:v>40.1005859375</c:v>
                </c:pt>
                <c:pt idx="93">
                  <c:v>40.099609375</c:v>
                </c:pt>
                <c:pt idx="94">
                  <c:v>40.1005859375</c:v>
                </c:pt>
                <c:pt idx="95">
                  <c:v>40.099609375</c:v>
                </c:pt>
                <c:pt idx="96">
                  <c:v>40.1005859375</c:v>
                </c:pt>
                <c:pt idx="97">
                  <c:v>40.099609375</c:v>
                </c:pt>
                <c:pt idx="98">
                  <c:v>40.1005859375</c:v>
                </c:pt>
                <c:pt idx="99">
                  <c:v>40.099609375</c:v>
                </c:pt>
                <c:pt idx="100">
                  <c:v>40.099609375</c:v>
                </c:pt>
                <c:pt idx="101">
                  <c:v>40.185546875</c:v>
                </c:pt>
                <c:pt idx="102">
                  <c:v>40.291015625</c:v>
                </c:pt>
                <c:pt idx="103">
                  <c:v>40.4130859375</c:v>
                </c:pt>
                <c:pt idx="104">
                  <c:v>40.392578125</c:v>
                </c:pt>
                <c:pt idx="105">
                  <c:v>40.392578125</c:v>
                </c:pt>
                <c:pt idx="106">
                  <c:v>40.3935546875</c:v>
                </c:pt>
                <c:pt idx="107">
                  <c:v>40.392578125</c:v>
                </c:pt>
                <c:pt idx="108">
                  <c:v>40.3935546875</c:v>
                </c:pt>
                <c:pt idx="109">
                  <c:v>40.392578125</c:v>
                </c:pt>
                <c:pt idx="110">
                  <c:v>40.3935546875</c:v>
                </c:pt>
                <c:pt idx="111">
                  <c:v>40.392578125</c:v>
                </c:pt>
                <c:pt idx="112">
                  <c:v>40.392578125</c:v>
                </c:pt>
                <c:pt idx="113">
                  <c:v>40.392578125</c:v>
                </c:pt>
                <c:pt idx="114">
                  <c:v>40.392578125</c:v>
                </c:pt>
                <c:pt idx="115">
                  <c:v>40.392578125</c:v>
                </c:pt>
                <c:pt idx="116">
                  <c:v>40.396484375</c:v>
                </c:pt>
                <c:pt idx="117">
                  <c:v>40.466796875</c:v>
                </c:pt>
                <c:pt idx="118">
                  <c:v>40.498046875</c:v>
                </c:pt>
                <c:pt idx="119">
                  <c:v>40.525390625</c:v>
                </c:pt>
                <c:pt idx="120">
                  <c:v>40.525390625</c:v>
                </c:pt>
                <c:pt idx="121">
                  <c:v>40.525390625</c:v>
                </c:pt>
                <c:pt idx="122">
                  <c:v>40.525390625</c:v>
                </c:pt>
                <c:pt idx="123">
                  <c:v>40.525390625</c:v>
                </c:pt>
                <c:pt idx="124">
                  <c:v>40.5263671875</c:v>
                </c:pt>
                <c:pt idx="125">
                  <c:v>40.525390625</c:v>
                </c:pt>
                <c:pt idx="126">
                  <c:v>40.5263671875</c:v>
                </c:pt>
                <c:pt idx="127">
                  <c:v>40.525390625</c:v>
                </c:pt>
                <c:pt idx="128">
                  <c:v>40.5263671875</c:v>
                </c:pt>
                <c:pt idx="129">
                  <c:v>40.525390625</c:v>
                </c:pt>
                <c:pt idx="130">
                  <c:v>40.525390625</c:v>
                </c:pt>
                <c:pt idx="131">
                  <c:v>40.525390625</c:v>
                </c:pt>
                <c:pt idx="132">
                  <c:v>40.525390625</c:v>
                </c:pt>
                <c:pt idx="133">
                  <c:v>40.525390625</c:v>
                </c:pt>
                <c:pt idx="134">
                  <c:v>40.607421875</c:v>
                </c:pt>
                <c:pt idx="135">
                  <c:v>40.642578125</c:v>
                </c:pt>
                <c:pt idx="136">
                  <c:v>40.677734375</c:v>
                </c:pt>
                <c:pt idx="137">
                  <c:v>41.068359375</c:v>
                </c:pt>
                <c:pt idx="138">
                  <c:v>40.697265625</c:v>
                </c:pt>
                <c:pt idx="139">
                  <c:v>40.697265625</c:v>
                </c:pt>
                <c:pt idx="140">
                  <c:v>40.697265625</c:v>
                </c:pt>
                <c:pt idx="141">
                  <c:v>40.697265625</c:v>
                </c:pt>
                <c:pt idx="142">
                  <c:v>40.697265625</c:v>
                </c:pt>
                <c:pt idx="143">
                  <c:v>40.697265625</c:v>
                </c:pt>
                <c:pt idx="144">
                  <c:v>40.697265625</c:v>
                </c:pt>
                <c:pt idx="145">
                  <c:v>40.6982421875</c:v>
                </c:pt>
                <c:pt idx="146">
                  <c:v>40.697265625</c:v>
                </c:pt>
                <c:pt idx="147">
                  <c:v>40.6982421875</c:v>
                </c:pt>
                <c:pt idx="148">
                  <c:v>40.697265625</c:v>
                </c:pt>
                <c:pt idx="149">
                  <c:v>40.697265625</c:v>
                </c:pt>
                <c:pt idx="150">
                  <c:v>40.701171875</c:v>
                </c:pt>
                <c:pt idx="151">
                  <c:v>40.701171875</c:v>
                </c:pt>
                <c:pt idx="152">
                  <c:v>40.701171875</c:v>
                </c:pt>
                <c:pt idx="153">
                  <c:v>40.708984375</c:v>
                </c:pt>
                <c:pt idx="154">
                  <c:v>40.708984375</c:v>
                </c:pt>
                <c:pt idx="155">
                  <c:v>40.708984375</c:v>
                </c:pt>
                <c:pt idx="156">
                  <c:v>40.7099609375</c:v>
                </c:pt>
                <c:pt idx="157">
                  <c:v>40.708984375</c:v>
                </c:pt>
                <c:pt idx="158">
                  <c:v>40.708984375</c:v>
                </c:pt>
                <c:pt idx="159">
                  <c:v>40.708984375</c:v>
                </c:pt>
                <c:pt idx="160">
                  <c:v>40.708984375</c:v>
                </c:pt>
                <c:pt idx="161">
                  <c:v>40.708984375</c:v>
                </c:pt>
                <c:pt idx="162">
                  <c:v>40.7099609375</c:v>
                </c:pt>
                <c:pt idx="163">
                  <c:v>40.708984375</c:v>
                </c:pt>
                <c:pt idx="164">
                  <c:v>40.7099609375</c:v>
                </c:pt>
                <c:pt idx="165">
                  <c:v>40.708984375</c:v>
                </c:pt>
                <c:pt idx="166">
                  <c:v>40.708984375</c:v>
                </c:pt>
                <c:pt idx="167">
                  <c:v>40.708984375</c:v>
                </c:pt>
                <c:pt idx="168">
                  <c:v>40.708984375</c:v>
                </c:pt>
                <c:pt idx="169">
                  <c:v>40.708984375</c:v>
                </c:pt>
                <c:pt idx="170">
                  <c:v>40.716796875</c:v>
                </c:pt>
                <c:pt idx="171">
                  <c:v>40.748046875</c:v>
                </c:pt>
                <c:pt idx="172">
                  <c:v>40.771484375</c:v>
                </c:pt>
                <c:pt idx="173">
                  <c:v>40.7490234375</c:v>
                </c:pt>
                <c:pt idx="174">
                  <c:v>40.748046875</c:v>
                </c:pt>
                <c:pt idx="175">
                  <c:v>40.748046875</c:v>
                </c:pt>
                <c:pt idx="176">
                  <c:v>40.748046875</c:v>
                </c:pt>
                <c:pt idx="177">
                  <c:v>40.748046875</c:v>
                </c:pt>
                <c:pt idx="178">
                  <c:v>40.748046875</c:v>
                </c:pt>
                <c:pt idx="179">
                  <c:v>40.748046875</c:v>
                </c:pt>
                <c:pt idx="180">
                  <c:v>40.748046875</c:v>
                </c:pt>
                <c:pt idx="181">
                  <c:v>40.748046875</c:v>
                </c:pt>
                <c:pt idx="182">
                  <c:v>40.748046875</c:v>
                </c:pt>
                <c:pt idx="183">
                  <c:v>40.748046875</c:v>
                </c:pt>
                <c:pt idx="184">
                  <c:v>40.748046875</c:v>
                </c:pt>
                <c:pt idx="185">
                  <c:v>40.748046875</c:v>
                </c:pt>
                <c:pt idx="186">
                  <c:v>40.748046875</c:v>
                </c:pt>
                <c:pt idx="187">
                  <c:v>40.751953125</c:v>
                </c:pt>
                <c:pt idx="188">
                  <c:v>40.8271484375</c:v>
                </c:pt>
                <c:pt idx="189">
                  <c:v>40.857421875</c:v>
                </c:pt>
                <c:pt idx="190">
                  <c:v>40.884765625</c:v>
                </c:pt>
                <c:pt idx="191">
                  <c:v>40.884765625</c:v>
                </c:pt>
                <c:pt idx="192">
                  <c:v>40.884765625</c:v>
                </c:pt>
                <c:pt idx="193">
                  <c:v>40.884765625</c:v>
                </c:pt>
                <c:pt idx="194">
                  <c:v>40.884765625</c:v>
                </c:pt>
                <c:pt idx="195">
                  <c:v>40.884765625</c:v>
                </c:pt>
                <c:pt idx="196">
                  <c:v>40.884765625</c:v>
                </c:pt>
                <c:pt idx="197">
                  <c:v>40.884765625</c:v>
                </c:pt>
                <c:pt idx="198">
                  <c:v>40.884765625</c:v>
                </c:pt>
                <c:pt idx="199">
                  <c:v>40.884765625</c:v>
                </c:pt>
                <c:pt idx="200">
                  <c:v>40.884765625</c:v>
                </c:pt>
                <c:pt idx="201">
                  <c:v>40.884765625</c:v>
                </c:pt>
                <c:pt idx="202">
                  <c:v>40.884765625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7267760"/>
        <c:axId val="-1637267216"/>
      </c:lineChart>
      <c:catAx>
        <c:axId val="-163726776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3726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3726721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372677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4"/>
  <sheetViews>
    <sheetView tabSelected="1" workbookViewId="0">
      <selection activeCell="H13" sqref="H13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411</f>
        <v>411</v>
      </c>
      <c r="B2" s="1">
        <f>0</f>
        <v>0</v>
      </c>
      <c r="C2" s="1">
        <f>405</f>
        <v>405</v>
      </c>
      <c r="D2" s="1">
        <f>1973</f>
        <v>1973</v>
      </c>
      <c r="E2" s="1">
        <f>1.9267578125</f>
        <v>1.9267578125</v>
      </c>
      <c r="G2" s="1">
        <f>317</f>
        <v>317</v>
      </c>
    </row>
    <row r="3" spans="1:10" x14ac:dyDescent="0.25">
      <c r="A3" s="1">
        <f>734</f>
        <v>734</v>
      </c>
      <c r="B3" s="1">
        <f>21</f>
        <v>21</v>
      </c>
      <c r="C3" s="1">
        <f>591</f>
        <v>591</v>
      </c>
      <c r="D3" s="1">
        <f>8808</f>
        <v>8808</v>
      </c>
      <c r="E3" s="1">
        <f>8.6015625</f>
        <v>8.6015625</v>
      </c>
    </row>
    <row r="4" spans="1:10" x14ac:dyDescent="0.25">
      <c r="A4" s="1">
        <f>1053</f>
        <v>1053</v>
      </c>
      <c r="B4" s="1">
        <f>22</f>
        <v>22</v>
      </c>
      <c r="C4" s="1">
        <f>785</f>
        <v>785</v>
      </c>
      <c r="D4" s="1">
        <f>19045</f>
        <v>19045</v>
      </c>
      <c r="E4" s="1">
        <f>18.5986328125</f>
        <v>18.5986328125</v>
      </c>
      <c r="G4" s="1" t="s">
        <v>5</v>
      </c>
    </row>
    <row r="5" spans="1:10" x14ac:dyDescent="0.25">
      <c r="A5" s="1">
        <f>1355</f>
        <v>1355</v>
      </c>
      <c r="B5" s="1">
        <f>22</f>
        <v>22</v>
      </c>
      <c r="C5" s="1">
        <f>934</f>
        <v>934</v>
      </c>
      <c r="D5" s="1">
        <f>21173</f>
        <v>21173</v>
      </c>
      <c r="E5" s="1">
        <f>20.6767578125</f>
        <v>20.6767578125</v>
      </c>
      <c r="G5" s="1">
        <f>171</f>
        <v>171</v>
      </c>
    </row>
    <row r="6" spans="1:10" x14ac:dyDescent="0.25">
      <c r="A6" s="1">
        <f>1641</f>
        <v>1641</v>
      </c>
      <c r="B6" s="1">
        <f>25</f>
        <v>25</v>
      </c>
      <c r="C6" s="1">
        <f>1108</f>
        <v>1108</v>
      </c>
      <c r="D6" s="1">
        <f>24215</f>
        <v>24215</v>
      </c>
      <c r="E6" s="1">
        <f>23.6474609375</f>
        <v>23.6474609375</v>
      </c>
    </row>
    <row r="7" spans="1:10" x14ac:dyDescent="0.25">
      <c r="A7" s="1">
        <f>1927</f>
        <v>1927</v>
      </c>
      <c r="B7" s="1">
        <f>17</f>
        <v>17</v>
      </c>
      <c r="C7" s="1">
        <f>1264</f>
        <v>1264</v>
      </c>
      <c r="D7" s="1">
        <f>27867</f>
        <v>27867</v>
      </c>
      <c r="E7" s="1">
        <f>27.2138671875</f>
        <v>27.2138671875</v>
      </c>
    </row>
    <row r="8" spans="1:10" x14ac:dyDescent="0.25">
      <c r="A8" s="1">
        <f>2197</f>
        <v>2197</v>
      </c>
      <c r="B8" s="1">
        <f>2</f>
        <v>2</v>
      </c>
      <c r="C8" s="1">
        <f>1436</f>
        <v>1436</v>
      </c>
      <c r="D8" s="1">
        <f>28737</f>
        <v>28737</v>
      </c>
      <c r="E8" s="1">
        <f>28.0634765625</f>
        <v>28.0634765625</v>
      </c>
    </row>
    <row r="9" spans="1:10" x14ac:dyDescent="0.25">
      <c r="A9" s="1">
        <f>2473</f>
        <v>2473</v>
      </c>
      <c r="B9" s="1">
        <f t="shared" ref="B9:B19" si="0">0</f>
        <v>0</v>
      </c>
      <c r="C9" s="1">
        <f>1564</f>
        <v>1564</v>
      </c>
      <c r="D9" s="1">
        <f>30264</f>
        <v>30264</v>
      </c>
      <c r="E9" s="1">
        <f>29.5546875</f>
        <v>29.5546875</v>
      </c>
    </row>
    <row r="10" spans="1:10" x14ac:dyDescent="0.25">
      <c r="A10" s="1">
        <f>2732</f>
        <v>2732</v>
      </c>
      <c r="B10" s="1">
        <f t="shared" si="0"/>
        <v>0</v>
      </c>
      <c r="C10" s="1">
        <f>1751</f>
        <v>1751</v>
      </c>
      <c r="D10" s="1">
        <f>31603</f>
        <v>31603</v>
      </c>
      <c r="E10" s="1">
        <f>30.8623046875</f>
        <v>30.8623046875</v>
      </c>
    </row>
    <row r="11" spans="1:10" x14ac:dyDescent="0.25">
      <c r="A11" s="1">
        <f>3020</f>
        <v>3020</v>
      </c>
      <c r="B11" s="1">
        <f t="shared" si="0"/>
        <v>0</v>
      </c>
      <c r="C11" s="1">
        <f>1905</f>
        <v>1905</v>
      </c>
      <c r="D11" s="1">
        <f>32683</f>
        <v>32683</v>
      </c>
      <c r="E11" s="1">
        <f>31.9169921875</f>
        <v>31.9169921875</v>
      </c>
    </row>
    <row r="12" spans="1:10" x14ac:dyDescent="0.25">
      <c r="A12" s="1">
        <f>3322</f>
        <v>3322</v>
      </c>
      <c r="B12" s="1">
        <f t="shared" si="0"/>
        <v>0</v>
      </c>
      <c r="C12" s="1">
        <f>2052</f>
        <v>2052</v>
      </c>
      <c r="D12" s="1">
        <f>32740</f>
        <v>32740</v>
      </c>
      <c r="E12" s="1">
        <f>31.97265625</f>
        <v>31.97265625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3595</f>
        <v>3595</v>
      </c>
      <c r="B13" s="1">
        <f t="shared" si="0"/>
        <v>0</v>
      </c>
      <c r="C13" s="1">
        <f>2177</f>
        <v>2177</v>
      </c>
      <c r="D13" s="1">
        <f>32747</f>
        <v>32747</v>
      </c>
      <c r="E13" s="1">
        <f>31.9794921875</f>
        <v>31.9794921875</v>
      </c>
      <c r="H13" s="1">
        <f>AVERAGE(E12:E31)</f>
        <v>31.9794921875</v>
      </c>
      <c r="I13" s="1">
        <f>MAX(E2:E562)</f>
        <v>42.841796875</v>
      </c>
      <c r="J13" s="1">
        <f>AVERAGE(E182:E204)</f>
        <v>40.833687160326086</v>
      </c>
    </row>
    <row r="14" spans="1:10" x14ac:dyDescent="0.25">
      <c r="A14" s="1">
        <f>3869</f>
        <v>3869</v>
      </c>
      <c r="B14" s="1">
        <f t="shared" si="0"/>
        <v>0</v>
      </c>
      <c r="C14" s="1">
        <f>2310</f>
        <v>2310</v>
      </c>
      <c r="D14" s="1">
        <f>32748</f>
        <v>32748</v>
      </c>
      <c r="E14" s="1">
        <f>31.98046875</f>
        <v>31.98046875</v>
      </c>
    </row>
    <row r="15" spans="1:10" x14ac:dyDescent="0.25">
      <c r="A15" s="1">
        <f>4175</f>
        <v>4175</v>
      </c>
      <c r="B15" s="1">
        <f t="shared" si="0"/>
        <v>0</v>
      </c>
      <c r="C15" s="1">
        <f>2448</f>
        <v>2448</v>
      </c>
      <c r="D15" s="1">
        <f>32747</f>
        <v>32747</v>
      </c>
      <c r="E15" s="1">
        <f>31.9794921875</f>
        <v>31.9794921875</v>
      </c>
    </row>
    <row r="16" spans="1:10" x14ac:dyDescent="0.25">
      <c r="A16" s="1">
        <f>4493</f>
        <v>4493</v>
      </c>
      <c r="B16" s="1">
        <f t="shared" si="0"/>
        <v>0</v>
      </c>
      <c r="C16" s="1">
        <f>2572</f>
        <v>2572</v>
      </c>
      <c r="D16" s="1">
        <f>32748</f>
        <v>32748</v>
      </c>
      <c r="E16" s="1">
        <f>31.98046875</f>
        <v>31.98046875</v>
      </c>
    </row>
    <row r="17" spans="1:5" x14ac:dyDescent="0.25">
      <c r="A17" s="1">
        <f>4823</f>
        <v>4823</v>
      </c>
      <c r="B17" s="1">
        <f t="shared" si="0"/>
        <v>0</v>
      </c>
      <c r="C17" s="1">
        <f>2695</f>
        <v>2695</v>
      </c>
      <c r="D17" s="1">
        <f>32747</f>
        <v>32747</v>
      </c>
      <c r="E17" s="1">
        <f>31.9794921875</f>
        <v>31.9794921875</v>
      </c>
    </row>
    <row r="18" spans="1:5" x14ac:dyDescent="0.25">
      <c r="A18" s="1">
        <f>5149</f>
        <v>5149</v>
      </c>
      <c r="B18" s="1">
        <f t="shared" si="0"/>
        <v>0</v>
      </c>
      <c r="C18" s="1">
        <f>2863</f>
        <v>2863</v>
      </c>
      <c r="D18" s="1">
        <f>32748</f>
        <v>32748</v>
      </c>
      <c r="E18" s="1">
        <f>31.98046875</f>
        <v>31.98046875</v>
      </c>
    </row>
    <row r="19" spans="1:5" x14ac:dyDescent="0.25">
      <c r="A19" s="1">
        <f>5473</f>
        <v>5473</v>
      </c>
      <c r="B19" s="1">
        <f t="shared" si="0"/>
        <v>0</v>
      </c>
      <c r="C19" s="1">
        <f>3024</f>
        <v>3024</v>
      </c>
      <c r="D19" s="1">
        <f>32747</f>
        <v>32747</v>
      </c>
      <c r="E19" s="1">
        <f>31.9794921875</f>
        <v>31.9794921875</v>
      </c>
    </row>
    <row r="20" spans="1:5" x14ac:dyDescent="0.25">
      <c r="A20" s="1">
        <f>5782</f>
        <v>5782</v>
      </c>
      <c r="B20" s="1">
        <f>2</f>
        <v>2</v>
      </c>
      <c r="C20" s="1">
        <f>3210</f>
        <v>3210</v>
      </c>
      <c r="D20" s="1">
        <f>32747</f>
        <v>32747</v>
      </c>
      <c r="E20" s="1">
        <f>31.9794921875</f>
        <v>31.9794921875</v>
      </c>
    </row>
    <row r="21" spans="1:5" x14ac:dyDescent="0.25">
      <c r="A21" s="1">
        <f>6062</f>
        <v>6062</v>
      </c>
      <c r="B21" s="1">
        <f>36</f>
        <v>36</v>
      </c>
      <c r="C21" s="1">
        <f>3345</f>
        <v>3345</v>
      </c>
      <c r="D21" s="1">
        <f>32747</f>
        <v>32747</v>
      </c>
      <c r="E21" s="1">
        <f>31.9794921875</f>
        <v>31.9794921875</v>
      </c>
    </row>
    <row r="22" spans="1:5" x14ac:dyDescent="0.25">
      <c r="A22" s="1">
        <f>6434</f>
        <v>6434</v>
      </c>
      <c r="B22" s="1">
        <f>30</f>
        <v>30</v>
      </c>
      <c r="C22" s="1">
        <f>3497</f>
        <v>3497</v>
      </c>
      <c r="D22" s="1">
        <f>32747</f>
        <v>32747</v>
      </c>
      <c r="E22" s="1">
        <f>31.9794921875</f>
        <v>31.9794921875</v>
      </c>
    </row>
    <row r="23" spans="1:5" x14ac:dyDescent="0.25">
      <c r="A23" s="1">
        <f>6806</f>
        <v>6806</v>
      </c>
      <c r="B23" s="1">
        <f>26</f>
        <v>26</v>
      </c>
      <c r="C23" s="1">
        <f>3662</f>
        <v>3662</v>
      </c>
      <c r="D23" s="1">
        <f>32748</f>
        <v>32748</v>
      </c>
      <c r="E23" s="1">
        <f>31.98046875</f>
        <v>31.98046875</v>
      </c>
    </row>
    <row r="24" spans="1:5" x14ac:dyDescent="0.25">
      <c r="A24" s="1">
        <f>7122</f>
        <v>7122</v>
      </c>
      <c r="B24" s="1">
        <f>0</f>
        <v>0</v>
      </c>
      <c r="C24" s="1">
        <f>3785</f>
        <v>3785</v>
      </c>
      <c r="D24" s="1">
        <f>32747</f>
        <v>32747</v>
      </c>
      <c r="E24" s="1">
        <f>31.9794921875</f>
        <v>31.9794921875</v>
      </c>
    </row>
    <row r="25" spans="1:5" x14ac:dyDescent="0.25">
      <c r="A25" s="1">
        <f>7503</f>
        <v>7503</v>
      </c>
      <c r="B25" s="1">
        <f>0</f>
        <v>0</v>
      </c>
      <c r="C25" s="1">
        <f>3950</f>
        <v>3950</v>
      </c>
      <c r="D25" s="1">
        <f>32748</f>
        <v>32748</v>
      </c>
      <c r="E25" s="1">
        <f>31.98046875</f>
        <v>31.98046875</v>
      </c>
    </row>
    <row r="26" spans="1:5" x14ac:dyDescent="0.25">
      <c r="A26" s="1">
        <f>7850</f>
        <v>7850</v>
      </c>
      <c r="B26" s="1">
        <f>0</f>
        <v>0</v>
      </c>
      <c r="C26" s="1">
        <f>4074</f>
        <v>4074</v>
      </c>
      <c r="D26" s="1">
        <f>32747</f>
        <v>32747</v>
      </c>
      <c r="E26" s="1">
        <f>31.9794921875</f>
        <v>31.9794921875</v>
      </c>
    </row>
    <row r="27" spans="1:5" x14ac:dyDescent="0.25">
      <c r="A27" s="1">
        <f>8201</f>
        <v>8201</v>
      </c>
      <c r="B27" s="1">
        <f>0</f>
        <v>0</v>
      </c>
      <c r="C27" s="1">
        <f>4280</f>
        <v>4280</v>
      </c>
      <c r="D27" s="1">
        <f>32748</f>
        <v>32748</v>
      </c>
      <c r="E27" s="1">
        <f>31.98046875</f>
        <v>31.98046875</v>
      </c>
    </row>
    <row r="28" spans="1:5" x14ac:dyDescent="0.25">
      <c r="A28" s="1">
        <f>8548</f>
        <v>8548</v>
      </c>
      <c r="B28" s="1">
        <f>0</f>
        <v>0</v>
      </c>
      <c r="C28" s="1">
        <f>4445</f>
        <v>4445</v>
      </c>
      <c r="D28" s="1">
        <f>32747</f>
        <v>32747</v>
      </c>
      <c r="E28" s="1">
        <f>31.9794921875</f>
        <v>31.9794921875</v>
      </c>
    </row>
    <row r="29" spans="1:5" x14ac:dyDescent="0.25">
      <c r="A29" s="1">
        <f>8910</f>
        <v>8910</v>
      </c>
      <c r="B29" s="1">
        <f>0</f>
        <v>0</v>
      </c>
      <c r="C29" s="1">
        <f>4619</f>
        <v>4619</v>
      </c>
      <c r="D29" s="1">
        <f>32748</f>
        <v>32748</v>
      </c>
      <c r="E29" s="1">
        <f>31.98046875</f>
        <v>31.98046875</v>
      </c>
    </row>
    <row r="30" spans="1:5" x14ac:dyDescent="0.25">
      <c r="A30" s="1">
        <f>9230</f>
        <v>9230</v>
      </c>
      <c r="B30" s="1">
        <f>39</f>
        <v>39</v>
      </c>
      <c r="C30" s="1">
        <f>4798</f>
        <v>4798</v>
      </c>
      <c r="D30" s="1">
        <f>32747</f>
        <v>32747</v>
      </c>
      <c r="E30" s="1">
        <f>31.9794921875</f>
        <v>31.9794921875</v>
      </c>
    </row>
    <row r="31" spans="1:5" x14ac:dyDescent="0.25">
      <c r="A31" s="1">
        <f>9535</f>
        <v>9535</v>
      </c>
      <c r="B31" s="1">
        <f>15</f>
        <v>15</v>
      </c>
      <c r="C31" s="1">
        <f>4970</f>
        <v>4970</v>
      </c>
      <c r="D31" s="1">
        <f>32747</f>
        <v>32747</v>
      </c>
      <c r="E31" s="1">
        <f>31.9794921875</f>
        <v>31.9794921875</v>
      </c>
    </row>
    <row r="32" spans="1:5" x14ac:dyDescent="0.25">
      <c r="A32" s="1">
        <f>9834</f>
        <v>9834</v>
      </c>
      <c r="B32" s="1">
        <f>24</f>
        <v>24</v>
      </c>
      <c r="C32" s="1">
        <f>5147</f>
        <v>5147</v>
      </c>
      <c r="D32" s="1">
        <f>32747</f>
        <v>32747</v>
      </c>
      <c r="E32" s="1">
        <f>31.9794921875</f>
        <v>31.9794921875</v>
      </c>
    </row>
    <row r="33" spans="1:5" x14ac:dyDescent="0.25">
      <c r="A33" s="1">
        <f>10094</f>
        <v>10094</v>
      </c>
      <c r="B33" s="1">
        <f>0</f>
        <v>0</v>
      </c>
      <c r="C33" s="1">
        <f>5304</f>
        <v>5304</v>
      </c>
      <c r="D33" s="1">
        <f>32747</f>
        <v>32747</v>
      </c>
      <c r="E33" s="1">
        <f>31.9794921875</f>
        <v>31.9794921875</v>
      </c>
    </row>
    <row r="34" spans="1:5" x14ac:dyDescent="0.25">
      <c r="A34" s="1">
        <f>10395</f>
        <v>10395</v>
      </c>
      <c r="B34" s="1">
        <f>0</f>
        <v>0</v>
      </c>
      <c r="C34" s="1">
        <f>5501</f>
        <v>5501</v>
      </c>
      <c r="D34" s="1">
        <f>32879</f>
        <v>32879</v>
      </c>
      <c r="E34" s="1">
        <f>32.1083984375</f>
        <v>32.1083984375</v>
      </c>
    </row>
    <row r="35" spans="1:5" x14ac:dyDescent="0.25">
      <c r="A35" s="1">
        <f>10765</f>
        <v>10765</v>
      </c>
      <c r="B35" s="1">
        <f>0</f>
        <v>0</v>
      </c>
      <c r="C35" s="1">
        <f>5679</f>
        <v>5679</v>
      </c>
      <c r="D35" s="1">
        <f>33311</f>
        <v>33311</v>
      </c>
      <c r="E35" s="1">
        <f>32.5302734375</f>
        <v>32.5302734375</v>
      </c>
    </row>
    <row r="36" spans="1:5" x14ac:dyDescent="0.25">
      <c r="A36" s="1">
        <f>11143</f>
        <v>11143</v>
      </c>
      <c r="B36" s="1">
        <f>0</f>
        <v>0</v>
      </c>
      <c r="C36" s="1">
        <f>5850</f>
        <v>5850</v>
      </c>
      <c r="D36" s="1">
        <f>33533</f>
        <v>33533</v>
      </c>
      <c r="E36" s="1">
        <f>32.7470703125</f>
        <v>32.7470703125</v>
      </c>
    </row>
    <row r="37" spans="1:5" x14ac:dyDescent="0.25">
      <c r="A37" s="1">
        <f>11479</f>
        <v>11479</v>
      </c>
      <c r="B37" s="1">
        <f>0</f>
        <v>0</v>
      </c>
      <c r="C37" s="1">
        <f>6016</f>
        <v>6016</v>
      </c>
      <c r="D37" s="1">
        <f>34169</f>
        <v>34169</v>
      </c>
      <c r="E37" s="1">
        <f>33.3681640625</f>
        <v>33.3681640625</v>
      </c>
    </row>
    <row r="38" spans="1:5" x14ac:dyDescent="0.25">
      <c r="A38" s="1">
        <f>11759</f>
        <v>11759</v>
      </c>
      <c r="B38" s="1">
        <f>18</f>
        <v>18</v>
      </c>
      <c r="C38" s="1">
        <f>6276</f>
        <v>6276</v>
      </c>
      <c r="D38" s="1">
        <f>37863</f>
        <v>37863</v>
      </c>
      <c r="E38" s="1">
        <f>36.9755859375</f>
        <v>36.9755859375</v>
      </c>
    </row>
    <row r="39" spans="1:5" x14ac:dyDescent="0.25">
      <c r="A39" s="1">
        <f>12068</f>
        <v>12068</v>
      </c>
      <c r="B39" s="1">
        <f>0</f>
        <v>0</v>
      </c>
      <c r="C39" s="1">
        <f>6478</f>
        <v>6478</v>
      </c>
      <c r="D39" s="1">
        <f>38046</f>
        <v>38046</v>
      </c>
      <c r="E39" s="1">
        <f>37.154296875</f>
        <v>37.154296875</v>
      </c>
    </row>
    <row r="40" spans="1:5" x14ac:dyDescent="0.25">
      <c r="A40" s="1">
        <f>12433</f>
        <v>12433</v>
      </c>
      <c r="B40" s="1">
        <f>0</f>
        <v>0</v>
      </c>
      <c r="C40" s="1">
        <f>6655</f>
        <v>6655</v>
      </c>
      <c r="D40" s="1">
        <f>38150</f>
        <v>38150</v>
      </c>
      <c r="E40" s="1">
        <f>37.255859375</f>
        <v>37.255859375</v>
      </c>
    </row>
    <row r="41" spans="1:5" x14ac:dyDescent="0.25">
      <c r="A41" s="1">
        <f>12797</f>
        <v>12797</v>
      </c>
      <c r="B41" s="1">
        <f>0</f>
        <v>0</v>
      </c>
      <c r="C41" s="1">
        <f>6843</f>
        <v>6843</v>
      </c>
      <c r="D41" s="1">
        <f>40538</f>
        <v>40538</v>
      </c>
      <c r="E41" s="1">
        <f>39.587890625</f>
        <v>39.587890625</v>
      </c>
    </row>
    <row r="42" spans="1:5" x14ac:dyDescent="0.25">
      <c r="A42" s="1">
        <f>13150</f>
        <v>13150</v>
      </c>
      <c r="B42" s="1">
        <f>0</f>
        <v>0</v>
      </c>
      <c r="C42" s="1">
        <f>6991</f>
        <v>6991</v>
      </c>
      <c r="D42" s="1">
        <f t="shared" ref="D42:D53" si="1">40106</f>
        <v>40106</v>
      </c>
      <c r="E42" s="1">
        <f t="shared" ref="E42:E53" si="2">39.166015625</f>
        <v>39.166015625</v>
      </c>
    </row>
    <row r="43" spans="1:5" x14ac:dyDescent="0.25">
      <c r="A43" s="1">
        <f>13511</f>
        <v>13511</v>
      </c>
      <c r="B43" s="1">
        <f>0</f>
        <v>0</v>
      </c>
      <c r="C43" s="1">
        <f>7171</f>
        <v>7171</v>
      </c>
      <c r="D43" s="1">
        <f t="shared" si="1"/>
        <v>40106</v>
      </c>
      <c r="E43" s="1">
        <f t="shared" si="2"/>
        <v>39.166015625</v>
      </c>
    </row>
    <row r="44" spans="1:5" x14ac:dyDescent="0.25">
      <c r="A44" s="1">
        <f>13874</f>
        <v>13874</v>
      </c>
      <c r="B44" s="1">
        <f>0</f>
        <v>0</v>
      </c>
      <c r="C44" s="1">
        <f>7348</f>
        <v>7348</v>
      </c>
      <c r="D44" s="1">
        <f t="shared" si="1"/>
        <v>40106</v>
      </c>
      <c r="E44" s="1">
        <f t="shared" si="2"/>
        <v>39.166015625</v>
      </c>
    </row>
    <row r="45" spans="1:5" x14ac:dyDescent="0.25">
      <c r="A45" s="1">
        <f>14212</f>
        <v>14212</v>
      </c>
      <c r="B45" s="1">
        <f>0</f>
        <v>0</v>
      </c>
      <c r="C45" s="1">
        <f>7521</f>
        <v>7521</v>
      </c>
      <c r="D45" s="1">
        <f t="shared" si="1"/>
        <v>40106</v>
      </c>
      <c r="E45" s="1">
        <f t="shared" si="2"/>
        <v>39.166015625</v>
      </c>
    </row>
    <row r="46" spans="1:5" x14ac:dyDescent="0.25">
      <c r="A46" s="1">
        <f>14577</f>
        <v>14577</v>
      </c>
      <c r="B46" s="1">
        <f>16</f>
        <v>16</v>
      </c>
      <c r="C46" s="1">
        <f>7684</f>
        <v>7684</v>
      </c>
      <c r="D46" s="1">
        <f t="shared" si="1"/>
        <v>40106</v>
      </c>
      <c r="E46" s="1">
        <f t="shared" si="2"/>
        <v>39.166015625</v>
      </c>
    </row>
    <row r="47" spans="1:5" x14ac:dyDescent="0.25">
      <c r="A47" s="1">
        <f>14887</f>
        <v>14887</v>
      </c>
      <c r="B47" s="1">
        <f>10</f>
        <v>10</v>
      </c>
      <c r="C47" s="1">
        <f>7867</f>
        <v>7867</v>
      </c>
      <c r="D47" s="1">
        <f t="shared" si="1"/>
        <v>40106</v>
      </c>
      <c r="E47" s="1">
        <f t="shared" si="2"/>
        <v>39.166015625</v>
      </c>
    </row>
    <row r="48" spans="1:5" x14ac:dyDescent="0.25">
      <c r="A48" s="1">
        <f>15180</f>
        <v>15180</v>
      </c>
      <c r="B48" s="1">
        <f>16</f>
        <v>16</v>
      </c>
      <c r="C48" s="1">
        <f>8033</f>
        <v>8033</v>
      </c>
      <c r="D48" s="1">
        <f t="shared" si="1"/>
        <v>40106</v>
      </c>
      <c r="E48" s="1">
        <f t="shared" si="2"/>
        <v>39.166015625</v>
      </c>
    </row>
    <row r="49" spans="1:5" x14ac:dyDescent="0.25">
      <c r="A49" s="1">
        <f>15480</f>
        <v>15480</v>
      </c>
      <c r="B49" s="1">
        <f>0</f>
        <v>0</v>
      </c>
      <c r="C49" s="1">
        <f>8198</f>
        <v>8198</v>
      </c>
      <c r="D49" s="1">
        <f t="shared" si="1"/>
        <v>40106</v>
      </c>
      <c r="E49" s="1">
        <f t="shared" si="2"/>
        <v>39.166015625</v>
      </c>
    </row>
    <row r="50" spans="1:5" x14ac:dyDescent="0.25">
      <c r="A50" s="1">
        <f>15777</f>
        <v>15777</v>
      </c>
      <c r="B50" s="1">
        <f>0</f>
        <v>0</v>
      </c>
      <c r="C50" s="1">
        <f>8379</f>
        <v>8379</v>
      </c>
      <c r="D50" s="1">
        <f t="shared" si="1"/>
        <v>40106</v>
      </c>
      <c r="E50" s="1">
        <f t="shared" si="2"/>
        <v>39.166015625</v>
      </c>
    </row>
    <row r="51" spans="1:5" x14ac:dyDescent="0.25">
      <c r="A51" s="1">
        <f>16078</f>
        <v>16078</v>
      </c>
      <c r="B51" s="1">
        <f>0</f>
        <v>0</v>
      </c>
      <c r="C51" s="1">
        <f>8591</f>
        <v>8591</v>
      </c>
      <c r="D51" s="1">
        <f t="shared" si="1"/>
        <v>40106</v>
      </c>
      <c r="E51" s="1">
        <f t="shared" si="2"/>
        <v>39.166015625</v>
      </c>
    </row>
    <row r="52" spans="1:5" x14ac:dyDescent="0.25">
      <c r="A52" s="1">
        <f>16382</f>
        <v>16382</v>
      </c>
      <c r="B52" s="1">
        <f>0</f>
        <v>0</v>
      </c>
      <c r="C52" s="1">
        <f>8757</f>
        <v>8757</v>
      </c>
      <c r="D52" s="1">
        <f t="shared" si="1"/>
        <v>40106</v>
      </c>
      <c r="E52" s="1">
        <f t="shared" si="2"/>
        <v>39.166015625</v>
      </c>
    </row>
    <row r="53" spans="1:5" x14ac:dyDescent="0.25">
      <c r="A53" s="1">
        <f>16688</f>
        <v>16688</v>
      </c>
      <c r="B53" s="1">
        <f>0</f>
        <v>0</v>
      </c>
      <c r="C53" s="1">
        <f>8925</f>
        <v>8925</v>
      </c>
      <c r="D53" s="1">
        <f t="shared" si="1"/>
        <v>40106</v>
      </c>
      <c r="E53" s="1">
        <f t="shared" si="2"/>
        <v>39.166015625</v>
      </c>
    </row>
    <row r="54" spans="1:5" x14ac:dyDescent="0.25">
      <c r="A54" s="1">
        <f>17021</f>
        <v>17021</v>
      </c>
      <c r="B54" s="1">
        <f>0</f>
        <v>0</v>
      </c>
      <c r="C54" s="1">
        <f>9125</f>
        <v>9125</v>
      </c>
      <c r="D54" s="1">
        <f>40294</f>
        <v>40294</v>
      </c>
      <c r="E54" s="1">
        <f>39.349609375</f>
        <v>39.349609375</v>
      </c>
    </row>
    <row r="55" spans="1:5" x14ac:dyDescent="0.25">
      <c r="A55" s="1">
        <f>17340</f>
        <v>17340</v>
      </c>
      <c r="B55" s="1">
        <f>0</f>
        <v>0</v>
      </c>
      <c r="C55" s="1">
        <f>9287</f>
        <v>9287</v>
      </c>
      <c r="D55" s="1">
        <f>40390</f>
        <v>40390</v>
      </c>
      <c r="E55" s="1">
        <f>39.443359375</f>
        <v>39.443359375</v>
      </c>
    </row>
    <row r="56" spans="1:5" x14ac:dyDescent="0.25">
      <c r="A56" s="1">
        <f>17680</f>
        <v>17680</v>
      </c>
      <c r="B56" s="1">
        <f>28</f>
        <v>28</v>
      </c>
      <c r="C56" s="1">
        <f>9451</f>
        <v>9451</v>
      </c>
      <c r="D56" s="1">
        <f>40418</f>
        <v>40418</v>
      </c>
      <c r="E56" s="1">
        <f>39.470703125</f>
        <v>39.470703125</v>
      </c>
    </row>
    <row r="57" spans="1:5" x14ac:dyDescent="0.25">
      <c r="A57" s="1">
        <f>17999</f>
        <v>17999</v>
      </c>
      <c r="B57" s="1">
        <f>11</f>
        <v>11</v>
      </c>
      <c r="C57" s="1">
        <f>9635</f>
        <v>9635</v>
      </c>
      <c r="D57" s="1">
        <f>40459</f>
        <v>40459</v>
      </c>
      <c r="E57" s="1">
        <f>39.5107421875</f>
        <v>39.5107421875</v>
      </c>
    </row>
    <row r="58" spans="1:5" x14ac:dyDescent="0.25">
      <c r="A58" s="1">
        <f>18300</f>
        <v>18300</v>
      </c>
      <c r="B58" s="1">
        <f>8</f>
        <v>8</v>
      </c>
      <c r="C58" s="1">
        <f>9817</f>
        <v>9817</v>
      </c>
      <c r="D58" s="1">
        <f>43870</f>
        <v>43870</v>
      </c>
      <c r="E58" s="1">
        <f>42.841796875</f>
        <v>42.841796875</v>
      </c>
    </row>
    <row r="59" spans="1:5" x14ac:dyDescent="0.25">
      <c r="A59" s="1">
        <f>18609</f>
        <v>18609</v>
      </c>
      <c r="B59" s="1">
        <f>0</f>
        <v>0</v>
      </c>
      <c r="C59" s="1">
        <f>9953</f>
        <v>9953</v>
      </c>
      <c r="D59" s="1">
        <f>40691</f>
        <v>40691</v>
      </c>
      <c r="E59" s="1">
        <f>39.7373046875</f>
        <v>39.7373046875</v>
      </c>
    </row>
    <row r="60" spans="1:5" x14ac:dyDescent="0.25">
      <c r="A60" s="1">
        <f>18942</f>
        <v>18942</v>
      </c>
      <c r="B60" s="1">
        <f>0</f>
        <v>0</v>
      </c>
      <c r="C60" s="1">
        <f>10164</f>
        <v>10164</v>
      </c>
      <c r="D60" s="1">
        <f>40690</f>
        <v>40690</v>
      </c>
      <c r="E60" s="1">
        <f>39.736328125</f>
        <v>39.736328125</v>
      </c>
    </row>
    <row r="61" spans="1:5" x14ac:dyDescent="0.25">
      <c r="A61" s="1">
        <f>19296</f>
        <v>19296</v>
      </c>
      <c r="B61" s="1">
        <f>0</f>
        <v>0</v>
      </c>
      <c r="C61" s="1">
        <f>10311</f>
        <v>10311</v>
      </c>
      <c r="D61" s="1">
        <f>40690</f>
        <v>40690</v>
      </c>
      <c r="E61" s="1">
        <f>39.736328125</f>
        <v>39.736328125</v>
      </c>
    </row>
    <row r="62" spans="1:5" x14ac:dyDescent="0.25">
      <c r="A62" s="1">
        <f>19611</f>
        <v>19611</v>
      </c>
      <c r="B62" s="1">
        <f>0</f>
        <v>0</v>
      </c>
      <c r="C62" s="1">
        <f>10492</f>
        <v>10492</v>
      </c>
      <c r="D62" s="1">
        <f>40691</f>
        <v>40691</v>
      </c>
      <c r="E62" s="1">
        <f>39.7373046875</f>
        <v>39.7373046875</v>
      </c>
    </row>
    <row r="63" spans="1:5" x14ac:dyDescent="0.25">
      <c r="A63" s="1">
        <f>19937</f>
        <v>19937</v>
      </c>
      <c r="B63" s="1">
        <f>0</f>
        <v>0</v>
      </c>
      <c r="C63" s="1">
        <f>10686</f>
        <v>10686</v>
      </c>
      <c r="D63" s="1">
        <f>40690</f>
        <v>40690</v>
      </c>
      <c r="E63" s="1">
        <f>39.736328125</f>
        <v>39.736328125</v>
      </c>
    </row>
    <row r="64" spans="1:5" x14ac:dyDescent="0.25">
      <c r="A64" s="1">
        <f>20280</f>
        <v>20280</v>
      </c>
      <c r="B64" s="1">
        <f>0</f>
        <v>0</v>
      </c>
      <c r="C64" s="1">
        <f>10853</f>
        <v>10853</v>
      </c>
      <c r="D64" s="1">
        <f>40691</f>
        <v>40691</v>
      </c>
      <c r="E64" s="1">
        <f>39.7373046875</f>
        <v>39.7373046875</v>
      </c>
    </row>
    <row r="65" spans="1:5" x14ac:dyDescent="0.25">
      <c r="A65" s="1">
        <f>20586</f>
        <v>20586</v>
      </c>
      <c r="B65" s="1">
        <f>21</f>
        <v>21</v>
      </c>
      <c r="C65" s="1">
        <f>10995</f>
        <v>10995</v>
      </c>
      <c r="D65" s="1">
        <f>40690</f>
        <v>40690</v>
      </c>
      <c r="E65" s="1">
        <f>39.736328125</f>
        <v>39.736328125</v>
      </c>
    </row>
    <row r="66" spans="1:5" x14ac:dyDescent="0.25">
      <c r="A66" s="1">
        <f>20933</f>
        <v>20933</v>
      </c>
      <c r="B66" s="1">
        <f>15</f>
        <v>15</v>
      </c>
      <c r="C66" s="1">
        <f>11184</f>
        <v>11184</v>
      </c>
      <c r="D66" s="1">
        <f>40690</f>
        <v>40690</v>
      </c>
      <c r="E66" s="1">
        <f>39.736328125</f>
        <v>39.736328125</v>
      </c>
    </row>
    <row r="67" spans="1:5" x14ac:dyDescent="0.25">
      <c r="A67" s="1">
        <f>21227</f>
        <v>21227</v>
      </c>
      <c r="B67" s="1">
        <f t="shared" ref="B67:B74" si="3">0</f>
        <v>0</v>
      </c>
      <c r="C67" s="1">
        <f>11342</f>
        <v>11342</v>
      </c>
      <c r="D67" s="1">
        <f>40690</f>
        <v>40690</v>
      </c>
      <c r="E67" s="1">
        <f>39.736328125</f>
        <v>39.736328125</v>
      </c>
    </row>
    <row r="68" spans="1:5" x14ac:dyDescent="0.25">
      <c r="A68" s="1">
        <f>21507</f>
        <v>21507</v>
      </c>
      <c r="B68" s="1">
        <f t="shared" si="3"/>
        <v>0</v>
      </c>
      <c r="C68" s="1">
        <f>11535</f>
        <v>11535</v>
      </c>
      <c r="D68" s="1">
        <f>40690</f>
        <v>40690</v>
      </c>
      <c r="E68" s="1">
        <f>39.736328125</f>
        <v>39.736328125</v>
      </c>
    </row>
    <row r="69" spans="1:5" x14ac:dyDescent="0.25">
      <c r="A69" s="1">
        <f>21819</f>
        <v>21819</v>
      </c>
      <c r="B69" s="1">
        <f t="shared" si="3"/>
        <v>0</v>
      </c>
      <c r="C69" s="1">
        <f>11764</f>
        <v>11764</v>
      </c>
      <c r="D69" s="1">
        <f>40734</f>
        <v>40734</v>
      </c>
      <c r="E69" s="1">
        <f t="shared" ref="E69:E74" si="4">39.779296875</f>
        <v>39.779296875</v>
      </c>
    </row>
    <row r="70" spans="1:5" x14ac:dyDescent="0.25">
      <c r="A70" s="1">
        <f>22123</f>
        <v>22123</v>
      </c>
      <c r="B70" s="1">
        <f t="shared" si="3"/>
        <v>0</v>
      </c>
      <c r="C70" s="1">
        <f>11933</f>
        <v>11933</v>
      </c>
      <c r="D70" s="1">
        <f>40734</f>
        <v>40734</v>
      </c>
      <c r="E70" s="1">
        <f t="shared" si="4"/>
        <v>39.779296875</v>
      </c>
    </row>
    <row r="71" spans="1:5" x14ac:dyDescent="0.25">
      <c r="A71" s="1">
        <f>22431</f>
        <v>22431</v>
      </c>
      <c r="B71" s="1">
        <f t="shared" si="3"/>
        <v>0</v>
      </c>
      <c r="C71" s="1">
        <f>12100</f>
        <v>12100</v>
      </c>
      <c r="D71" s="1">
        <f>40734</f>
        <v>40734</v>
      </c>
      <c r="E71" s="1">
        <f t="shared" si="4"/>
        <v>39.779296875</v>
      </c>
    </row>
    <row r="72" spans="1:5" x14ac:dyDescent="0.25">
      <c r="A72" s="1">
        <f>22732</f>
        <v>22732</v>
      </c>
      <c r="B72" s="1">
        <f t="shared" si="3"/>
        <v>0</v>
      </c>
      <c r="C72" s="1">
        <f>12273</f>
        <v>12273</v>
      </c>
      <c r="D72" s="1">
        <f>40734</f>
        <v>40734</v>
      </c>
      <c r="E72" s="1">
        <f t="shared" si="4"/>
        <v>39.779296875</v>
      </c>
    </row>
    <row r="73" spans="1:5" x14ac:dyDescent="0.25">
      <c r="A73" s="1">
        <f>23052</f>
        <v>23052</v>
      </c>
      <c r="B73" s="1">
        <f t="shared" si="3"/>
        <v>0</v>
      </c>
      <c r="C73" s="1">
        <f>12455</f>
        <v>12455</v>
      </c>
      <c r="D73" s="1">
        <f>40734</f>
        <v>40734</v>
      </c>
      <c r="E73" s="1">
        <f t="shared" si="4"/>
        <v>39.779296875</v>
      </c>
    </row>
    <row r="74" spans="1:5" x14ac:dyDescent="0.25">
      <c r="A74" s="1">
        <f>23407</f>
        <v>23407</v>
      </c>
      <c r="B74" s="1">
        <f t="shared" si="3"/>
        <v>0</v>
      </c>
      <c r="C74" s="1">
        <f>12632</f>
        <v>12632</v>
      </c>
      <c r="D74" s="1">
        <f>40734</f>
        <v>40734</v>
      </c>
      <c r="E74" s="1">
        <f t="shared" si="4"/>
        <v>39.779296875</v>
      </c>
    </row>
    <row r="75" spans="1:5" x14ac:dyDescent="0.25">
      <c r="A75" s="1">
        <f>23711</f>
        <v>23711</v>
      </c>
      <c r="B75" s="1">
        <f>30</f>
        <v>30</v>
      </c>
      <c r="C75" s="1">
        <f>12859</f>
        <v>12859</v>
      </c>
      <c r="D75" s="1">
        <f t="shared" ref="D75:D84" si="5">40742</f>
        <v>40742</v>
      </c>
      <c r="E75" s="1">
        <f t="shared" ref="E75:E84" si="6">39.787109375</f>
        <v>39.787109375</v>
      </c>
    </row>
    <row r="76" spans="1:5" x14ac:dyDescent="0.25">
      <c r="A76" s="1">
        <f>24041</f>
        <v>24041</v>
      </c>
      <c r="B76" s="1">
        <f>18</f>
        <v>18</v>
      </c>
      <c r="C76" s="1">
        <f>13026</f>
        <v>13026</v>
      </c>
      <c r="D76" s="1">
        <f t="shared" si="5"/>
        <v>40742</v>
      </c>
      <c r="E76" s="1">
        <f t="shared" si="6"/>
        <v>39.787109375</v>
      </c>
    </row>
    <row r="77" spans="1:5" x14ac:dyDescent="0.25">
      <c r="A77" s="1">
        <f>24312</f>
        <v>24312</v>
      </c>
      <c r="B77" s="1">
        <f t="shared" ref="B77:B93" si="7">0</f>
        <v>0</v>
      </c>
      <c r="C77" s="1">
        <f>13213</f>
        <v>13213</v>
      </c>
      <c r="D77" s="1">
        <f t="shared" si="5"/>
        <v>40742</v>
      </c>
      <c r="E77" s="1">
        <f t="shared" si="6"/>
        <v>39.787109375</v>
      </c>
    </row>
    <row r="78" spans="1:5" x14ac:dyDescent="0.25">
      <c r="A78" s="1">
        <f>24588</f>
        <v>24588</v>
      </c>
      <c r="B78" s="1">
        <f t="shared" si="7"/>
        <v>0</v>
      </c>
      <c r="C78" s="1">
        <f>13391</f>
        <v>13391</v>
      </c>
      <c r="D78" s="1">
        <f t="shared" si="5"/>
        <v>40742</v>
      </c>
      <c r="E78" s="1">
        <f t="shared" si="6"/>
        <v>39.787109375</v>
      </c>
    </row>
    <row r="79" spans="1:5" x14ac:dyDescent="0.25">
      <c r="A79" s="1">
        <f>24905</f>
        <v>24905</v>
      </c>
      <c r="B79" s="1">
        <f t="shared" si="7"/>
        <v>0</v>
      </c>
      <c r="C79" s="1">
        <f>13570</f>
        <v>13570</v>
      </c>
      <c r="D79" s="1">
        <f t="shared" si="5"/>
        <v>40742</v>
      </c>
      <c r="E79" s="1">
        <f t="shared" si="6"/>
        <v>39.787109375</v>
      </c>
    </row>
    <row r="80" spans="1:5" x14ac:dyDescent="0.25">
      <c r="A80" s="1">
        <f>25192</f>
        <v>25192</v>
      </c>
      <c r="B80" s="1">
        <f t="shared" si="7"/>
        <v>0</v>
      </c>
      <c r="C80" s="1">
        <f>13741</f>
        <v>13741</v>
      </c>
      <c r="D80" s="1">
        <f t="shared" si="5"/>
        <v>40742</v>
      </c>
      <c r="E80" s="1">
        <f t="shared" si="6"/>
        <v>39.787109375</v>
      </c>
    </row>
    <row r="81" spans="1:5" x14ac:dyDescent="0.25">
      <c r="A81" s="1">
        <f>25489</f>
        <v>25489</v>
      </c>
      <c r="B81" s="1">
        <f t="shared" si="7"/>
        <v>0</v>
      </c>
      <c r="C81" s="1">
        <f>13920</f>
        <v>13920</v>
      </c>
      <c r="D81" s="1">
        <f t="shared" si="5"/>
        <v>40742</v>
      </c>
      <c r="E81" s="1">
        <f t="shared" si="6"/>
        <v>39.787109375</v>
      </c>
    </row>
    <row r="82" spans="1:5" x14ac:dyDescent="0.25">
      <c r="A82" s="1">
        <f>25792</f>
        <v>25792</v>
      </c>
      <c r="B82" s="1">
        <f t="shared" si="7"/>
        <v>0</v>
      </c>
      <c r="C82" s="1">
        <f>14061</f>
        <v>14061</v>
      </c>
      <c r="D82" s="1">
        <f t="shared" si="5"/>
        <v>40742</v>
      </c>
      <c r="E82" s="1">
        <f t="shared" si="6"/>
        <v>39.787109375</v>
      </c>
    </row>
    <row r="83" spans="1:5" x14ac:dyDescent="0.25">
      <c r="A83" s="1">
        <f>26121</f>
        <v>26121</v>
      </c>
      <c r="B83" s="1">
        <f t="shared" si="7"/>
        <v>0</v>
      </c>
      <c r="C83" s="1">
        <f>14251</f>
        <v>14251</v>
      </c>
      <c r="D83" s="1">
        <f t="shared" si="5"/>
        <v>40742</v>
      </c>
      <c r="E83" s="1">
        <f t="shared" si="6"/>
        <v>39.787109375</v>
      </c>
    </row>
    <row r="84" spans="1:5" x14ac:dyDescent="0.25">
      <c r="A84" s="1">
        <f>26473</f>
        <v>26473</v>
      </c>
      <c r="B84" s="1">
        <f t="shared" si="7"/>
        <v>0</v>
      </c>
      <c r="C84" s="1">
        <f>14429</f>
        <v>14429</v>
      </c>
      <c r="D84" s="1">
        <f t="shared" si="5"/>
        <v>40742</v>
      </c>
      <c r="E84" s="1">
        <f t="shared" si="6"/>
        <v>39.787109375</v>
      </c>
    </row>
    <row r="85" spans="1:5" x14ac:dyDescent="0.25">
      <c r="A85" s="1">
        <f>26803</f>
        <v>26803</v>
      </c>
      <c r="B85" s="1">
        <f t="shared" si="7"/>
        <v>0</v>
      </c>
      <c r="C85" s="1">
        <f>14663</f>
        <v>14663</v>
      </c>
      <c r="D85" s="1">
        <f>41530</f>
        <v>41530</v>
      </c>
      <c r="E85" s="1">
        <f>40.556640625</f>
        <v>40.556640625</v>
      </c>
    </row>
    <row r="86" spans="1:5" x14ac:dyDescent="0.25">
      <c r="A86" s="1">
        <f>27101</f>
        <v>27101</v>
      </c>
      <c r="B86" s="1">
        <f t="shared" si="7"/>
        <v>0</v>
      </c>
      <c r="C86" s="1">
        <f>14826</f>
        <v>14826</v>
      </c>
      <c r="D86" s="1">
        <f>41562</f>
        <v>41562</v>
      </c>
      <c r="E86" s="1">
        <f>40.587890625</f>
        <v>40.587890625</v>
      </c>
    </row>
    <row r="87" spans="1:5" x14ac:dyDescent="0.25">
      <c r="A87" s="1">
        <f>27389</f>
        <v>27389</v>
      </c>
      <c r="B87" s="1">
        <f t="shared" si="7"/>
        <v>0</v>
      </c>
      <c r="C87" s="1">
        <f>14969</f>
        <v>14969</v>
      </c>
      <c r="D87" s="1">
        <f>41662</f>
        <v>41662</v>
      </c>
      <c r="E87" s="1">
        <f>40.685546875</f>
        <v>40.685546875</v>
      </c>
    </row>
    <row r="88" spans="1:5" x14ac:dyDescent="0.25">
      <c r="A88" s="1">
        <f>27680</f>
        <v>27680</v>
      </c>
      <c r="B88" s="1">
        <f t="shared" si="7"/>
        <v>0</v>
      </c>
      <c r="C88" s="1">
        <f>15160</f>
        <v>15160</v>
      </c>
      <c r="D88" s="1">
        <f>41230</f>
        <v>41230</v>
      </c>
      <c r="E88" s="1">
        <f>40.263671875</f>
        <v>40.263671875</v>
      </c>
    </row>
    <row r="89" spans="1:5" x14ac:dyDescent="0.25">
      <c r="A89" s="1">
        <f>28040</f>
        <v>28040</v>
      </c>
      <c r="B89" s="1">
        <f t="shared" si="7"/>
        <v>0</v>
      </c>
      <c r="C89" s="1">
        <f>15326</f>
        <v>15326</v>
      </c>
      <c r="D89" s="1">
        <f>41063</f>
        <v>41063</v>
      </c>
      <c r="E89" s="1">
        <f>40.1005859375</f>
        <v>40.1005859375</v>
      </c>
    </row>
    <row r="90" spans="1:5" x14ac:dyDescent="0.25">
      <c r="A90" s="1">
        <f>28343</f>
        <v>28343</v>
      </c>
      <c r="B90" s="1">
        <f t="shared" si="7"/>
        <v>0</v>
      </c>
      <c r="C90" s="1">
        <f>15458</f>
        <v>15458</v>
      </c>
      <c r="D90" s="1">
        <f>41062</f>
        <v>41062</v>
      </c>
      <c r="E90" s="1">
        <f>40.099609375</f>
        <v>40.099609375</v>
      </c>
    </row>
    <row r="91" spans="1:5" x14ac:dyDescent="0.25">
      <c r="A91" s="1">
        <f>28661</f>
        <v>28661</v>
      </c>
      <c r="B91" s="1">
        <f t="shared" si="7"/>
        <v>0</v>
      </c>
      <c r="C91" s="1">
        <f>15627</f>
        <v>15627</v>
      </c>
      <c r="D91" s="1">
        <f>41063</f>
        <v>41063</v>
      </c>
      <c r="E91" s="1">
        <f>40.1005859375</f>
        <v>40.1005859375</v>
      </c>
    </row>
    <row r="92" spans="1:5" x14ac:dyDescent="0.25">
      <c r="A92" s="1">
        <f>28994</f>
        <v>28994</v>
      </c>
      <c r="B92" s="1">
        <f t="shared" si="7"/>
        <v>0</v>
      </c>
      <c r="C92" s="1">
        <f>15808</f>
        <v>15808</v>
      </c>
      <c r="D92" s="1">
        <f>41062</f>
        <v>41062</v>
      </c>
      <c r="E92" s="1">
        <f>40.099609375</f>
        <v>40.099609375</v>
      </c>
    </row>
    <row r="93" spans="1:5" x14ac:dyDescent="0.25">
      <c r="A93" s="1">
        <f>29324</f>
        <v>29324</v>
      </c>
      <c r="B93" s="1">
        <f t="shared" si="7"/>
        <v>0</v>
      </c>
      <c r="C93" s="1">
        <f>15969</f>
        <v>15969</v>
      </c>
      <c r="D93" s="1">
        <f>41062</f>
        <v>41062</v>
      </c>
      <c r="E93" s="1">
        <f>40.099609375</f>
        <v>40.099609375</v>
      </c>
    </row>
    <row r="94" spans="1:5" x14ac:dyDescent="0.25">
      <c r="A94" s="1">
        <f>29673</f>
        <v>29673</v>
      </c>
      <c r="B94" s="1">
        <f>39</f>
        <v>39</v>
      </c>
      <c r="C94" s="1">
        <f>16163</f>
        <v>16163</v>
      </c>
      <c r="D94" s="1">
        <f>41063</f>
        <v>41063</v>
      </c>
      <c r="E94" s="1">
        <f>40.1005859375</f>
        <v>40.1005859375</v>
      </c>
    </row>
    <row r="95" spans="1:5" x14ac:dyDescent="0.25">
      <c r="A95" s="1">
        <f>29984</f>
        <v>29984</v>
      </c>
      <c r="B95" s="1">
        <f>12</f>
        <v>12</v>
      </c>
      <c r="C95" s="1">
        <f>16303</f>
        <v>16303</v>
      </c>
      <c r="D95" s="1">
        <f>41062</f>
        <v>41062</v>
      </c>
      <c r="E95" s="1">
        <f>40.099609375</f>
        <v>40.099609375</v>
      </c>
    </row>
    <row r="96" spans="1:5" x14ac:dyDescent="0.25">
      <c r="A96" s="1">
        <f>30276</f>
        <v>30276</v>
      </c>
      <c r="B96" s="1">
        <f>0</f>
        <v>0</v>
      </c>
      <c r="C96" s="1">
        <f>16485</f>
        <v>16485</v>
      </c>
      <c r="D96" s="1">
        <f>41063</f>
        <v>41063</v>
      </c>
      <c r="E96" s="1">
        <f>40.1005859375</f>
        <v>40.1005859375</v>
      </c>
    </row>
    <row r="97" spans="1:5" x14ac:dyDescent="0.25">
      <c r="A97" s="1">
        <f>30623</f>
        <v>30623</v>
      </c>
      <c r="B97" s="1">
        <f>0</f>
        <v>0</v>
      </c>
      <c r="C97" s="1">
        <f>16641</f>
        <v>16641</v>
      </c>
      <c r="D97" s="1">
        <f>41062</f>
        <v>41062</v>
      </c>
      <c r="E97" s="1">
        <f>40.099609375</f>
        <v>40.099609375</v>
      </c>
    </row>
    <row r="98" spans="1:5" x14ac:dyDescent="0.25">
      <c r="A98" s="1">
        <f>30990</f>
        <v>30990</v>
      </c>
      <c r="B98" s="1">
        <f>0</f>
        <v>0</v>
      </c>
      <c r="C98" s="1">
        <f>16829</f>
        <v>16829</v>
      </c>
      <c r="D98" s="1">
        <f>41063</f>
        <v>41063</v>
      </c>
      <c r="E98" s="1">
        <f>40.1005859375</f>
        <v>40.1005859375</v>
      </c>
    </row>
    <row r="99" spans="1:5" x14ac:dyDescent="0.25">
      <c r="A99" s="1">
        <f>31333</f>
        <v>31333</v>
      </c>
      <c r="B99" s="1">
        <f>0</f>
        <v>0</v>
      </c>
      <c r="C99" s="1">
        <f>16991</f>
        <v>16991</v>
      </c>
      <c r="D99" s="1">
        <f>41062</f>
        <v>41062</v>
      </c>
      <c r="E99" s="1">
        <f>40.099609375</f>
        <v>40.099609375</v>
      </c>
    </row>
    <row r="100" spans="1:5" x14ac:dyDescent="0.25">
      <c r="A100" s="1">
        <f>31657</f>
        <v>31657</v>
      </c>
      <c r="B100" s="1">
        <f>0</f>
        <v>0</v>
      </c>
      <c r="C100" s="1">
        <f>17175</f>
        <v>17175</v>
      </c>
      <c r="D100" s="1">
        <f>41063</f>
        <v>41063</v>
      </c>
      <c r="E100" s="1">
        <f>40.1005859375</f>
        <v>40.1005859375</v>
      </c>
    </row>
    <row r="101" spans="1:5" x14ac:dyDescent="0.25">
      <c r="A101" s="1">
        <f>31989</f>
        <v>31989</v>
      </c>
      <c r="B101" s="1">
        <f>0</f>
        <v>0</v>
      </c>
      <c r="C101" s="1">
        <f>17360</f>
        <v>17360</v>
      </c>
      <c r="D101" s="1">
        <f>41062</f>
        <v>41062</v>
      </c>
      <c r="E101" s="1">
        <f>40.099609375</f>
        <v>40.099609375</v>
      </c>
    </row>
    <row r="102" spans="1:5" x14ac:dyDescent="0.25">
      <c r="A102" s="1">
        <f>32365</f>
        <v>32365</v>
      </c>
      <c r="B102" s="1">
        <f>0</f>
        <v>0</v>
      </c>
      <c r="C102" s="1">
        <f>17552</f>
        <v>17552</v>
      </c>
      <c r="D102" s="1">
        <f>41062</f>
        <v>41062</v>
      </c>
      <c r="E102" s="1">
        <f>40.099609375</f>
        <v>40.099609375</v>
      </c>
    </row>
    <row r="103" spans="1:5" x14ac:dyDescent="0.25">
      <c r="A103" s="1">
        <f>32683</f>
        <v>32683</v>
      </c>
      <c r="B103" s="1">
        <f>45</f>
        <v>45</v>
      </c>
      <c r="C103" s="1">
        <f>17770</f>
        <v>17770</v>
      </c>
      <c r="D103" s="1">
        <f>41150</f>
        <v>41150</v>
      </c>
      <c r="E103" s="1">
        <f>40.185546875</f>
        <v>40.185546875</v>
      </c>
    </row>
    <row r="104" spans="1:5" x14ac:dyDescent="0.25">
      <c r="A104" s="1">
        <f>32967</f>
        <v>32967</v>
      </c>
      <c r="B104" s="1">
        <f>8</f>
        <v>8</v>
      </c>
      <c r="C104" s="1">
        <f>17935</f>
        <v>17935</v>
      </c>
      <c r="D104" s="1">
        <f>41258</f>
        <v>41258</v>
      </c>
      <c r="E104" s="1">
        <f>40.291015625</f>
        <v>40.291015625</v>
      </c>
    </row>
    <row r="105" spans="1:5" x14ac:dyDescent="0.25">
      <c r="A105" s="1">
        <f>33249</f>
        <v>33249</v>
      </c>
      <c r="B105" s="1">
        <f>0</f>
        <v>0</v>
      </c>
      <c r="C105" s="1">
        <f>18161</f>
        <v>18161</v>
      </c>
      <c r="D105" s="1">
        <f>41383</f>
        <v>41383</v>
      </c>
      <c r="E105" s="1">
        <f>40.4130859375</f>
        <v>40.4130859375</v>
      </c>
    </row>
    <row r="106" spans="1:5" x14ac:dyDescent="0.25">
      <c r="A106" s="1">
        <f>33576</f>
        <v>33576</v>
      </c>
      <c r="B106" s="1">
        <f>0</f>
        <v>0</v>
      </c>
      <c r="C106" s="1">
        <f>18336</f>
        <v>18336</v>
      </c>
      <c r="D106" s="1">
        <f>41362</f>
        <v>41362</v>
      </c>
      <c r="E106" s="1">
        <f>40.392578125</f>
        <v>40.392578125</v>
      </c>
    </row>
    <row r="107" spans="1:5" x14ac:dyDescent="0.25">
      <c r="A107" s="1">
        <f>33893</f>
        <v>33893</v>
      </c>
      <c r="B107" s="1">
        <f>0</f>
        <v>0</v>
      </c>
      <c r="C107" s="1">
        <f>18489</f>
        <v>18489</v>
      </c>
      <c r="D107" s="1">
        <f>41362</f>
        <v>41362</v>
      </c>
      <c r="E107" s="1">
        <f>40.392578125</f>
        <v>40.392578125</v>
      </c>
    </row>
    <row r="108" spans="1:5" x14ac:dyDescent="0.25">
      <c r="A108" s="1">
        <f>34312</f>
        <v>34312</v>
      </c>
      <c r="B108" s="1">
        <f>0</f>
        <v>0</v>
      </c>
      <c r="C108" s="1">
        <f>18682</f>
        <v>18682</v>
      </c>
      <c r="D108" s="1">
        <f>41363</f>
        <v>41363</v>
      </c>
      <c r="E108" s="1">
        <f>40.3935546875</f>
        <v>40.3935546875</v>
      </c>
    </row>
    <row r="109" spans="1:5" x14ac:dyDescent="0.25">
      <c r="A109" s="1">
        <f>34693</f>
        <v>34693</v>
      </c>
      <c r="B109" s="1">
        <f>0</f>
        <v>0</v>
      </c>
      <c r="C109" s="1">
        <f>18828</f>
        <v>18828</v>
      </c>
      <c r="D109" s="1">
        <f>41362</f>
        <v>41362</v>
      </c>
      <c r="E109" s="1">
        <f>40.392578125</f>
        <v>40.392578125</v>
      </c>
    </row>
    <row r="110" spans="1:5" x14ac:dyDescent="0.25">
      <c r="A110" s="1">
        <f>35025</f>
        <v>35025</v>
      </c>
      <c r="B110" s="1">
        <f>0</f>
        <v>0</v>
      </c>
      <c r="C110" s="1">
        <f>19032</f>
        <v>19032</v>
      </c>
      <c r="D110" s="1">
        <f>41363</f>
        <v>41363</v>
      </c>
      <c r="E110" s="1">
        <f>40.3935546875</f>
        <v>40.3935546875</v>
      </c>
    </row>
    <row r="111" spans="1:5" x14ac:dyDescent="0.25">
      <c r="C111" s="1">
        <f>19234</f>
        <v>19234</v>
      </c>
      <c r="D111" s="1">
        <f>41362</f>
        <v>41362</v>
      </c>
      <c r="E111" s="1">
        <f>40.392578125</f>
        <v>40.392578125</v>
      </c>
    </row>
    <row r="112" spans="1:5" x14ac:dyDescent="0.25">
      <c r="C112" s="1">
        <f>19406</f>
        <v>19406</v>
      </c>
      <c r="D112" s="1">
        <f>41363</f>
        <v>41363</v>
      </c>
      <c r="E112" s="1">
        <f>40.3935546875</f>
        <v>40.3935546875</v>
      </c>
    </row>
    <row r="113" spans="3:5" x14ac:dyDescent="0.25">
      <c r="C113" s="1">
        <f>19592</f>
        <v>19592</v>
      </c>
      <c r="D113" s="1">
        <f>41362</f>
        <v>41362</v>
      </c>
      <c r="E113" s="1">
        <f>40.392578125</f>
        <v>40.392578125</v>
      </c>
    </row>
    <row r="114" spans="3:5" x14ac:dyDescent="0.25">
      <c r="C114" s="1">
        <f>19766</f>
        <v>19766</v>
      </c>
      <c r="D114" s="1">
        <f>41362</f>
        <v>41362</v>
      </c>
      <c r="E114" s="1">
        <f>40.392578125</f>
        <v>40.392578125</v>
      </c>
    </row>
    <row r="115" spans="3:5" x14ac:dyDescent="0.25">
      <c r="C115" s="1">
        <f>19968</f>
        <v>19968</v>
      </c>
      <c r="D115" s="1">
        <f>41362</f>
        <v>41362</v>
      </c>
      <c r="E115" s="1">
        <f>40.392578125</f>
        <v>40.392578125</v>
      </c>
    </row>
    <row r="116" spans="3:5" x14ac:dyDescent="0.25">
      <c r="C116" s="1">
        <f>20135</f>
        <v>20135</v>
      </c>
      <c r="D116" s="1">
        <f>41362</f>
        <v>41362</v>
      </c>
      <c r="E116" s="1">
        <f>40.392578125</f>
        <v>40.392578125</v>
      </c>
    </row>
    <row r="117" spans="3:5" x14ac:dyDescent="0.25">
      <c r="C117" s="1">
        <f>20313</f>
        <v>20313</v>
      </c>
      <c r="D117" s="1">
        <f>41362</f>
        <v>41362</v>
      </c>
      <c r="E117" s="1">
        <f>40.392578125</f>
        <v>40.392578125</v>
      </c>
    </row>
    <row r="118" spans="3:5" x14ac:dyDescent="0.25">
      <c r="C118" s="1">
        <f>20488</f>
        <v>20488</v>
      </c>
      <c r="D118" s="1">
        <f>41366</f>
        <v>41366</v>
      </c>
      <c r="E118" s="1">
        <f>40.396484375</f>
        <v>40.396484375</v>
      </c>
    </row>
    <row r="119" spans="3:5" x14ac:dyDescent="0.25">
      <c r="C119" s="1">
        <f>20652</f>
        <v>20652</v>
      </c>
      <c r="D119" s="1">
        <f>41438</f>
        <v>41438</v>
      </c>
      <c r="E119" s="1">
        <f>40.466796875</f>
        <v>40.466796875</v>
      </c>
    </row>
    <row r="120" spans="3:5" x14ac:dyDescent="0.25">
      <c r="C120" s="1">
        <f>20958</f>
        <v>20958</v>
      </c>
      <c r="D120" s="1">
        <f>41470</f>
        <v>41470</v>
      </c>
      <c r="E120" s="1">
        <f>40.498046875</f>
        <v>40.498046875</v>
      </c>
    </row>
    <row r="121" spans="3:5" x14ac:dyDescent="0.25">
      <c r="C121" s="1">
        <f>21108</f>
        <v>21108</v>
      </c>
      <c r="D121" s="1">
        <f>41498</f>
        <v>41498</v>
      </c>
      <c r="E121" s="1">
        <f>40.525390625</f>
        <v>40.525390625</v>
      </c>
    </row>
    <row r="122" spans="3:5" x14ac:dyDescent="0.25">
      <c r="C122" s="1">
        <f>21245</f>
        <v>21245</v>
      </c>
      <c r="D122" s="1">
        <f>41498</f>
        <v>41498</v>
      </c>
      <c r="E122" s="1">
        <f>40.525390625</f>
        <v>40.525390625</v>
      </c>
    </row>
    <row r="123" spans="3:5" x14ac:dyDescent="0.25">
      <c r="C123" s="1">
        <f>21375</f>
        <v>21375</v>
      </c>
      <c r="D123" s="1">
        <f>41498</f>
        <v>41498</v>
      </c>
      <c r="E123" s="1">
        <f>40.525390625</f>
        <v>40.525390625</v>
      </c>
    </row>
    <row r="124" spans="3:5" x14ac:dyDescent="0.25">
      <c r="C124" s="1">
        <f>21568</f>
        <v>21568</v>
      </c>
      <c r="D124" s="1">
        <f>41498</f>
        <v>41498</v>
      </c>
      <c r="E124" s="1">
        <f>40.525390625</f>
        <v>40.525390625</v>
      </c>
    </row>
    <row r="125" spans="3:5" x14ac:dyDescent="0.25">
      <c r="C125" s="1">
        <f>21705</f>
        <v>21705</v>
      </c>
      <c r="D125" s="1">
        <f>41498</f>
        <v>41498</v>
      </c>
      <c r="E125" s="1">
        <f>40.525390625</f>
        <v>40.525390625</v>
      </c>
    </row>
    <row r="126" spans="3:5" x14ac:dyDescent="0.25">
      <c r="C126" s="1">
        <f>21909</f>
        <v>21909</v>
      </c>
      <c r="D126" s="1">
        <f>41499</f>
        <v>41499</v>
      </c>
      <c r="E126" s="1">
        <f>40.5263671875</f>
        <v>40.5263671875</v>
      </c>
    </row>
    <row r="127" spans="3:5" x14ac:dyDescent="0.25">
      <c r="C127" s="1">
        <f>22041</f>
        <v>22041</v>
      </c>
      <c r="D127" s="1">
        <f>41498</f>
        <v>41498</v>
      </c>
      <c r="E127" s="1">
        <f>40.525390625</f>
        <v>40.525390625</v>
      </c>
    </row>
    <row r="128" spans="3:5" x14ac:dyDescent="0.25">
      <c r="C128" s="1">
        <f>22223</f>
        <v>22223</v>
      </c>
      <c r="D128" s="1">
        <f>41499</f>
        <v>41499</v>
      </c>
      <c r="E128" s="1">
        <f>40.5263671875</f>
        <v>40.5263671875</v>
      </c>
    </row>
    <row r="129" spans="3:5" x14ac:dyDescent="0.25">
      <c r="C129" s="1">
        <f>22396</f>
        <v>22396</v>
      </c>
      <c r="D129" s="1">
        <f>41498</f>
        <v>41498</v>
      </c>
      <c r="E129" s="1">
        <f>40.525390625</f>
        <v>40.525390625</v>
      </c>
    </row>
    <row r="130" spans="3:5" x14ac:dyDescent="0.25">
      <c r="C130" s="1">
        <f>22567</f>
        <v>22567</v>
      </c>
      <c r="D130" s="1">
        <f>41499</f>
        <v>41499</v>
      </c>
      <c r="E130" s="1">
        <f>40.5263671875</f>
        <v>40.5263671875</v>
      </c>
    </row>
    <row r="131" spans="3:5" x14ac:dyDescent="0.25">
      <c r="C131" s="1">
        <f>22744</f>
        <v>22744</v>
      </c>
      <c r="D131" s="1">
        <f>41498</f>
        <v>41498</v>
      </c>
      <c r="E131" s="1">
        <f>40.525390625</f>
        <v>40.525390625</v>
      </c>
    </row>
    <row r="132" spans="3:5" x14ac:dyDescent="0.25">
      <c r="C132" s="1">
        <f>22910</f>
        <v>22910</v>
      </c>
      <c r="D132" s="1">
        <f>41498</f>
        <v>41498</v>
      </c>
      <c r="E132" s="1">
        <f>40.525390625</f>
        <v>40.525390625</v>
      </c>
    </row>
    <row r="133" spans="3:5" x14ac:dyDescent="0.25">
      <c r="C133" s="1">
        <f>23088</f>
        <v>23088</v>
      </c>
      <c r="D133" s="1">
        <f>41498</f>
        <v>41498</v>
      </c>
      <c r="E133" s="1">
        <f>40.525390625</f>
        <v>40.525390625</v>
      </c>
    </row>
    <row r="134" spans="3:5" x14ac:dyDescent="0.25">
      <c r="C134" s="1">
        <f>23242</f>
        <v>23242</v>
      </c>
      <c r="D134" s="1">
        <f>41498</f>
        <v>41498</v>
      </c>
      <c r="E134" s="1">
        <f>40.525390625</f>
        <v>40.525390625</v>
      </c>
    </row>
    <row r="135" spans="3:5" x14ac:dyDescent="0.25">
      <c r="C135" s="1">
        <f>23385</f>
        <v>23385</v>
      </c>
      <c r="D135" s="1">
        <f>41498</f>
        <v>41498</v>
      </c>
      <c r="E135" s="1">
        <f>40.525390625</f>
        <v>40.525390625</v>
      </c>
    </row>
    <row r="136" spans="3:5" x14ac:dyDescent="0.25">
      <c r="C136" s="1">
        <f>23588</f>
        <v>23588</v>
      </c>
      <c r="D136" s="1">
        <f>41582</f>
        <v>41582</v>
      </c>
      <c r="E136" s="1">
        <f>40.607421875</f>
        <v>40.607421875</v>
      </c>
    </row>
    <row r="137" spans="3:5" x14ac:dyDescent="0.25">
      <c r="C137" s="1">
        <f>23754</f>
        <v>23754</v>
      </c>
      <c r="D137" s="1">
        <f>41618</f>
        <v>41618</v>
      </c>
      <c r="E137" s="1">
        <f>40.642578125</f>
        <v>40.642578125</v>
      </c>
    </row>
    <row r="138" spans="3:5" x14ac:dyDescent="0.25">
      <c r="C138" s="1">
        <f>23930</f>
        <v>23930</v>
      </c>
      <c r="D138" s="1">
        <f>41654</f>
        <v>41654</v>
      </c>
      <c r="E138" s="1">
        <f>40.677734375</f>
        <v>40.677734375</v>
      </c>
    </row>
    <row r="139" spans="3:5" x14ac:dyDescent="0.25">
      <c r="C139" s="1">
        <f>24075</f>
        <v>24075</v>
      </c>
      <c r="D139" s="1">
        <f>42054</f>
        <v>42054</v>
      </c>
      <c r="E139" s="1">
        <f>41.068359375</f>
        <v>41.068359375</v>
      </c>
    </row>
    <row r="140" spans="3:5" x14ac:dyDescent="0.25">
      <c r="C140" s="1">
        <f>24196</f>
        <v>24196</v>
      </c>
      <c r="D140" s="1">
        <f>41674</f>
        <v>41674</v>
      </c>
      <c r="E140" s="1">
        <f t="shared" ref="E140:E146" si="8">40.697265625</f>
        <v>40.697265625</v>
      </c>
    </row>
    <row r="141" spans="3:5" x14ac:dyDescent="0.25">
      <c r="C141" s="1">
        <f>24322</f>
        <v>24322</v>
      </c>
      <c r="D141" s="1">
        <f>41674</f>
        <v>41674</v>
      </c>
      <c r="E141" s="1">
        <f t="shared" si="8"/>
        <v>40.697265625</v>
      </c>
    </row>
    <row r="142" spans="3:5" x14ac:dyDescent="0.25">
      <c r="C142" s="1">
        <f>24449</f>
        <v>24449</v>
      </c>
      <c r="D142" s="1">
        <f>41674</f>
        <v>41674</v>
      </c>
      <c r="E142" s="1">
        <f t="shared" si="8"/>
        <v>40.697265625</v>
      </c>
    </row>
    <row r="143" spans="3:5" x14ac:dyDescent="0.25">
      <c r="C143" s="1">
        <f>24607</f>
        <v>24607</v>
      </c>
      <c r="D143" s="1">
        <f>41674</f>
        <v>41674</v>
      </c>
      <c r="E143" s="1">
        <f t="shared" si="8"/>
        <v>40.697265625</v>
      </c>
    </row>
    <row r="144" spans="3:5" x14ac:dyDescent="0.25">
      <c r="C144" s="1">
        <f>24761</f>
        <v>24761</v>
      </c>
      <c r="D144" s="1">
        <f>41674</f>
        <v>41674</v>
      </c>
      <c r="E144" s="1">
        <f t="shared" si="8"/>
        <v>40.697265625</v>
      </c>
    </row>
    <row r="145" spans="3:5" x14ac:dyDescent="0.25">
      <c r="C145" s="1">
        <f>24938</f>
        <v>24938</v>
      </c>
      <c r="D145" s="1">
        <f>41674</f>
        <v>41674</v>
      </c>
      <c r="E145" s="1">
        <f t="shared" si="8"/>
        <v>40.697265625</v>
      </c>
    </row>
    <row r="146" spans="3:5" x14ac:dyDescent="0.25">
      <c r="C146" s="1">
        <f>25074</f>
        <v>25074</v>
      </c>
      <c r="D146" s="1">
        <f>41674</f>
        <v>41674</v>
      </c>
      <c r="E146" s="1">
        <f t="shared" si="8"/>
        <v>40.697265625</v>
      </c>
    </row>
    <row r="147" spans="3:5" x14ac:dyDescent="0.25">
      <c r="C147" s="1">
        <f>25276</f>
        <v>25276</v>
      </c>
      <c r="D147" s="1">
        <f>41675</f>
        <v>41675</v>
      </c>
      <c r="E147" s="1">
        <f>40.6982421875</f>
        <v>40.6982421875</v>
      </c>
    </row>
    <row r="148" spans="3:5" x14ac:dyDescent="0.25">
      <c r="C148" s="1">
        <f>25447</f>
        <v>25447</v>
      </c>
      <c r="D148" s="1">
        <f>41674</f>
        <v>41674</v>
      </c>
      <c r="E148" s="1">
        <f>40.697265625</f>
        <v>40.697265625</v>
      </c>
    </row>
    <row r="149" spans="3:5" x14ac:dyDescent="0.25">
      <c r="C149" s="1">
        <f>25615</f>
        <v>25615</v>
      </c>
      <c r="D149" s="1">
        <f>41675</f>
        <v>41675</v>
      </c>
      <c r="E149" s="1">
        <f>40.6982421875</f>
        <v>40.6982421875</v>
      </c>
    </row>
    <row r="150" spans="3:5" x14ac:dyDescent="0.25">
      <c r="C150" s="1">
        <f>25826</f>
        <v>25826</v>
      </c>
      <c r="D150" s="1">
        <f>41674</f>
        <v>41674</v>
      </c>
      <c r="E150" s="1">
        <f>40.697265625</f>
        <v>40.697265625</v>
      </c>
    </row>
    <row r="151" spans="3:5" x14ac:dyDescent="0.25">
      <c r="C151" s="1">
        <f>25976</f>
        <v>25976</v>
      </c>
      <c r="D151" s="1">
        <f>41674</f>
        <v>41674</v>
      </c>
      <c r="E151" s="1">
        <f>40.697265625</f>
        <v>40.697265625</v>
      </c>
    </row>
    <row r="152" spans="3:5" x14ac:dyDescent="0.25">
      <c r="C152" s="1">
        <f>26176</f>
        <v>26176</v>
      </c>
      <c r="D152" s="1">
        <f>41678</f>
        <v>41678</v>
      </c>
      <c r="E152" s="1">
        <f>40.701171875</f>
        <v>40.701171875</v>
      </c>
    </row>
    <row r="153" spans="3:5" x14ac:dyDescent="0.25">
      <c r="C153" s="1">
        <f>26336</f>
        <v>26336</v>
      </c>
      <c r="D153" s="1">
        <f>41678</f>
        <v>41678</v>
      </c>
      <c r="E153" s="1">
        <f>40.701171875</f>
        <v>40.701171875</v>
      </c>
    </row>
    <row r="154" spans="3:5" x14ac:dyDescent="0.25">
      <c r="C154" s="1">
        <f>26540</f>
        <v>26540</v>
      </c>
      <c r="D154" s="1">
        <f>41678</f>
        <v>41678</v>
      </c>
      <c r="E154" s="1">
        <f>40.701171875</f>
        <v>40.701171875</v>
      </c>
    </row>
    <row r="155" spans="3:5" x14ac:dyDescent="0.25">
      <c r="C155" s="1">
        <f>26704</f>
        <v>26704</v>
      </c>
      <c r="D155" s="1">
        <f>41686</f>
        <v>41686</v>
      </c>
      <c r="E155" s="1">
        <f>40.708984375</f>
        <v>40.708984375</v>
      </c>
    </row>
    <row r="156" spans="3:5" x14ac:dyDescent="0.25">
      <c r="C156" s="1">
        <f>26866</f>
        <v>26866</v>
      </c>
      <c r="D156" s="1">
        <f>41686</f>
        <v>41686</v>
      </c>
      <c r="E156" s="1">
        <f>40.708984375</f>
        <v>40.708984375</v>
      </c>
    </row>
    <row r="157" spans="3:5" x14ac:dyDescent="0.25">
      <c r="C157" s="1">
        <f>27025</f>
        <v>27025</v>
      </c>
      <c r="D157" s="1">
        <f>41686</f>
        <v>41686</v>
      </c>
      <c r="E157" s="1">
        <f>40.708984375</f>
        <v>40.708984375</v>
      </c>
    </row>
    <row r="158" spans="3:5" x14ac:dyDescent="0.25">
      <c r="C158" s="1">
        <f>27210</f>
        <v>27210</v>
      </c>
      <c r="D158" s="1">
        <f>41687</f>
        <v>41687</v>
      </c>
      <c r="E158" s="1">
        <f>40.7099609375</f>
        <v>40.7099609375</v>
      </c>
    </row>
    <row r="159" spans="3:5" x14ac:dyDescent="0.25">
      <c r="C159" s="1">
        <f>27376</f>
        <v>27376</v>
      </c>
      <c r="D159" s="1">
        <f>41686</f>
        <v>41686</v>
      </c>
      <c r="E159" s="1">
        <f>40.708984375</f>
        <v>40.708984375</v>
      </c>
    </row>
    <row r="160" spans="3:5" x14ac:dyDescent="0.25">
      <c r="C160" s="1">
        <f>27547</f>
        <v>27547</v>
      </c>
      <c r="D160" s="1">
        <f>41686</f>
        <v>41686</v>
      </c>
      <c r="E160" s="1">
        <f>40.708984375</f>
        <v>40.708984375</v>
      </c>
    </row>
    <row r="161" spans="3:5" x14ac:dyDescent="0.25">
      <c r="C161" s="1">
        <f>27701</f>
        <v>27701</v>
      </c>
      <c r="D161" s="1">
        <f>41686</f>
        <v>41686</v>
      </c>
      <c r="E161" s="1">
        <f>40.708984375</f>
        <v>40.708984375</v>
      </c>
    </row>
    <row r="162" spans="3:5" x14ac:dyDescent="0.25">
      <c r="C162" s="1">
        <f>27867</f>
        <v>27867</v>
      </c>
      <c r="D162" s="1">
        <f>41686</f>
        <v>41686</v>
      </c>
      <c r="E162" s="1">
        <f>40.708984375</f>
        <v>40.708984375</v>
      </c>
    </row>
    <row r="163" spans="3:5" x14ac:dyDescent="0.25">
      <c r="C163" s="1">
        <f>28011</f>
        <v>28011</v>
      </c>
      <c r="D163" s="1">
        <f>41686</f>
        <v>41686</v>
      </c>
      <c r="E163" s="1">
        <f>40.708984375</f>
        <v>40.708984375</v>
      </c>
    </row>
    <row r="164" spans="3:5" x14ac:dyDescent="0.25">
      <c r="C164" s="1">
        <f>28153</f>
        <v>28153</v>
      </c>
      <c r="D164" s="1">
        <f>41687</f>
        <v>41687</v>
      </c>
      <c r="E164" s="1">
        <f>40.7099609375</f>
        <v>40.7099609375</v>
      </c>
    </row>
    <row r="165" spans="3:5" x14ac:dyDescent="0.25">
      <c r="C165" s="1">
        <f>28295</f>
        <v>28295</v>
      </c>
      <c r="D165" s="1">
        <f>41686</f>
        <v>41686</v>
      </c>
      <c r="E165" s="1">
        <f>40.708984375</f>
        <v>40.708984375</v>
      </c>
    </row>
    <row r="166" spans="3:5" x14ac:dyDescent="0.25">
      <c r="C166" s="1">
        <f>28447</f>
        <v>28447</v>
      </c>
      <c r="D166" s="1">
        <f>41687</f>
        <v>41687</v>
      </c>
      <c r="E166" s="1">
        <f>40.7099609375</f>
        <v>40.7099609375</v>
      </c>
    </row>
    <row r="167" spans="3:5" x14ac:dyDescent="0.25">
      <c r="C167" s="1">
        <f>28642</f>
        <v>28642</v>
      </c>
      <c r="D167" s="1">
        <f>41686</f>
        <v>41686</v>
      </c>
      <c r="E167" s="1">
        <f>40.708984375</f>
        <v>40.708984375</v>
      </c>
    </row>
    <row r="168" spans="3:5" x14ac:dyDescent="0.25">
      <c r="C168" s="1">
        <f>28831</f>
        <v>28831</v>
      </c>
      <c r="D168" s="1">
        <f>41686</f>
        <v>41686</v>
      </c>
      <c r="E168" s="1">
        <f>40.708984375</f>
        <v>40.708984375</v>
      </c>
    </row>
    <row r="169" spans="3:5" x14ac:dyDescent="0.25">
      <c r="C169" s="1">
        <f>29020</f>
        <v>29020</v>
      </c>
      <c r="D169" s="1">
        <f>41686</f>
        <v>41686</v>
      </c>
      <c r="E169" s="1">
        <f>40.708984375</f>
        <v>40.708984375</v>
      </c>
    </row>
    <row r="170" spans="3:5" x14ac:dyDescent="0.25">
      <c r="C170" s="1">
        <f>29177</f>
        <v>29177</v>
      </c>
      <c r="D170" s="1">
        <f>41686</f>
        <v>41686</v>
      </c>
      <c r="E170" s="1">
        <f>40.708984375</f>
        <v>40.708984375</v>
      </c>
    </row>
    <row r="171" spans="3:5" x14ac:dyDescent="0.25">
      <c r="C171" s="1">
        <f>29348</f>
        <v>29348</v>
      </c>
      <c r="D171" s="1">
        <f>41686</f>
        <v>41686</v>
      </c>
      <c r="E171" s="1">
        <f>40.708984375</f>
        <v>40.708984375</v>
      </c>
    </row>
    <row r="172" spans="3:5" x14ac:dyDescent="0.25">
      <c r="C172" s="1">
        <f>29533</f>
        <v>29533</v>
      </c>
      <c r="D172" s="1">
        <f>41694</f>
        <v>41694</v>
      </c>
      <c r="E172" s="1">
        <f>40.716796875</f>
        <v>40.716796875</v>
      </c>
    </row>
    <row r="173" spans="3:5" x14ac:dyDescent="0.25">
      <c r="C173" s="1">
        <f>29750</f>
        <v>29750</v>
      </c>
      <c r="D173" s="1">
        <f>41726</f>
        <v>41726</v>
      </c>
      <c r="E173" s="1">
        <f>40.748046875</f>
        <v>40.748046875</v>
      </c>
    </row>
    <row r="174" spans="3:5" x14ac:dyDescent="0.25">
      <c r="C174" s="1">
        <f>29894</f>
        <v>29894</v>
      </c>
      <c r="D174" s="1">
        <f>41750</f>
        <v>41750</v>
      </c>
      <c r="E174" s="1">
        <f>40.771484375</f>
        <v>40.771484375</v>
      </c>
    </row>
    <row r="175" spans="3:5" x14ac:dyDescent="0.25">
      <c r="C175" s="1">
        <f>30094</f>
        <v>30094</v>
      </c>
      <c r="D175" s="1">
        <f>41727</f>
        <v>41727</v>
      </c>
      <c r="E175" s="1">
        <f>40.7490234375</f>
        <v>40.7490234375</v>
      </c>
    </row>
    <row r="176" spans="3:5" x14ac:dyDescent="0.25">
      <c r="C176" s="1">
        <f>30262</f>
        <v>30262</v>
      </c>
      <c r="D176" s="1">
        <f t="shared" ref="D176:D188" si="9">41726</f>
        <v>41726</v>
      </c>
      <c r="E176" s="1">
        <f t="shared" ref="E176:E188" si="10">40.748046875</f>
        <v>40.748046875</v>
      </c>
    </row>
    <row r="177" spans="3:5" x14ac:dyDescent="0.25">
      <c r="C177" s="1">
        <f>30448</f>
        <v>30448</v>
      </c>
      <c r="D177" s="1">
        <f t="shared" si="9"/>
        <v>41726</v>
      </c>
      <c r="E177" s="1">
        <f t="shared" si="10"/>
        <v>40.748046875</v>
      </c>
    </row>
    <row r="178" spans="3:5" x14ac:dyDescent="0.25">
      <c r="C178" s="1">
        <f>30655</f>
        <v>30655</v>
      </c>
      <c r="D178" s="1">
        <f t="shared" si="9"/>
        <v>41726</v>
      </c>
      <c r="E178" s="1">
        <f t="shared" si="10"/>
        <v>40.748046875</v>
      </c>
    </row>
    <row r="179" spans="3:5" x14ac:dyDescent="0.25">
      <c r="C179" s="1">
        <f>30836</f>
        <v>30836</v>
      </c>
      <c r="D179" s="1">
        <f t="shared" si="9"/>
        <v>41726</v>
      </c>
      <c r="E179" s="1">
        <f t="shared" si="10"/>
        <v>40.748046875</v>
      </c>
    </row>
    <row r="180" spans="3:5" x14ac:dyDescent="0.25">
      <c r="C180" s="1">
        <f>30989</f>
        <v>30989</v>
      </c>
      <c r="D180" s="1">
        <f t="shared" si="9"/>
        <v>41726</v>
      </c>
      <c r="E180" s="1">
        <f t="shared" si="10"/>
        <v>40.748046875</v>
      </c>
    </row>
    <row r="181" spans="3:5" x14ac:dyDescent="0.25">
      <c r="C181" s="1">
        <f>31170</f>
        <v>31170</v>
      </c>
      <c r="D181" s="1">
        <f t="shared" si="9"/>
        <v>41726</v>
      </c>
      <c r="E181" s="1">
        <f t="shared" si="10"/>
        <v>40.748046875</v>
      </c>
    </row>
    <row r="182" spans="3:5" x14ac:dyDescent="0.25">
      <c r="C182" s="1">
        <f>31348</f>
        <v>31348</v>
      </c>
      <c r="D182" s="1">
        <f t="shared" si="9"/>
        <v>41726</v>
      </c>
      <c r="E182" s="1">
        <f t="shared" si="10"/>
        <v>40.748046875</v>
      </c>
    </row>
    <row r="183" spans="3:5" x14ac:dyDescent="0.25">
      <c r="C183" s="1">
        <f>31493</f>
        <v>31493</v>
      </c>
      <c r="D183" s="1">
        <f t="shared" si="9"/>
        <v>41726</v>
      </c>
      <c r="E183" s="1">
        <f t="shared" si="10"/>
        <v>40.748046875</v>
      </c>
    </row>
    <row r="184" spans="3:5" x14ac:dyDescent="0.25">
      <c r="C184" s="1">
        <f>31678</f>
        <v>31678</v>
      </c>
      <c r="D184" s="1">
        <f t="shared" si="9"/>
        <v>41726</v>
      </c>
      <c r="E184" s="1">
        <f t="shared" si="10"/>
        <v>40.748046875</v>
      </c>
    </row>
    <row r="185" spans="3:5" x14ac:dyDescent="0.25">
      <c r="C185" s="1">
        <f>31839</f>
        <v>31839</v>
      </c>
      <c r="D185" s="1">
        <f t="shared" si="9"/>
        <v>41726</v>
      </c>
      <c r="E185" s="1">
        <f t="shared" si="10"/>
        <v>40.748046875</v>
      </c>
    </row>
    <row r="186" spans="3:5" x14ac:dyDescent="0.25">
      <c r="C186" s="1">
        <f>32017</f>
        <v>32017</v>
      </c>
      <c r="D186" s="1">
        <f t="shared" si="9"/>
        <v>41726</v>
      </c>
      <c r="E186" s="1">
        <f t="shared" si="10"/>
        <v>40.748046875</v>
      </c>
    </row>
    <row r="187" spans="3:5" x14ac:dyDescent="0.25">
      <c r="C187" s="1">
        <f>32235</f>
        <v>32235</v>
      </c>
      <c r="D187" s="1">
        <f t="shared" si="9"/>
        <v>41726</v>
      </c>
      <c r="E187" s="1">
        <f t="shared" si="10"/>
        <v>40.748046875</v>
      </c>
    </row>
    <row r="188" spans="3:5" x14ac:dyDescent="0.25">
      <c r="C188" s="1">
        <f>32401</f>
        <v>32401</v>
      </c>
      <c r="D188" s="1">
        <f t="shared" si="9"/>
        <v>41726</v>
      </c>
      <c r="E188" s="1">
        <f t="shared" si="10"/>
        <v>40.748046875</v>
      </c>
    </row>
    <row r="189" spans="3:5" x14ac:dyDescent="0.25">
      <c r="C189" s="1">
        <f>32609</f>
        <v>32609</v>
      </c>
      <c r="D189" s="1">
        <f>41730</f>
        <v>41730</v>
      </c>
      <c r="E189" s="1">
        <f>40.751953125</f>
        <v>40.751953125</v>
      </c>
    </row>
    <row r="190" spans="3:5" x14ac:dyDescent="0.25">
      <c r="C190" s="1">
        <f>32768</f>
        <v>32768</v>
      </c>
      <c r="D190" s="1">
        <f>41807</f>
        <v>41807</v>
      </c>
      <c r="E190" s="1">
        <f>40.8271484375</f>
        <v>40.8271484375</v>
      </c>
    </row>
    <row r="191" spans="3:5" x14ac:dyDescent="0.25">
      <c r="C191" s="1">
        <f>32946</f>
        <v>32946</v>
      </c>
      <c r="D191" s="1">
        <f>41838</f>
        <v>41838</v>
      </c>
      <c r="E191" s="1">
        <f>40.857421875</f>
        <v>40.857421875</v>
      </c>
    </row>
    <row r="192" spans="3:5" x14ac:dyDescent="0.25">
      <c r="C192" s="1">
        <f>33123</f>
        <v>33123</v>
      </c>
      <c r="D192" s="1">
        <f t="shared" ref="D192:D204" si="11">41866</f>
        <v>41866</v>
      </c>
      <c r="E192" s="1">
        <f t="shared" ref="E192:E204" si="12">40.884765625</f>
        <v>40.884765625</v>
      </c>
    </row>
    <row r="193" spans="3:5" x14ac:dyDescent="0.25">
      <c r="C193" s="1">
        <f>33286</f>
        <v>33286</v>
      </c>
      <c r="D193" s="1">
        <f t="shared" si="11"/>
        <v>41866</v>
      </c>
      <c r="E193" s="1">
        <f t="shared" si="12"/>
        <v>40.884765625</v>
      </c>
    </row>
    <row r="194" spans="3:5" x14ac:dyDescent="0.25">
      <c r="C194" s="1">
        <f>33459</f>
        <v>33459</v>
      </c>
      <c r="D194" s="1">
        <f t="shared" si="11"/>
        <v>41866</v>
      </c>
      <c r="E194" s="1">
        <f t="shared" si="12"/>
        <v>40.884765625</v>
      </c>
    </row>
    <row r="195" spans="3:5" x14ac:dyDescent="0.25">
      <c r="C195" s="1">
        <f>33638</f>
        <v>33638</v>
      </c>
      <c r="D195" s="1">
        <f t="shared" si="11"/>
        <v>41866</v>
      </c>
      <c r="E195" s="1">
        <f t="shared" si="12"/>
        <v>40.884765625</v>
      </c>
    </row>
    <row r="196" spans="3:5" x14ac:dyDescent="0.25">
      <c r="C196" s="1">
        <f>33778</f>
        <v>33778</v>
      </c>
      <c r="D196" s="1">
        <f t="shared" si="11"/>
        <v>41866</v>
      </c>
      <c r="E196" s="1">
        <f t="shared" si="12"/>
        <v>40.884765625</v>
      </c>
    </row>
    <row r="197" spans="3:5" x14ac:dyDescent="0.25">
      <c r="C197" s="1">
        <f>33979</f>
        <v>33979</v>
      </c>
      <c r="D197" s="1">
        <f t="shared" si="11"/>
        <v>41866</v>
      </c>
      <c r="E197" s="1">
        <f t="shared" si="12"/>
        <v>40.884765625</v>
      </c>
    </row>
    <row r="198" spans="3:5" x14ac:dyDescent="0.25">
      <c r="C198" s="1">
        <f>34181</f>
        <v>34181</v>
      </c>
      <c r="D198" s="1">
        <f t="shared" si="11"/>
        <v>41866</v>
      </c>
      <c r="E198" s="1">
        <f t="shared" si="12"/>
        <v>40.884765625</v>
      </c>
    </row>
    <row r="199" spans="3:5" x14ac:dyDescent="0.25">
      <c r="C199" s="1">
        <f>34393</f>
        <v>34393</v>
      </c>
      <c r="D199" s="1">
        <f t="shared" si="11"/>
        <v>41866</v>
      </c>
      <c r="E199" s="1">
        <f t="shared" si="12"/>
        <v>40.884765625</v>
      </c>
    </row>
    <row r="200" spans="3:5" x14ac:dyDescent="0.25">
      <c r="C200" s="1">
        <f>34562</f>
        <v>34562</v>
      </c>
      <c r="D200" s="1">
        <f t="shared" si="11"/>
        <v>41866</v>
      </c>
      <c r="E200" s="1">
        <f t="shared" si="12"/>
        <v>40.884765625</v>
      </c>
    </row>
    <row r="201" spans="3:5" x14ac:dyDescent="0.25">
      <c r="C201" s="1">
        <f>34775</f>
        <v>34775</v>
      </c>
      <c r="D201" s="1">
        <f t="shared" si="11"/>
        <v>41866</v>
      </c>
      <c r="E201" s="1">
        <f t="shared" si="12"/>
        <v>40.884765625</v>
      </c>
    </row>
    <row r="202" spans="3:5" x14ac:dyDescent="0.25">
      <c r="C202" s="1">
        <f>34914</f>
        <v>34914</v>
      </c>
      <c r="D202" s="1">
        <f t="shared" si="11"/>
        <v>41866</v>
      </c>
      <c r="E202" s="1">
        <f t="shared" si="12"/>
        <v>40.884765625</v>
      </c>
    </row>
    <row r="203" spans="3:5" x14ac:dyDescent="0.25">
      <c r="C203" s="1">
        <f>35045</f>
        <v>35045</v>
      </c>
      <c r="D203" s="1">
        <f t="shared" si="11"/>
        <v>41866</v>
      </c>
      <c r="E203" s="1">
        <f t="shared" si="12"/>
        <v>40.884765625</v>
      </c>
    </row>
    <row r="204" spans="3:5" x14ac:dyDescent="0.25">
      <c r="C204" s="1">
        <f>35170</f>
        <v>35170</v>
      </c>
      <c r="D204" s="1">
        <f t="shared" si="11"/>
        <v>41866</v>
      </c>
      <c r="E204" s="1">
        <f t="shared" si="12"/>
        <v>40.884765625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2016-01-08T15:26:27Z</dcterms:modified>
</cp:coreProperties>
</file>