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M-GWT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13" i="2" l="1"/>
  <c r="H13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E139" i="2"/>
  <c r="D139" i="2"/>
  <c r="C139" i="2"/>
  <c r="E138" i="2"/>
  <c r="D138" i="2"/>
  <c r="C138" i="2"/>
  <c r="E137" i="2"/>
  <c r="D137" i="2"/>
  <c r="C137" i="2"/>
  <c r="E136" i="2"/>
  <c r="D136" i="2"/>
  <c r="C136" i="2"/>
  <c r="E135" i="2"/>
  <c r="D135" i="2"/>
  <c r="C135" i="2"/>
  <c r="E134" i="2"/>
  <c r="D134" i="2"/>
  <c r="C134" i="2"/>
  <c r="E133" i="2"/>
  <c r="D133" i="2"/>
  <c r="C133" i="2"/>
  <c r="E132" i="2"/>
  <c r="D132" i="2"/>
  <c r="C132" i="2"/>
  <c r="E131" i="2"/>
  <c r="D131" i="2"/>
  <c r="C131" i="2"/>
  <c r="E130" i="2"/>
  <c r="D130" i="2"/>
  <c r="C130" i="2"/>
  <c r="E129" i="2"/>
  <c r="D129" i="2"/>
  <c r="C129" i="2"/>
  <c r="E128" i="2"/>
  <c r="D128" i="2"/>
  <c r="C128" i="2"/>
  <c r="E127" i="2"/>
  <c r="D127" i="2"/>
  <c r="C127" i="2"/>
  <c r="E126" i="2"/>
  <c r="D126" i="2"/>
  <c r="C126" i="2"/>
  <c r="E125" i="2"/>
  <c r="D125" i="2"/>
  <c r="C125" i="2"/>
  <c r="E124" i="2"/>
  <c r="D124" i="2"/>
  <c r="C124" i="2"/>
  <c r="E123" i="2"/>
  <c r="D123" i="2"/>
  <c r="C123" i="2"/>
  <c r="E122" i="2"/>
  <c r="D122" i="2"/>
  <c r="C122" i="2"/>
  <c r="E121" i="2"/>
  <c r="D121" i="2"/>
  <c r="C121" i="2"/>
  <c r="E120" i="2"/>
  <c r="D120" i="2"/>
  <c r="C120" i="2"/>
  <c r="E119" i="2"/>
  <c r="D119" i="2"/>
  <c r="C119" i="2"/>
  <c r="E118" i="2"/>
  <c r="D118" i="2"/>
  <c r="C118" i="2"/>
  <c r="E117" i="2"/>
  <c r="D117" i="2"/>
  <c r="C117" i="2"/>
  <c r="E116" i="2"/>
  <c r="D116" i="2"/>
  <c r="C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I13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<sst xmlns="http://schemas.openxmlformats.org/spreadsheetml/2006/main" count="9" uniqueCount="9">
  <si>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</si>
  <si>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</si>
  <si>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</si>
  <si>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</si>
  <si>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295(114x)</t>
  </si>
  <si>
    <t>AVERAGE: 163(208x)</t>
  </si>
  <si>
    <t>begin avg</t>
  </si>
  <si>
    <t>max</t>
  </si>
  <si>
    <t>end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</si>
</sst>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Sheet1!$A$2:$A$115</c:f>
              <c:numCache>
                <c:formatCode>General</c:formatCode>
                <c:ptCount val="114"/>
                <c:pt idx="0">
                  <c:v>1067</c:v>
                </c:pt>
                <c:pt idx="1">
                  <c:v>1372</c:v>
                </c:pt>
                <c:pt idx="2">
                  <c:v>1720</c:v>
                </c:pt>
                <c:pt idx="3">
                  <c:v>2009</c:v>
                </c:pt>
                <c:pt idx="4">
                  <c:v>2318</c:v>
                </c:pt>
                <c:pt idx="5">
                  <c:v>2598</c:v>
                </c:pt>
                <c:pt idx="6">
                  <c:v>2894</c:v>
                </c:pt>
                <c:pt idx="7">
                  <c:v>3161</c:v>
                </c:pt>
                <c:pt idx="8">
                  <c:v>3466</c:v>
                </c:pt>
                <c:pt idx="9">
                  <c:v>3741</c:v>
                </c:pt>
                <c:pt idx="10">
                  <c:v>4038</c:v>
                </c:pt>
                <c:pt idx="11">
                  <c:v>4329</c:v>
                </c:pt>
                <c:pt idx="12">
                  <c:v>4619</c:v>
                </c:pt>
                <c:pt idx="13">
                  <c:v>4925</c:v>
                </c:pt>
                <c:pt idx="14">
                  <c:v>5234</c:v>
                </c:pt>
                <c:pt idx="15">
                  <c:v>5549</c:v>
                </c:pt>
                <c:pt idx="16">
                  <c:v>5815</c:v>
                </c:pt>
                <c:pt idx="17">
                  <c:v>6083</c:v>
                </c:pt>
                <c:pt idx="18">
                  <c:v>6382</c:v>
                </c:pt>
                <c:pt idx="19">
                  <c:v>6685</c:v>
                </c:pt>
                <c:pt idx="20">
                  <c:v>6994</c:v>
                </c:pt>
                <c:pt idx="21">
                  <c:v>7343</c:v>
                </c:pt>
                <c:pt idx="22">
                  <c:v>7649</c:v>
                </c:pt>
                <c:pt idx="23">
                  <c:v>7974</c:v>
                </c:pt>
                <c:pt idx="24">
                  <c:v>8262</c:v>
                </c:pt>
                <c:pt idx="25">
                  <c:v>8560</c:v>
                </c:pt>
                <c:pt idx="26">
                  <c:v>8875</c:v>
                </c:pt>
                <c:pt idx="27">
                  <c:v>9170</c:v>
                </c:pt>
                <c:pt idx="28">
                  <c:v>9490</c:v>
                </c:pt>
                <c:pt idx="29">
                  <c:v>9786</c:v>
                </c:pt>
                <c:pt idx="30">
                  <c:v>10093</c:v>
                </c:pt>
                <c:pt idx="31">
                  <c:v>10431</c:v>
                </c:pt>
                <c:pt idx="32">
                  <c:v>10761</c:v>
                </c:pt>
                <c:pt idx="33">
                  <c:v>11073</c:v>
                </c:pt>
                <c:pt idx="34">
                  <c:v>11376</c:v>
                </c:pt>
                <c:pt idx="35">
                  <c:v>11689</c:v>
                </c:pt>
                <c:pt idx="36">
                  <c:v>11948</c:v>
                </c:pt>
                <c:pt idx="37">
                  <c:v>12229</c:v>
                </c:pt>
                <c:pt idx="38">
                  <c:v>12528</c:v>
                </c:pt>
                <c:pt idx="39">
                  <c:v>12819</c:v>
                </c:pt>
                <c:pt idx="40">
                  <c:v>13100</c:v>
                </c:pt>
                <c:pt idx="41">
                  <c:v>13384</c:v>
                </c:pt>
                <c:pt idx="42">
                  <c:v>13644</c:v>
                </c:pt>
                <c:pt idx="43">
                  <c:v>13914</c:v>
                </c:pt>
                <c:pt idx="44">
                  <c:v>14223</c:v>
                </c:pt>
                <c:pt idx="45">
                  <c:v>14556</c:v>
                </c:pt>
                <c:pt idx="46">
                  <c:v>14888</c:v>
                </c:pt>
                <c:pt idx="47">
                  <c:v>15220</c:v>
                </c:pt>
                <c:pt idx="48">
                  <c:v>15528</c:v>
                </c:pt>
                <c:pt idx="49">
                  <c:v>15837</c:v>
                </c:pt>
                <c:pt idx="50">
                  <c:v>16134</c:v>
                </c:pt>
                <c:pt idx="51">
                  <c:v>16446</c:v>
                </c:pt>
                <c:pt idx="52">
                  <c:v>16723</c:v>
                </c:pt>
                <c:pt idx="53">
                  <c:v>17028</c:v>
                </c:pt>
                <c:pt idx="54">
                  <c:v>17319</c:v>
                </c:pt>
                <c:pt idx="55">
                  <c:v>17599</c:v>
                </c:pt>
                <c:pt idx="56">
                  <c:v>17883</c:v>
                </c:pt>
                <c:pt idx="57">
                  <c:v>18181</c:v>
                </c:pt>
                <c:pt idx="58">
                  <c:v>18477</c:v>
                </c:pt>
                <c:pt idx="59">
                  <c:v>18792</c:v>
                </c:pt>
                <c:pt idx="60">
                  <c:v>19081</c:v>
                </c:pt>
                <c:pt idx="61">
                  <c:v>19388</c:v>
                </c:pt>
                <c:pt idx="62">
                  <c:v>19703</c:v>
                </c:pt>
                <c:pt idx="63">
                  <c:v>19990</c:v>
                </c:pt>
                <c:pt idx="64">
                  <c:v>20298</c:v>
                </c:pt>
                <c:pt idx="65">
                  <c:v>20594</c:v>
                </c:pt>
                <c:pt idx="66">
                  <c:v>20911</c:v>
                </c:pt>
                <c:pt idx="67">
                  <c:v>21218</c:v>
                </c:pt>
                <c:pt idx="68">
                  <c:v>21516</c:v>
                </c:pt>
                <c:pt idx="69">
                  <c:v>21818</c:v>
                </c:pt>
                <c:pt idx="70">
                  <c:v>22112</c:v>
                </c:pt>
                <c:pt idx="71">
                  <c:v>22408</c:v>
                </c:pt>
                <c:pt idx="72">
                  <c:v>22703</c:v>
                </c:pt>
                <c:pt idx="73">
                  <c:v>22981</c:v>
                </c:pt>
                <c:pt idx="74">
                  <c:v>23259</c:v>
                </c:pt>
                <c:pt idx="75">
                  <c:v>23530</c:v>
                </c:pt>
                <c:pt idx="76">
                  <c:v>23869</c:v>
                </c:pt>
                <c:pt idx="77">
                  <c:v>24152</c:v>
                </c:pt>
                <c:pt idx="78">
                  <c:v>24424</c:v>
                </c:pt>
                <c:pt idx="79">
                  <c:v>24731</c:v>
                </c:pt>
                <c:pt idx="80">
                  <c:v>25014</c:v>
                </c:pt>
                <c:pt idx="81">
                  <c:v>25309</c:v>
                </c:pt>
                <c:pt idx="82">
                  <c:v>25605</c:v>
                </c:pt>
                <c:pt idx="83">
                  <c:v>25879</c:v>
                </c:pt>
                <c:pt idx="84">
                  <c:v>26168</c:v>
                </c:pt>
                <c:pt idx="85">
                  <c:v>26471</c:v>
                </c:pt>
                <c:pt idx="86">
                  <c:v>26792</c:v>
                </c:pt>
                <c:pt idx="87">
                  <c:v>27079</c:v>
                </c:pt>
                <c:pt idx="88">
                  <c:v>27344</c:v>
                </c:pt>
                <c:pt idx="89">
                  <c:v>27640</c:v>
                </c:pt>
                <c:pt idx="90">
                  <c:v>27940</c:v>
                </c:pt>
                <c:pt idx="91">
                  <c:v>28236</c:v>
                </c:pt>
                <c:pt idx="92">
                  <c:v>28518</c:v>
                </c:pt>
                <c:pt idx="93">
                  <c:v>28796</c:v>
                </c:pt>
                <c:pt idx="94">
                  <c:v>29112</c:v>
                </c:pt>
                <c:pt idx="95">
                  <c:v>29405</c:v>
                </c:pt>
                <c:pt idx="96">
                  <c:v>29713</c:v>
                </c:pt>
                <c:pt idx="97">
                  <c:v>30029</c:v>
                </c:pt>
                <c:pt idx="98">
                  <c:v>30317</c:v>
                </c:pt>
                <c:pt idx="99">
                  <c:v>30633</c:v>
                </c:pt>
                <c:pt idx="100">
                  <c:v>30941</c:v>
                </c:pt>
                <c:pt idx="101">
                  <c:v>31229</c:v>
                </c:pt>
                <c:pt idx="102">
                  <c:v>31542</c:v>
                </c:pt>
                <c:pt idx="103">
                  <c:v>31851</c:v>
                </c:pt>
                <c:pt idx="104">
                  <c:v>32131</c:v>
                </c:pt>
                <c:pt idx="105">
                  <c:v>32414</c:v>
                </c:pt>
                <c:pt idx="106">
                  <c:v>32755</c:v>
                </c:pt>
                <c:pt idx="107">
                  <c:v>33068</c:v>
                </c:pt>
                <c:pt idx="108">
                  <c:v>33382</c:v>
                </c:pt>
                <c:pt idx="109">
                  <c:v>33673</c:v>
                </c:pt>
                <c:pt idx="110">
                  <c:v>33942</c:v>
                </c:pt>
                <c:pt idx="111">
                  <c:v>34208</c:v>
                </c:pt>
                <c:pt idx="112">
                  <c:v>34495</c:v>
                </c:pt>
                <c:pt idx="113">
                  <c:v>34793</c:v>
                </c:pt>
              </c:numCache>
            </c:numRef>
          </c:cat>
          <c:val>
            <c:numRef>
              <c:f>Sheet1!$B$2:$B$115</c:f>
              <c:numCache>
                <c:formatCode>General</c:formatCode>
                <c:ptCount val="114"/>
                <c:pt idx="0">
                  <c:v>0</c:v>
                </c:pt>
                <c:pt idx="1">
                  <c:v>20</c:v>
                </c:pt>
                <c:pt idx="2">
                  <c:v>25</c:v>
                </c:pt>
                <c:pt idx="3">
                  <c:v>21</c:v>
                </c:pt>
                <c:pt idx="4">
                  <c:v>26</c:v>
                </c:pt>
                <c:pt idx="5">
                  <c:v>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</c:v>
                </c:pt>
                <c:pt idx="16">
                  <c:v>0</c:v>
                </c:pt>
                <c:pt idx="17">
                  <c:v>0</c:v>
                </c:pt>
                <c:pt idx="18">
                  <c:v>43</c:v>
                </c:pt>
                <c:pt idx="19">
                  <c:v>26</c:v>
                </c:pt>
                <c:pt idx="20">
                  <c:v>26</c:v>
                </c:pt>
                <c:pt idx="21">
                  <c:v>30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37</c:v>
                </c:pt>
                <c:pt idx="27">
                  <c:v>11</c:v>
                </c:pt>
                <c:pt idx="28">
                  <c:v>16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9</c:v>
                </c:pt>
                <c:pt idx="46">
                  <c:v>39</c:v>
                </c:pt>
                <c:pt idx="47">
                  <c:v>20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15</c:v>
                </c:pt>
                <c:pt idx="56">
                  <c:v>29</c:v>
                </c:pt>
                <c:pt idx="57">
                  <c:v>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9</c:v>
                </c:pt>
                <c:pt idx="66">
                  <c:v>17</c:v>
                </c:pt>
                <c:pt idx="67">
                  <c:v>18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</c:v>
                </c:pt>
                <c:pt idx="76">
                  <c:v>23</c:v>
                </c:pt>
                <c:pt idx="77">
                  <c:v>16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22</c:v>
                </c:pt>
                <c:pt idx="97">
                  <c:v>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34</c:v>
                </c:pt>
                <c:pt idx="107">
                  <c:v>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040432"/>
        <c:axId val="-2075046416"/>
      </c:lineChart>
      <c:catAx>
        <c:axId val="-2075040432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2075046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504641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2075040432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Sheet1!$C$2:$C$209</c:f>
              <c:numCache>
                <c:formatCode>General</c:formatCode>
                <c:ptCount val="208"/>
                <c:pt idx="0">
                  <c:v>1049</c:v>
                </c:pt>
                <c:pt idx="1">
                  <c:v>1222</c:v>
                </c:pt>
                <c:pt idx="2">
                  <c:v>1446</c:v>
                </c:pt>
                <c:pt idx="3">
                  <c:v>1622</c:v>
                </c:pt>
                <c:pt idx="4">
                  <c:v>1856</c:v>
                </c:pt>
                <c:pt idx="5">
                  <c:v>2058</c:v>
                </c:pt>
                <c:pt idx="6">
                  <c:v>2193</c:v>
                </c:pt>
                <c:pt idx="7">
                  <c:v>2328</c:v>
                </c:pt>
                <c:pt idx="8">
                  <c:v>2454</c:v>
                </c:pt>
                <c:pt idx="9">
                  <c:v>2588</c:v>
                </c:pt>
                <c:pt idx="10">
                  <c:v>2749</c:v>
                </c:pt>
                <c:pt idx="11">
                  <c:v>2896</c:v>
                </c:pt>
                <c:pt idx="12">
                  <c:v>3021</c:v>
                </c:pt>
                <c:pt idx="13">
                  <c:v>3184</c:v>
                </c:pt>
                <c:pt idx="14">
                  <c:v>3335</c:v>
                </c:pt>
                <c:pt idx="15">
                  <c:v>3496</c:v>
                </c:pt>
                <c:pt idx="16">
                  <c:v>3655</c:v>
                </c:pt>
                <c:pt idx="17">
                  <c:v>3815</c:v>
                </c:pt>
                <c:pt idx="18">
                  <c:v>3938</c:v>
                </c:pt>
                <c:pt idx="19">
                  <c:v>4080</c:v>
                </c:pt>
                <c:pt idx="20">
                  <c:v>4221</c:v>
                </c:pt>
                <c:pt idx="21">
                  <c:v>4382</c:v>
                </c:pt>
                <c:pt idx="22">
                  <c:v>4530</c:v>
                </c:pt>
                <c:pt idx="23">
                  <c:v>4686</c:v>
                </c:pt>
                <c:pt idx="24">
                  <c:v>4818</c:v>
                </c:pt>
                <c:pt idx="25">
                  <c:v>4987</c:v>
                </c:pt>
                <c:pt idx="26">
                  <c:v>5116</c:v>
                </c:pt>
                <c:pt idx="27">
                  <c:v>5247</c:v>
                </c:pt>
                <c:pt idx="28">
                  <c:v>5397</c:v>
                </c:pt>
                <c:pt idx="29">
                  <c:v>5543</c:v>
                </c:pt>
                <c:pt idx="30">
                  <c:v>5722</c:v>
                </c:pt>
                <c:pt idx="31">
                  <c:v>5844</c:v>
                </c:pt>
                <c:pt idx="32">
                  <c:v>5965</c:v>
                </c:pt>
                <c:pt idx="33">
                  <c:v>6086</c:v>
                </c:pt>
                <c:pt idx="34">
                  <c:v>6223</c:v>
                </c:pt>
                <c:pt idx="35">
                  <c:v>6477</c:v>
                </c:pt>
                <c:pt idx="36">
                  <c:v>6655</c:v>
                </c:pt>
                <c:pt idx="37">
                  <c:v>6839</c:v>
                </c:pt>
                <c:pt idx="38">
                  <c:v>7016</c:v>
                </c:pt>
                <c:pt idx="39">
                  <c:v>7217</c:v>
                </c:pt>
                <c:pt idx="40">
                  <c:v>7394</c:v>
                </c:pt>
                <c:pt idx="41">
                  <c:v>7546</c:v>
                </c:pt>
                <c:pt idx="42">
                  <c:v>7734</c:v>
                </c:pt>
                <c:pt idx="43">
                  <c:v>7885</c:v>
                </c:pt>
                <c:pt idx="44">
                  <c:v>8054</c:v>
                </c:pt>
                <c:pt idx="45">
                  <c:v>8189</c:v>
                </c:pt>
                <c:pt idx="46">
                  <c:v>8369</c:v>
                </c:pt>
                <c:pt idx="47">
                  <c:v>8545</c:v>
                </c:pt>
                <c:pt idx="48">
                  <c:v>8776</c:v>
                </c:pt>
                <c:pt idx="49">
                  <c:v>8986</c:v>
                </c:pt>
                <c:pt idx="50">
                  <c:v>9179</c:v>
                </c:pt>
                <c:pt idx="51">
                  <c:v>9386</c:v>
                </c:pt>
                <c:pt idx="52">
                  <c:v>9551</c:v>
                </c:pt>
                <c:pt idx="53">
                  <c:v>9688</c:v>
                </c:pt>
                <c:pt idx="54">
                  <c:v>9886</c:v>
                </c:pt>
                <c:pt idx="55">
                  <c:v>10062</c:v>
                </c:pt>
                <c:pt idx="56">
                  <c:v>10251</c:v>
                </c:pt>
                <c:pt idx="57">
                  <c:v>10438</c:v>
                </c:pt>
                <c:pt idx="58">
                  <c:v>10606</c:v>
                </c:pt>
                <c:pt idx="59">
                  <c:v>10784</c:v>
                </c:pt>
                <c:pt idx="60">
                  <c:v>10947</c:v>
                </c:pt>
                <c:pt idx="61">
                  <c:v>11129</c:v>
                </c:pt>
                <c:pt idx="62">
                  <c:v>11297</c:v>
                </c:pt>
                <c:pt idx="63">
                  <c:v>11459</c:v>
                </c:pt>
                <c:pt idx="64">
                  <c:v>11632</c:v>
                </c:pt>
                <c:pt idx="65">
                  <c:v>11783</c:v>
                </c:pt>
                <c:pt idx="66">
                  <c:v>11956</c:v>
                </c:pt>
                <c:pt idx="67">
                  <c:v>12101</c:v>
                </c:pt>
                <c:pt idx="68">
                  <c:v>12281</c:v>
                </c:pt>
                <c:pt idx="69">
                  <c:v>12431</c:v>
                </c:pt>
                <c:pt idx="70">
                  <c:v>12613</c:v>
                </c:pt>
                <c:pt idx="71">
                  <c:v>12783</c:v>
                </c:pt>
                <c:pt idx="72">
                  <c:v>12957</c:v>
                </c:pt>
                <c:pt idx="73">
                  <c:v>13122</c:v>
                </c:pt>
                <c:pt idx="74">
                  <c:v>13249</c:v>
                </c:pt>
                <c:pt idx="75">
                  <c:v>13415</c:v>
                </c:pt>
                <c:pt idx="76">
                  <c:v>13541</c:v>
                </c:pt>
                <c:pt idx="77">
                  <c:v>13739</c:v>
                </c:pt>
                <c:pt idx="78">
                  <c:v>13935</c:v>
                </c:pt>
                <c:pt idx="79">
                  <c:v>14086</c:v>
                </c:pt>
                <c:pt idx="80">
                  <c:v>14266</c:v>
                </c:pt>
                <c:pt idx="81">
                  <c:v>14423</c:v>
                </c:pt>
                <c:pt idx="82">
                  <c:v>14597</c:v>
                </c:pt>
                <c:pt idx="83">
                  <c:v>14762</c:v>
                </c:pt>
                <c:pt idx="84">
                  <c:v>14966</c:v>
                </c:pt>
                <c:pt idx="85">
                  <c:v>15121</c:v>
                </c:pt>
                <c:pt idx="86">
                  <c:v>15315</c:v>
                </c:pt>
                <c:pt idx="87">
                  <c:v>15470</c:v>
                </c:pt>
                <c:pt idx="88">
                  <c:v>15649</c:v>
                </c:pt>
                <c:pt idx="89">
                  <c:v>15805</c:v>
                </c:pt>
                <c:pt idx="90">
                  <c:v>15988</c:v>
                </c:pt>
                <c:pt idx="91">
                  <c:v>16157</c:v>
                </c:pt>
                <c:pt idx="92">
                  <c:v>16324</c:v>
                </c:pt>
                <c:pt idx="93">
                  <c:v>16492</c:v>
                </c:pt>
                <c:pt idx="94">
                  <c:v>16656</c:v>
                </c:pt>
                <c:pt idx="95">
                  <c:v>16829</c:v>
                </c:pt>
                <c:pt idx="96">
                  <c:v>16976</c:v>
                </c:pt>
                <c:pt idx="97">
                  <c:v>17151</c:v>
                </c:pt>
                <c:pt idx="98">
                  <c:v>17311</c:v>
                </c:pt>
                <c:pt idx="99">
                  <c:v>17473</c:v>
                </c:pt>
                <c:pt idx="100">
                  <c:v>17664</c:v>
                </c:pt>
                <c:pt idx="101">
                  <c:v>17877</c:v>
                </c:pt>
                <c:pt idx="102">
                  <c:v>18031</c:v>
                </c:pt>
                <c:pt idx="103">
                  <c:v>18226</c:v>
                </c:pt>
                <c:pt idx="104">
                  <c:v>18375</c:v>
                </c:pt>
                <c:pt idx="105">
                  <c:v>18506</c:v>
                </c:pt>
                <c:pt idx="106">
                  <c:v>18654</c:v>
                </c:pt>
                <c:pt idx="107">
                  <c:v>18816</c:v>
                </c:pt>
                <c:pt idx="108">
                  <c:v>18958</c:v>
                </c:pt>
                <c:pt idx="109">
                  <c:v>19123</c:v>
                </c:pt>
                <c:pt idx="110">
                  <c:v>19264</c:v>
                </c:pt>
                <c:pt idx="111">
                  <c:v>19448</c:v>
                </c:pt>
                <c:pt idx="112">
                  <c:v>19600</c:v>
                </c:pt>
                <c:pt idx="113">
                  <c:v>19770</c:v>
                </c:pt>
                <c:pt idx="114">
                  <c:v>19937</c:v>
                </c:pt>
                <c:pt idx="115">
                  <c:v>20132</c:v>
                </c:pt>
                <c:pt idx="116">
                  <c:v>20276</c:v>
                </c:pt>
                <c:pt idx="117">
                  <c:v>20451</c:v>
                </c:pt>
                <c:pt idx="118">
                  <c:v>20627</c:v>
                </c:pt>
                <c:pt idx="119">
                  <c:v>20804</c:v>
                </c:pt>
                <c:pt idx="120">
                  <c:v>21002</c:v>
                </c:pt>
                <c:pt idx="121">
                  <c:v>21189</c:v>
                </c:pt>
                <c:pt idx="122">
                  <c:v>21358</c:v>
                </c:pt>
                <c:pt idx="123">
                  <c:v>21518</c:v>
                </c:pt>
                <c:pt idx="124">
                  <c:v>21675</c:v>
                </c:pt>
                <c:pt idx="125">
                  <c:v>21845</c:v>
                </c:pt>
                <c:pt idx="126">
                  <c:v>21992</c:v>
                </c:pt>
                <c:pt idx="127">
                  <c:v>22144</c:v>
                </c:pt>
                <c:pt idx="128">
                  <c:v>22294</c:v>
                </c:pt>
                <c:pt idx="129">
                  <c:v>22494</c:v>
                </c:pt>
                <c:pt idx="130">
                  <c:v>22626</c:v>
                </c:pt>
                <c:pt idx="131">
                  <c:v>22797</c:v>
                </c:pt>
                <c:pt idx="132">
                  <c:v>22965</c:v>
                </c:pt>
                <c:pt idx="133">
                  <c:v>23117</c:v>
                </c:pt>
                <c:pt idx="134">
                  <c:v>23252</c:v>
                </c:pt>
                <c:pt idx="135">
                  <c:v>23383</c:v>
                </c:pt>
                <c:pt idx="136">
                  <c:v>23567</c:v>
                </c:pt>
                <c:pt idx="137">
                  <c:v>23743</c:v>
                </c:pt>
                <c:pt idx="138">
                  <c:v>23914</c:v>
                </c:pt>
                <c:pt idx="139">
                  <c:v>24057</c:v>
                </c:pt>
                <c:pt idx="140">
                  <c:v>24242</c:v>
                </c:pt>
                <c:pt idx="141">
                  <c:v>24401</c:v>
                </c:pt>
                <c:pt idx="142">
                  <c:v>24550</c:v>
                </c:pt>
                <c:pt idx="143">
                  <c:v>24697</c:v>
                </c:pt>
                <c:pt idx="144">
                  <c:v>24868</c:v>
                </c:pt>
                <c:pt idx="145">
                  <c:v>25035</c:v>
                </c:pt>
                <c:pt idx="146">
                  <c:v>25186</c:v>
                </c:pt>
                <c:pt idx="147">
                  <c:v>25353</c:v>
                </c:pt>
                <c:pt idx="148">
                  <c:v>25484</c:v>
                </c:pt>
                <c:pt idx="149">
                  <c:v>25621</c:v>
                </c:pt>
                <c:pt idx="150">
                  <c:v>25758</c:v>
                </c:pt>
                <c:pt idx="151">
                  <c:v>25932</c:v>
                </c:pt>
                <c:pt idx="152">
                  <c:v>26061</c:v>
                </c:pt>
                <c:pt idx="153">
                  <c:v>26244</c:v>
                </c:pt>
                <c:pt idx="154">
                  <c:v>26405</c:v>
                </c:pt>
                <c:pt idx="155">
                  <c:v>26591</c:v>
                </c:pt>
                <c:pt idx="156">
                  <c:v>26764</c:v>
                </c:pt>
                <c:pt idx="157">
                  <c:v>26943</c:v>
                </c:pt>
                <c:pt idx="158">
                  <c:v>27111</c:v>
                </c:pt>
                <c:pt idx="159">
                  <c:v>27235</c:v>
                </c:pt>
                <c:pt idx="160">
                  <c:v>27388</c:v>
                </c:pt>
                <c:pt idx="161">
                  <c:v>27517</c:v>
                </c:pt>
                <c:pt idx="162">
                  <c:v>27721</c:v>
                </c:pt>
                <c:pt idx="163">
                  <c:v>27895</c:v>
                </c:pt>
                <c:pt idx="164">
                  <c:v>28063</c:v>
                </c:pt>
                <c:pt idx="165">
                  <c:v>28204</c:v>
                </c:pt>
                <c:pt idx="166">
                  <c:v>28368</c:v>
                </c:pt>
                <c:pt idx="167">
                  <c:v>28491</c:v>
                </c:pt>
                <c:pt idx="168">
                  <c:v>28623</c:v>
                </c:pt>
                <c:pt idx="169">
                  <c:v>28753</c:v>
                </c:pt>
                <c:pt idx="170">
                  <c:v>28889</c:v>
                </c:pt>
                <c:pt idx="171">
                  <c:v>29024</c:v>
                </c:pt>
                <c:pt idx="172">
                  <c:v>29234</c:v>
                </c:pt>
                <c:pt idx="173">
                  <c:v>29424</c:v>
                </c:pt>
                <c:pt idx="174">
                  <c:v>29584</c:v>
                </c:pt>
                <c:pt idx="175">
                  <c:v>29768</c:v>
                </c:pt>
                <c:pt idx="176">
                  <c:v>29922</c:v>
                </c:pt>
                <c:pt idx="177">
                  <c:v>30108</c:v>
                </c:pt>
                <c:pt idx="178">
                  <c:v>30237</c:v>
                </c:pt>
                <c:pt idx="179">
                  <c:v>30435</c:v>
                </c:pt>
                <c:pt idx="180">
                  <c:v>30607</c:v>
                </c:pt>
                <c:pt idx="181">
                  <c:v>30792</c:v>
                </c:pt>
                <c:pt idx="182">
                  <c:v>30931</c:v>
                </c:pt>
                <c:pt idx="183">
                  <c:v>31083</c:v>
                </c:pt>
                <c:pt idx="184">
                  <c:v>31243</c:v>
                </c:pt>
                <c:pt idx="185">
                  <c:v>31415</c:v>
                </c:pt>
                <c:pt idx="186">
                  <c:v>31567</c:v>
                </c:pt>
                <c:pt idx="187">
                  <c:v>31728</c:v>
                </c:pt>
                <c:pt idx="188">
                  <c:v>31917</c:v>
                </c:pt>
                <c:pt idx="189">
                  <c:v>32056</c:v>
                </c:pt>
                <c:pt idx="190">
                  <c:v>32242</c:v>
                </c:pt>
                <c:pt idx="191">
                  <c:v>32403</c:v>
                </c:pt>
                <c:pt idx="192">
                  <c:v>32693</c:v>
                </c:pt>
                <c:pt idx="193">
                  <c:v>32877</c:v>
                </c:pt>
                <c:pt idx="194">
                  <c:v>33074</c:v>
                </c:pt>
                <c:pt idx="195">
                  <c:v>33242</c:v>
                </c:pt>
                <c:pt idx="196">
                  <c:v>33391</c:v>
                </c:pt>
                <c:pt idx="197">
                  <c:v>33548</c:v>
                </c:pt>
                <c:pt idx="198">
                  <c:v>33714</c:v>
                </c:pt>
                <c:pt idx="199">
                  <c:v>33843</c:v>
                </c:pt>
                <c:pt idx="200">
                  <c:v>34015</c:v>
                </c:pt>
                <c:pt idx="201">
                  <c:v>34163</c:v>
                </c:pt>
                <c:pt idx="202">
                  <c:v>34325</c:v>
                </c:pt>
                <c:pt idx="203">
                  <c:v>34483</c:v>
                </c:pt>
                <c:pt idx="204">
                  <c:v>34653</c:v>
                </c:pt>
                <c:pt idx="205">
                  <c:v>34803</c:v>
                </c:pt>
                <c:pt idx="206">
                  <c:v>34957</c:v>
                </c:pt>
                <c:pt idx="207">
                  <c:v>35085</c:v>
                </c:pt>
              </c:numCache>
            </c:numRef>
          </c:cat>
          <c:val>
            <c:numRef>
              <c:f>Sheet1!$E$2:$E$209</c:f>
              <c:numCache>
                <c:formatCode>General</c:formatCode>
                <c:ptCount val="208"/>
                <c:pt idx="0">
                  <c:v>2.2607421875</c:v>
                </c:pt>
                <c:pt idx="1">
                  <c:v>7.9873046875</c:v>
                </c:pt>
                <c:pt idx="2">
                  <c:v>18.869140625</c:v>
                </c:pt>
                <c:pt idx="3">
                  <c:v>21.7333984375</c:v>
                </c:pt>
                <c:pt idx="4">
                  <c:v>25.5439453125</c:v>
                </c:pt>
                <c:pt idx="5">
                  <c:v>28.126953125</c:v>
                </c:pt>
                <c:pt idx="6">
                  <c:v>29.3154296875</c:v>
                </c:pt>
                <c:pt idx="7">
                  <c:v>30.7255859375</c:v>
                </c:pt>
                <c:pt idx="8">
                  <c:v>31.2265625</c:v>
                </c:pt>
                <c:pt idx="9">
                  <c:v>32.0048828125</c:v>
                </c:pt>
                <c:pt idx="10">
                  <c:v>32.0439453125</c:v>
                </c:pt>
                <c:pt idx="11">
                  <c:v>32.0439453125</c:v>
                </c:pt>
                <c:pt idx="12">
                  <c:v>32.0439453125</c:v>
                </c:pt>
                <c:pt idx="13">
                  <c:v>32.0439453125</c:v>
                </c:pt>
                <c:pt idx="14">
                  <c:v>32.0439453125</c:v>
                </c:pt>
                <c:pt idx="15">
                  <c:v>32.0439453125</c:v>
                </c:pt>
                <c:pt idx="16">
                  <c:v>32.0439453125</c:v>
                </c:pt>
                <c:pt idx="17">
                  <c:v>32.044921875</c:v>
                </c:pt>
                <c:pt idx="18">
                  <c:v>32.0439453125</c:v>
                </c:pt>
                <c:pt idx="19">
                  <c:v>32.0439453125</c:v>
                </c:pt>
                <c:pt idx="20">
                  <c:v>32.0439453125</c:v>
                </c:pt>
                <c:pt idx="21">
                  <c:v>32.0439453125</c:v>
                </c:pt>
                <c:pt idx="22">
                  <c:v>32.0439453125</c:v>
                </c:pt>
                <c:pt idx="23">
                  <c:v>32.0439453125</c:v>
                </c:pt>
                <c:pt idx="24">
                  <c:v>32.0439453125</c:v>
                </c:pt>
                <c:pt idx="25">
                  <c:v>32.0439453125</c:v>
                </c:pt>
                <c:pt idx="26">
                  <c:v>32.0439453125</c:v>
                </c:pt>
                <c:pt idx="27">
                  <c:v>32.0439453125</c:v>
                </c:pt>
                <c:pt idx="28">
                  <c:v>32.0439453125</c:v>
                </c:pt>
                <c:pt idx="29">
                  <c:v>32.1826171875</c:v>
                </c:pt>
                <c:pt idx="30">
                  <c:v>32.541015625</c:v>
                </c:pt>
                <c:pt idx="31">
                  <c:v>32.6240234375</c:v>
                </c:pt>
                <c:pt idx="32">
                  <c:v>32.6240234375</c:v>
                </c:pt>
                <c:pt idx="33">
                  <c:v>32.6240234375</c:v>
                </c:pt>
                <c:pt idx="34">
                  <c:v>32.6240234375</c:v>
                </c:pt>
                <c:pt idx="35">
                  <c:v>33.3896484375</c:v>
                </c:pt>
                <c:pt idx="36">
                  <c:v>36.62890625</c:v>
                </c:pt>
                <c:pt idx="37">
                  <c:v>37.47265625</c:v>
                </c:pt>
                <c:pt idx="38">
                  <c:v>37.14453125</c:v>
                </c:pt>
                <c:pt idx="39">
                  <c:v>37.2578125</c:v>
                </c:pt>
                <c:pt idx="40">
                  <c:v>39.515625</c:v>
                </c:pt>
                <c:pt idx="41">
                  <c:v>39.05859375</c:v>
                </c:pt>
                <c:pt idx="42">
                  <c:v>39.0595703125</c:v>
                </c:pt>
                <c:pt idx="43">
                  <c:v>39.05859375</c:v>
                </c:pt>
                <c:pt idx="44">
                  <c:v>39.05859375</c:v>
                </c:pt>
                <c:pt idx="45">
                  <c:v>39.05859375</c:v>
                </c:pt>
                <c:pt idx="46">
                  <c:v>39.0595703125</c:v>
                </c:pt>
                <c:pt idx="47">
                  <c:v>39.10546875</c:v>
                </c:pt>
                <c:pt idx="48">
                  <c:v>39.3984375</c:v>
                </c:pt>
                <c:pt idx="49">
                  <c:v>40.5830078125</c:v>
                </c:pt>
                <c:pt idx="50">
                  <c:v>39.47265625</c:v>
                </c:pt>
                <c:pt idx="51">
                  <c:v>41.62890625</c:v>
                </c:pt>
                <c:pt idx="52">
                  <c:v>39.953125</c:v>
                </c:pt>
                <c:pt idx="53">
                  <c:v>39.953125</c:v>
                </c:pt>
                <c:pt idx="54">
                  <c:v>39.9541015625</c:v>
                </c:pt>
                <c:pt idx="55">
                  <c:v>39.953125</c:v>
                </c:pt>
                <c:pt idx="56">
                  <c:v>39.9541015625</c:v>
                </c:pt>
                <c:pt idx="57">
                  <c:v>39.953125</c:v>
                </c:pt>
                <c:pt idx="58">
                  <c:v>39.953125</c:v>
                </c:pt>
                <c:pt idx="59">
                  <c:v>39.953125</c:v>
                </c:pt>
                <c:pt idx="60">
                  <c:v>39.953125</c:v>
                </c:pt>
                <c:pt idx="61">
                  <c:v>39.953125</c:v>
                </c:pt>
                <c:pt idx="62">
                  <c:v>39.953125</c:v>
                </c:pt>
                <c:pt idx="63">
                  <c:v>39.6611328125</c:v>
                </c:pt>
                <c:pt idx="64">
                  <c:v>39.703125</c:v>
                </c:pt>
                <c:pt idx="65">
                  <c:v>39.7080078125</c:v>
                </c:pt>
                <c:pt idx="66">
                  <c:v>39.70703125</c:v>
                </c:pt>
                <c:pt idx="67">
                  <c:v>39.70703125</c:v>
                </c:pt>
                <c:pt idx="68">
                  <c:v>39.70703125</c:v>
                </c:pt>
                <c:pt idx="69">
                  <c:v>39.70703125</c:v>
                </c:pt>
                <c:pt idx="70">
                  <c:v>39.7080078125</c:v>
                </c:pt>
                <c:pt idx="71">
                  <c:v>39.70703125</c:v>
                </c:pt>
                <c:pt idx="72">
                  <c:v>39.7080078125</c:v>
                </c:pt>
                <c:pt idx="73">
                  <c:v>39.70703125</c:v>
                </c:pt>
                <c:pt idx="74">
                  <c:v>39.70703125</c:v>
                </c:pt>
                <c:pt idx="75">
                  <c:v>39.70703125</c:v>
                </c:pt>
                <c:pt idx="76">
                  <c:v>39.70703125</c:v>
                </c:pt>
                <c:pt idx="77">
                  <c:v>39.7080078125</c:v>
                </c:pt>
                <c:pt idx="78">
                  <c:v>39.70703125</c:v>
                </c:pt>
                <c:pt idx="79">
                  <c:v>39.70703125</c:v>
                </c:pt>
                <c:pt idx="80">
                  <c:v>39.70703125</c:v>
                </c:pt>
                <c:pt idx="81">
                  <c:v>39.70703125</c:v>
                </c:pt>
                <c:pt idx="82">
                  <c:v>40.08203125</c:v>
                </c:pt>
                <c:pt idx="83">
                  <c:v>42.2734375</c:v>
                </c:pt>
                <c:pt idx="84">
                  <c:v>40.23046875</c:v>
                </c:pt>
                <c:pt idx="85">
                  <c:v>40.26171875</c:v>
                </c:pt>
                <c:pt idx="86">
                  <c:v>40.1845703125</c:v>
                </c:pt>
                <c:pt idx="87">
                  <c:v>40.18359375</c:v>
                </c:pt>
                <c:pt idx="88">
                  <c:v>40.1845703125</c:v>
                </c:pt>
                <c:pt idx="89">
                  <c:v>40.18359375</c:v>
                </c:pt>
                <c:pt idx="90">
                  <c:v>40.18359375</c:v>
                </c:pt>
                <c:pt idx="91">
                  <c:v>40.18359375</c:v>
                </c:pt>
                <c:pt idx="92">
                  <c:v>40.18359375</c:v>
                </c:pt>
                <c:pt idx="93">
                  <c:v>40.18359375</c:v>
                </c:pt>
                <c:pt idx="94">
                  <c:v>40.18359375</c:v>
                </c:pt>
                <c:pt idx="95">
                  <c:v>40.1845703125</c:v>
                </c:pt>
                <c:pt idx="96">
                  <c:v>40.18359375</c:v>
                </c:pt>
                <c:pt idx="97">
                  <c:v>40.1845703125</c:v>
                </c:pt>
                <c:pt idx="98">
                  <c:v>40.18359375</c:v>
                </c:pt>
                <c:pt idx="99">
                  <c:v>40.18359375</c:v>
                </c:pt>
                <c:pt idx="100">
                  <c:v>40.82421875</c:v>
                </c:pt>
                <c:pt idx="101">
                  <c:v>40.296875</c:v>
                </c:pt>
                <c:pt idx="102">
                  <c:v>40.328125</c:v>
                </c:pt>
                <c:pt idx="103">
                  <c:v>40.359375</c:v>
                </c:pt>
                <c:pt idx="104">
                  <c:v>40.36328125</c:v>
                </c:pt>
                <c:pt idx="105">
                  <c:v>40.36328125</c:v>
                </c:pt>
                <c:pt idx="106">
                  <c:v>40.36328125</c:v>
                </c:pt>
                <c:pt idx="107">
                  <c:v>40.36328125</c:v>
                </c:pt>
                <c:pt idx="108">
                  <c:v>40.36328125</c:v>
                </c:pt>
                <c:pt idx="109">
                  <c:v>40.36328125</c:v>
                </c:pt>
                <c:pt idx="110">
                  <c:v>40.36328125</c:v>
                </c:pt>
                <c:pt idx="111">
                  <c:v>40.36328125</c:v>
                </c:pt>
                <c:pt idx="112">
                  <c:v>40.36328125</c:v>
                </c:pt>
                <c:pt idx="113">
                  <c:v>40.36328125</c:v>
                </c:pt>
                <c:pt idx="114">
                  <c:v>40.36328125</c:v>
                </c:pt>
                <c:pt idx="115">
                  <c:v>40.3642578125</c:v>
                </c:pt>
                <c:pt idx="116">
                  <c:v>40.36328125</c:v>
                </c:pt>
                <c:pt idx="117">
                  <c:v>40.36328125</c:v>
                </c:pt>
                <c:pt idx="118">
                  <c:v>40.375</c:v>
                </c:pt>
                <c:pt idx="119">
                  <c:v>40.43359375</c:v>
                </c:pt>
                <c:pt idx="120">
                  <c:v>40.4697265625</c:v>
                </c:pt>
                <c:pt idx="121">
                  <c:v>40.49609375</c:v>
                </c:pt>
                <c:pt idx="122">
                  <c:v>40.5009765625</c:v>
                </c:pt>
                <c:pt idx="123">
                  <c:v>40.5</c:v>
                </c:pt>
                <c:pt idx="124">
                  <c:v>40.5</c:v>
                </c:pt>
                <c:pt idx="125">
                  <c:v>40.5</c:v>
                </c:pt>
                <c:pt idx="126">
                  <c:v>40.5</c:v>
                </c:pt>
                <c:pt idx="127">
                  <c:v>40.5</c:v>
                </c:pt>
                <c:pt idx="128">
                  <c:v>40.5</c:v>
                </c:pt>
                <c:pt idx="129">
                  <c:v>40.5</c:v>
                </c:pt>
                <c:pt idx="130">
                  <c:v>40.5</c:v>
                </c:pt>
                <c:pt idx="131">
                  <c:v>40.5009765625</c:v>
                </c:pt>
                <c:pt idx="132">
                  <c:v>40.5</c:v>
                </c:pt>
                <c:pt idx="133">
                  <c:v>40.5</c:v>
                </c:pt>
                <c:pt idx="134">
                  <c:v>40.5</c:v>
                </c:pt>
                <c:pt idx="135">
                  <c:v>40.5</c:v>
                </c:pt>
                <c:pt idx="136">
                  <c:v>40.50390625</c:v>
                </c:pt>
                <c:pt idx="137">
                  <c:v>42.66796875</c:v>
                </c:pt>
                <c:pt idx="138">
                  <c:v>40.6484375</c:v>
                </c:pt>
                <c:pt idx="139">
                  <c:v>40.67578125</c:v>
                </c:pt>
                <c:pt idx="140">
                  <c:v>40.6728515625</c:v>
                </c:pt>
                <c:pt idx="141">
                  <c:v>40.671875</c:v>
                </c:pt>
                <c:pt idx="142">
                  <c:v>40.6728515625</c:v>
                </c:pt>
                <c:pt idx="143">
                  <c:v>40.671875</c:v>
                </c:pt>
                <c:pt idx="144">
                  <c:v>40.6728515625</c:v>
                </c:pt>
                <c:pt idx="145">
                  <c:v>40.671875</c:v>
                </c:pt>
                <c:pt idx="146">
                  <c:v>40.671875</c:v>
                </c:pt>
                <c:pt idx="147">
                  <c:v>40.671875</c:v>
                </c:pt>
                <c:pt idx="148">
                  <c:v>40.671875</c:v>
                </c:pt>
                <c:pt idx="149">
                  <c:v>40.671875</c:v>
                </c:pt>
                <c:pt idx="150">
                  <c:v>40.671875</c:v>
                </c:pt>
                <c:pt idx="151">
                  <c:v>40.671875</c:v>
                </c:pt>
                <c:pt idx="152">
                  <c:v>40.671875</c:v>
                </c:pt>
                <c:pt idx="153">
                  <c:v>40.6728515625</c:v>
                </c:pt>
                <c:pt idx="154">
                  <c:v>40.671875</c:v>
                </c:pt>
                <c:pt idx="155">
                  <c:v>40.6806640625</c:v>
                </c:pt>
                <c:pt idx="156">
                  <c:v>40.7197265625</c:v>
                </c:pt>
                <c:pt idx="157">
                  <c:v>40.7197265625</c:v>
                </c:pt>
                <c:pt idx="158">
                  <c:v>40.7197265625</c:v>
                </c:pt>
                <c:pt idx="159">
                  <c:v>40.7197265625</c:v>
                </c:pt>
                <c:pt idx="160">
                  <c:v>40.7197265625</c:v>
                </c:pt>
                <c:pt idx="161">
                  <c:v>40.7197265625</c:v>
                </c:pt>
                <c:pt idx="162">
                  <c:v>40.685546875</c:v>
                </c:pt>
                <c:pt idx="163">
                  <c:v>40.6650390625</c:v>
                </c:pt>
                <c:pt idx="164">
                  <c:v>40.599609375</c:v>
                </c:pt>
                <c:pt idx="165">
                  <c:v>40.591796875</c:v>
                </c:pt>
                <c:pt idx="166">
                  <c:v>40.5927734375</c:v>
                </c:pt>
                <c:pt idx="167">
                  <c:v>40.591796875</c:v>
                </c:pt>
                <c:pt idx="168">
                  <c:v>40.59375</c:v>
                </c:pt>
                <c:pt idx="169">
                  <c:v>40.591796875</c:v>
                </c:pt>
                <c:pt idx="170">
                  <c:v>40.59375</c:v>
                </c:pt>
                <c:pt idx="171">
                  <c:v>40.591796875</c:v>
                </c:pt>
                <c:pt idx="172">
                  <c:v>40.576171875</c:v>
                </c:pt>
                <c:pt idx="173">
                  <c:v>40.560546875</c:v>
                </c:pt>
                <c:pt idx="174">
                  <c:v>40.5654296875</c:v>
                </c:pt>
                <c:pt idx="175">
                  <c:v>40.5908203125</c:v>
                </c:pt>
                <c:pt idx="176">
                  <c:v>40.6181640625</c:v>
                </c:pt>
                <c:pt idx="177">
                  <c:v>40.6591796875</c:v>
                </c:pt>
                <c:pt idx="178">
                  <c:v>40.6650390625</c:v>
                </c:pt>
                <c:pt idx="179">
                  <c:v>40.6669921875</c:v>
                </c:pt>
                <c:pt idx="180">
                  <c:v>40.6650390625</c:v>
                </c:pt>
                <c:pt idx="181">
                  <c:v>40.666015625</c:v>
                </c:pt>
                <c:pt idx="182">
                  <c:v>40.6650390625</c:v>
                </c:pt>
                <c:pt idx="183">
                  <c:v>40.666015625</c:v>
                </c:pt>
                <c:pt idx="184">
                  <c:v>40.6650390625</c:v>
                </c:pt>
                <c:pt idx="185">
                  <c:v>40.6650390625</c:v>
                </c:pt>
                <c:pt idx="186">
                  <c:v>40.6650390625</c:v>
                </c:pt>
                <c:pt idx="187">
                  <c:v>40.6650390625</c:v>
                </c:pt>
                <c:pt idx="188">
                  <c:v>40.6650390625</c:v>
                </c:pt>
                <c:pt idx="189">
                  <c:v>40.6650390625</c:v>
                </c:pt>
                <c:pt idx="190">
                  <c:v>40.6669921875</c:v>
                </c:pt>
                <c:pt idx="191">
                  <c:v>40.6650390625</c:v>
                </c:pt>
                <c:pt idx="192">
                  <c:v>40.6806640625</c:v>
                </c:pt>
                <c:pt idx="193">
                  <c:v>40.7216796875</c:v>
                </c:pt>
                <c:pt idx="194">
                  <c:v>40.7509765625</c:v>
                </c:pt>
                <c:pt idx="195">
                  <c:v>40.7587890625</c:v>
                </c:pt>
                <c:pt idx="196">
                  <c:v>40.7587890625</c:v>
                </c:pt>
                <c:pt idx="197">
                  <c:v>40.7587890625</c:v>
                </c:pt>
                <c:pt idx="198">
                  <c:v>40.7587890625</c:v>
                </c:pt>
                <c:pt idx="199">
                  <c:v>40.7587890625</c:v>
                </c:pt>
                <c:pt idx="200">
                  <c:v>40.7587890625</c:v>
                </c:pt>
                <c:pt idx="201">
                  <c:v>40.7587890625</c:v>
                </c:pt>
                <c:pt idx="202">
                  <c:v>40.7607421875</c:v>
                </c:pt>
                <c:pt idx="203">
                  <c:v>40.7587890625</c:v>
                </c:pt>
                <c:pt idx="204">
                  <c:v>40.7587890625</c:v>
                </c:pt>
                <c:pt idx="205">
                  <c:v>40.7587890625</c:v>
                </c:pt>
                <c:pt idx="206">
                  <c:v>40.7587890625</c:v>
                </c:pt>
                <c:pt idx="207">
                  <c:v>40.7587890625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036080"/>
        <c:axId val="-2076439120"/>
      </c:lineChart>
      <c:catAx>
        <c:axId val="-2075036080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2076439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6439120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2075036080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09"/>
  <sheetViews>
    <sheetView tabSelected="1" topLeftCell="A2" workbookViewId="0">
      <selection activeCell="J14" sqref="J14"/>
    </sheetView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1067</f>
        <v>1067</v>
      </c>
      <c r="B2" s="1">
        <f>0</f>
        <v>0</v>
      </c>
      <c r="C2" s="1">
        <f>1049</f>
        <v>1049</v>
      </c>
      <c r="D2" s="1">
        <f>2315</f>
        <v>2315</v>
      </c>
      <c r="E2" s="1">
        <f>2.2607421875</f>
        <v>2.2607421875</v>
      </c>
      <c r="G2" s="1">
        <f>295</f>
        <v>295</v>
      </c>
    </row>
    <row r="3" spans="1:10" x14ac:dyDescent="0.25">
      <c r="A3" s="1">
        <f>1372</f>
        <v>1372</v>
      </c>
      <c r="B3" s="1">
        <f>20</f>
        <v>20</v>
      </c>
      <c r="C3" s="1">
        <f>1222</f>
        <v>1222</v>
      </c>
      <c r="D3" s="1">
        <f>8179</f>
        <v>8179</v>
      </c>
      <c r="E3" s="1">
        <f>7.9873046875</f>
        <v>7.9873046875</v>
      </c>
    </row>
    <row r="4" spans="1:10" x14ac:dyDescent="0.25">
      <c r="A4" s="1">
        <f>1720</f>
        <v>1720</v>
      </c>
      <c r="B4" s="1">
        <f>25</f>
        <v>25</v>
      </c>
      <c r="C4" s="1">
        <f>1446</f>
        <v>1446</v>
      </c>
      <c r="D4" s="1">
        <f>19322</f>
        <v>19322</v>
      </c>
      <c r="E4" s="1">
        <f>18.869140625</f>
        <v>18.869140625</v>
      </c>
      <c r="G4" s="1" t="s">
        <v>5</v>
      </c>
    </row>
    <row r="5" spans="1:10" x14ac:dyDescent="0.25">
      <c r="A5" s="1">
        <f>2009</f>
        <v>2009</v>
      </c>
      <c r="B5" s="1">
        <f>21</f>
        <v>21</v>
      </c>
      <c r="C5" s="1">
        <f>1622</f>
        <v>1622</v>
      </c>
      <c r="D5" s="1">
        <f>22255</f>
        <v>22255</v>
      </c>
      <c r="E5" s="1">
        <f>21.7333984375</f>
        <v>21.7333984375</v>
      </c>
      <c r="G5" s="1">
        <f>163</f>
        <v>163</v>
      </c>
    </row>
    <row r="6" spans="1:10" x14ac:dyDescent="0.25">
      <c r="A6" s="1">
        <f>2318</f>
        <v>2318</v>
      </c>
      <c r="B6" s="1">
        <f>26</f>
        <v>26</v>
      </c>
      <c r="C6" s="1">
        <f>1856</f>
        <v>1856</v>
      </c>
      <c r="D6" s="1">
        <f>26157</f>
        <v>26157</v>
      </c>
      <c r="E6" s="1">
        <f>25.5439453125</f>
        <v>25.5439453125</v>
      </c>
    </row>
    <row r="7" spans="1:10" x14ac:dyDescent="0.25">
      <c r="A7" s="1">
        <f>2598</f>
        <v>2598</v>
      </c>
      <c r="B7" s="1">
        <f>13</f>
        <v>13</v>
      </c>
      <c r="C7" s="1">
        <f>2058</f>
        <v>2058</v>
      </c>
      <c r="D7" s="1">
        <f>28802</f>
        <v>28802</v>
      </c>
      <c r="E7" s="1">
        <f>28.126953125</f>
        <v>28.126953125</v>
      </c>
    </row>
    <row r="8" spans="1:10" x14ac:dyDescent="0.25">
      <c r="A8" s="1">
        <f>2894</f>
        <v>2894</v>
      </c>
      <c r="B8" s="1">
        <f t="shared" ref="B8:B16" si="0">0</f>
        <v>0</v>
      </c>
      <c r="C8" s="1">
        <f>2193</f>
        <v>2193</v>
      </c>
      <c r="D8" s="1">
        <f>30019</f>
        <v>30019</v>
      </c>
      <c r="E8" s="1">
        <f>29.3154296875</f>
        <v>29.3154296875</v>
      </c>
    </row>
    <row r="9" spans="1:10" x14ac:dyDescent="0.25">
      <c r="A9" s="1">
        <f>3161</f>
        <v>3161</v>
      </c>
      <c r="B9" s="1">
        <f t="shared" si="0"/>
        <v>0</v>
      </c>
      <c r="C9" s="1">
        <f>2328</f>
        <v>2328</v>
      </c>
      <c r="D9" s="1">
        <f>31463</f>
        <v>31463</v>
      </c>
      <c r="E9" s="1">
        <f>30.7255859375</f>
        <v>30.7255859375</v>
      </c>
    </row>
    <row r="10" spans="1:10" x14ac:dyDescent="0.25">
      <c r="A10" s="1">
        <f>3466</f>
        <v>3466</v>
      </c>
      <c r="B10" s="1">
        <f t="shared" si="0"/>
        <v>0</v>
      </c>
      <c r="C10" s="1">
        <f>2454</f>
        <v>2454</v>
      </c>
      <c r="D10" s="1">
        <f>31976</f>
        <v>31976</v>
      </c>
      <c r="E10" s="1">
        <f>31.2265625</f>
        <v>31.2265625</v>
      </c>
    </row>
    <row r="11" spans="1:10" x14ac:dyDescent="0.25">
      <c r="A11" s="1">
        <f>3741</f>
        <v>3741</v>
      </c>
      <c r="B11" s="1">
        <f t="shared" si="0"/>
        <v>0</v>
      </c>
      <c r="C11" s="1">
        <f>2588</f>
        <v>2588</v>
      </c>
      <c r="D11" s="1">
        <f>32773</f>
        <v>32773</v>
      </c>
      <c r="E11" s="1">
        <f>32.0048828125</f>
        <v>32.0048828125</v>
      </c>
    </row>
    <row r="12" spans="1:10" x14ac:dyDescent="0.25">
      <c r="A12" s="1">
        <f>4038</f>
        <v>4038</v>
      </c>
      <c r="B12" s="1">
        <f t="shared" si="0"/>
        <v>0</v>
      </c>
      <c r="C12" s="1">
        <f>2749</f>
        <v>2749</v>
      </c>
      <c r="D12" s="1">
        <f>32813</f>
        <v>32813</v>
      </c>
      <c r="E12" s="1">
        <f t="shared" ref="E12:E18" si="1">32.0439453125</f>
        <v>32.0439453125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4329</f>
        <v>4329</v>
      </c>
      <c r="B13" s="1">
        <f t="shared" si="0"/>
        <v>0</v>
      </c>
      <c r="C13" s="1">
        <f>2896</f>
        <v>2896</v>
      </c>
      <c r="D13" s="1">
        <f>32813</f>
        <v>32813</v>
      </c>
      <c r="E13" s="1">
        <f t="shared" si="1"/>
        <v>32.0439453125</v>
      </c>
      <c r="H13" s="1">
        <f>AVERAGE(E11:E23)</f>
        <v>32.041015625</v>
      </c>
      <c r="I13" s="1">
        <f>MAX(E2:E562)</f>
        <v>42.66796875</v>
      </c>
      <c r="J13" s="1">
        <f>AVERAGE(E194:E209)</f>
        <v>40.751220703125</v>
      </c>
    </row>
    <row r="14" spans="1:10" x14ac:dyDescent="0.25">
      <c r="A14" s="1">
        <f>4619</f>
        <v>4619</v>
      </c>
      <c r="B14" s="1">
        <f t="shared" si="0"/>
        <v>0</v>
      </c>
      <c r="C14" s="1">
        <f>3021</f>
        <v>3021</v>
      </c>
      <c r="D14" s="1">
        <f>32813</f>
        <v>32813</v>
      </c>
      <c r="E14" s="1">
        <f t="shared" si="1"/>
        <v>32.0439453125</v>
      </c>
    </row>
    <row r="15" spans="1:10" x14ac:dyDescent="0.25">
      <c r="A15" s="1">
        <f>4925</f>
        <v>4925</v>
      </c>
      <c r="B15" s="1">
        <f t="shared" si="0"/>
        <v>0</v>
      </c>
      <c r="C15" s="1">
        <f>3184</f>
        <v>3184</v>
      </c>
      <c r="D15" s="1">
        <f>32813</f>
        <v>32813</v>
      </c>
      <c r="E15" s="1">
        <f t="shared" si="1"/>
        <v>32.0439453125</v>
      </c>
    </row>
    <row r="16" spans="1:10" x14ac:dyDescent="0.25">
      <c r="A16" s="1">
        <f>5234</f>
        <v>5234</v>
      </c>
      <c r="B16" s="1">
        <f t="shared" si="0"/>
        <v>0</v>
      </c>
      <c r="C16" s="1">
        <f>3335</f>
        <v>3335</v>
      </c>
      <c r="D16" s="1">
        <f>32813</f>
        <v>32813</v>
      </c>
      <c r="E16" s="1">
        <f t="shared" si="1"/>
        <v>32.0439453125</v>
      </c>
    </row>
    <row r="17" spans="1:5" x14ac:dyDescent="0.25">
      <c r="A17" s="1">
        <f>5549</f>
        <v>5549</v>
      </c>
      <c r="B17" s="1">
        <f>9</f>
        <v>9</v>
      </c>
      <c r="C17" s="1">
        <f>3496</f>
        <v>3496</v>
      </c>
      <c r="D17" s="1">
        <f>32813</f>
        <v>32813</v>
      </c>
      <c r="E17" s="1">
        <f t="shared" si="1"/>
        <v>32.0439453125</v>
      </c>
    </row>
    <row r="18" spans="1:5" x14ac:dyDescent="0.25">
      <c r="A18" s="1">
        <f>5815</f>
        <v>5815</v>
      </c>
      <c r="B18" s="1">
        <f>0</f>
        <v>0</v>
      </c>
      <c r="C18" s="1">
        <f>3655</f>
        <v>3655</v>
      </c>
      <c r="D18" s="1">
        <f>32813</f>
        <v>32813</v>
      </c>
      <c r="E18" s="1">
        <f t="shared" si="1"/>
        <v>32.0439453125</v>
      </c>
    </row>
    <row r="19" spans="1:5" x14ac:dyDescent="0.25">
      <c r="A19" s="1">
        <f>6083</f>
        <v>6083</v>
      </c>
      <c r="B19" s="1">
        <f>0</f>
        <v>0</v>
      </c>
      <c r="C19" s="1">
        <f>3815</f>
        <v>3815</v>
      </c>
      <c r="D19" s="1">
        <f>32814</f>
        <v>32814</v>
      </c>
      <c r="E19" s="1">
        <f>32.044921875</f>
        <v>32.044921875</v>
      </c>
    </row>
    <row r="20" spans="1:5" x14ac:dyDescent="0.25">
      <c r="A20" s="1">
        <f>6382</f>
        <v>6382</v>
      </c>
      <c r="B20" s="1">
        <f>43</f>
        <v>43</v>
      </c>
      <c r="C20" s="1">
        <f>3938</f>
        <v>3938</v>
      </c>
      <c r="D20" s="1">
        <f t="shared" ref="D20:D30" si="2">32813</f>
        <v>32813</v>
      </c>
      <c r="E20" s="1">
        <f t="shared" ref="E20:E30" si="3">32.0439453125</f>
        <v>32.0439453125</v>
      </c>
    </row>
    <row r="21" spans="1:5" x14ac:dyDescent="0.25">
      <c r="A21" s="1">
        <f>6685</f>
        <v>6685</v>
      </c>
      <c r="B21" s="1">
        <f>26</f>
        <v>26</v>
      </c>
      <c r="C21" s="1">
        <f>4080</f>
        <v>4080</v>
      </c>
      <c r="D21" s="1">
        <f t="shared" si="2"/>
        <v>32813</v>
      </c>
      <c r="E21" s="1">
        <f t="shared" si="3"/>
        <v>32.0439453125</v>
      </c>
    </row>
    <row r="22" spans="1:5" x14ac:dyDescent="0.25">
      <c r="A22" s="1">
        <f>6994</f>
        <v>6994</v>
      </c>
      <c r="B22" s="1">
        <f>26</f>
        <v>26</v>
      </c>
      <c r="C22" s="1">
        <f>4221</f>
        <v>4221</v>
      </c>
      <c r="D22" s="1">
        <f t="shared" si="2"/>
        <v>32813</v>
      </c>
      <c r="E22" s="1">
        <f t="shared" si="3"/>
        <v>32.0439453125</v>
      </c>
    </row>
    <row r="23" spans="1:5" x14ac:dyDescent="0.25">
      <c r="A23" s="1">
        <f>7343</f>
        <v>7343</v>
      </c>
      <c r="B23" s="1">
        <f>30</f>
        <v>30</v>
      </c>
      <c r="C23" s="1">
        <f>4382</f>
        <v>4382</v>
      </c>
      <c r="D23" s="1">
        <f t="shared" si="2"/>
        <v>32813</v>
      </c>
      <c r="E23" s="1">
        <f t="shared" si="3"/>
        <v>32.0439453125</v>
      </c>
    </row>
    <row r="24" spans="1:5" x14ac:dyDescent="0.25">
      <c r="A24" s="1">
        <f>7649</f>
        <v>7649</v>
      </c>
      <c r="B24" s="1">
        <f>0</f>
        <v>0</v>
      </c>
      <c r="C24" s="1">
        <f>4530</f>
        <v>4530</v>
      </c>
      <c r="D24" s="1">
        <f t="shared" si="2"/>
        <v>32813</v>
      </c>
      <c r="E24" s="1">
        <f t="shared" si="3"/>
        <v>32.0439453125</v>
      </c>
    </row>
    <row r="25" spans="1:5" x14ac:dyDescent="0.25">
      <c r="A25" s="1">
        <f>7974</f>
        <v>7974</v>
      </c>
      <c r="B25" s="1">
        <f>0</f>
        <v>0</v>
      </c>
      <c r="C25" s="1">
        <f>4686</f>
        <v>4686</v>
      </c>
      <c r="D25" s="1">
        <f t="shared" si="2"/>
        <v>32813</v>
      </c>
      <c r="E25" s="1">
        <f t="shared" si="3"/>
        <v>32.0439453125</v>
      </c>
    </row>
    <row r="26" spans="1:5" x14ac:dyDescent="0.25">
      <c r="A26" s="1">
        <f>8262</f>
        <v>8262</v>
      </c>
      <c r="B26" s="1">
        <f>0</f>
        <v>0</v>
      </c>
      <c r="C26" s="1">
        <f>4818</f>
        <v>4818</v>
      </c>
      <c r="D26" s="1">
        <f t="shared" si="2"/>
        <v>32813</v>
      </c>
      <c r="E26" s="1">
        <f t="shared" si="3"/>
        <v>32.0439453125</v>
      </c>
    </row>
    <row r="27" spans="1:5" x14ac:dyDescent="0.25">
      <c r="A27" s="1">
        <f>8560</f>
        <v>8560</v>
      </c>
      <c r="B27" s="1">
        <f>4</f>
        <v>4</v>
      </c>
      <c r="C27" s="1">
        <f>4987</f>
        <v>4987</v>
      </c>
      <c r="D27" s="1">
        <f t="shared" si="2"/>
        <v>32813</v>
      </c>
      <c r="E27" s="1">
        <f t="shared" si="3"/>
        <v>32.0439453125</v>
      </c>
    </row>
    <row r="28" spans="1:5" x14ac:dyDescent="0.25">
      <c r="A28" s="1">
        <f>8875</f>
        <v>8875</v>
      </c>
      <c r="B28" s="1">
        <f>37</f>
        <v>37</v>
      </c>
      <c r="C28" s="1">
        <f>5116</f>
        <v>5116</v>
      </c>
      <c r="D28" s="1">
        <f t="shared" si="2"/>
        <v>32813</v>
      </c>
      <c r="E28" s="1">
        <f t="shared" si="3"/>
        <v>32.0439453125</v>
      </c>
    </row>
    <row r="29" spans="1:5" x14ac:dyDescent="0.25">
      <c r="A29" s="1">
        <f>9170</f>
        <v>9170</v>
      </c>
      <c r="B29" s="1">
        <f>11</f>
        <v>11</v>
      </c>
      <c r="C29" s="1">
        <f>5247</f>
        <v>5247</v>
      </c>
      <c r="D29" s="1">
        <f t="shared" si="2"/>
        <v>32813</v>
      </c>
      <c r="E29" s="1">
        <f t="shared" si="3"/>
        <v>32.0439453125</v>
      </c>
    </row>
    <row r="30" spans="1:5" x14ac:dyDescent="0.25">
      <c r="A30" s="1">
        <f>9490</f>
        <v>9490</v>
      </c>
      <c r="B30" s="1">
        <f>16</f>
        <v>16</v>
      </c>
      <c r="C30" s="1">
        <f>5397</f>
        <v>5397</v>
      </c>
      <c r="D30" s="1">
        <f t="shared" si="2"/>
        <v>32813</v>
      </c>
      <c r="E30" s="1">
        <f t="shared" si="3"/>
        <v>32.0439453125</v>
      </c>
    </row>
    <row r="31" spans="1:5" x14ac:dyDescent="0.25">
      <c r="A31" s="1">
        <f>9786</f>
        <v>9786</v>
      </c>
      <c r="B31" s="1">
        <f>0</f>
        <v>0</v>
      </c>
      <c r="C31" s="1">
        <f>5543</f>
        <v>5543</v>
      </c>
      <c r="D31" s="1">
        <f>32955</f>
        <v>32955</v>
      </c>
      <c r="E31" s="1">
        <f>32.1826171875</f>
        <v>32.1826171875</v>
      </c>
    </row>
    <row r="32" spans="1:5" x14ac:dyDescent="0.25">
      <c r="A32" s="1">
        <f>10093</f>
        <v>10093</v>
      </c>
      <c r="B32" s="1">
        <f>0</f>
        <v>0</v>
      </c>
      <c r="C32" s="1">
        <f>5722</f>
        <v>5722</v>
      </c>
      <c r="D32" s="1">
        <f>33322</f>
        <v>33322</v>
      </c>
      <c r="E32" s="1">
        <f>32.541015625</f>
        <v>32.541015625</v>
      </c>
    </row>
    <row r="33" spans="1:5" x14ac:dyDescent="0.25">
      <c r="A33" s="1">
        <f>10431</f>
        <v>10431</v>
      </c>
      <c r="B33" s="1">
        <f>0</f>
        <v>0</v>
      </c>
      <c r="C33" s="1">
        <f>5844</f>
        <v>5844</v>
      </c>
      <c r="D33" s="1">
        <f>33407</f>
        <v>33407</v>
      </c>
      <c r="E33" s="1">
        <f>32.6240234375</f>
        <v>32.6240234375</v>
      </c>
    </row>
    <row r="34" spans="1:5" x14ac:dyDescent="0.25">
      <c r="A34" s="1">
        <f>10761</f>
        <v>10761</v>
      </c>
      <c r="B34" s="1">
        <f>0</f>
        <v>0</v>
      </c>
      <c r="C34" s="1">
        <f>5965</f>
        <v>5965</v>
      </c>
      <c r="D34" s="1">
        <f>33407</f>
        <v>33407</v>
      </c>
      <c r="E34" s="1">
        <f>32.6240234375</f>
        <v>32.6240234375</v>
      </c>
    </row>
    <row r="35" spans="1:5" x14ac:dyDescent="0.25">
      <c r="A35" s="1">
        <f>11073</f>
        <v>11073</v>
      </c>
      <c r="B35" s="1">
        <f>0</f>
        <v>0</v>
      </c>
      <c r="C35" s="1">
        <f>6086</f>
        <v>6086</v>
      </c>
      <c r="D35" s="1">
        <f>33407</f>
        <v>33407</v>
      </c>
      <c r="E35" s="1">
        <f>32.6240234375</f>
        <v>32.6240234375</v>
      </c>
    </row>
    <row r="36" spans="1:5" x14ac:dyDescent="0.25">
      <c r="A36" s="1">
        <f>11376</f>
        <v>11376</v>
      </c>
      <c r="B36" s="1">
        <f>0</f>
        <v>0</v>
      </c>
      <c r="C36" s="1">
        <f>6223</f>
        <v>6223</v>
      </c>
      <c r="D36" s="1">
        <f>33407</f>
        <v>33407</v>
      </c>
      <c r="E36" s="1">
        <f>32.6240234375</f>
        <v>32.6240234375</v>
      </c>
    </row>
    <row r="37" spans="1:5" x14ac:dyDescent="0.25">
      <c r="A37" s="1">
        <f>11689</f>
        <v>11689</v>
      </c>
      <c r="B37" s="1">
        <f>14</f>
        <v>14</v>
      </c>
      <c r="C37" s="1">
        <f>6477</f>
        <v>6477</v>
      </c>
      <c r="D37" s="1">
        <f>34191</f>
        <v>34191</v>
      </c>
      <c r="E37" s="1">
        <f>33.3896484375</f>
        <v>33.3896484375</v>
      </c>
    </row>
    <row r="38" spans="1:5" x14ac:dyDescent="0.25">
      <c r="A38" s="1">
        <f>11948</f>
        <v>11948</v>
      </c>
      <c r="B38" s="1">
        <f t="shared" ref="B38:B46" si="4">0</f>
        <v>0</v>
      </c>
      <c r="C38" s="1">
        <f>6655</f>
        <v>6655</v>
      </c>
      <c r="D38" s="1">
        <f>37508</f>
        <v>37508</v>
      </c>
      <c r="E38" s="1">
        <f>36.62890625</f>
        <v>36.62890625</v>
      </c>
    </row>
    <row r="39" spans="1:5" x14ac:dyDescent="0.25">
      <c r="A39" s="1">
        <f>12229</f>
        <v>12229</v>
      </c>
      <c r="B39" s="1">
        <f t="shared" si="4"/>
        <v>0</v>
      </c>
      <c r="C39" s="1">
        <f>6839</f>
        <v>6839</v>
      </c>
      <c r="D39" s="1">
        <f>38372</f>
        <v>38372</v>
      </c>
      <c r="E39" s="1">
        <f>37.47265625</f>
        <v>37.47265625</v>
      </c>
    </row>
    <row r="40" spans="1:5" x14ac:dyDescent="0.25">
      <c r="A40" s="1">
        <f>12528</f>
        <v>12528</v>
      </c>
      <c r="B40" s="1">
        <f t="shared" si="4"/>
        <v>0</v>
      </c>
      <c r="C40" s="1">
        <f>7016</f>
        <v>7016</v>
      </c>
      <c r="D40" s="1">
        <f>38036</f>
        <v>38036</v>
      </c>
      <c r="E40" s="1">
        <f>37.14453125</f>
        <v>37.14453125</v>
      </c>
    </row>
    <row r="41" spans="1:5" x14ac:dyDescent="0.25">
      <c r="A41" s="1">
        <f>12819</f>
        <v>12819</v>
      </c>
      <c r="B41" s="1">
        <f t="shared" si="4"/>
        <v>0</v>
      </c>
      <c r="C41" s="1">
        <f>7217</f>
        <v>7217</v>
      </c>
      <c r="D41" s="1">
        <f>38152</f>
        <v>38152</v>
      </c>
      <c r="E41" s="1">
        <f>37.2578125</f>
        <v>37.2578125</v>
      </c>
    </row>
    <row r="42" spans="1:5" x14ac:dyDescent="0.25">
      <c r="A42" s="1">
        <f>13100</f>
        <v>13100</v>
      </c>
      <c r="B42" s="1">
        <f t="shared" si="4"/>
        <v>0</v>
      </c>
      <c r="C42" s="1">
        <f>7394</f>
        <v>7394</v>
      </c>
      <c r="D42" s="1">
        <f>40464</f>
        <v>40464</v>
      </c>
      <c r="E42" s="1">
        <f>39.515625</f>
        <v>39.515625</v>
      </c>
    </row>
    <row r="43" spans="1:5" x14ac:dyDescent="0.25">
      <c r="A43" s="1">
        <f>13384</f>
        <v>13384</v>
      </c>
      <c r="B43" s="1">
        <f t="shared" si="4"/>
        <v>0</v>
      </c>
      <c r="C43" s="1">
        <f>7546</f>
        <v>7546</v>
      </c>
      <c r="D43" s="1">
        <f>39996</f>
        <v>39996</v>
      </c>
      <c r="E43" s="1">
        <f>39.05859375</f>
        <v>39.05859375</v>
      </c>
    </row>
    <row r="44" spans="1:5" x14ac:dyDescent="0.25">
      <c r="A44" s="1">
        <f>13644</f>
        <v>13644</v>
      </c>
      <c r="B44" s="1">
        <f t="shared" si="4"/>
        <v>0</v>
      </c>
      <c r="C44" s="1">
        <f>7734</f>
        <v>7734</v>
      </c>
      <c r="D44" s="1">
        <f>39997</f>
        <v>39997</v>
      </c>
      <c r="E44" s="1">
        <f>39.0595703125</f>
        <v>39.0595703125</v>
      </c>
    </row>
    <row r="45" spans="1:5" x14ac:dyDescent="0.25">
      <c r="A45" s="1">
        <f>13914</f>
        <v>13914</v>
      </c>
      <c r="B45" s="1">
        <f t="shared" si="4"/>
        <v>0</v>
      </c>
      <c r="C45" s="1">
        <f>7885</f>
        <v>7885</v>
      </c>
      <c r="D45" s="1">
        <f>39996</f>
        <v>39996</v>
      </c>
      <c r="E45" s="1">
        <f>39.05859375</f>
        <v>39.05859375</v>
      </c>
    </row>
    <row r="46" spans="1:5" x14ac:dyDescent="0.25">
      <c r="A46" s="1">
        <f>14223</f>
        <v>14223</v>
      </c>
      <c r="B46" s="1">
        <f t="shared" si="4"/>
        <v>0</v>
      </c>
      <c r="C46" s="1">
        <f>8054</f>
        <v>8054</v>
      </c>
      <c r="D46" s="1">
        <f>39996</f>
        <v>39996</v>
      </c>
      <c r="E46" s="1">
        <f>39.05859375</f>
        <v>39.05859375</v>
      </c>
    </row>
    <row r="47" spans="1:5" x14ac:dyDescent="0.25">
      <c r="A47" s="1">
        <f>14556</f>
        <v>14556</v>
      </c>
      <c r="B47" s="1">
        <f>9</f>
        <v>9</v>
      </c>
      <c r="C47" s="1">
        <f>8189</f>
        <v>8189</v>
      </c>
      <c r="D47" s="1">
        <f>39996</f>
        <v>39996</v>
      </c>
      <c r="E47" s="1">
        <f>39.05859375</f>
        <v>39.05859375</v>
      </c>
    </row>
    <row r="48" spans="1:5" x14ac:dyDescent="0.25">
      <c r="A48" s="1">
        <f>14888</f>
        <v>14888</v>
      </c>
      <c r="B48" s="1">
        <f>39</f>
        <v>39</v>
      </c>
      <c r="C48" s="1">
        <f>8369</f>
        <v>8369</v>
      </c>
      <c r="D48" s="1">
        <f>39997</f>
        <v>39997</v>
      </c>
      <c r="E48" s="1">
        <f>39.0595703125</f>
        <v>39.0595703125</v>
      </c>
    </row>
    <row r="49" spans="1:5" x14ac:dyDescent="0.25">
      <c r="A49" s="1">
        <f>15220</f>
        <v>15220</v>
      </c>
      <c r="B49" s="1">
        <f>20</f>
        <v>20</v>
      </c>
      <c r="C49" s="1">
        <f>8545</f>
        <v>8545</v>
      </c>
      <c r="D49" s="1">
        <f>40044</f>
        <v>40044</v>
      </c>
      <c r="E49" s="1">
        <f>39.10546875</f>
        <v>39.10546875</v>
      </c>
    </row>
    <row r="50" spans="1:5" x14ac:dyDescent="0.25">
      <c r="A50" s="1">
        <f>15528</f>
        <v>15528</v>
      </c>
      <c r="B50" s="1">
        <f>0</f>
        <v>0</v>
      </c>
      <c r="C50" s="1">
        <f>8776</f>
        <v>8776</v>
      </c>
      <c r="D50" s="1">
        <f>40344</f>
        <v>40344</v>
      </c>
      <c r="E50" s="1">
        <f>39.3984375</f>
        <v>39.3984375</v>
      </c>
    </row>
    <row r="51" spans="1:5" x14ac:dyDescent="0.25">
      <c r="A51" s="1">
        <f>15837</f>
        <v>15837</v>
      </c>
      <c r="B51" s="1">
        <f>0</f>
        <v>0</v>
      </c>
      <c r="C51" s="1">
        <f>8986</f>
        <v>8986</v>
      </c>
      <c r="D51" s="1">
        <f>41557</f>
        <v>41557</v>
      </c>
      <c r="E51" s="1">
        <f>40.5830078125</f>
        <v>40.5830078125</v>
      </c>
    </row>
    <row r="52" spans="1:5" x14ac:dyDescent="0.25">
      <c r="A52" s="1">
        <f>16134</f>
        <v>16134</v>
      </c>
      <c r="B52" s="1">
        <f>0</f>
        <v>0</v>
      </c>
      <c r="C52" s="1">
        <f>9179</f>
        <v>9179</v>
      </c>
      <c r="D52" s="1">
        <f>40420</f>
        <v>40420</v>
      </c>
      <c r="E52" s="1">
        <f>39.47265625</f>
        <v>39.47265625</v>
      </c>
    </row>
    <row r="53" spans="1:5" x14ac:dyDescent="0.25">
      <c r="A53" s="1">
        <f>16446</f>
        <v>16446</v>
      </c>
      <c r="B53" s="1">
        <f>0</f>
        <v>0</v>
      </c>
      <c r="C53" s="1">
        <f>9386</f>
        <v>9386</v>
      </c>
      <c r="D53" s="1">
        <f>42628</f>
        <v>42628</v>
      </c>
      <c r="E53" s="1">
        <f>41.62890625</f>
        <v>41.62890625</v>
      </c>
    </row>
    <row r="54" spans="1:5" x14ac:dyDescent="0.25">
      <c r="A54" s="1">
        <f>16723</f>
        <v>16723</v>
      </c>
      <c r="B54" s="1">
        <f>0</f>
        <v>0</v>
      </c>
      <c r="C54" s="1">
        <f>9551</f>
        <v>9551</v>
      </c>
      <c r="D54" s="1">
        <f>40912</f>
        <v>40912</v>
      </c>
      <c r="E54" s="1">
        <f>39.953125</f>
        <v>39.953125</v>
      </c>
    </row>
    <row r="55" spans="1:5" x14ac:dyDescent="0.25">
      <c r="A55" s="1">
        <f>17028</f>
        <v>17028</v>
      </c>
      <c r="B55" s="1">
        <f>0</f>
        <v>0</v>
      </c>
      <c r="C55" s="1">
        <f>9688</f>
        <v>9688</v>
      </c>
      <c r="D55" s="1">
        <f>40912</f>
        <v>40912</v>
      </c>
      <c r="E55" s="1">
        <f>39.953125</f>
        <v>39.953125</v>
      </c>
    </row>
    <row r="56" spans="1:5" x14ac:dyDescent="0.25">
      <c r="A56" s="1">
        <f>17319</f>
        <v>17319</v>
      </c>
      <c r="B56" s="1">
        <f>0</f>
        <v>0</v>
      </c>
      <c r="C56" s="1">
        <f>9886</f>
        <v>9886</v>
      </c>
      <c r="D56" s="1">
        <f>40913</f>
        <v>40913</v>
      </c>
      <c r="E56" s="1">
        <f>39.9541015625</f>
        <v>39.9541015625</v>
      </c>
    </row>
    <row r="57" spans="1:5" x14ac:dyDescent="0.25">
      <c r="A57" s="1">
        <f>17599</f>
        <v>17599</v>
      </c>
      <c r="B57" s="1">
        <f>15</f>
        <v>15</v>
      </c>
      <c r="C57" s="1">
        <f>10062</f>
        <v>10062</v>
      </c>
      <c r="D57" s="1">
        <f>40912</f>
        <v>40912</v>
      </c>
      <c r="E57" s="1">
        <f>39.953125</f>
        <v>39.953125</v>
      </c>
    </row>
    <row r="58" spans="1:5" x14ac:dyDescent="0.25">
      <c r="A58" s="1">
        <f>17883</f>
        <v>17883</v>
      </c>
      <c r="B58" s="1">
        <f>29</f>
        <v>29</v>
      </c>
      <c r="C58" s="1">
        <f>10251</f>
        <v>10251</v>
      </c>
      <c r="D58" s="1">
        <f>40913</f>
        <v>40913</v>
      </c>
      <c r="E58" s="1">
        <f>39.9541015625</f>
        <v>39.9541015625</v>
      </c>
    </row>
    <row r="59" spans="1:5" x14ac:dyDescent="0.25">
      <c r="A59" s="1">
        <f>18181</f>
        <v>18181</v>
      </c>
      <c r="B59" s="1">
        <f>9</f>
        <v>9</v>
      </c>
      <c r="C59" s="1">
        <f>10438</f>
        <v>10438</v>
      </c>
      <c r="D59" s="1">
        <f>40912</f>
        <v>40912</v>
      </c>
      <c r="E59" s="1">
        <f t="shared" ref="E59:E64" si="5">39.953125</f>
        <v>39.953125</v>
      </c>
    </row>
    <row r="60" spans="1:5" x14ac:dyDescent="0.25">
      <c r="A60" s="1">
        <f>18477</f>
        <v>18477</v>
      </c>
      <c r="B60" s="1">
        <f>0</f>
        <v>0</v>
      </c>
      <c r="C60" s="1">
        <f>10606</f>
        <v>10606</v>
      </c>
      <c r="D60" s="1">
        <f>40912</f>
        <v>40912</v>
      </c>
      <c r="E60" s="1">
        <f t="shared" si="5"/>
        <v>39.953125</v>
      </c>
    </row>
    <row r="61" spans="1:5" x14ac:dyDescent="0.25">
      <c r="A61" s="1">
        <f>18792</f>
        <v>18792</v>
      </c>
      <c r="B61" s="1">
        <f>0</f>
        <v>0</v>
      </c>
      <c r="C61" s="1">
        <f>10784</f>
        <v>10784</v>
      </c>
      <c r="D61" s="1">
        <f>40912</f>
        <v>40912</v>
      </c>
      <c r="E61" s="1">
        <f t="shared" si="5"/>
        <v>39.953125</v>
      </c>
    </row>
    <row r="62" spans="1:5" x14ac:dyDescent="0.25">
      <c r="A62" s="1">
        <f>19081</f>
        <v>19081</v>
      </c>
      <c r="B62" s="1">
        <f>0</f>
        <v>0</v>
      </c>
      <c r="C62" s="1">
        <f>10947</f>
        <v>10947</v>
      </c>
      <c r="D62" s="1">
        <f>40912</f>
        <v>40912</v>
      </c>
      <c r="E62" s="1">
        <f t="shared" si="5"/>
        <v>39.953125</v>
      </c>
    </row>
    <row r="63" spans="1:5" x14ac:dyDescent="0.25">
      <c r="A63" s="1">
        <f>19388</f>
        <v>19388</v>
      </c>
      <c r="B63" s="1">
        <f>0</f>
        <v>0</v>
      </c>
      <c r="C63" s="1">
        <f>11129</f>
        <v>11129</v>
      </c>
      <c r="D63" s="1">
        <f>40912</f>
        <v>40912</v>
      </c>
      <c r="E63" s="1">
        <f t="shared" si="5"/>
        <v>39.953125</v>
      </c>
    </row>
    <row r="64" spans="1:5" x14ac:dyDescent="0.25">
      <c r="A64" s="1">
        <f>19703</f>
        <v>19703</v>
      </c>
      <c r="B64" s="1">
        <f>0</f>
        <v>0</v>
      </c>
      <c r="C64" s="1">
        <f>11297</f>
        <v>11297</v>
      </c>
      <c r="D64" s="1">
        <f>40912</f>
        <v>40912</v>
      </c>
      <c r="E64" s="1">
        <f t="shared" si="5"/>
        <v>39.953125</v>
      </c>
    </row>
    <row r="65" spans="1:5" x14ac:dyDescent="0.25">
      <c r="A65" s="1">
        <f>19990</f>
        <v>19990</v>
      </c>
      <c r="B65" s="1">
        <f>0</f>
        <v>0</v>
      </c>
      <c r="C65" s="1">
        <f>11459</f>
        <v>11459</v>
      </c>
      <c r="D65" s="1">
        <f>40613</f>
        <v>40613</v>
      </c>
      <c r="E65" s="1">
        <f>39.6611328125</f>
        <v>39.6611328125</v>
      </c>
    </row>
    <row r="66" spans="1:5" x14ac:dyDescent="0.25">
      <c r="A66" s="1">
        <f>20298</f>
        <v>20298</v>
      </c>
      <c r="B66" s="1">
        <f>0</f>
        <v>0</v>
      </c>
      <c r="C66" s="1">
        <f>11632</f>
        <v>11632</v>
      </c>
      <c r="D66" s="1">
        <f>40656</f>
        <v>40656</v>
      </c>
      <c r="E66" s="1">
        <f>39.703125</f>
        <v>39.703125</v>
      </c>
    </row>
    <row r="67" spans="1:5" x14ac:dyDescent="0.25">
      <c r="A67" s="1">
        <f>20594</f>
        <v>20594</v>
      </c>
      <c r="B67" s="1">
        <f>9</f>
        <v>9</v>
      </c>
      <c r="C67" s="1">
        <f>11783</f>
        <v>11783</v>
      </c>
      <c r="D67" s="1">
        <f>40661</f>
        <v>40661</v>
      </c>
      <c r="E67" s="1">
        <f>39.7080078125</f>
        <v>39.7080078125</v>
      </c>
    </row>
    <row r="68" spans="1:5" x14ac:dyDescent="0.25">
      <c r="A68" s="1">
        <f>20911</f>
        <v>20911</v>
      </c>
      <c r="B68" s="1">
        <f>17</f>
        <v>17</v>
      </c>
      <c r="C68" s="1">
        <f>11956</f>
        <v>11956</v>
      </c>
      <c r="D68" s="1">
        <f>40660</f>
        <v>40660</v>
      </c>
      <c r="E68" s="1">
        <f>39.70703125</f>
        <v>39.70703125</v>
      </c>
    </row>
    <row r="69" spans="1:5" x14ac:dyDescent="0.25">
      <c r="A69" s="1">
        <f>21218</f>
        <v>21218</v>
      </c>
      <c r="B69" s="1">
        <f>18</f>
        <v>18</v>
      </c>
      <c r="C69" s="1">
        <f>12101</f>
        <v>12101</v>
      </c>
      <c r="D69" s="1">
        <f>40660</f>
        <v>40660</v>
      </c>
      <c r="E69" s="1">
        <f>39.70703125</f>
        <v>39.70703125</v>
      </c>
    </row>
    <row r="70" spans="1:5" x14ac:dyDescent="0.25">
      <c r="A70" s="1">
        <f>21516</f>
        <v>21516</v>
      </c>
      <c r="B70" s="1">
        <f>0</f>
        <v>0</v>
      </c>
      <c r="C70" s="1">
        <f>12281</f>
        <v>12281</v>
      </c>
      <c r="D70" s="1">
        <f>40660</f>
        <v>40660</v>
      </c>
      <c r="E70" s="1">
        <f>39.70703125</f>
        <v>39.70703125</v>
      </c>
    </row>
    <row r="71" spans="1:5" x14ac:dyDescent="0.25">
      <c r="A71" s="1">
        <f>21818</f>
        <v>21818</v>
      </c>
      <c r="B71" s="1">
        <f>0</f>
        <v>0</v>
      </c>
      <c r="C71" s="1">
        <f>12431</f>
        <v>12431</v>
      </c>
      <c r="D71" s="1">
        <f>40660</f>
        <v>40660</v>
      </c>
      <c r="E71" s="1">
        <f>39.70703125</f>
        <v>39.70703125</v>
      </c>
    </row>
    <row r="72" spans="1:5" x14ac:dyDescent="0.25">
      <c r="A72" s="1">
        <f>22112</f>
        <v>22112</v>
      </c>
      <c r="B72" s="1">
        <f>0</f>
        <v>0</v>
      </c>
      <c r="C72" s="1">
        <f>12613</f>
        <v>12613</v>
      </c>
      <c r="D72" s="1">
        <f>40661</f>
        <v>40661</v>
      </c>
      <c r="E72" s="1">
        <f>39.7080078125</f>
        <v>39.7080078125</v>
      </c>
    </row>
    <row r="73" spans="1:5" x14ac:dyDescent="0.25">
      <c r="A73" s="1">
        <f>22408</f>
        <v>22408</v>
      </c>
      <c r="B73" s="1">
        <f>0</f>
        <v>0</v>
      </c>
      <c r="C73" s="1">
        <f>12783</f>
        <v>12783</v>
      </c>
      <c r="D73" s="1">
        <f>40660</f>
        <v>40660</v>
      </c>
      <c r="E73" s="1">
        <f>39.70703125</f>
        <v>39.70703125</v>
      </c>
    </row>
    <row r="74" spans="1:5" x14ac:dyDescent="0.25">
      <c r="A74" s="1">
        <f>22703</f>
        <v>22703</v>
      </c>
      <c r="B74" s="1">
        <f>0</f>
        <v>0</v>
      </c>
      <c r="C74" s="1">
        <f>12957</f>
        <v>12957</v>
      </c>
      <c r="D74" s="1">
        <f>40661</f>
        <v>40661</v>
      </c>
      <c r="E74" s="1">
        <f>39.7080078125</f>
        <v>39.7080078125</v>
      </c>
    </row>
    <row r="75" spans="1:5" x14ac:dyDescent="0.25">
      <c r="A75" s="1">
        <f>22981</f>
        <v>22981</v>
      </c>
      <c r="B75" s="1">
        <f>0</f>
        <v>0</v>
      </c>
      <c r="C75" s="1">
        <f>13122</f>
        <v>13122</v>
      </c>
      <c r="D75" s="1">
        <f>40660</f>
        <v>40660</v>
      </c>
      <c r="E75" s="1">
        <f>39.70703125</f>
        <v>39.70703125</v>
      </c>
    </row>
    <row r="76" spans="1:5" x14ac:dyDescent="0.25">
      <c r="A76" s="1">
        <f>23259</f>
        <v>23259</v>
      </c>
      <c r="B76" s="1">
        <f>0</f>
        <v>0</v>
      </c>
      <c r="C76" s="1">
        <f>13249</f>
        <v>13249</v>
      </c>
      <c r="D76" s="1">
        <f>40660</f>
        <v>40660</v>
      </c>
      <c r="E76" s="1">
        <f>39.70703125</f>
        <v>39.70703125</v>
      </c>
    </row>
    <row r="77" spans="1:5" x14ac:dyDescent="0.25">
      <c r="A77" s="1">
        <f>23530</f>
        <v>23530</v>
      </c>
      <c r="B77" s="1">
        <f>5</f>
        <v>5</v>
      </c>
      <c r="C77" s="1">
        <f>13415</f>
        <v>13415</v>
      </c>
      <c r="D77" s="1">
        <f>40660</f>
        <v>40660</v>
      </c>
      <c r="E77" s="1">
        <f>39.70703125</f>
        <v>39.70703125</v>
      </c>
    </row>
    <row r="78" spans="1:5" x14ac:dyDescent="0.25">
      <c r="A78" s="1">
        <f>23869</f>
        <v>23869</v>
      </c>
      <c r="B78" s="1">
        <f>23</f>
        <v>23</v>
      </c>
      <c r="C78" s="1">
        <f>13541</f>
        <v>13541</v>
      </c>
      <c r="D78" s="1">
        <f>40660</f>
        <v>40660</v>
      </c>
      <c r="E78" s="1">
        <f>39.70703125</f>
        <v>39.70703125</v>
      </c>
    </row>
    <row r="79" spans="1:5" x14ac:dyDescent="0.25">
      <c r="A79" s="1">
        <f>24152</f>
        <v>24152</v>
      </c>
      <c r="B79" s="1">
        <f>16</f>
        <v>16</v>
      </c>
      <c r="C79" s="1">
        <f>13739</f>
        <v>13739</v>
      </c>
      <c r="D79" s="1">
        <f>40661</f>
        <v>40661</v>
      </c>
      <c r="E79" s="1">
        <f>39.7080078125</f>
        <v>39.7080078125</v>
      </c>
    </row>
    <row r="80" spans="1:5" x14ac:dyDescent="0.25">
      <c r="A80" s="1">
        <f>24424</f>
        <v>24424</v>
      </c>
      <c r="B80" s="1">
        <f t="shared" ref="B80:B97" si="6">0</f>
        <v>0</v>
      </c>
      <c r="C80" s="1">
        <f>13935</f>
        <v>13935</v>
      </c>
      <c r="D80" s="1">
        <f>40660</f>
        <v>40660</v>
      </c>
      <c r="E80" s="1">
        <f>39.70703125</f>
        <v>39.70703125</v>
      </c>
    </row>
    <row r="81" spans="1:5" x14ac:dyDescent="0.25">
      <c r="A81" s="1">
        <f>24731</f>
        <v>24731</v>
      </c>
      <c r="B81" s="1">
        <f t="shared" si="6"/>
        <v>0</v>
      </c>
      <c r="C81" s="1">
        <f>14086</f>
        <v>14086</v>
      </c>
      <c r="D81" s="1">
        <f>40660</f>
        <v>40660</v>
      </c>
      <c r="E81" s="1">
        <f>39.70703125</f>
        <v>39.70703125</v>
      </c>
    </row>
    <row r="82" spans="1:5" x14ac:dyDescent="0.25">
      <c r="A82" s="1">
        <f>25014</f>
        <v>25014</v>
      </c>
      <c r="B82" s="1">
        <f t="shared" si="6"/>
        <v>0</v>
      </c>
      <c r="C82" s="1">
        <f>14266</f>
        <v>14266</v>
      </c>
      <c r="D82" s="1">
        <f>40660</f>
        <v>40660</v>
      </c>
      <c r="E82" s="1">
        <f>39.70703125</f>
        <v>39.70703125</v>
      </c>
    </row>
    <row r="83" spans="1:5" x14ac:dyDescent="0.25">
      <c r="A83" s="1">
        <f>25309</f>
        <v>25309</v>
      </c>
      <c r="B83" s="1">
        <f t="shared" si="6"/>
        <v>0</v>
      </c>
      <c r="C83" s="1">
        <f>14423</f>
        <v>14423</v>
      </c>
      <c r="D83" s="1">
        <f>40660</f>
        <v>40660</v>
      </c>
      <c r="E83" s="1">
        <f>39.70703125</f>
        <v>39.70703125</v>
      </c>
    </row>
    <row r="84" spans="1:5" x14ac:dyDescent="0.25">
      <c r="A84" s="1">
        <f>25605</f>
        <v>25605</v>
      </c>
      <c r="B84" s="1">
        <f t="shared" si="6"/>
        <v>0</v>
      </c>
      <c r="C84" s="1">
        <f>14597</f>
        <v>14597</v>
      </c>
      <c r="D84" s="1">
        <f>41044</f>
        <v>41044</v>
      </c>
      <c r="E84" s="1">
        <f>40.08203125</f>
        <v>40.08203125</v>
      </c>
    </row>
    <row r="85" spans="1:5" x14ac:dyDescent="0.25">
      <c r="A85" s="1">
        <f>25879</f>
        <v>25879</v>
      </c>
      <c r="B85" s="1">
        <f t="shared" si="6"/>
        <v>0</v>
      </c>
      <c r="C85" s="1">
        <f>14762</f>
        <v>14762</v>
      </c>
      <c r="D85" s="1">
        <f>43288</f>
        <v>43288</v>
      </c>
      <c r="E85" s="1">
        <f>42.2734375</f>
        <v>42.2734375</v>
      </c>
    </row>
    <row r="86" spans="1:5" x14ac:dyDescent="0.25">
      <c r="A86" s="1">
        <f>26168</f>
        <v>26168</v>
      </c>
      <c r="B86" s="1">
        <f t="shared" si="6"/>
        <v>0</v>
      </c>
      <c r="C86" s="1">
        <f>14966</f>
        <v>14966</v>
      </c>
      <c r="D86" s="1">
        <f>41196</f>
        <v>41196</v>
      </c>
      <c r="E86" s="1">
        <f>40.23046875</f>
        <v>40.23046875</v>
      </c>
    </row>
    <row r="87" spans="1:5" x14ac:dyDescent="0.25">
      <c r="A87" s="1">
        <f>26471</f>
        <v>26471</v>
      </c>
      <c r="B87" s="1">
        <f t="shared" si="6"/>
        <v>0</v>
      </c>
      <c r="C87" s="1">
        <f>15121</f>
        <v>15121</v>
      </c>
      <c r="D87" s="1">
        <f>41228</f>
        <v>41228</v>
      </c>
      <c r="E87" s="1">
        <f>40.26171875</f>
        <v>40.26171875</v>
      </c>
    </row>
    <row r="88" spans="1:5" x14ac:dyDescent="0.25">
      <c r="A88" s="1">
        <f>26792</f>
        <v>26792</v>
      </c>
      <c r="B88" s="1">
        <f t="shared" si="6"/>
        <v>0</v>
      </c>
      <c r="C88" s="1">
        <f>15315</f>
        <v>15315</v>
      </c>
      <c r="D88" s="1">
        <f>41149</f>
        <v>41149</v>
      </c>
      <c r="E88" s="1">
        <f>40.1845703125</f>
        <v>40.1845703125</v>
      </c>
    </row>
    <row r="89" spans="1:5" x14ac:dyDescent="0.25">
      <c r="A89" s="1">
        <f>27079</f>
        <v>27079</v>
      </c>
      <c r="B89" s="1">
        <f t="shared" si="6"/>
        <v>0</v>
      </c>
      <c r="C89" s="1">
        <f>15470</f>
        <v>15470</v>
      </c>
      <c r="D89" s="1">
        <f>41148</f>
        <v>41148</v>
      </c>
      <c r="E89" s="1">
        <f>40.18359375</f>
        <v>40.18359375</v>
      </c>
    </row>
    <row r="90" spans="1:5" x14ac:dyDescent="0.25">
      <c r="A90" s="1">
        <f>27344</f>
        <v>27344</v>
      </c>
      <c r="B90" s="1">
        <f t="shared" si="6"/>
        <v>0</v>
      </c>
      <c r="C90" s="1">
        <f>15649</f>
        <v>15649</v>
      </c>
      <c r="D90" s="1">
        <f>41149</f>
        <v>41149</v>
      </c>
      <c r="E90" s="1">
        <f>40.1845703125</f>
        <v>40.1845703125</v>
      </c>
    </row>
    <row r="91" spans="1:5" x14ac:dyDescent="0.25">
      <c r="A91" s="1">
        <f>27640</f>
        <v>27640</v>
      </c>
      <c r="B91" s="1">
        <f t="shared" si="6"/>
        <v>0</v>
      </c>
      <c r="C91" s="1">
        <f>15805</f>
        <v>15805</v>
      </c>
      <c r="D91" s="1">
        <f>41148</f>
        <v>41148</v>
      </c>
      <c r="E91" s="1">
        <f t="shared" ref="E91:E96" si="7">40.18359375</f>
        <v>40.18359375</v>
      </c>
    </row>
    <row r="92" spans="1:5" x14ac:dyDescent="0.25">
      <c r="A92" s="1">
        <f>27940</f>
        <v>27940</v>
      </c>
      <c r="B92" s="1">
        <f t="shared" si="6"/>
        <v>0</v>
      </c>
      <c r="C92" s="1">
        <f>15988</f>
        <v>15988</v>
      </c>
      <c r="D92" s="1">
        <f>41148</f>
        <v>41148</v>
      </c>
      <c r="E92" s="1">
        <f t="shared" si="7"/>
        <v>40.18359375</v>
      </c>
    </row>
    <row r="93" spans="1:5" x14ac:dyDescent="0.25">
      <c r="A93" s="1">
        <f>28236</f>
        <v>28236</v>
      </c>
      <c r="B93" s="1">
        <f t="shared" si="6"/>
        <v>0</v>
      </c>
      <c r="C93" s="1">
        <f>16157</f>
        <v>16157</v>
      </c>
      <c r="D93" s="1">
        <f>41148</f>
        <v>41148</v>
      </c>
      <c r="E93" s="1">
        <f t="shared" si="7"/>
        <v>40.18359375</v>
      </c>
    </row>
    <row r="94" spans="1:5" x14ac:dyDescent="0.25">
      <c r="A94" s="1">
        <f>28518</f>
        <v>28518</v>
      </c>
      <c r="B94" s="1">
        <f t="shared" si="6"/>
        <v>0</v>
      </c>
      <c r="C94" s="1">
        <f>16324</f>
        <v>16324</v>
      </c>
      <c r="D94" s="1">
        <f>41148</f>
        <v>41148</v>
      </c>
      <c r="E94" s="1">
        <f t="shared" si="7"/>
        <v>40.18359375</v>
      </c>
    </row>
    <row r="95" spans="1:5" x14ac:dyDescent="0.25">
      <c r="A95" s="1">
        <f>28796</f>
        <v>28796</v>
      </c>
      <c r="B95" s="1">
        <f t="shared" si="6"/>
        <v>0</v>
      </c>
      <c r="C95" s="1">
        <f>16492</f>
        <v>16492</v>
      </c>
      <c r="D95" s="1">
        <f>41148</f>
        <v>41148</v>
      </c>
      <c r="E95" s="1">
        <f t="shared" si="7"/>
        <v>40.18359375</v>
      </c>
    </row>
    <row r="96" spans="1:5" x14ac:dyDescent="0.25">
      <c r="A96" s="1">
        <f>29112</f>
        <v>29112</v>
      </c>
      <c r="B96" s="1">
        <f t="shared" si="6"/>
        <v>0</v>
      </c>
      <c r="C96" s="1">
        <f>16656</f>
        <v>16656</v>
      </c>
      <c r="D96" s="1">
        <f>41148</f>
        <v>41148</v>
      </c>
      <c r="E96" s="1">
        <f t="shared" si="7"/>
        <v>40.18359375</v>
      </c>
    </row>
    <row r="97" spans="1:5" x14ac:dyDescent="0.25">
      <c r="A97" s="1">
        <f>29405</f>
        <v>29405</v>
      </c>
      <c r="B97" s="1">
        <f t="shared" si="6"/>
        <v>0</v>
      </c>
      <c r="C97" s="1">
        <f>16829</f>
        <v>16829</v>
      </c>
      <c r="D97" s="1">
        <f>41149</f>
        <v>41149</v>
      </c>
      <c r="E97" s="1">
        <f>40.1845703125</f>
        <v>40.1845703125</v>
      </c>
    </row>
    <row r="98" spans="1:5" x14ac:dyDescent="0.25">
      <c r="A98" s="1">
        <f>29713</f>
        <v>29713</v>
      </c>
      <c r="B98" s="1">
        <f>22</f>
        <v>22</v>
      </c>
      <c r="C98" s="1">
        <f>16976</f>
        <v>16976</v>
      </c>
      <c r="D98" s="1">
        <f>41148</f>
        <v>41148</v>
      </c>
      <c r="E98" s="1">
        <f>40.18359375</f>
        <v>40.18359375</v>
      </c>
    </row>
    <row r="99" spans="1:5" x14ac:dyDescent="0.25">
      <c r="A99" s="1">
        <f>30029</f>
        <v>30029</v>
      </c>
      <c r="B99" s="1">
        <f>9</f>
        <v>9</v>
      </c>
      <c r="C99" s="1">
        <f>17151</f>
        <v>17151</v>
      </c>
      <c r="D99" s="1">
        <f>41149</f>
        <v>41149</v>
      </c>
      <c r="E99" s="1">
        <f>40.1845703125</f>
        <v>40.1845703125</v>
      </c>
    </row>
    <row r="100" spans="1:5" x14ac:dyDescent="0.25">
      <c r="A100" s="1">
        <f>30317</f>
        <v>30317</v>
      </c>
      <c r="B100" s="1">
        <f t="shared" ref="B100:B107" si="8">0</f>
        <v>0</v>
      </c>
      <c r="C100" s="1">
        <f>17311</f>
        <v>17311</v>
      </c>
      <c r="D100" s="1">
        <f>41148</f>
        <v>41148</v>
      </c>
      <c r="E100" s="1">
        <f>40.18359375</f>
        <v>40.18359375</v>
      </c>
    </row>
    <row r="101" spans="1:5" x14ac:dyDescent="0.25">
      <c r="A101" s="1">
        <f>30633</f>
        <v>30633</v>
      </c>
      <c r="B101" s="1">
        <f t="shared" si="8"/>
        <v>0</v>
      </c>
      <c r="C101" s="1">
        <f>17473</f>
        <v>17473</v>
      </c>
      <c r="D101" s="1">
        <f>41148</f>
        <v>41148</v>
      </c>
      <c r="E101" s="1">
        <f>40.18359375</f>
        <v>40.18359375</v>
      </c>
    </row>
    <row r="102" spans="1:5" x14ac:dyDescent="0.25">
      <c r="A102" s="1">
        <f>30941</f>
        <v>30941</v>
      </c>
      <c r="B102" s="1">
        <f t="shared" si="8"/>
        <v>0</v>
      </c>
      <c r="C102" s="1">
        <f>17664</f>
        <v>17664</v>
      </c>
      <c r="D102" s="1">
        <f>41804</f>
        <v>41804</v>
      </c>
      <c r="E102" s="1">
        <f>40.82421875</f>
        <v>40.82421875</v>
      </c>
    </row>
    <row r="103" spans="1:5" x14ac:dyDescent="0.25">
      <c r="A103" s="1">
        <f>31229</f>
        <v>31229</v>
      </c>
      <c r="B103" s="1">
        <f t="shared" si="8"/>
        <v>0</v>
      </c>
      <c r="C103" s="1">
        <f>17877</f>
        <v>17877</v>
      </c>
      <c r="D103" s="1">
        <f>41264</f>
        <v>41264</v>
      </c>
      <c r="E103" s="1">
        <f>40.296875</f>
        <v>40.296875</v>
      </c>
    </row>
    <row r="104" spans="1:5" x14ac:dyDescent="0.25">
      <c r="A104" s="1">
        <f>31542</f>
        <v>31542</v>
      </c>
      <c r="B104" s="1">
        <f t="shared" si="8"/>
        <v>0</v>
      </c>
      <c r="C104" s="1">
        <f>18031</f>
        <v>18031</v>
      </c>
      <c r="D104" s="1">
        <f>41296</f>
        <v>41296</v>
      </c>
      <c r="E104" s="1">
        <f>40.328125</f>
        <v>40.328125</v>
      </c>
    </row>
    <row r="105" spans="1:5" x14ac:dyDescent="0.25">
      <c r="A105" s="1">
        <f>31851</f>
        <v>31851</v>
      </c>
      <c r="B105" s="1">
        <f t="shared" si="8"/>
        <v>0</v>
      </c>
      <c r="C105" s="1">
        <f>18226</f>
        <v>18226</v>
      </c>
      <c r="D105" s="1">
        <f>41328</f>
        <v>41328</v>
      </c>
      <c r="E105" s="1">
        <f>40.359375</f>
        <v>40.359375</v>
      </c>
    </row>
    <row r="106" spans="1:5" x14ac:dyDescent="0.25">
      <c r="A106" s="1">
        <f>32131</f>
        <v>32131</v>
      </c>
      <c r="B106" s="1">
        <f t="shared" si="8"/>
        <v>0</v>
      </c>
      <c r="C106" s="1">
        <f>18375</f>
        <v>18375</v>
      </c>
      <c r="D106" s="1">
        <f t="shared" ref="D106:D116" si="9">41332</f>
        <v>41332</v>
      </c>
      <c r="E106" s="1">
        <f t="shared" ref="E106:E116" si="10">40.36328125</f>
        <v>40.36328125</v>
      </c>
    </row>
    <row r="107" spans="1:5" x14ac:dyDescent="0.25">
      <c r="A107" s="1">
        <f>32414</f>
        <v>32414</v>
      </c>
      <c r="B107" s="1">
        <f t="shared" si="8"/>
        <v>0</v>
      </c>
      <c r="C107" s="1">
        <f>18506</f>
        <v>18506</v>
      </c>
      <c r="D107" s="1">
        <f t="shared" si="9"/>
        <v>41332</v>
      </c>
      <c r="E107" s="1">
        <f t="shared" si="10"/>
        <v>40.36328125</v>
      </c>
    </row>
    <row r="108" spans="1:5" x14ac:dyDescent="0.25">
      <c r="A108" s="1">
        <f>32755</f>
        <v>32755</v>
      </c>
      <c r="B108" s="1">
        <f>34</f>
        <v>34</v>
      </c>
      <c r="C108" s="1">
        <f>18654</f>
        <v>18654</v>
      </c>
      <c r="D108" s="1">
        <f t="shared" si="9"/>
        <v>41332</v>
      </c>
      <c r="E108" s="1">
        <f t="shared" si="10"/>
        <v>40.36328125</v>
      </c>
    </row>
    <row r="109" spans="1:5" x14ac:dyDescent="0.25">
      <c r="A109" s="1">
        <f>33068</f>
        <v>33068</v>
      </c>
      <c r="B109" s="1">
        <f>8</f>
        <v>8</v>
      </c>
      <c r="C109" s="1">
        <f>18816</f>
        <v>18816</v>
      </c>
      <c r="D109" s="1">
        <f t="shared" si="9"/>
        <v>41332</v>
      </c>
      <c r="E109" s="1">
        <f t="shared" si="10"/>
        <v>40.36328125</v>
      </c>
    </row>
    <row r="110" spans="1:5" x14ac:dyDescent="0.25">
      <c r="A110" s="1">
        <f>33382</f>
        <v>33382</v>
      </c>
      <c r="B110" s="1">
        <f>0</f>
        <v>0</v>
      </c>
      <c r="C110" s="1">
        <f>18958</f>
        <v>18958</v>
      </c>
      <c r="D110" s="1">
        <f t="shared" si="9"/>
        <v>41332</v>
      </c>
      <c r="E110" s="1">
        <f t="shared" si="10"/>
        <v>40.36328125</v>
      </c>
    </row>
    <row r="111" spans="1:5" x14ac:dyDescent="0.25">
      <c r="A111" s="1">
        <f>33673</f>
        <v>33673</v>
      </c>
      <c r="B111" s="1">
        <f>0</f>
        <v>0</v>
      </c>
      <c r="C111" s="1">
        <f>19123</f>
        <v>19123</v>
      </c>
      <c r="D111" s="1">
        <f t="shared" si="9"/>
        <v>41332</v>
      </c>
      <c r="E111" s="1">
        <f t="shared" si="10"/>
        <v>40.36328125</v>
      </c>
    </row>
    <row r="112" spans="1:5" x14ac:dyDescent="0.25">
      <c r="A112" s="1">
        <f>33942</f>
        <v>33942</v>
      </c>
      <c r="B112" s="1">
        <f>0</f>
        <v>0</v>
      </c>
      <c r="C112" s="1">
        <f>19264</f>
        <v>19264</v>
      </c>
      <c r="D112" s="1">
        <f t="shared" si="9"/>
        <v>41332</v>
      </c>
      <c r="E112" s="1">
        <f t="shared" si="10"/>
        <v>40.36328125</v>
      </c>
    </row>
    <row r="113" spans="1:5" x14ac:dyDescent="0.25">
      <c r="A113" s="1">
        <f>34208</f>
        <v>34208</v>
      </c>
      <c r="B113" s="1">
        <f>0</f>
        <v>0</v>
      </c>
      <c r="C113" s="1">
        <f>19448</f>
        <v>19448</v>
      </c>
      <c r="D113" s="1">
        <f t="shared" si="9"/>
        <v>41332</v>
      </c>
      <c r="E113" s="1">
        <f t="shared" si="10"/>
        <v>40.36328125</v>
      </c>
    </row>
    <row r="114" spans="1:5" x14ac:dyDescent="0.25">
      <c r="A114" s="1">
        <f>34495</f>
        <v>34495</v>
      </c>
      <c r="B114" s="1">
        <f>0</f>
        <v>0</v>
      </c>
      <c r="C114" s="1">
        <f>19600</f>
        <v>19600</v>
      </c>
      <c r="D114" s="1">
        <f t="shared" si="9"/>
        <v>41332</v>
      </c>
      <c r="E114" s="1">
        <f t="shared" si="10"/>
        <v>40.36328125</v>
      </c>
    </row>
    <row r="115" spans="1:5" x14ac:dyDescent="0.25">
      <c r="A115" s="1">
        <f>34793</f>
        <v>34793</v>
      </c>
      <c r="B115" s="1">
        <f>0</f>
        <v>0</v>
      </c>
      <c r="C115" s="1">
        <f>19770</f>
        <v>19770</v>
      </c>
      <c r="D115" s="1">
        <f t="shared" si="9"/>
        <v>41332</v>
      </c>
      <c r="E115" s="1">
        <f t="shared" si="10"/>
        <v>40.36328125</v>
      </c>
    </row>
    <row r="116" spans="1:5" x14ac:dyDescent="0.25">
      <c r="C116" s="1">
        <f>19937</f>
        <v>19937</v>
      </c>
      <c r="D116" s="1">
        <f t="shared" si="9"/>
        <v>41332</v>
      </c>
      <c r="E116" s="1">
        <f t="shared" si="10"/>
        <v>40.36328125</v>
      </c>
    </row>
    <row r="117" spans="1:5" x14ac:dyDescent="0.25">
      <c r="C117" s="1">
        <f>20132</f>
        <v>20132</v>
      </c>
      <c r="D117" s="1">
        <f>41333</f>
        <v>41333</v>
      </c>
      <c r="E117" s="1">
        <f>40.3642578125</f>
        <v>40.3642578125</v>
      </c>
    </row>
    <row r="118" spans="1:5" x14ac:dyDescent="0.25">
      <c r="C118" s="1">
        <f>20276</f>
        <v>20276</v>
      </c>
      <c r="D118" s="1">
        <f>41332</f>
        <v>41332</v>
      </c>
      <c r="E118" s="1">
        <f>40.36328125</f>
        <v>40.36328125</v>
      </c>
    </row>
    <row r="119" spans="1:5" x14ac:dyDescent="0.25">
      <c r="C119" s="1">
        <f>20451</f>
        <v>20451</v>
      </c>
      <c r="D119" s="1">
        <f>41332</f>
        <v>41332</v>
      </c>
      <c r="E119" s="1">
        <f>40.36328125</f>
        <v>40.36328125</v>
      </c>
    </row>
    <row r="120" spans="1:5" x14ac:dyDescent="0.25">
      <c r="C120" s="1">
        <f>20627</f>
        <v>20627</v>
      </c>
      <c r="D120" s="1">
        <f>41344</f>
        <v>41344</v>
      </c>
      <c r="E120" s="1">
        <f>40.375</f>
        <v>40.375</v>
      </c>
    </row>
    <row r="121" spans="1:5" x14ac:dyDescent="0.25">
      <c r="C121" s="1">
        <f>20804</f>
        <v>20804</v>
      </c>
      <c r="D121" s="1">
        <f>41404</f>
        <v>41404</v>
      </c>
      <c r="E121" s="1">
        <f>40.43359375</f>
        <v>40.43359375</v>
      </c>
    </row>
    <row r="122" spans="1:5" x14ac:dyDescent="0.25">
      <c r="C122" s="1">
        <f>21002</f>
        <v>21002</v>
      </c>
      <c r="D122" s="1">
        <f>41441</f>
        <v>41441</v>
      </c>
      <c r="E122" s="1">
        <f>40.4697265625</f>
        <v>40.4697265625</v>
      </c>
    </row>
    <row r="123" spans="1:5" x14ac:dyDescent="0.25">
      <c r="C123" s="1">
        <f>21189</f>
        <v>21189</v>
      </c>
      <c r="D123" s="1">
        <f>41468</f>
        <v>41468</v>
      </c>
      <c r="E123" s="1">
        <f>40.49609375</f>
        <v>40.49609375</v>
      </c>
    </row>
    <row r="124" spans="1:5" x14ac:dyDescent="0.25">
      <c r="C124" s="1">
        <f>21358</f>
        <v>21358</v>
      </c>
      <c r="D124" s="1">
        <f>41473</f>
        <v>41473</v>
      </c>
      <c r="E124" s="1">
        <f>40.5009765625</f>
        <v>40.5009765625</v>
      </c>
    </row>
    <row r="125" spans="1:5" x14ac:dyDescent="0.25">
      <c r="C125" s="1">
        <f>21518</f>
        <v>21518</v>
      </c>
      <c r="D125" s="1">
        <f t="shared" ref="D125:D132" si="11">41472</f>
        <v>41472</v>
      </c>
      <c r="E125" s="1">
        <f t="shared" ref="E125:E132" si="12">40.5</f>
        <v>40.5</v>
      </c>
    </row>
    <row r="126" spans="1:5" x14ac:dyDescent="0.25">
      <c r="C126" s="1">
        <f>21675</f>
        <v>21675</v>
      </c>
      <c r="D126" s="1">
        <f t="shared" si="11"/>
        <v>41472</v>
      </c>
      <c r="E126" s="1">
        <f t="shared" si="12"/>
        <v>40.5</v>
      </c>
    </row>
    <row r="127" spans="1:5" x14ac:dyDescent="0.25">
      <c r="C127" s="1">
        <f>21845</f>
        <v>21845</v>
      </c>
      <c r="D127" s="1">
        <f t="shared" si="11"/>
        <v>41472</v>
      </c>
      <c r="E127" s="1">
        <f t="shared" si="12"/>
        <v>40.5</v>
      </c>
    </row>
    <row r="128" spans="1:5" x14ac:dyDescent="0.25">
      <c r="C128" s="1">
        <f>21992</f>
        <v>21992</v>
      </c>
      <c r="D128" s="1">
        <f t="shared" si="11"/>
        <v>41472</v>
      </c>
      <c r="E128" s="1">
        <f t="shared" si="12"/>
        <v>40.5</v>
      </c>
    </row>
    <row r="129" spans="3:5" x14ac:dyDescent="0.25">
      <c r="C129" s="1">
        <f>22144</f>
        <v>22144</v>
      </c>
      <c r="D129" s="1">
        <f t="shared" si="11"/>
        <v>41472</v>
      </c>
      <c r="E129" s="1">
        <f t="shared" si="12"/>
        <v>40.5</v>
      </c>
    </row>
    <row r="130" spans="3:5" x14ac:dyDescent="0.25">
      <c r="C130" s="1">
        <f>22294</f>
        <v>22294</v>
      </c>
      <c r="D130" s="1">
        <f t="shared" si="11"/>
        <v>41472</v>
      </c>
      <c r="E130" s="1">
        <f t="shared" si="12"/>
        <v>40.5</v>
      </c>
    </row>
    <row r="131" spans="3:5" x14ac:dyDescent="0.25">
      <c r="C131" s="1">
        <f>22494</f>
        <v>22494</v>
      </c>
      <c r="D131" s="1">
        <f t="shared" si="11"/>
        <v>41472</v>
      </c>
      <c r="E131" s="1">
        <f t="shared" si="12"/>
        <v>40.5</v>
      </c>
    </row>
    <row r="132" spans="3:5" x14ac:dyDescent="0.25">
      <c r="C132" s="1">
        <f>22626</f>
        <v>22626</v>
      </c>
      <c r="D132" s="1">
        <f t="shared" si="11"/>
        <v>41472</v>
      </c>
      <c r="E132" s="1">
        <f t="shared" si="12"/>
        <v>40.5</v>
      </c>
    </row>
    <row r="133" spans="3:5" x14ac:dyDescent="0.25">
      <c r="C133" s="1">
        <f>22797</f>
        <v>22797</v>
      </c>
      <c r="D133" s="1">
        <f>41473</f>
        <v>41473</v>
      </c>
      <c r="E133" s="1">
        <f>40.5009765625</f>
        <v>40.5009765625</v>
      </c>
    </row>
    <row r="134" spans="3:5" x14ac:dyDescent="0.25">
      <c r="C134" s="1">
        <f>22965</f>
        <v>22965</v>
      </c>
      <c r="D134" s="1">
        <f>41472</f>
        <v>41472</v>
      </c>
      <c r="E134" s="1">
        <f>40.5</f>
        <v>40.5</v>
      </c>
    </row>
    <row r="135" spans="3:5" x14ac:dyDescent="0.25">
      <c r="C135" s="1">
        <f>23117</f>
        <v>23117</v>
      </c>
      <c r="D135" s="1">
        <f>41472</f>
        <v>41472</v>
      </c>
      <c r="E135" s="1">
        <f>40.5</f>
        <v>40.5</v>
      </c>
    </row>
    <row r="136" spans="3:5" x14ac:dyDescent="0.25">
      <c r="C136" s="1">
        <f>23252</f>
        <v>23252</v>
      </c>
      <c r="D136" s="1">
        <f>41472</f>
        <v>41472</v>
      </c>
      <c r="E136" s="1">
        <f>40.5</f>
        <v>40.5</v>
      </c>
    </row>
    <row r="137" spans="3:5" x14ac:dyDescent="0.25">
      <c r="C137" s="1">
        <f>23383</f>
        <v>23383</v>
      </c>
      <c r="D137" s="1">
        <f>41472</f>
        <v>41472</v>
      </c>
      <c r="E137" s="1">
        <f>40.5</f>
        <v>40.5</v>
      </c>
    </row>
    <row r="138" spans="3:5" x14ac:dyDescent="0.25">
      <c r="C138" s="1">
        <f>23567</f>
        <v>23567</v>
      </c>
      <c r="D138" s="1">
        <f>41476</f>
        <v>41476</v>
      </c>
      <c r="E138" s="1">
        <f>40.50390625</f>
        <v>40.50390625</v>
      </c>
    </row>
    <row r="139" spans="3:5" x14ac:dyDescent="0.25">
      <c r="C139" s="1">
        <f>23743</f>
        <v>23743</v>
      </c>
      <c r="D139" s="1">
        <f>43692</f>
        <v>43692</v>
      </c>
      <c r="E139" s="1">
        <f>42.66796875</f>
        <v>42.66796875</v>
      </c>
    </row>
    <row r="140" spans="3:5" x14ac:dyDescent="0.25">
      <c r="C140" s="1">
        <f>23914</f>
        <v>23914</v>
      </c>
      <c r="D140" s="1">
        <f>41624</f>
        <v>41624</v>
      </c>
      <c r="E140" s="1">
        <f>40.6484375</f>
        <v>40.6484375</v>
      </c>
    </row>
    <row r="141" spans="3:5" x14ac:dyDescent="0.25">
      <c r="C141" s="1">
        <f>24057</f>
        <v>24057</v>
      </c>
      <c r="D141" s="1">
        <f>41652</f>
        <v>41652</v>
      </c>
      <c r="E141" s="1">
        <f>40.67578125</f>
        <v>40.67578125</v>
      </c>
    </row>
    <row r="142" spans="3:5" x14ac:dyDescent="0.25">
      <c r="C142" s="1">
        <f>24242</f>
        <v>24242</v>
      </c>
      <c r="D142" s="1">
        <f>41649</f>
        <v>41649</v>
      </c>
      <c r="E142" s="1">
        <f>40.6728515625</f>
        <v>40.6728515625</v>
      </c>
    </row>
    <row r="143" spans="3:5" x14ac:dyDescent="0.25">
      <c r="C143" s="1">
        <f>24401</f>
        <v>24401</v>
      </c>
      <c r="D143" s="1">
        <f>41648</f>
        <v>41648</v>
      </c>
      <c r="E143" s="1">
        <f>40.671875</f>
        <v>40.671875</v>
      </c>
    </row>
    <row r="144" spans="3:5" x14ac:dyDescent="0.25">
      <c r="C144" s="1">
        <f>24550</f>
        <v>24550</v>
      </c>
      <c r="D144" s="1">
        <f>41649</f>
        <v>41649</v>
      </c>
      <c r="E144" s="1">
        <f>40.6728515625</f>
        <v>40.6728515625</v>
      </c>
    </row>
    <row r="145" spans="3:5" x14ac:dyDescent="0.25">
      <c r="C145" s="1">
        <f>24697</f>
        <v>24697</v>
      </c>
      <c r="D145" s="1">
        <f>41648</f>
        <v>41648</v>
      </c>
      <c r="E145" s="1">
        <f>40.671875</f>
        <v>40.671875</v>
      </c>
    </row>
    <row r="146" spans="3:5" x14ac:dyDescent="0.25">
      <c r="C146" s="1">
        <f>24868</f>
        <v>24868</v>
      </c>
      <c r="D146" s="1">
        <f>41649</f>
        <v>41649</v>
      </c>
      <c r="E146" s="1">
        <f>40.6728515625</f>
        <v>40.6728515625</v>
      </c>
    </row>
    <row r="147" spans="3:5" x14ac:dyDescent="0.25">
      <c r="C147" s="1">
        <f>25035</f>
        <v>25035</v>
      </c>
      <c r="D147" s="1">
        <f t="shared" ref="D147:D154" si="13">41648</f>
        <v>41648</v>
      </c>
      <c r="E147" s="1">
        <f t="shared" ref="E147:E154" si="14">40.671875</f>
        <v>40.671875</v>
      </c>
    </row>
    <row r="148" spans="3:5" x14ac:dyDescent="0.25">
      <c r="C148" s="1">
        <f>25186</f>
        <v>25186</v>
      </c>
      <c r="D148" s="1">
        <f t="shared" si="13"/>
        <v>41648</v>
      </c>
      <c r="E148" s="1">
        <f t="shared" si="14"/>
        <v>40.671875</v>
      </c>
    </row>
    <row r="149" spans="3:5" x14ac:dyDescent="0.25">
      <c r="C149" s="1">
        <f>25353</f>
        <v>25353</v>
      </c>
      <c r="D149" s="1">
        <f t="shared" si="13"/>
        <v>41648</v>
      </c>
      <c r="E149" s="1">
        <f t="shared" si="14"/>
        <v>40.671875</v>
      </c>
    </row>
    <row r="150" spans="3:5" x14ac:dyDescent="0.25">
      <c r="C150" s="1">
        <f>25484</f>
        <v>25484</v>
      </c>
      <c r="D150" s="1">
        <f t="shared" si="13"/>
        <v>41648</v>
      </c>
      <c r="E150" s="1">
        <f t="shared" si="14"/>
        <v>40.671875</v>
      </c>
    </row>
    <row r="151" spans="3:5" x14ac:dyDescent="0.25">
      <c r="C151" s="1">
        <f>25621</f>
        <v>25621</v>
      </c>
      <c r="D151" s="1">
        <f t="shared" si="13"/>
        <v>41648</v>
      </c>
      <c r="E151" s="1">
        <f t="shared" si="14"/>
        <v>40.671875</v>
      </c>
    </row>
    <row r="152" spans="3:5" x14ac:dyDescent="0.25">
      <c r="C152" s="1">
        <f>25758</f>
        <v>25758</v>
      </c>
      <c r="D152" s="1">
        <f t="shared" si="13"/>
        <v>41648</v>
      </c>
      <c r="E152" s="1">
        <f t="shared" si="14"/>
        <v>40.671875</v>
      </c>
    </row>
    <row r="153" spans="3:5" x14ac:dyDescent="0.25">
      <c r="C153" s="1">
        <f>25932</f>
        <v>25932</v>
      </c>
      <c r="D153" s="1">
        <f t="shared" si="13"/>
        <v>41648</v>
      </c>
      <c r="E153" s="1">
        <f t="shared" si="14"/>
        <v>40.671875</v>
      </c>
    </row>
    <row r="154" spans="3:5" x14ac:dyDescent="0.25">
      <c r="C154" s="1">
        <f>26061</f>
        <v>26061</v>
      </c>
      <c r="D154" s="1">
        <f t="shared" si="13"/>
        <v>41648</v>
      </c>
      <c r="E154" s="1">
        <f t="shared" si="14"/>
        <v>40.671875</v>
      </c>
    </row>
    <row r="155" spans="3:5" x14ac:dyDescent="0.25">
      <c r="C155" s="1">
        <f>26244</f>
        <v>26244</v>
      </c>
      <c r="D155" s="1">
        <f>41649</f>
        <v>41649</v>
      </c>
      <c r="E155" s="1">
        <f>40.6728515625</f>
        <v>40.6728515625</v>
      </c>
    </row>
    <row r="156" spans="3:5" x14ac:dyDescent="0.25">
      <c r="C156" s="1">
        <f>26405</f>
        <v>26405</v>
      </c>
      <c r="D156" s="1">
        <f>41648</f>
        <v>41648</v>
      </c>
      <c r="E156" s="1">
        <f>40.671875</f>
        <v>40.671875</v>
      </c>
    </row>
    <row r="157" spans="3:5" x14ac:dyDescent="0.25">
      <c r="C157" s="1">
        <f>26591</f>
        <v>26591</v>
      </c>
      <c r="D157" s="1">
        <f>41657</f>
        <v>41657</v>
      </c>
      <c r="E157" s="1">
        <f>40.6806640625</f>
        <v>40.6806640625</v>
      </c>
    </row>
    <row r="158" spans="3:5" x14ac:dyDescent="0.25">
      <c r="C158" s="1">
        <f>26764</f>
        <v>26764</v>
      </c>
      <c r="D158" s="1">
        <f>41697</f>
        <v>41697</v>
      </c>
      <c r="E158" s="1">
        <f t="shared" ref="E158:E163" si="15">40.7197265625</f>
        <v>40.7197265625</v>
      </c>
    </row>
    <row r="159" spans="3:5" x14ac:dyDescent="0.25">
      <c r="C159" s="1">
        <f>26943</f>
        <v>26943</v>
      </c>
      <c r="D159" s="1">
        <f>41697</f>
        <v>41697</v>
      </c>
      <c r="E159" s="1">
        <f t="shared" si="15"/>
        <v>40.7197265625</v>
      </c>
    </row>
    <row r="160" spans="3:5" x14ac:dyDescent="0.25">
      <c r="C160" s="1">
        <f>27111</f>
        <v>27111</v>
      </c>
      <c r="D160" s="1">
        <f>41697</f>
        <v>41697</v>
      </c>
      <c r="E160" s="1">
        <f t="shared" si="15"/>
        <v>40.7197265625</v>
      </c>
    </row>
    <row r="161" spans="3:5" x14ac:dyDescent="0.25">
      <c r="C161" s="1">
        <f>27235</f>
        <v>27235</v>
      </c>
      <c r="D161" s="1">
        <f>41697</f>
        <v>41697</v>
      </c>
      <c r="E161" s="1">
        <f t="shared" si="15"/>
        <v>40.7197265625</v>
      </c>
    </row>
    <row r="162" spans="3:5" x14ac:dyDescent="0.25">
      <c r="C162" s="1">
        <f>27388</f>
        <v>27388</v>
      </c>
      <c r="D162" s="1">
        <f>41697</f>
        <v>41697</v>
      </c>
      <c r="E162" s="1">
        <f t="shared" si="15"/>
        <v>40.7197265625</v>
      </c>
    </row>
    <row r="163" spans="3:5" x14ac:dyDescent="0.25">
      <c r="C163" s="1">
        <f>27517</f>
        <v>27517</v>
      </c>
      <c r="D163" s="1">
        <f>41697</f>
        <v>41697</v>
      </c>
      <c r="E163" s="1">
        <f t="shared" si="15"/>
        <v>40.7197265625</v>
      </c>
    </row>
    <row r="164" spans="3:5" x14ac:dyDescent="0.25">
      <c r="C164" s="1">
        <f>27721</f>
        <v>27721</v>
      </c>
      <c r="D164" s="1">
        <f>41662</f>
        <v>41662</v>
      </c>
      <c r="E164" s="1">
        <f>40.685546875</f>
        <v>40.685546875</v>
      </c>
    </row>
    <row r="165" spans="3:5" x14ac:dyDescent="0.25">
      <c r="C165" s="1">
        <f>27895</f>
        <v>27895</v>
      </c>
      <c r="D165" s="1">
        <f>41641</f>
        <v>41641</v>
      </c>
      <c r="E165" s="1">
        <f>40.6650390625</f>
        <v>40.6650390625</v>
      </c>
    </row>
    <row r="166" spans="3:5" x14ac:dyDescent="0.25">
      <c r="C166" s="1">
        <f>28063</f>
        <v>28063</v>
      </c>
      <c r="D166" s="1">
        <f>41574</f>
        <v>41574</v>
      </c>
      <c r="E166" s="1">
        <f>40.599609375</f>
        <v>40.599609375</v>
      </c>
    </row>
    <row r="167" spans="3:5" x14ac:dyDescent="0.25">
      <c r="C167" s="1">
        <f>28204</f>
        <v>28204</v>
      </c>
      <c r="D167" s="1">
        <f>41566</f>
        <v>41566</v>
      </c>
      <c r="E167" s="1">
        <f>40.591796875</f>
        <v>40.591796875</v>
      </c>
    </row>
    <row r="168" spans="3:5" x14ac:dyDescent="0.25">
      <c r="C168" s="1">
        <f>28368</f>
        <v>28368</v>
      </c>
      <c r="D168" s="1">
        <f>41567</f>
        <v>41567</v>
      </c>
      <c r="E168" s="1">
        <f>40.5927734375</f>
        <v>40.5927734375</v>
      </c>
    </row>
    <row r="169" spans="3:5" x14ac:dyDescent="0.25">
      <c r="C169" s="1">
        <f>28491</f>
        <v>28491</v>
      </c>
      <c r="D169" s="1">
        <f>41566</f>
        <v>41566</v>
      </c>
      <c r="E169" s="1">
        <f>40.591796875</f>
        <v>40.591796875</v>
      </c>
    </row>
    <row r="170" spans="3:5" x14ac:dyDescent="0.25">
      <c r="C170" s="1">
        <f>28623</f>
        <v>28623</v>
      </c>
      <c r="D170" s="1">
        <f>41568</f>
        <v>41568</v>
      </c>
      <c r="E170" s="1">
        <f>40.59375</f>
        <v>40.59375</v>
      </c>
    </row>
    <row r="171" spans="3:5" x14ac:dyDescent="0.25">
      <c r="C171" s="1">
        <f>28753</f>
        <v>28753</v>
      </c>
      <c r="D171" s="1">
        <f>41566</f>
        <v>41566</v>
      </c>
      <c r="E171" s="1">
        <f>40.591796875</f>
        <v>40.591796875</v>
      </c>
    </row>
    <row r="172" spans="3:5" x14ac:dyDescent="0.25">
      <c r="C172" s="1">
        <f>28889</f>
        <v>28889</v>
      </c>
      <c r="D172" s="1">
        <f>41568</f>
        <v>41568</v>
      </c>
      <c r="E172" s="1">
        <f>40.59375</f>
        <v>40.59375</v>
      </c>
    </row>
    <row r="173" spans="3:5" x14ac:dyDescent="0.25">
      <c r="C173" s="1">
        <f>29024</f>
        <v>29024</v>
      </c>
      <c r="D173" s="1">
        <f>41566</f>
        <v>41566</v>
      </c>
      <c r="E173" s="1">
        <f>40.591796875</f>
        <v>40.591796875</v>
      </c>
    </row>
    <row r="174" spans="3:5" x14ac:dyDescent="0.25">
      <c r="C174" s="1">
        <f>29234</f>
        <v>29234</v>
      </c>
      <c r="D174" s="1">
        <f>41550</f>
        <v>41550</v>
      </c>
      <c r="E174" s="1">
        <f>40.576171875</f>
        <v>40.576171875</v>
      </c>
    </row>
    <row r="175" spans="3:5" x14ac:dyDescent="0.25">
      <c r="C175" s="1">
        <f>29424</f>
        <v>29424</v>
      </c>
      <c r="D175" s="1">
        <f>41534</f>
        <v>41534</v>
      </c>
      <c r="E175" s="1">
        <f>40.560546875</f>
        <v>40.560546875</v>
      </c>
    </row>
    <row r="176" spans="3:5" x14ac:dyDescent="0.25">
      <c r="C176" s="1">
        <f>29584</f>
        <v>29584</v>
      </c>
      <c r="D176" s="1">
        <f>41539</f>
        <v>41539</v>
      </c>
      <c r="E176" s="1">
        <f>40.5654296875</f>
        <v>40.5654296875</v>
      </c>
    </row>
    <row r="177" spans="3:5" x14ac:dyDescent="0.25">
      <c r="C177" s="1">
        <f>29768</f>
        <v>29768</v>
      </c>
      <c r="D177" s="1">
        <f>41565</f>
        <v>41565</v>
      </c>
      <c r="E177" s="1">
        <f>40.5908203125</f>
        <v>40.5908203125</v>
      </c>
    </row>
    <row r="178" spans="3:5" x14ac:dyDescent="0.25">
      <c r="C178" s="1">
        <f>29922</f>
        <v>29922</v>
      </c>
      <c r="D178" s="1">
        <f>41593</f>
        <v>41593</v>
      </c>
      <c r="E178" s="1">
        <f>40.6181640625</f>
        <v>40.6181640625</v>
      </c>
    </row>
    <row r="179" spans="3:5" x14ac:dyDescent="0.25">
      <c r="C179" s="1">
        <f>30108</f>
        <v>30108</v>
      </c>
      <c r="D179" s="1">
        <f>41635</f>
        <v>41635</v>
      </c>
      <c r="E179" s="1">
        <f>40.6591796875</f>
        <v>40.6591796875</v>
      </c>
    </row>
    <row r="180" spans="3:5" x14ac:dyDescent="0.25">
      <c r="C180" s="1">
        <f>30237</f>
        <v>30237</v>
      </c>
      <c r="D180" s="1">
        <f>41641</f>
        <v>41641</v>
      </c>
      <c r="E180" s="1">
        <f>40.6650390625</f>
        <v>40.6650390625</v>
      </c>
    </row>
    <row r="181" spans="3:5" x14ac:dyDescent="0.25">
      <c r="C181" s="1">
        <f>30435</f>
        <v>30435</v>
      </c>
      <c r="D181" s="1">
        <f>41643</f>
        <v>41643</v>
      </c>
      <c r="E181" s="1">
        <f>40.6669921875</f>
        <v>40.6669921875</v>
      </c>
    </row>
    <row r="182" spans="3:5" x14ac:dyDescent="0.25">
      <c r="C182" s="1">
        <f>30607</f>
        <v>30607</v>
      </c>
      <c r="D182" s="1">
        <f>41641</f>
        <v>41641</v>
      </c>
      <c r="E182" s="1">
        <f>40.6650390625</f>
        <v>40.6650390625</v>
      </c>
    </row>
    <row r="183" spans="3:5" x14ac:dyDescent="0.25">
      <c r="C183" s="1">
        <f>30792</f>
        <v>30792</v>
      </c>
      <c r="D183" s="1">
        <f>41642</f>
        <v>41642</v>
      </c>
      <c r="E183" s="1">
        <f>40.666015625</f>
        <v>40.666015625</v>
      </c>
    </row>
    <row r="184" spans="3:5" x14ac:dyDescent="0.25">
      <c r="C184" s="1">
        <f>30931</f>
        <v>30931</v>
      </c>
      <c r="D184" s="1">
        <f>41641</f>
        <v>41641</v>
      </c>
      <c r="E184" s="1">
        <f>40.6650390625</f>
        <v>40.6650390625</v>
      </c>
    </row>
    <row r="185" spans="3:5" x14ac:dyDescent="0.25">
      <c r="C185" s="1">
        <f>31083</f>
        <v>31083</v>
      </c>
      <c r="D185" s="1">
        <f>41642</f>
        <v>41642</v>
      </c>
      <c r="E185" s="1">
        <f>40.666015625</f>
        <v>40.666015625</v>
      </c>
    </row>
    <row r="186" spans="3:5" x14ac:dyDescent="0.25">
      <c r="C186" s="1">
        <f>31243</f>
        <v>31243</v>
      </c>
      <c r="D186" s="1">
        <f>41641</f>
        <v>41641</v>
      </c>
      <c r="E186" s="1">
        <f t="shared" ref="E186:E191" si="16">40.6650390625</f>
        <v>40.6650390625</v>
      </c>
    </row>
    <row r="187" spans="3:5" x14ac:dyDescent="0.25">
      <c r="C187" s="1">
        <f>31415</f>
        <v>31415</v>
      </c>
      <c r="D187" s="1">
        <f>41641</f>
        <v>41641</v>
      </c>
      <c r="E187" s="1">
        <f t="shared" si="16"/>
        <v>40.6650390625</v>
      </c>
    </row>
    <row r="188" spans="3:5" x14ac:dyDescent="0.25">
      <c r="C188" s="1">
        <f>31567</f>
        <v>31567</v>
      </c>
      <c r="D188" s="1">
        <f>41641</f>
        <v>41641</v>
      </c>
      <c r="E188" s="1">
        <f t="shared" si="16"/>
        <v>40.6650390625</v>
      </c>
    </row>
    <row r="189" spans="3:5" x14ac:dyDescent="0.25">
      <c r="C189" s="1">
        <f>31728</f>
        <v>31728</v>
      </c>
      <c r="D189" s="1">
        <f>41641</f>
        <v>41641</v>
      </c>
      <c r="E189" s="1">
        <f t="shared" si="16"/>
        <v>40.6650390625</v>
      </c>
    </row>
    <row r="190" spans="3:5" x14ac:dyDescent="0.25">
      <c r="C190" s="1">
        <f>31917</f>
        <v>31917</v>
      </c>
      <c r="D190" s="1">
        <f>41641</f>
        <v>41641</v>
      </c>
      <c r="E190" s="1">
        <f t="shared" si="16"/>
        <v>40.6650390625</v>
      </c>
    </row>
    <row r="191" spans="3:5" x14ac:dyDescent="0.25">
      <c r="C191" s="1">
        <f>32056</f>
        <v>32056</v>
      </c>
      <c r="D191" s="1">
        <f>41641</f>
        <v>41641</v>
      </c>
      <c r="E191" s="1">
        <f t="shared" si="16"/>
        <v>40.6650390625</v>
      </c>
    </row>
    <row r="192" spans="3:5" x14ac:dyDescent="0.25">
      <c r="C192" s="1">
        <f>32242</f>
        <v>32242</v>
      </c>
      <c r="D192" s="1">
        <f>41643</f>
        <v>41643</v>
      </c>
      <c r="E192" s="1">
        <f>40.6669921875</f>
        <v>40.6669921875</v>
      </c>
    </row>
    <row r="193" spans="3:5" x14ac:dyDescent="0.25">
      <c r="C193" s="1">
        <f>32403</f>
        <v>32403</v>
      </c>
      <c r="D193" s="1">
        <f>41641</f>
        <v>41641</v>
      </c>
      <c r="E193" s="1">
        <f>40.6650390625</f>
        <v>40.6650390625</v>
      </c>
    </row>
    <row r="194" spans="3:5" x14ac:dyDescent="0.25">
      <c r="C194" s="1">
        <f>32693</f>
        <v>32693</v>
      </c>
      <c r="D194" s="1">
        <f>41657</f>
        <v>41657</v>
      </c>
      <c r="E194" s="1">
        <f>40.6806640625</f>
        <v>40.6806640625</v>
      </c>
    </row>
    <row r="195" spans="3:5" x14ac:dyDescent="0.25">
      <c r="C195" s="1">
        <f>32877</f>
        <v>32877</v>
      </c>
      <c r="D195" s="1">
        <f>41699</f>
        <v>41699</v>
      </c>
      <c r="E195" s="1">
        <f>40.7216796875</f>
        <v>40.7216796875</v>
      </c>
    </row>
    <row r="196" spans="3:5" x14ac:dyDescent="0.25">
      <c r="C196" s="1">
        <f>33074</f>
        <v>33074</v>
      </c>
      <c r="D196" s="1">
        <f>41729</f>
        <v>41729</v>
      </c>
      <c r="E196" s="1">
        <f>40.7509765625</f>
        <v>40.7509765625</v>
      </c>
    </row>
    <row r="197" spans="3:5" x14ac:dyDescent="0.25">
      <c r="C197" s="1">
        <f>33242</f>
        <v>33242</v>
      </c>
      <c r="D197" s="1">
        <f>41737</f>
        <v>41737</v>
      </c>
      <c r="E197" s="1">
        <f t="shared" ref="E197:E203" si="17">40.7587890625</f>
        <v>40.7587890625</v>
      </c>
    </row>
    <row r="198" spans="3:5" x14ac:dyDescent="0.25">
      <c r="C198" s="1">
        <f>33391</f>
        <v>33391</v>
      </c>
      <c r="D198" s="1">
        <f>41737</f>
        <v>41737</v>
      </c>
      <c r="E198" s="1">
        <f t="shared" si="17"/>
        <v>40.7587890625</v>
      </c>
    </row>
    <row r="199" spans="3:5" x14ac:dyDescent="0.25">
      <c r="C199" s="1">
        <f>33548</f>
        <v>33548</v>
      </c>
      <c r="D199" s="1">
        <f>41737</f>
        <v>41737</v>
      </c>
      <c r="E199" s="1">
        <f t="shared" si="17"/>
        <v>40.7587890625</v>
      </c>
    </row>
    <row r="200" spans="3:5" x14ac:dyDescent="0.25">
      <c r="C200" s="1">
        <f>33714</f>
        <v>33714</v>
      </c>
      <c r="D200" s="1">
        <f>41737</f>
        <v>41737</v>
      </c>
      <c r="E200" s="1">
        <f t="shared" si="17"/>
        <v>40.7587890625</v>
      </c>
    </row>
    <row r="201" spans="3:5" x14ac:dyDescent="0.25">
      <c r="C201" s="1">
        <f>33843</f>
        <v>33843</v>
      </c>
      <c r="D201" s="1">
        <f>41737</f>
        <v>41737</v>
      </c>
      <c r="E201" s="1">
        <f t="shared" si="17"/>
        <v>40.7587890625</v>
      </c>
    </row>
    <row r="202" spans="3:5" x14ac:dyDescent="0.25">
      <c r="C202" s="1">
        <f>34015</f>
        <v>34015</v>
      </c>
      <c r="D202" s="1">
        <f>41737</f>
        <v>41737</v>
      </c>
      <c r="E202" s="1">
        <f t="shared" si="17"/>
        <v>40.7587890625</v>
      </c>
    </row>
    <row r="203" spans="3:5" x14ac:dyDescent="0.25">
      <c r="C203" s="1">
        <f>34163</f>
        <v>34163</v>
      </c>
      <c r="D203" s="1">
        <f>41737</f>
        <v>41737</v>
      </c>
      <c r="E203" s="1">
        <f t="shared" si="17"/>
        <v>40.7587890625</v>
      </c>
    </row>
    <row r="204" spans="3:5" x14ac:dyDescent="0.25">
      <c r="C204" s="1">
        <f>34325</f>
        <v>34325</v>
      </c>
      <c r="D204" s="1">
        <f>41739</f>
        <v>41739</v>
      </c>
      <c r="E204" s="1">
        <f>40.7607421875</f>
        <v>40.7607421875</v>
      </c>
    </row>
    <row r="205" spans="3:5" x14ac:dyDescent="0.25">
      <c r="C205" s="1">
        <f>34483</f>
        <v>34483</v>
      </c>
      <c r="D205" s="1">
        <f>41737</f>
        <v>41737</v>
      </c>
      <c r="E205" s="1">
        <f>40.7587890625</f>
        <v>40.7587890625</v>
      </c>
    </row>
    <row r="206" spans="3:5" x14ac:dyDescent="0.25">
      <c r="C206" s="1">
        <f>34653</f>
        <v>34653</v>
      </c>
      <c r="D206" s="1">
        <f>41737</f>
        <v>41737</v>
      </c>
      <c r="E206" s="1">
        <f>40.7587890625</f>
        <v>40.7587890625</v>
      </c>
    </row>
    <row r="207" spans="3:5" x14ac:dyDescent="0.25">
      <c r="C207" s="1">
        <f>34803</f>
        <v>34803</v>
      </c>
      <c r="D207" s="1">
        <f>41737</f>
        <v>41737</v>
      </c>
      <c r="E207" s="1">
        <f>40.7587890625</f>
        <v>40.7587890625</v>
      </c>
    </row>
    <row r="208" spans="3:5" x14ac:dyDescent="0.25">
      <c r="C208" s="1">
        <f>34957</f>
        <v>34957</v>
      </c>
      <c r="D208" s="1">
        <f>41737</f>
        <v>41737</v>
      </c>
      <c r="E208" s="1">
        <f>40.7587890625</f>
        <v>40.7587890625</v>
      </c>
    </row>
    <row r="209" spans="3:5" x14ac:dyDescent="0.25">
      <c r="C209" s="1">
        <f>35085</f>
        <v>35085</v>
      </c>
      <c r="D209" s="1">
        <f>41737</f>
        <v>41737</v>
      </c>
      <c r="E209" s="1">
        <f>40.7587890625</f>
        <v>40.7587890625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2016-01-08T15:46:52Z</cp:lastPrinted>
  <dcterms:created xsi:type="dcterms:W3CDTF">2016-01-08T15:46:52Z</dcterms:created>
  <dcterms:modified xsi:type="dcterms:W3CDTF">2016-01-08T15:26:25Z</dcterms:modified>
</cp:coreProperties>
</file>