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NativeAndroidPropertycross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13" i="2" l="1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H13" i="2" s="1"/>
  <c r="D4" i="2"/>
  <c r="C4" i="2"/>
  <c r="B4" i="2"/>
  <c r="A4" i="2"/>
  <c r="E3" i="2"/>
  <c r="I13" i="2" s="1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<sst xmlns="http://schemas.openxmlformats.org/spreadsheetml/2006/main" count="9" uniqueCount="9">
  <si>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</si>
  <si>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</si>
  <si>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</si>
  <si>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</si>
  <si>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333(104x)</t>
  </si>
  <si>
    <t>AVERAGE: 165(210x)</t>
  </si>
  <si>
    <t>begin avg</t>
  </si>
  <si>
    <t>max</t>
  </si>
  <si>
    <t>end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</si>
</sst>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Sheet1!$A$2:$A$105</c:f>
              <c:numCache>
                <c:formatCode>General</c:formatCode>
                <c:ptCount val="104"/>
                <c:pt idx="0">
                  <c:v>645</c:v>
                </c:pt>
                <c:pt idx="1">
                  <c:v>965</c:v>
                </c:pt>
                <c:pt idx="2">
                  <c:v>1295</c:v>
                </c:pt>
                <c:pt idx="3">
                  <c:v>1625</c:v>
                </c:pt>
                <c:pt idx="4">
                  <c:v>1916</c:v>
                </c:pt>
                <c:pt idx="5">
                  <c:v>2213</c:v>
                </c:pt>
                <c:pt idx="6">
                  <c:v>2537</c:v>
                </c:pt>
                <c:pt idx="7">
                  <c:v>2847</c:v>
                </c:pt>
                <c:pt idx="8">
                  <c:v>3182</c:v>
                </c:pt>
                <c:pt idx="9">
                  <c:v>3516</c:v>
                </c:pt>
                <c:pt idx="10">
                  <c:v>3885</c:v>
                </c:pt>
                <c:pt idx="11">
                  <c:v>4221</c:v>
                </c:pt>
                <c:pt idx="12">
                  <c:v>4557</c:v>
                </c:pt>
                <c:pt idx="13">
                  <c:v>4855</c:v>
                </c:pt>
                <c:pt idx="14">
                  <c:v>5166</c:v>
                </c:pt>
                <c:pt idx="15">
                  <c:v>5502</c:v>
                </c:pt>
                <c:pt idx="16">
                  <c:v>5830</c:v>
                </c:pt>
                <c:pt idx="17">
                  <c:v>6136</c:v>
                </c:pt>
                <c:pt idx="18">
                  <c:v>6485</c:v>
                </c:pt>
                <c:pt idx="19">
                  <c:v>6811</c:v>
                </c:pt>
                <c:pt idx="20">
                  <c:v>7141</c:v>
                </c:pt>
                <c:pt idx="21">
                  <c:v>7546</c:v>
                </c:pt>
                <c:pt idx="22">
                  <c:v>7853</c:v>
                </c:pt>
                <c:pt idx="23">
                  <c:v>8185</c:v>
                </c:pt>
                <c:pt idx="24">
                  <c:v>8506</c:v>
                </c:pt>
                <c:pt idx="25">
                  <c:v>8865</c:v>
                </c:pt>
                <c:pt idx="26">
                  <c:v>9200</c:v>
                </c:pt>
                <c:pt idx="27">
                  <c:v>9555</c:v>
                </c:pt>
                <c:pt idx="28">
                  <c:v>9847</c:v>
                </c:pt>
                <c:pt idx="29">
                  <c:v>10139</c:v>
                </c:pt>
                <c:pt idx="30">
                  <c:v>10479</c:v>
                </c:pt>
                <c:pt idx="31">
                  <c:v>10830</c:v>
                </c:pt>
                <c:pt idx="32">
                  <c:v>11177</c:v>
                </c:pt>
                <c:pt idx="33">
                  <c:v>11500</c:v>
                </c:pt>
                <c:pt idx="34">
                  <c:v>11841</c:v>
                </c:pt>
                <c:pt idx="35">
                  <c:v>12160</c:v>
                </c:pt>
                <c:pt idx="36">
                  <c:v>12503</c:v>
                </c:pt>
                <c:pt idx="37">
                  <c:v>12933</c:v>
                </c:pt>
                <c:pt idx="38">
                  <c:v>13316</c:v>
                </c:pt>
                <c:pt idx="39">
                  <c:v>13771</c:v>
                </c:pt>
                <c:pt idx="40">
                  <c:v>14147</c:v>
                </c:pt>
                <c:pt idx="41">
                  <c:v>14424</c:v>
                </c:pt>
                <c:pt idx="42">
                  <c:v>14728</c:v>
                </c:pt>
                <c:pt idx="43">
                  <c:v>15036</c:v>
                </c:pt>
                <c:pt idx="44">
                  <c:v>15368</c:v>
                </c:pt>
                <c:pt idx="45">
                  <c:v>15717</c:v>
                </c:pt>
                <c:pt idx="46">
                  <c:v>16030</c:v>
                </c:pt>
                <c:pt idx="47">
                  <c:v>16385</c:v>
                </c:pt>
                <c:pt idx="48">
                  <c:v>16747</c:v>
                </c:pt>
                <c:pt idx="49">
                  <c:v>17077</c:v>
                </c:pt>
                <c:pt idx="50">
                  <c:v>17416</c:v>
                </c:pt>
                <c:pt idx="51">
                  <c:v>17730</c:v>
                </c:pt>
                <c:pt idx="52">
                  <c:v>18020</c:v>
                </c:pt>
                <c:pt idx="53">
                  <c:v>18305</c:v>
                </c:pt>
                <c:pt idx="54">
                  <c:v>18643</c:v>
                </c:pt>
                <c:pt idx="55">
                  <c:v>19025</c:v>
                </c:pt>
                <c:pt idx="56">
                  <c:v>19407</c:v>
                </c:pt>
                <c:pt idx="57">
                  <c:v>19760</c:v>
                </c:pt>
                <c:pt idx="58">
                  <c:v>20083</c:v>
                </c:pt>
                <c:pt idx="59">
                  <c:v>20433</c:v>
                </c:pt>
                <c:pt idx="60">
                  <c:v>20750</c:v>
                </c:pt>
                <c:pt idx="61">
                  <c:v>21023</c:v>
                </c:pt>
                <c:pt idx="62">
                  <c:v>21321</c:v>
                </c:pt>
                <c:pt idx="63">
                  <c:v>21646</c:v>
                </c:pt>
                <c:pt idx="64">
                  <c:v>22017</c:v>
                </c:pt>
                <c:pt idx="65">
                  <c:v>22361</c:v>
                </c:pt>
                <c:pt idx="66">
                  <c:v>22779</c:v>
                </c:pt>
                <c:pt idx="67">
                  <c:v>23200</c:v>
                </c:pt>
                <c:pt idx="68">
                  <c:v>23605</c:v>
                </c:pt>
                <c:pt idx="69">
                  <c:v>23935</c:v>
                </c:pt>
                <c:pt idx="70">
                  <c:v>24247</c:v>
                </c:pt>
                <c:pt idx="71">
                  <c:v>24605</c:v>
                </c:pt>
                <c:pt idx="72">
                  <c:v>24970</c:v>
                </c:pt>
                <c:pt idx="73">
                  <c:v>25381</c:v>
                </c:pt>
                <c:pt idx="74">
                  <c:v>25761</c:v>
                </c:pt>
                <c:pt idx="75">
                  <c:v>26225</c:v>
                </c:pt>
                <c:pt idx="76">
                  <c:v>26598</c:v>
                </c:pt>
                <c:pt idx="77">
                  <c:v>26867</c:v>
                </c:pt>
                <c:pt idx="78">
                  <c:v>27130</c:v>
                </c:pt>
                <c:pt idx="79">
                  <c:v>27422</c:v>
                </c:pt>
                <c:pt idx="80">
                  <c:v>27731</c:v>
                </c:pt>
                <c:pt idx="81">
                  <c:v>28067</c:v>
                </c:pt>
                <c:pt idx="82">
                  <c:v>28454</c:v>
                </c:pt>
                <c:pt idx="83">
                  <c:v>28783</c:v>
                </c:pt>
                <c:pt idx="84">
                  <c:v>29135</c:v>
                </c:pt>
                <c:pt idx="85">
                  <c:v>29507</c:v>
                </c:pt>
                <c:pt idx="86">
                  <c:v>29846</c:v>
                </c:pt>
                <c:pt idx="87">
                  <c:v>30147</c:v>
                </c:pt>
                <c:pt idx="88">
                  <c:v>30434</c:v>
                </c:pt>
                <c:pt idx="89">
                  <c:v>30805</c:v>
                </c:pt>
                <c:pt idx="90">
                  <c:v>31149</c:v>
                </c:pt>
                <c:pt idx="91">
                  <c:v>31462</c:v>
                </c:pt>
                <c:pt idx="92">
                  <c:v>31811</c:v>
                </c:pt>
                <c:pt idx="93">
                  <c:v>32193</c:v>
                </c:pt>
                <c:pt idx="94">
                  <c:v>32532</c:v>
                </c:pt>
                <c:pt idx="95">
                  <c:v>32832</c:v>
                </c:pt>
                <c:pt idx="96">
                  <c:v>33132</c:v>
                </c:pt>
                <c:pt idx="97">
                  <c:v>33455</c:v>
                </c:pt>
                <c:pt idx="98">
                  <c:v>33776</c:v>
                </c:pt>
                <c:pt idx="99">
                  <c:v>34066</c:v>
                </c:pt>
                <c:pt idx="100">
                  <c:v>34358</c:v>
                </c:pt>
                <c:pt idx="101">
                  <c:v>34674</c:v>
                </c:pt>
                <c:pt idx="102">
                  <c:v>34961</c:v>
                </c:pt>
                <c:pt idx="103">
                  <c:v>35281</c:v>
                </c:pt>
              </c:numCache>
            </c:numRef>
          </c:cat>
          <c:val>
            <c:numRef>
              <c:f>Sheet1!$B$2:$B$105</c:f>
              <c:numCache>
                <c:formatCode>General</c:formatCode>
                <c:ptCount val="104"/>
                <c:pt idx="0">
                  <c:v>14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37</c:v>
                </c:pt>
                <c:pt idx="17">
                  <c:v>22</c:v>
                </c:pt>
                <c:pt idx="18">
                  <c:v>18</c:v>
                </c:pt>
                <c:pt idx="19">
                  <c:v>2</c:v>
                </c:pt>
                <c:pt idx="20">
                  <c:v>0</c:v>
                </c:pt>
                <c:pt idx="21">
                  <c:v>6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2945136"/>
        <c:axId val="-1842947312"/>
      </c:lineChart>
      <c:catAx>
        <c:axId val="-184294513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842947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842947312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84294513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Sheet1!$C$2:$C$211</c:f>
              <c:numCache>
                <c:formatCode>General</c:formatCode>
                <c:ptCount val="210"/>
                <c:pt idx="0">
                  <c:v>599</c:v>
                </c:pt>
                <c:pt idx="1">
                  <c:v>784</c:v>
                </c:pt>
                <c:pt idx="2">
                  <c:v>981</c:v>
                </c:pt>
                <c:pt idx="3">
                  <c:v>1132</c:v>
                </c:pt>
                <c:pt idx="4">
                  <c:v>1284</c:v>
                </c:pt>
                <c:pt idx="5">
                  <c:v>1450</c:v>
                </c:pt>
                <c:pt idx="6">
                  <c:v>1600</c:v>
                </c:pt>
                <c:pt idx="7">
                  <c:v>1739</c:v>
                </c:pt>
                <c:pt idx="8">
                  <c:v>1878</c:v>
                </c:pt>
                <c:pt idx="9">
                  <c:v>2026</c:v>
                </c:pt>
                <c:pt idx="10">
                  <c:v>2191</c:v>
                </c:pt>
                <c:pt idx="11">
                  <c:v>2339</c:v>
                </c:pt>
                <c:pt idx="12">
                  <c:v>2474</c:v>
                </c:pt>
                <c:pt idx="13">
                  <c:v>2583</c:v>
                </c:pt>
                <c:pt idx="14">
                  <c:v>2739</c:v>
                </c:pt>
                <c:pt idx="15">
                  <c:v>2892</c:v>
                </c:pt>
                <c:pt idx="16">
                  <c:v>3059</c:v>
                </c:pt>
                <c:pt idx="17">
                  <c:v>3224</c:v>
                </c:pt>
                <c:pt idx="18">
                  <c:v>3370</c:v>
                </c:pt>
                <c:pt idx="19">
                  <c:v>3569</c:v>
                </c:pt>
                <c:pt idx="20">
                  <c:v>3713</c:v>
                </c:pt>
                <c:pt idx="21">
                  <c:v>3847</c:v>
                </c:pt>
                <c:pt idx="22">
                  <c:v>4041</c:v>
                </c:pt>
                <c:pt idx="23">
                  <c:v>4237</c:v>
                </c:pt>
                <c:pt idx="24">
                  <c:v>4404</c:v>
                </c:pt>
                <c:pt idx="25">
                  <c:v>4568</c:v>
                </c:pt>
                <c:pt idx="26">
                  <c:v>4705</c:v>
                </c:pt>
                <c:pt idx="27">
                  <c:v>4867</c:v>
                </c:pt>
                <c:pt idx="28">
                  <c:v>5015</c:v>
                </c:pt>
                <c:pt idx="29">
                  <c:v>5178</c:v>
                </c:pt>
                <c:pt idx="30">
                  <c:v>5351</c:v>
                </c:pt>
                <c:pt idx="31">
                  <c:v>5511</c:v>
                </c:pt>
                <c:pt idx="32">
                  <c:v>5697</c:v>
                </c:pt>
                <c:pt idx="33">
                  <c:v>5882</c:v>
                </c:pt>
                <c:pt idx="34">
                  <c:v>6007</c:v>
                </c:pt>
                <c:pt idx="35">
                  <c:v>6199</c:v>
                </c:pt>
                <c:pt idx="36">
                  <c:v>6341</c:v>
                </c:pt>
                <c:pt idx="37">
                  <c:v>6528</c:v>
                </c:pt>
                <c:pt idx="38">
                  <c:v>6661</c:v>
                </c:pt>
                <c:pt idx="39">
                  <c:v>6831</c:v>
                </c:pt>
                <c:pt idx="40">
                  <c:v>6980</c:v>
                </c:pt>
                <c:pt idx="41">
                  <c:v>7131</c:v>
                </c:pt>
                <c:pt idx="42">
                  <c:v>7326</c:v>
                </c:pt>
                <c:pt idx="43">
                  <c:v>7478</c:v>
                </c:pt>
                <c:pt idx="44">
                  <c:v>7662</c:v>
                </c:pt>
                <c:pt idx="45">
                  <c:v>7862</c:v>
                </c:pt>
                <c:pt idx="46">
                  <c:v>8007</c:v>
                </c:pt>
                <c:pt idx="47">
                  <c:v>8180</c:v>
                </c:pt>
                <c:pt idx="48">
                  <c:v>8324</c:v>
                </c:pt>
                <c:pt idx="49">
                  <c:v>8463</c:v>
                </c:pt>
                <c:pt idx="50">
                  <c:v>8620</c:v>
                </c:pt>
                <c:pt idx="51">
                  <c:v>8792</c:v>
                </c:pt>
                <c:pt idx="52">
                  <c:v>8964</c:v>
                </c:pt>
                <c:pt idx="53">
                  <c:v>9164</c:v>
                </c:pt>
                <c:pt idx="54">
                  <c:v>9372</c:v>
                </c:pt>
                <c:pt idx="55">
                  <c:v>9504</c:v>
                </c:pt>
                <c:pt idx="56">
                  <c:v>9657</c:v>
                </c:pt>
                <c:pt idx="57">
                  <c:v>9780</c:v>
                </c:pt>
                <c:pt idx="58">
                  <c:v>9924</c:v>
                </c:pt>
                <c:pt idx="59">
                  <c:v>10059</c:v>
                </c:pt>
                <c:pt idx="60">
                  <c:v>10222</c:v>
                </c:pt>
                <c:pt idx="61">
                  <c:v>10370</c:v>
                </c:pt>
                <c:pt idx="62">
                  <c:v>10522</c:v>
                </c:pt>
                <c:pt idx="63">
                  <c:v>10662</c:v>
                </c:pt>
                <c:pt idx="64">
                  <c:v>10931</c:v>
                </c:pt>
                <c:pt idx="65">
                  <c:v>11067</c:v>
                </c:pt>
                <c:pt idx="66">
                  <c:v>11238</c:v>
                </c:pt>
                <c:pt idx="67">
                  <c:v>11363</c:v>
                </c:pt>
                <c:pt idx="68">
                  <c:v>11558</c:v>
                </c:pt>
                <c:pt idx="69">
                  <c:v>11702</c:v>
                </c:pt>
                <c:pt idx="70">
                  <c:v>11862</c:v>
                </c:pt>
                <c:pt idx="71">
                  <c:v>12004</c:v>
                </c:pt>
                <c:pt idx="72">
                  <c:v>12168</c:v>
                </c:pt>
                <c:pt idx="73">
                  <c:v>12324</c:v>
                </c:pt>
                <c:pt idx="74">
                  <c:v>12507</c:v>
                </c:pt>
                <c:pt idx="75">
                  <c:v>12704</c:v>
                </c:pt>
                <c:pt idx="76">
                  <c:v>12898</c:v>
                </c:pt>
                <c:pt idx="77">
                  <c:v>13093</c:v>
                </c:pt>
                <c:pt idx="78">
                  <c:v>13285</c:v>
                </c:pt>
                <c:pt idx="79">
                  <c:v>13516</c:v>
                </c:pt>
                <c:pt idx="80">
                  <c:v>13716</c:v>
                </c:pt>
                <c:pt idx="81">
                  <c:v>13917</c:v>
                </c:pt>
                <c:pt idx="82">
                  <c:v>14119</c:v>
                </c:pt>
                <c:pt idx="83">
                  <c:v>14249</c:v>
                </c:pt>
                <c:pt idx="84">
                  <c:v>14373</c:v>
                </c:pt>
                <c:pt idx="85">
                  <c:v>14517</c:v>
                </c:pt>
                <c:pt idx="86">
                  <c:v>14712</c:v>
                </c:pt>
                <c:pt idx="87">
                  <c:v>14851</c:v>
                </c:pt>
                <c:pt idx="88">
                  <c:v>15021</c:v>
                </c:pt>
                <c:pt idx="89">
                  <c:v>15188</c:v>
                </c:pt>
                <c:pt idx="90">
                  <c:v>15349</c:v>
                </c:pt>
                <c:pt idx="91">
                  <c:v>15517</c:v>
                </c:pt>
                <c:pt idx="92">
                  <c:v>15673</c:v>
                </c:pt>
                <c:pt idx="93">
                  <c:v>15784</c:v>
                </c:pt>
                <c:pt idx="94">
                  <c:v>15925</c:v>
                </c:pt>
                <c:pt idx="95">
                  <c:v>16087</c:v>
                </c:pt>
                <c:pt idx="96">
                  <c:v>16287</c:v>
                </c:pt>
                <c:pt idx="97">
                  <c:v>16500</c:v>
                </c:pt>
                <c:pt idx="98">
                  <c:v>16668</c:v>
                </c:pt>
                <c:pt idx="99">
                  <c:v>16839</c:v>
                </c:pt>
                <c:pt idx="100">
                  <c:v>17013</c:v>
                </c:pt>
                <c:pt idx="101">
                  <c:v>17202</c:v>
                </c:pt>
                <c:pt idx="102">
                  <c:v>17403</c:v>
                </c:pt>
                <c:pt idx="103">
                  <c:v>17550</c:v>
                </c:pt>
                <c:pt idx="104">
                  <c:v>17737</c:v>
                </c:pt>
                <c:pt idx="105">
                  <c:v>17870</c:v>
                </c:pt>
                <c:pt idx="106">
                  <c:v>17984</c:v>
                </c:pt>
                <c:pt idx="107">
                  <c:v>18156</c:v>
                </c:pt>
                <c:pt idx="108">
                  <c:v>18319</c:v>
                </c:pt>
                <c:pt idx="109">
                  <c:v>18484</c:v>
                </c:pt>
                <c:pt idx="110">
                  <c:v>18672</c:v>
                </c:pt>
                <c:pt idx="111">
                  <c:v>18867</c:v>
                </c:pt>
                <c:pt idx="112">
                  <c:v>19060</c:v>
                </c:pt>
                <c:pt idx="113">
                  <c:v>19229</c:v>
                </c:pt>
                <c:pt idx="114">
                  <c:v>19403</c:v>
                </c:pt>
                <c:pt idx="115">
                  <c:v>19561</c:v>
                </c:pt>
                <c:pt idx="116">
                  <c:v>19719</c:v>
                </c:pt>
                <c:pt idx="117">
                  <c:v>19890</c:v>
                </c:pt>
                <c:pt idx="118">
                  <c:v>20067</c:v>
                </c:pt>
                <c:pt idx="119">
                  <c:v>20277</c:v>
                </c:pt>
                <c:pt idx="120">
                  <c:v>20451</c:v>
                </c:pt>
                <c:pt idx="121">
                  <c:v>20595</c:v>
                </c:pt>
                <c:pt idx="122">
                  <c:v>20728</c:v>
                </c:pt>
                <c:pt idx="123">
                  <c:v>20848</c:v>
                </c:pt>
                <c:pt idx="124">
                  <c:v>20998</c:v>
                </c:pt>
                <c:pt idx="125">
                  <c:v>21162</c:v>
                </c:pt>
                <c:pt idx="126">
                  <c:v>21304</c:v>
                </c:pt>
                <c:pt idx="127">
                  <c:v>21467</c:v>
                </c:pt>
                <c:pt idx="128">
                  <c:v>21656</c:v>
                </c:pt>
                <c:pt idx="129">
                  <c:v>21829</c:v>
                </c:pt>
                <c:pt idx="130">
                  <c:v>22027</c:v>
                </c:pt>
                <c:pt idx="131">
                  <c:v>22184</c:v>
                </c:pt>
                <c:pt idx="132">
                  <c:v>22383</c:v>
                </c:pt>
                <c:pt idx="133">
                  <c:v>22586</c:v>
                </c:pt>
                <c:pt idx="134">
                  <c:v>22779</c:v>
                </c:pt>
                <c:pt idx="135">
                  <c:v>22971</c:v>
                </c:pt>
                <c:pt idx="136">
                  <c:v>23146</c:v>
                </c:pt>
                <c:pt idx="137">
                  <c:v>23371</c:v>
                </c:pt>
                <c:pt idx="138">
                  <c:v>23629</c:v>
                </c:pt>
                <c:pt idx="139">
                  <c:v>23810</c:v>
                </c:pt>
                <c:pt idx="140">
                  <c:v>23959</c:v>
                </c:pt>
                <c:pt idx="141">
                  <c:v>24104</c:v>
                </c:pt>
                <c:pt idx="142">
                  <c:v>24275</c:v>
                </c:pt>
                <c:pt idx="143">
                  <c:v>24414</c:v>
                </c:pt>
                <c:pt idx="144">
                  <c:v>24601</c:v>
                </c:pt>
                <c:pt idx="145">
                  <c:v>24775</c:v>
                </c:pt>
                <c:pt idx="146">
                  <c:v>24926</c:v>
                </c:pt>
                <c:pt idx="147">
                  <c:v>25139</c:v>
                </c:pt>
                <c:pt idx="148">
                  <c:v>25352</c:v>
                </c:pt>
                <c:pt idx="149">
                  <c:v>25540</c:v>
                </c:pt>
                <c:pt idx="150">
                  <c:v>25712</c:v>
                </c:pt>
                <c:pt idx="151">
                  <c:v>25918</c:v>
                </c:pt>
                <c:pt idx="152">
                  <c:v>26150</c:v>
                </c:pt>
                <c:pt idx="153">
                  <c:v>26393</c:v>
                </c:pt>
                <c:pt idx="154">
                  <c:v>26554</c:v>
                </c:pt>
                <c:pt idx="155">
                  <c:v>26701</c:v>
                </c:pt>
                <c:pt idx="156">
                  <c:v>26850</c:v>
                </c:pt>
                <c:pt idx="157">
                  <c:v>26971</c:v>
                </c:pt>
                <c:pt idx="158">
                  <c:v>27144</c:v>
                </c:pt>
                <c:pt idx="159">
                  <c:v>27273</c:v>
                </c:pt>
                <c:pt idx="160">
                  <c:v>27456</c:v>
                </c:pt>
                <c:pt idx="161">
                  <c:v>27592</c:v>
                </c:pt>
                <c:pt idx="162">
                  <c:v>27754</c:v>
                </c:pt>
                <c:pt idx="163">
                  <c:v>27896</c:v>
                </c:pt>
                <c:pt idx="164">
                  <c:v>28068</c:v>
                </c:pt>
                <c:pt idx="165">
                  <c:v>28258</c:v>
                </c:pt>
                <c:pt idx="166">
                  <c:v>28430</c:v>
                </c:pt>
                <c:pt idx="167">
                  <c:v>28591</c:v>
                </c:pt>
                <c:pt idx="168">
                  <c:v>28741</c:v>
                </c:pt>
                <c:pt idx="169">
                  <c:v>28928</c:v>
                </c:pt>
                <c:pt idx="170">
                  <c:v>29081</c:v>
                </c:pt>
                <c:pt idx="171">
                  <c:v>29291</c:v>
                </c:pt>
                <c:pt idx="172">
                  <c:v>29492</c:v>
                </c:pt>
                <c:pt idx="173">
                  <c:v>29708</c:v>
                </c:pt>
                <c:pt idx="174">
                  <c:v>29927</c:v>
                </c:pt>
                <c:pt idx="175">
                  <c:v>30066</c:v>
                </c:pt>
                <c:pt idx="176">
                  <c:v>30226</c:v>
                </c:pt>
                <c:pt idx="177">
                  <c:v>30339</c:v>
                </c:pt>
                <c:pt idx="178">
                  <c:v>30480</c:v>
                </c:pt>
                <c:pt idx="179">
                  <c:v>30652</c:v>
                </c:pt>
                <c:pt idx="180">
                  <c:v>30868</c:v>
                </c:pt>
                <c:pt idx="181">
                  <c:v>31050</c:v>
                </c:pt>
                <c:pt idx="182">
                  <c:v>31229</c:v>
                </c:pt>
                <c:pt idx="183">
                  <c:v>31402</c:v>
                </c:pt>
                <c:pt idx="184">
                  <c:v>31575</c:v>
                </c:pt>
                <c:pt idx="185">
                  <c:v>31736</c:v>
                </c:pt>
                <c:pt idx="186">
                  <c:v>31872</c:v>
                </c:pt>
                <c:pt idx="187">
                  <c:v>32019</c:v>
                </c:pt>
                <c:pt idx="188">
                  <c:v>32187</c:v>
                </c:pt>
                <c:pt idx="189">
                  <c:v>32347</c:v>
                </c:pt>
                <c:pt idx="190">
                  <c:v>32489</c:v>
                </c:pt>
                <c:pt idx="191">
                  <c:v>32682</c:v>
                </c:pt>
                <c:pt idx="192">
                  <c:v>32823</c:v>
                </c:pt>
                <c:pt idx="193">
                  <c:v>32981</c:v>
                </c:pt>
                <c:pt idx="194">
                  <c:v>33166</c:v>
                </c:pt>
                <c:pt idx="195">
                  <c:v>33313</c:v>
                </c:pt>
                <c:pt idx="196">
                  <c:v>33446</c:v>
                </c:pt>
                <c:pt idx="197">
                  <c:v>33602</c:v>
                </c:pt>
                <c:pt idx="198">
                  <c:v>33732</c:v>
                </c:pt>
                <c:pt idx="199">
                  <c:v>33851</c:v>
                </c:pt>
                <c:pt idx="200">
                  <c:v>34052</c:v>
                </c:pt>
                <c:pt idx="201">
                  <c:v>34200</c:v>
                </c:pt>
                <c:pt idx="202">
                  <c:v>34378</c:v>
                </c:pt>
                <c:pt idx="203">
                  <c:v>34538</c:v>
                </c:pt>
                <c:pt idx="204">
                  <c:v>34660</c:v>
                </c:pt>
                <c:pt idx="205">
                  <c:v>34812</c:v>
                </c:pt>
                <c:pt idx="206">
                  <c:v>34976</c:v>
                </c:pt>
                <c:pt idx="207">
                  <c:v>35125</c:v>
                </c:pt>
                <c:pt idx="208">
                  <c:v>35255</c:v>
                </c:pt>
                <c:pt idx="209">
                  <c:v>35377</c:v>
                </c:pt>
              </c:numCache>
            </c:numRef>
          </c:cat>
          <c:val>
            <c:numRef>
              <c:f>Sheet1!$E$2:$E$211</c:f>
              <c:numCache>
                <c:formatCode>General</c:formatCode>
                <c:ptCount val="210"/>
                <c:pt idx="0">
                  <c:v>2.7763671875</c:v>
                </c:pt>
                <c:pt idx="1">
                  <c:v>4.8935546875</c:v>
                </c:pt>
                <c:pt idx="2">
                  <c:v>8.9931640625</c:v>
                </c:pt>
                <c:pt idx="3">
                  <c:v>9.10546875</c:v>
                </c:pt>
                <c:pt idx="4">
                  <c:v>9.10546875</c:v>
                </c:pt>
                <c:pt idx="5">
                  <c:v>9.1044921875</c:v>
                </c:pt>
                <c:pt idx="6">
                  <c:v>9.1259765625</c:v>
                </c:pt>
                <c:pt idx="7">
                  <c:v>9.125</c:v>
                </c:pt>
                <c:pt idx="8">
                  <c:v>9.1240234375</c:v>
                </c:pt>
                <c:pt idx="9">
                  <c:v>9.140625</c:v>
                </c:pt>
                <c:pt idx="10">
                  <c:v>9.140625</c:v>
                </c:pt>
                <c:pt idx="11">
                  <c:v>9.1357421875</c:v>
                </c:pt>
                <c:pt idx="12">
                  <c:v>9.142578125</c:v>
                </c:pt>
                <c:pt idx="13">
                  <c:v>9.142578125</c:v>
                </c:pt>
                <c:pt idx="14">
                  <c:v>9.142578125</c:v>
                </c:pt>
                <c:pt idx="15">
                  <c:v>9.142578125</c:v>
                </c:pt>
                <c:pt idx="16">
                  <c:v>9.154296875</c:v>
                </c:pt>
                <c:pt idx="17">
                  <c:v>9.154296875</c:v>
                </c:pt>
                <c:pt idx="18">
                  <c:v>9.154296875</c:v>
                </c:pt>
                <c:pt idx="19">
                  <c:v>9.166015625</c:v>
                </c:pt>
                <c:pt idx="20">
                  <c:v>9.166015625</c:v>
                </c:pt>
                <c:pt idx="21">
                  <c:v>9.166015625</c:v>
                </c:pt>
                <c:pt idx="22">
                  <c:v>9.177734375</c:v>
                </c:pt>
                <c:pt idx="23">
                  <c:v>9.177734375</c:v>
                </c:pt>
                <c:pt idx="24">
                  <c:v>9.177734375</c:v>
                </c:pt>
                <c:pt idx="25">
                  <c:v>9.185546875</c:v>
                </c:pt>
                <c:pt idx="26">
                  <c:v>9.185546875</c:v>
                </c:pt>
                <c:pt idx="27">
                  <c:v>9.185546875</c:v>
                </c:pt>
                <c:pt idx="28">
                  <c:v>9.193359375</c:v>
                </c:pt>
                <c:pt idx="29">
                  <c:v>9.193359375</c:v>
                </c:pt>
                <c:pt idx="30">
                  <c:v>9.193359375</c:v>
                </c:pt>
                <c:pt idx="31">
                  <c:v>9.208984375</c:v>
                </c:pt>
                <c:pt idx="32">
                  <c:v>9.5791015625</c:v>
                </c:pt>
                <c:pt idx="33">
                  <c:v>10.8681640625</c:v>
                </c:pt>
                <c:pt idx="34">
                  <c:v>11.150390625</c:v>
                </c:pt>
                <c:pt idx="35">
                  <c:v>11.89453125</c:v>
                </c:pt>
                <c:pt idx="36">
                  <c:v>12.4091796875</c:v>
                </c:pt>
                <c:pt idx="37">
                  <c:v>13.2548828125</c:v>
                </c:pt>
                <c:pt idx="38">
                  <c:v>13.41015625</c:v>
                </c:pt>
                <c:pt idx="39">
                  <c:v>13.6181640625</c:v>
                </c:pt>
                <c:pt idx="40">
                  <c:v>13.6181640625</c:v>
                </c:pt>
                <c:pt idx="41">
                  <c:v>13.6171875</c:v>
                </c:pt>
                <c:pt idx="42">
                  <c:v>13.6162109375</c:v>
                </c:pt>
                <c:pt idx="43">
                  <c:v>13.6142578125</c:v>
                </c:pt>
                <c:pt idx="44">
                  <c:v>14.640625</c:v>
                </c:pt>
                <c:pt idx="45">
                  <c:v>14.6376953125</c:v>
                </c:pt>
                <c:pt idx="46">
                  <c:v>14.6064453125</c:v>
                </c:pt>
                <c:pt idx="47">
                  <c:v>14.6064453125</c:v>
                </c:pt>
                <c:pt idx="48">
                  <c:v>14.6064453125</c:v>
                </c:pt>
                <c:pt idx="49">
                  <c:v>14.58984375</c:v>
                </c:pt>
                <c:pt idx="50">
                  <c:v>14.5908203125</c:v>
                </c:pt>
                <c:pt idx="51">
                  <c:v>14.5869140625</c:v>
                </c:pt>
                <c:pt idx="52">
                  <c:v>14.5986328125</c:v>
                </c:pt>
                <c:pt idx="53">
                  <c:v>14.45703125</c:v>
                </c:pt>
                <c:pt idx="54">
                  <c:v>15.06640625</c:v>
                </c:pt>
                <c:pt idx="55">
                  <c:v>15.775390625</c:v>
                </c:pt>
                <c:pt idx="56">
                  <c:v>15.765625</c:v>
                </c:pt>
                <c:pt idx="57">
                  <c:v>15.767578125</c:v>
                </c:pt>
                <c:pt idx="58">
                  <c:v>15.767578125</c:v>
                </c:pt>
                <c:pt idx="59">
                  <c:v>15.7587890625</c:v>
                </c:pt>
                <c:pt idx="60">
                  <c:v>15.58203125</c:v>
                </c:pt>
                <c:pt idx="61">
                  <c:v>15.412109375</c:v>
                </c:pt>
                <c:pt idx="62">
                  <c:v>15.333984375</c:v>
                </c:pt>
                <c:pt idx="63">
                  <c:v>15.271484375</c:v>
                </c:pt>
                <c:pt idx="64">
                  <c:v>15.28125</c:v>
                </c:pt>
                <c:pt idx="65">
                  <c:v>15.28125</c:v>
                </c:pt>
                <c:pt idx="66">
                  <c:v>15.28125</c:v>
                </c:pt>
                <c:pt idx="67">
                  <c:v>15.28125</c:v>
                </c:pt>
                <c:pt idx="68">
                  <c:v>15.31640625</c:v>
                </c:pt>
                <c:pt idx="69">
                  <c:v>15.408203125</c:v>
                </c:pt>
                <c:pt idx="70">
                  <c:v>15.333984375</c:v>
                </c:pt>
                <c:pt idx="71">
                  <c:v>15.333984375</c:v>
                </c:pt>
                <c:pt idx="72">
                  <c:v>15.330078125</c:v>
                </c:pt>
                <c:pt idx="73">
                  <c:v>15.330078125</c:v>
                </c:pt>
                <c:pt idx="74">
                  <c:v>15.330078125</c:v>
                </c:pt>
                <c:pt idx="75">
                  <c:v>15.330078125</c:v>
                </c:pt>
                <c:pt idx="76">
                  <c:v>15.330078125</c:v>
                </c:pt>
                <c:pt idx="77">
                  <c:v>15.330078125</c:v>
                </c:pt>
                <c:pt idx="78">
                  <c:v>15.330078125</c:v>
                </c:pt>
                <c:pt idx="79">
                  <c:v>15.330078125</c:v>
                </c:pt>
                <c:pt idx="80">
                  <c:v>15.330078125</c:v>
                </c:pt>
                <c:pt idx="81">
                  <c:v>15.330078125</c:v>
                </c:pt>
                <c:pt idx="82">
                  <c:v>15.330078125</c:v>
                </c:pt>
                <c:pt idx="83">
                  <c:v>15.3251953125</c:v>
                </c:pt>
                <c:pt idx="84">
                  <c:v>15.3251953125</c:v>
                </c:pt>
                <c:pt idx="85">
                  <c:v>15.3251953125</c:v>
                </c:pt>
                <c:pt idx="86">
                  <c:v>15.205078125</c:v>
                </c:pt>
                <c:pt idx="87">
                  <c:v>15.203125</c:v>
                </c:pt>
                <c:pt idx="88">
                  <c:v>15.21875</c:v>
                </c:pt>
                <c:pt idx="89">
                  <c:v>15.2548828125</c:v>
                </c:pt>
                <c:pt idx="90">
                  <c:v>15.2548828125</c:v>
                </c:pt>
                <c:pt idx="91">
                  <c:v>15.728515625</c:v>
                </c:pt>
                <c:pt idx="92">
                  <c:v>15.7275390625</c:v>
                </c:pt>
                <c:pt idx="93">
                  <c:v>15.728515625</c:v>
                </c:pt>
                <c:pt idx="94">
                  <c:v>15.9306640625</c:v>
                </c:pt>
                <c:pt idx="95">
                  <c:v>15.9306640625</c:v>
                </c:pt>
                <c:pt idx="96">
                  <c:v>15.9306640625</c:v>
                </c:pt>
                <c:pt idx="97">
                  <c:v>15.931640625</c:v>
                </c:pt>
                <c:pt idx="98">
                  <c:v>15.9306640625</c:v>
                </c:pt>
                <c:pt idx="99">
                  <c:v>15.931640625</c:v>
                </c:pt>
                <c:pt idx="100">
                  <c:v>15.9228515625</c:v>
                </c:pt>
                <c:pt idx="101">
                  <c:v>15.923828125</c:v>
                </c:pt>
                <c:pt idx="102">
                  <c:v>15.9228515625</c:v>
                </c:pt>
                <c:pt idx="103">
                  <c:v>15.9228515625</c:v>
                </c:pt>
                <c:pt idx="104">
                  <c:v>15.7353515625</c:v>
                </c:pt>
                <c:pt idx="105">
                  <c:v>15.7431640625</c:v>
                </c:pt>
                <c:pt idx="106">
                  <c:v>15.7431640625</c:v>
                </c:pt>
                <c:pt idx="107">
                  <c:v>15.8603515625</c:v>
                </c:pt>
                <c:pt idx="108">
                  <c:v>15.8603515625</c:v>
                </c:pt>
                <c:pt idx="109">
                  <c:v>15.8603515625</c:v>
                </c:pt>
                <c:pt idx="110">
                  <c:v>15.8955078125</c:v>
                </c:pt>
                <c:pt idx="111">
                  <c:v>15.9111328125</c:v>
                </c:pt>
                <c:pt idx="112">
                  <c:v>15.9267578125</c:v>
                </c:pt>
                <c:pt idx="113">
                  <c:v>15.9306640625</c:v>
                </c:pt>
                <c:pt idx="114">
                  <c:v>15.9306640625</c:v>
                </c:pt>
                <c:pt idx="115">
                  <c:v>15.9306640625</c:v>
                </c:pt>
                <c:pt idx="116">
                  <c:v>15.9306640625</c:v>
                </c:pt>
                <c:pt idx="117">
                  <c:v>15.931640625</c:v>
                </c:pt>
                <c:pt idx="118">
                  <c:v>15.9306640625</c:v>
                </c:pt>
                <c:pt idx="119">
                  <c:v>15.998046875</c:v>
                </c:pt>
                <c:pt idx="120">
                  <c:v>15.998046875</c:v>
                </c:pt>
                <c:pt idx="121">
                  <c:v>16.001953125</c:v>
                </c:pt>
                <c:pt idx="122">
                  <c:v>15.892578125</c:v>
                </c:pt>
                <c:pt idx="123">
                  <c:v>15.8935546875</c:v>
                </c:pt>
                <c:pt idx="124">
                  <c:v>15.900390625</c:v>
                </c:pt>
                <c:pt idx="125">
                  <c:v>15.900390625</c:v>
                </c:pt>
                <c:pt idx="126">
                  <c:v>15.900390625</c:v>
                </c:pt>
                <c:pt idx="127">
                  <c:v>15.9306640625</c:v>
                </c:pt>
                <c:pt idx="128">
                  <c:v>15.9306640625</c:v>
                </c:pt>
                <c:pt idx="129">
                  <c:v>15.9306640625</c:v>
                </c:pt>
                <c:pt idx="130">
                  <c:v>16.0947265625</c:v>
                </c:pt>
                <c:pt idx="131">
                  <c:v>16.0947265625</c:v>
                </c:pt>
                <c:pt idx="132">
                  <c:v>16.0947265625</c:v>
                </c:pt>
                <c:pt idx="133">
                  <c:v>16.123046875</c:v>
                </c:pt>
                <c:pt idx="134">
                  <c:v>16.123046875</c:v>
                </c:pt>
                <c:pt idx="135">
                  <c:v>16.123046875</c:v>
                </c:pt>
                <c:pt idx="136">
                  <c:v>16.123046875</c:v>
                </c:pt>
                <c:pt idx="137">
                  <c:v>16.1240234375</c:v>
                </c:pt>
                <c:pt idx="138">
                  <c:v>16.123046875</c:v>
                </c:pt>
                <c:pt idx="139">
                  <c:v>16.037109375</c:v>
                </c:pt>
                <c:pt idx="140">
                  <c:v>16.037109375</c:v>
                </c:pt>
                <c:pt idx="141">
                  <c:v>16.037109375</c:v>
                </c:pt>
                <c:pt idx="142">
                  <c:v>16.037109375</c:v>
                </c:pt>
                <c:pt idx="143">
                  <c:v>16.037109375</c:v>
                </c:pt>
                <c:pt idx="144">
                  <c:v>16.037109375</c:v>
                </c:pt>
                <c:pt idx="145">
                  <c:v>16.037109375</c:v>
                </c:pt>
                <c:pt idx="146">
                  <c:v>16.037109375</c:v>
                </c:pt>
                <c:pt idx="147">
                  <c:v>16.0380859375</c:v>
                </c:pt>
                <c:pt idx="148">
                  <c:v>16.037109375</c:v>
                </c:pt>
                <c:pt idx="149">
                  <c:v>16.037109375</c:v>
                </c:pt>
                <c:pt idx="150">
                  <c:v>16.037109375</c:v>
                </c:pt>
                <c:pt idx="151">
                  <c:v>16.0380859375</c:v>
                </c:pt>
                <c:pt idx="152">
                  <c:v>16.037109375</c:v>
                </c:pt>
                <c:pt idx="153">
                  <c:v>16.0380859375</c:v>
                </c:pt>
                <c:pt idx="154">
                  <c:v>16.134765625</c:v>
                </c:pt>
                <c:pt idx="155">
                  <c:v>16.1943359375</c:v>
                </c:pt>
                <c:pt idx="156">
                  <c:v>16.193359375</c:v>
                </c:pt>
                <c:pt idx="157">
                  <c:v>16.1943359375</c:v>
                </c:pt>
                <c:pt idx="158">
                  <c:v>16.193359375</c:v>
                </c:pt>
                <c:pt idx="159">
                  <c:v>16.193359375</c:v>
                </c:pt>
                <c:pt idx="160">
                  <c:v>16.193359375</c:v>
                </c:pt>
                <c:pt idx="161">
                  <c:v>16.193359375</c:v>
                </c:pt>
                <c:pt idx="162">
                  <c:v>16.193359375</c:v>
                </c:pt>
                <c:pt idx="163">
                  <c:v>16.193359375</c:v>
                </c:pt>
                <c:pt idx="164">
                  <c:v>16.193359375</c:v>
                </c:pt>
                <c:pt idx="165">
                  <c:v>16.193359375</c:v>
                </c:pt>
                <c:pt idx="166">
                  <c:v>16.193359375</c:v>
                </c:pt>
                <c:pt idx="167">
                  <c:v>16.193359375</c:v>
                </c:pt>
                <c:pt idx="168">
                  <c:v>16.193359375</c:v>
                </c:pt>
                <c:pt idx="169">
                  <c:v>16.1943359375</c:v>
                </c:pt>
                <c:pt idx="170">
                  <c:v>16.193359375</c:v>
                </c:pt>
                <c:pt idx="171">
                  <c:v>16.1943359375</c:v>
                </c:pt>
                <c:pt idx="172">
                  <c:v>16.193359375</c:v>
                </c:pt>
                <c:pt idx="173">
                  <c:v>16.056640625</c:v>
                </c:pt>
                <c:pt idx="174">
                  <c:v>16.0791015625</c:v>
                </c:pt>
                <c:pt idx="175">
                  <c:v>16.0712890625</c:v>
                </c:pt>
                <c:pt idx="176">
                  <c:v>16.072265625</c:v>
                </c:pt>
                <c:pt idx="177">
                  <c:v>16.0712890625</c:v>
                </c:pt>
                <c:pt idx="178">
                  <c:v>16.0712890625</c:v>
                </c:pt>
                <c:pt idx="179">
                  <c:v>16.0712890625</c:v>
                </c:pt>
                <c:pt idx="180">
                  <c:v>16.1923828125</c:v>
                </c:pt>
                <c:pt idx="181">
                  <c:v>16.2236328125</c:v>
                </c:pt>
                <c:pt idx="182">
                  <c:v>16.2236328125</c:v>
                </c:pt>
                <c:pt idx="183">
                  <c:v>16.2236328125</c:v>
                </c:pt>
                <c:pt idx="184">
                  <c:v>16.224609375</c:v>
                </c:pt>
                <c:pt idx="185">
                  <c:v>16.2236328125</c:v>
                </c:pt>
                <c:pt idx="186">
                  <c:v>16.2236328125</c:v>
                </c:pt>
                <c:pt idx="187">
                  <c:v>16.2236328125</c:v>
                </c:pt>
                <c:pt idx="188">
                  <c:v>16.2236328125</c:v>
                </c:pt>
                <c:pt idx="189">
                  <c:v>16.2236328125</c:v>
                </c:pt>
                <c:pt idx="190">
                  <c:v>16.2236328125</c:v>
                </c:pt>
                <c:pt idx="191">
                  <c:v>16.236328125</c:v>
                </c:pt>
                <c:pt idx="192">
                  <c:v>16.0791015625</c:v>
                </c:pt>
                <c:pt idx="193">
                  <c:v>16.0791015625</c:v>
                </c:pt>
                <c:pt idx="194">
                  <c:v>16.0791015625</c:v>
                </c:pt>
                <c:pt idx="195">
                  <c:v>16.1962890625</c:v>
                </c:pt>
                <c:pt idx="196">
                  <c:v>16.1962890625</c:v>
                </c:pt>
                <c:pt idx="197">
                  <c:v>16.1962890625</c:v>
                </c:pt>
                <c:pt idx="198">
                  <c:v>16.2314453125</c:v>
                </c:pt>
                <c:pt idx="199">
                  <c:v>16.232421875</c:v>
                </c:pt>
                <c:pt idx="200">
                  <c:v>16.2587890625</c:v>
                </c:pt>
                <c:pt idx="201">
                  <c:v>16.2666015625</c:v>
                </c:pt>
                <c:pt idx="202">
                  <c:v>16.2666015625</c:v>
                </c:pt>
                <c:pt idx="203">
                  <c:v>16.2666015625</c:v>
                </c:pt>
                <c:pt idx="204">
                  <c:v>16.2666015625</c:v>
                </c:pt>
                <c:pt idx="205">
                  <c:v>16.2666015625</c:v>
                </c:pt>
                <c:pt idx="206">
                  <c:v>16.2666015625</c:v>
                </c:pt>
                <c:pt idx="207">
                  <c:v>16.2666015625</c:v>
                </c:pt>
                <c:pt idx="208">
                  <c:v>16.2666015625</c:v>
                </c:pt>
                <c:pt idx="209">
                  <c:v>16.267578125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2941328"/>
        <c:axId val="-1842940784"/>
      </c:lineChart>
      <c:catAx>
        <c:axId val="-184294132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842940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842940784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84294132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10"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1"/>
  <sheetViews>
    <sheetView tabSelected="1" topLeftCell="A8" workbookViewId="0">
      <selection activeCell="H13" sqref="H13"/>
    </sheetView>
  </sheetViews>
  <sheetFormatPr defaultColWidth="9.1093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10" x14ac:dyDescent="0.25">
      <c r="A2" s="1">
        <f>645</f>
        <v>645</v>
      </c>
      <c r="B2" s="1">
        <f>14</f>
        <v>14</v>
      </c>
      <c r="C2" s="1">
        <f>599</f>
        <v>599</v>
      </c>
      <c r="D2" s="1">
        <f>2843</f>
        <v>2843</v>
      </c>
      <c r="E2" s="1">
        <f>2.7763671875</f>
        <v>2.7763671875</v>
      </c>
      <c r="G2" s="1">
        <f>333</f>
        <v>333</v>
      </c>
    </row>
    <row r="3" spans="1:10" x14ac:dyDescent="0.25">
      <c r="A3" s="1">
        <f>965</f>
        <v>965</v>
      </c>
      <c r="B3" s="1">
        <f>16</f>
        <v>16</v>
      </c>
      <c r="C3" s="1">
        <f>784</f>
        <v>784</v>
      </c>
      <c r="D3" s="1">
        <f>5011</f>
        <v>5011</v>
      </c>
      <c r="E3" s="1">
        <f>4.8935546875</f>
        <v>4.8935546875</v>
      </c>
    </row>
    <row r="4" spans="1:10" x14ac:dyDescent="0.25">
      <c r="A4" s="1">
        <f>1295</f>
        <v>1295</v>
      </c>
      <c r="B4" s="1">
        <f t="shared" ref="B4:B13" si="0">0</f>
        <v>0</v>
      </c>
      <c r="C4" s="1">
        <f>981</f>
        <v>981</v>
      </c>
      <c r="D4" s="1">
        <f>9209</f>
        <v>9209</v>
      </c>
      <c r="E4" s="1">
        <f>8.9931640625</f>
        <v>8.9931640625</v>
      </c>
      <c r="G4" s="1" t="s">
        <v>5</v>
      </c>
    </row>
    <row r="5" spans="1:10" x14ac:dyDescent="0.25">
      <c r="A5" s="1">
        <f>1625</f>
        <v>1625</v>
      </c>
      <c r="B5" s="1">
        <f t="shared" si="0"/>
        <v>0</v>
      </c>
      <c r="C5" s="1">
        <f>1132</f>
        <v>1132</v>
      </c>
      <c r="D5" s="1">
        <f>9324</f>
        <v>9324</v>
      </c>
      <c r="E5" s="1">
        <f>9.10546875</f>
        <v>9.10546875</v>
      </c>
      <c r="G5" s="1">
        <f>165</f>
        <v>165</v>
      </c>
    </row>
    <row r="6" spans="1:10" x14ac:dyDescent="0.25">
      <c r="A6" s="1">
        <f>1916</f>
        <v>1916</v>
      </c>
      <c r="B6" s="1">
        <f t="shared" si="0"/>
        <v>0</v>
      </c>
      <c r="C6" s="1">
        <f>1284</f>
        <v>1284</v>
      </c>
      <c r="D6" s="1">
        <f>9324</f>
        <v>9324</v>
      </c>
      <c r="E6" s="1">
        <f>9.10546875</f>
        <v>9.10546875</v>
      </c>
    </row>
    <row r="7" spans="1:10" x14ac:dyDescent="0.25">
      <c r="A7" s="1">
        <f>2213</f>
        <v>2213</v>
      </c>
      <c r="B7" s="1">
        <f t="shared" si="0"/>
        <v>0</v>
      </c>
      <c r="C7" s="1">
        <f>1450</f>
        <v>1450</v>
      </c>
      <c r="D7" s="1">
        <f>9323</f>
        <v>9323</v>
      </c>
      <c r="E7" s="1">
        <f>9.1044921875</f>
        <v>9.1044921875</v>
      </c>
    </row>
    <row r="8" spans="1:10" x14ac:dyDescent="0.25">
      <c r="A8" s="1">
        <f>2537</f>
        <v>2537</v>
      </c>
      <c r="B8" s="1">
        <f t="shared" si="0"/>
        <v>0</v>
      </c>
      <c r="C8" s="1">
        <f>1600</f>
        <v>1600</v>
      </c>
      <c r="D8" s="1">
        <f>9345</f>
        <v>9345</v>
      </c>
      <c r="E8" s="1">
        <f>9.1259765625</f>
        <v>9.1259765625</v>
      </c>
    </row>
    <row r="9" spans="1:10" x14ac:dyDescent="0.25">
      <c r="A9" s="1">
        <f>2847</f>
        <v>2847</v>
      </c>
      <c r="B9" s="1">
        <f t="shared" si="0"/>
        <v>0</v>
      </c>
      <c r="C9" s="1">
        <f>1739</f>
        <v>1739</v>
      </c>
      <c r="D9" s="1">
        <f>9344</f>
        <v>9344</v>
      </c>
      <c r="E9" s="1">
        <f>9.125</f>
        <v>9.125</v>
      </c>
    </row>
    <row r="10" spans="1:10" x14ac:dyDescent="0.25">
      <c r="A10" s="1">
        <f>3182</f>
        <v>3182</v>
      </c>
      <c r="B10" s="1">
        <f t="shared" si="0"/>
        <v>0</v>
      </c>
      <c r="C10" s="1">
        <f>1878</f>
        <v>1878</v>
      </c>
      <c r="D10" s="1">
        <f>9343</f>
        <v>9343</v>
      </c>
      <c r="E10" s="1">
        <f>9.1240234375</f>
        <v>9.1240234375</v>
      </c>
    </row>
    <row r="11" spans="1:10" x14ac:dyDescent="0.25">
      <c r="A11" s="1">
        <f>3516</f>
        <v>3516</v>
      </c>
      <c r="B11" s="1">
        <f t="shared" si="0"/>
        <v>0</v>
      </c>
      <c r="C11" s="1">
        <f>2026</f>
        <v>2026</v>
      </c>
      <c r="D11" s="1">
        <f>9360</f>
        <v>9360</v>
      </c>
      <c r="E11" s="1">
        <f>9.140625</f>
        <v>9.140625</v>
      </c>
    </row>
    <row r="12" spans="1:10" x14ac:dyDescent="0.25">
      <c r="A12" s="1">
        <f>3885</f>
        <v>3885</v>
      </c>
      <c r="B12" s="1">
        <f t="shared" si="0"/>
        <v>0</v>
      </c>
      <c r="C12" s="1">
        <f>2191</f>
        <v>2191</v>
      </c>
      <c r="D12" s="1">
        <f>9360</f>
        <v>9360</v>
      </c>
      <c r="E12" s="1">
        <f>9.140625</f>
        <v>9.140625</v>
      </c>
      <c r="H12" s="1" t="s">
        <v>6</v>
      </c>
      <c r="I12" s="1" t="s">
        <v>7</v>
      </c>
      <c r="J12" s="1" t="s">
        <v>8</v>
      </c>
    </row>
    <row r="13" spans="1:10" x14ac:dyDescent="0.25">
      <c r="A13" s="1">
        <f>4221</f>
        <v>4221</v>
      </c>
      <c r="B13" s="1">
        <f t="shared" si="0"/>
        <v>0</v>
      </c>
      <c r="C13" s="1">
        <f>2339</f>
        <v>2339</v>
      </c>
      <c r="D13" s="1">
        <f>9355</f>
        <v>9355</v>
      </c>
      <c r="E13" s="1">
        <f>9.1357421875</f>
        <v>9.1357421875</v>
      </c>
      <c r="H13" s="1">
        <f>AVERAGE(E4:E16)</f>
        <v>9.1175631009615383</v>
      </c>
      <c r="I13" s="1">
        <f>MAX(E2:E425)</f>
        <v>16.267578125</v>
      </c>
      <c r="J13" s="1">
        <f>AVERAGE(E194:E211)</f>
        <v>16.219401041666668</v>
      </c>
    </row>
    <row r="14" spans="1:10" x14ac:dyDescent="0.25">
      <c r="A14" s="1">
        <f>4557</f>
        <v>4557</v>
      </c>
      <c r="B14" s="1">
        <f>2</f>
        <v>2</v>
      </c>
      <c r="C14" s="1">
        <f>2474</f>
        <v>2474</v>
      </c>
      <c r="D14" s="1">
        <f>9362</f>
        <v>9362</v>
      </c>
      <c r="E14" s="1">
        <f>9.142578125</f>
        <v>9.142578125</v>
      </c>
    </row>
    <row r="15" spans="1:10" x14ac:dyDescent="0.25">
      <c r="A15" s="1">
        <f>4855</f>
        <v>4855</v>
      </c>
      <c r="B15" s="1">
        <f>0</f>
        <v>0</v>
      </c>
      <c r="C15" s="1">
        <f>2583</f>
        <v>2583</v>
      </c>
      <c r="D15" s="1">
        <f>9362</f>
        <v>9362</v>
      </c>
      <c r="E15" s="1">
        <f>9.142578125</f>
        <v>9.142578125</v>
      </c>
    </row>
    <row r="16" spans="1:10" x14ac:dyDescent="0.25">
      <c r="A16" s="1">
        <f>5166</f>
        <v>5166</v>
      </c>
      <c r="B16" s="1">
        <f>0</f>
        <v>0</v>
      </c>
      <c r="C16" s="1">
        <f>2739</f>
        <v>2739</v>
      </c>
      <c r="D16" s="1">
        <f>9362</f>
        <v>9362</v>
      </c>
      <c r="E16" s="1">
        <f>9.142578125</f>
        <v>9.142578125</v>
      </c>
    </row>
    <row r="17" spans="1:5" x14ac:dyDescent="0.25">
      <c r="A17" s="1">
        <f>5502</f>
        <v>5502</v>
      </c>
      <c r="B17" s="1">
        <f>5</f>
        <v>5</v>
      </c>
      <c r="C17" s="1">
        <f>2892</f>
        <v>2892</v>
      </c>
      <c r="D17" s="1">
        <f>9362</f>
        <v>9362</v>
      </c>
      <c r="E17" s="1">
        <f>9.142578125</f>
        <v>9.142578125</v>
      </c>
    </row>
    <row r="18" spans="1:5" x14ac:dyDescent="0.25">
      <c r="A18" s="1">
        <f>5830</f>
        <v>5830</v>
      </c>
      <c r="B18" s="1">
        <f>37</f>
        <v>37</v>
      </c>
      <c r="C18" s="1">
        <f>3059</f>
        <v>3059</v>
      </c>
      <c r="D18" s="1">
        <f>9374</f>
        <v>9374</v>
      </c>
      <c r="E18" s="1">
        <f>9.154296875</f>
        <v>9.154296875</v>
      </c>
    </row>
    <row r="19" spans="1:5" x14ac:dyDescent="0.25">
      <c r="A19" s="1">
        <f>6136</f>
        <v>6136</v>
      </c>
      <c r="B19" s="1">
        <f>22</f>
        <v>22</v>
      </c>
      <c r="C19" s="1">
        <f>3224</f>
        <v>3224</v>
      </c>
      <c r="D19" s="1">
        <f>9374</f>
        <v>9374</v>
      </c>
      <c r="E19" s="1">
        <f>9.154296875</f>
        <v>9.154296875</v>
      </c>
    </row>
    <row r="20" spans="1:5" x14ac:dyDescent="0.25">
      <c r="A20" s="1">
        <f>6485</f>
        <v>6485</v>
      </c>
      <c r="B20" s="1">
        <f>18</f>
        <v>18</v>
      </c>
      <c r="C20" s="1">
        <f>3370</f>
        <v>3370</v>
      </c>
      <c r="D20" s="1">
        <f>9374</f>
        <v>9374</v>
      </c>
      <c r="E20" s="1">
        <f>9.154296875</f>
        <v>9.154296875</v>
      </c>
    </row>
    <row r="21" spans="1:5" x14ac:dyDescent="0.25">
      <c r="A21" s="1">
        <f>6811</f>
        <v>6811</v>
      </c>
      <c r="B21" s="1">
        <f>2</f>
        <v>2</v>
      </c>
      <c r="C21" s="1">
        <f>3569</f>
        <v>3569</v>
      </c>
      <c r="D21" s="1">
        <f>9386</f>
        <v>9386</v>
      </c>
      <c r="E21" s="1">
        <f>9.166015625</f>
        <v>9.166015625</v>
      </c>
    </row>
    <row r="22" spans="1:5" x14ac:dyDescent="0.25">
      <c r="A22" s="1">
        <f>7141</f>
        <v>7141</v>
      </c>
      <c r="B22" s="1">
        <f>0</f>
        <v>0</v>
      </c>
      <c r="C22" s="1">
        <f>3713</f>
        <v>3713</v>
      </c>
      <c r="D22" s="1">
        <f>9386</f>
        <v>9386</v>
      </c>
      <c r="E22" s="1">
        <f>9.166015625</f>
        <v>9.166015625</v>
      </c>
    </row>
    <row r="23" spans="1:5" x14ac:dyDescent="0.25">
      <c r="A23" s="1">
        <f>7546</f>
        <v>7546</v>
      </c>
      <c r="B23" s="1">
        <f>6</f>
        <v>6</v>
      </c>
      <c r="C23" s="1">
        <f>3847</f>
        <v>3847</v>
      </c>
      <c r="D23" s="1">
        <f>9386</f>
        <v>9386</v>
      </c>
      <c r="E23" s="1">
        <f>9.166015625</f>
        <v>9.166015625</v>
      </c>
    </row>
    <row r="24" spans="1:5" x14ac:dyDescent="0.25">
      <c r="A24" s="1">
        <f>7853</f>
        <v>7853</v>
      </c>
      <c r="B24" s="1">
        <f>2</f>
        <v>2</v>
      </c>
      <c r="C24" s="1">
        <f>4041</f>
        <v>4041</v>
      </c>
      <c r="D24" s="1">
        <f>9398</f>
        <v>9398</v>
      </c>
      <c r="E24" s="1">
        <f>9.177734375</f>
        <v>9.177734375</v>
      </c>
    </row>
    <row r="25" spans="1:5" x14ac:dyDescent="0.25">
      <c r="A25" s="1">
        <f>8185</f>
        <v>8185</v>
      </c>
      <c r="B25" s="1">
        <f>0</f>
        <v>0</v>
      </c>
      <c r="C25" s="1">
        <f>4237</f>
        <v>4237</v>
      </c>
      <c r="D25" s="1">
        <f>9398</f>
        <v>9398</v>
      </c>
      <c r="E25" s="1">
        <f>9.177734375</f>
        <v>9.177734375</v>
      </c>
    </row>
    <row r="26" spans="1:5" x14ac:dyDescent="0.25">
      <c r="A26" s="1">
        <f>8506</f>
        <v>8506</v>
      </c>
      <c r="B26" s="1">
        <f>0</f>
        <v>0</v>
      </c>
      <c r="C26" s="1">
        <f>4404</f>
        <v>4404</v>
      </c>
      <c r="D26" s="1">
        <f>9398</f>
        <v>9398</v>
      </c>
      <c r="E26" s="1">
        <f>9.177734375</f>
        <v>9.177734375</v>
      </c>
    </row>
    <row r="27" spans="1:5" x14ac:dyDescent="0.25">
      <c r="A27" s="1">
        <f>8865</f>
        <v>8865</v>
      </c>
      <c r="B27" s="1">
        <f>0</f>
        <v>0</v>
      </c>
      <c r="C27" s="1">
        <f>4568</f>
        <v>4568</v>
      </c>
      <c r="D27" s="1">
        <f>9406</f>
        <v>9406</v>
      </c>
      <c r="E27" s="1">
        <f>9.185546875</f>
        <v>9.185546875</v>
      </c>
    </row>
    <row r="28" spans="1:5" x14ac:dyDescent="0.25">
      <c r="A28" s="1">
        <f>9200</f>
        <v>9200</v>
      </c>
      <c r="B28" s="1">
        <f>10</f>
        <v>10</v>
      </c>
      <c r="C28" s="1">
        <f>4705</f>
        <v>4705</v>
      </c>
      <c r="D28" s="1">
        <f>9406</f>
        <v>9406</v>
      </c>
      <c r="E28" s="1">
        <f>9.185546875</f>
        <v>9.185546875</v>
      </c>
    </row>
    <row r="29" spans="1:5" x14ac:dyDescent="0.25">
      <c r="A29" s="1">
        <f>9555</f>
        <v>9555</v>
      </c>
      <c r="B29" s="1">
        <f>0</f>
        <v>0</v>
      </c>
      <c r="C29" s="1">
        <f>4867</f>
        <v>4867</v>
      </c>
      <c r="D29" s="1">
        <f>9406</f>
        <v>9406</v>
      </c>
      <c r="E29" s="1">
        <f>9.185546875</f>
        <v>9.185546875</v>
      </c>
    </row>
    <row r="30" spans="1:5" x14ac:dyDescent="0.25">
      <c r="A30" s="1">
        <f>9847</f>
        <v>9847</v>
      </c>
      <c r="B30" s="1">
        <f>0</f>
        <v>0</v>
      </c>
      <c r="C30" s="1">
        <f>5015</f>
        <v>5015</v>
      </c>
      <c r="D30" s="1">
        <f>9414</f>
        <v>9414</v>
      </c>
      <c r="E30" s="1">
        <f>9.193359375</f>
        <v>9.193359375</v>
      </c>
    </row>
    <row r="31" spans="1:5" x14ac:dyDescent="0.25">
      <c r="A31" s="1">
        <f>10139</f>
        <v>10139</v>
      </c>
      <c r="B31" s="1">
        <f>0</f>
        <v>0</v>
      </c>
      <c r="C31" s="1">
        <f>5178</f>
        <v>5178</v>
      </c>
      <c r="D31" s="1">
        <f>9414</f>
        <v>9414</v>
      </c>
      <c r="E31" s="1">
        <f>9.193359375</f>
        <v>9.193359375</v>
      </c>
    </row>
    <row r="32" spans="1:5" x14ac:dyDescent="0.25">
      <c r="A32" s="1">
        <f>10479</f>
        <v>10479</v>
      </c>
      <c r="B32" s="1">
        <f>0</f>
        <v>0</v>
      </c>
      <c r="C32" s="1">
        <f>5351</f>
        <v>5351</v>
      </c>
      <c r="D32" s="1">
        <f>9414</f>
        <v>9414</v>
      </c>
      <c r="E32" s="1">
        <f>9.193359375</f>
        <v>9.193359375</v>
      </c>
    </row>
    <row r="33" spans="1:5" x14ac:dyDescent="0.25">
      <c r="A33" s="1">
        <f>10830</f>
        <v>10830</v>
      </c>
      <c r="B33" s="1">
        <f>0</f>
        <v>0</v>
      </c>
      <c r="C33" s="1">
        <f>5511</f>
        <v>5511</v>
      </c>
      <c r="D33" s="1">
        <f>9430</f>
        <v>9430</v>
      </c>
      <c r="E33" s="1">
        <f>9.208984375</f>
        <v>9.208984375</v>
      </c>
    </row>
    <row r="34" spans="1:5" x14ac:dyDescent="0.25">
      <c r="A34" s="1">
        <f>11177</f>
        <v>11177</v>
      </c>
      <c r="B34" s="1">
        <f>0</f>
        <v>0</v>
      </c>
      <c r="C34" s="1">
        <f>5697</f>
        <v>5697</v>
      </c>
      <c r="D34" s="1">
        <f>9809</f>
        <v>9809</v>
      </c>
      <c r="E34" s="1">
        <f>9.5791015625</f>
        <v>9.5791015625</v>
      </c>
    </row>
    <row r="35" spans="1:5" x14ac:dyDescent="0.25">
      <c r="A35" s="1">
        <f>11500</f>
        <v>11500</v>
      </c>
      <c r="B35" s="1">
        <f>1</f>
        <v>1</v>
      </c>
      <c r="C35" s="1">
        <f>5882</f>
        <v>5882</v>
      </c>
      <c r="D35" s="1">
        <f>11129</f>
        <v>11129</v>
      </c>
      <c r="E35" s="1">
        <f>10.8681640625</f>
        <v>10.8681640625</v>
      </c>
    </row>
    <row r="36" spans="1:5" x14ac:dyDescent="0.25">
      <c r="A36" s="1">
        <f>11841</f>
        <v>11841</v>
      </c>
      <c r="B36" s="1">
        <f t="shared" ref="B36:B43" si="1">0</f>
        <v>0</v>
      </c>
      <c r="C36" s="1">
        <f>6007</f>
        <v>6007</v>
      </c>
      <c r="D36" s="1">
        <f>11418</f>
        <v>11418</v>
      </c>
      <c r="E36" s="1">
        <f>11.150390625</f>
        <v>11.150390625</v>
      </c>
    </row>
    <row r="37" spans="1:5" x14ac:dyDescent="0.25">
      <c r="A37" s="1">
        <f>12160</f>
        <v>12160</v>
      </c>
      <c r="B37" s="1">
        <f t="shared" si="1"/>
        <v>0</v>
      </c>
      <c r="C37" s="1">
        <f>6199</f>
        <v>6199</v>
      </c>
      <c r="D37" s="1">
        <f>12180</f>
        <v>12180</v>
      </c>
      <c r="E37" s="1">
        <f>11.89453125</f>
        <v>11.89453125</v>
      </c>
    </row>
    <row r="38" spans="1:5" x14ac:dyDescent="0.25">
      <c r="A38" s="1">
        <f>12503</f>
        <v>12503</v>
      </c>
      <c r="B38" s="1">
        <f t="shared" si="1"/>
        <v>0</v>
      </c>
      <c r="C38" s="1">
        <f>6341</f>
        <v>6341</v>
      </c>
      <c r="D38" s="1">
        <f>12707</f>
        <v>12707</v>
      </c>
      <c r="E38" s="1">
        <f>12.4091796875</f>
        <v>12.4091796875</v>
      </c>
    </row>
    <row r="39" spans="1:5" x14ac:dyDescent="0.25">
      <c r="A39" s="1">
        <f>12933</f>
        <v>12933</v>
      </c>
      <c r="B39" s="1">
        <f t="shared" si="1"/>
        <v>0</v>
      </c>
      <c r="C39" s="1">
        <f>6528</f>
        <v>6528</v>
      </c>
      <c r="D39" s="1">
        <f>13573</f>
        <v>13573</v>
      </c>
      <c r="E39" s="1">
        <f>13.2548828125</f>
        <v>13.2548828125</v>
      </c>
    </row>
    <row r="40" spans="1:5" x14ac:dyDescent="0.25">
      <c r="A40" s="1">
        <f>13316</f>
        <v>13316</v>
      </c>
      <c r="B40" s="1">
        <f t="shared" si="1"/>
        <v>0</v>
      </c>
      <c r="C40" s="1">
        <f>6661</f>
        <v>6661</v>
      </c>
      <c r="D40" s="1">
        <f>13732</f>
        <v>13732</v>
      </c>
      <c r="E40" s="1">
        <f>13.41015625</f>
        <v>13.41015625</v>
      </c>
    </row>
    <row r="41" spans="1:5" x14ac:dyDescent="0.25">
      <c r="A41" s="1">
        <f>13771</f>
        <v>13771</v>
      </c>
      <c r="B41" s="1">
        <f t="shared" si="1"/>
        <v>0</v>
      </c>
      <c r="C41" s="1">
        <f>6831</f>
        <v>6831</v>
      </c>
      <c r="D41" s="1">
        <f>13945</f>
        <v>13945</v>
      </c>
      <c r="E41" s="1">
        <f>13.6181640625</f>
        <v>13.6181640625</v>
      </c>
    </row>
    <row r="42" spans="1:5" x14ac:dyDescent="0.25">
      <c r="A42" s="1">
        <f>14147</f>
        <v>14147</v>
      </c>
      <c r="B42" s="1">
        <f t="shared" si="1"/>
        <v>0</v>
      </c>
      <c r="C42" s="1">
        <f>6980</f>
        <v>6980</v>
      </c>
      <c r="D42" s="1">
        <f>13945</f>
        <v>13945</v>
      </c>
      <c r="E42" s="1">
        <f>13.6181640625</f>
        <v>13.6181640625</v>
      </c>
    </row>
    <row r="43" spans="1:5" x14ac:dyDescent="0.25">
      <c r="A43" s="1">
        <f>14424</f>
        <v>14424</v>
      </c>
      <c r="B43" s="1">
        <f t="shared" si="1"/>
        <v>0</v>
      </c>
      <c r="C43" s="1">
        <f>7131</f>
        <v>7131</v>
      </c>
      <c r="D43" s="1">
        <f>13944</f>
        <v>13944</v>
      </c>
      <c r="E43" s="1">
        <f>13.6171875</f>
        <v>13.6171875</v>
      </c>
    </row>
    <row r="44" spans="1:5" x14ac:dyDescent="0.25">
      <c r="A44" s="1">
        <f>14728</f>
        <v>14728</v>
      </c>
      <c r="B44" s="1">
        <f>6</f>
        <v>6</v>
      </c>
      <c r="C44" s="1">
        <f>7326</f>
        <v>7326</v>
      </c>
      <c r="D44" s="1">
        <f>13943</f>
        <v>13943</v>
      </c>
      <c r="E44" s="1">
        <f>13.6162109375</f>
        <v>13.6162109375</v>
      </c>
    </row>
    <row r="45" spans="1:5" x14ac:dyDescent="0.25">
      <c r="A45" s="1">
        <f>15036</f>
        <v>15036</v>
      </c>
      <c r="B45" s="1">
        <f>0</f>
        <v>0</v>
      </c>
      <c r="C45" s="1">
        <f>7478</f>
        <v>7478</v>
      </c>
      <c r="D45" s="1">
        <f>13941</f>
        <v>13941</v>
      </c>
      <c r="E45" s="1">
        <f>13.6142578125</f>
        <v>13.6142578125</v>
      </c>
    </row>
    <row r="46" spans="1:5" x14ac:dyDescent="0.25">
      <c r="A46" s="1">
        <f>15368</f>
        <v>15368</v>
      </c>
      <c r="B46" s="1">
        <f>0</f>
        <v>0</v>
      </c>
      <c r="C46" s="1">
        <f>7662</f>
        <v>7662</v>
      </c>
      <c r="D46" s="1">
        <f>14992</f>
        <v>14992</v>
      </c>
      <c r="E46" s="1">
        <f>14.640625</f>
        <v>14.640625</v>
      </c>
    </row>
    <row r="47" spans="1:5" x14ac:dyDescent="0.25">
      <c r="A47" s="1">
        <f>15717</f>
        <v>15717</v>
      </c>
      <c r="B47" s="1">
        <f>0</f>
        <v>0</v>
      </c>
      <c r="C47" s="1">
        <f>7862</f>
        <v>7862</v>
      </c>
      <c r="D47" s="1">
        <f>14989</f>
        <v>14989</v>
      </c>
      <c r="E47" s="1">
        <f>14.6376953125</f>
        <v>14.6376953125</v>
      </c>
    </row>
    <row r="48" spans="1:5" x14ac:dyDescent="0.25">
      <c r="A48" s="1">
        <f>16030</f>
        <v>16030</v>
      </c>
      <c r="B48" s="1">
        <f>8</f>
        <v>8</v>
      </c>
      <c r="C48" s="1">
        <f>8007</f>
        <v>8007</v>
      </c>
      <c r="D48" s="1">
        <f>14957</f>
        <v>14957</v>
      </c>
      <c r="E48" s="1">
        <f>14.6064453125</f>
        <v>14.6064453125</v>
      </c>
    </row>
    <row r="49" spans="1:5" x14ac:dyDescent="0.25">
      <c r="A49" s="1">
        <f>16385</f>
        <v>16385</v>
      </c>
      <c r="B49" s="1">
        <f>0</f>
        <v>0</v>
      </c>
      <c r="C49" s="1">
        <f>8180</f>
        <v>8180</v>
      </c>
      <c r="D49" s="1">
        <f>14957</f>
        <v>14957</v>
      </c>
      <c r="E49" s="1">
        <f>14.6064453125</f>
        <v>14.6064453125</v>
      </c>
    </row>
    <row r="50" spans="1:5" x14ac:dyDescent="0.25">
      <c r="A50" s="1">
        <f>16747</f>
        <v>16747</v>
      </c>
      <c r="B50" s="1">
        <f>0</f>
        <v>0</v>
      </c>
      <c r="C50" s="1">
        <f>8324</f>
        <v>8324</v>
      </c>
      <c r="D50" s="1">
        <f>14957</f>
        <v>14957</v>
      </c>
      <c r="E50" s="1">
        <f>14.6064453125</f>
        <v>14.6064453125</v>
      </c>
    </row>
    <row r="51" spans="1:5" x14ac:dyDescent="0.25">
      <c r="A51" s="1">
        <f>17077</f>
        <v>17077</v>
      </c>
      <c r="B51" s="1">
        <f>0</f>
        <v>0</v>
      </c>
      <c r="C51" s="1">
        <f>8463</f>
        <v>8463</v>
      </c>
      <c r="D51" s="1">
        <f>14940</f>
        <v>14940</v>
      </c>
      <c r="E51" s="1">
        <f>14.58984375</f>
        <v>14.58984375</v>
      </c>
    </row>
    <row r="52" spans="1:5" x14ac:dyDescent="0.25">
      <c r="A52" s="1">
        <f>17416</f>
        <v>17416</v>
      </c>
      <c r="B52" s="1">
        <f>0</f>
        <v>0</v>
      </c>
      <c r="C52" s="1">
        <f>8620</f>
        <v>8620</v>
      </c>
      <c r="D52" s="1">
        <f>14941</f>
        <v>14941</v>
      </c>
      <c r="E52" s="1">
        <f>14.5908203125</f>
        <v>14.5908203125</v>
      </c>
    </row>
    <row r="53" spans="1:5" x14ac:dyDescent="0.25">
      <c r="A53" s="1">
        <f>17730</f>
        <v>17730</v>
      </c>
      <c r="B53" s="1">
        <f>7</f>
        <v>7</v>
      </c>
      <c r="C53" s="1">
        <f>8792</f>
        <v>8792</v>
      </c>
      <c r="D53" s="1">
        <f>14937</f>
        <v>14937</v>
      </c>
      <c r="E53" s="1">
        <f>14.5869140625</f>
        <v>14.5869140625</v>
      </c>
    </row>
    <row r="54" spans="1:5" x14ac:dyDescent="0.25">
      <c r="A54" s="1">
        <f>18020</f>
        <v>18020</v>
      </c>
      <c r="B54" s="1">
        <f>0</f>
        <v>0</v>
      </c>
      <c r="C54" s="1">
        <f>8964</f>
        <v>8964</v>
      </c>
      <c r="D54" s="1">
        <f>14949</f>
        <v>14949</v>
      </c>
      <c r="E54" s="1">
        <f>14.5986328125</f>
        <v>14.5986328125</v>
      </c>
    </row>
    <row r="55" spans="1:5" x14ac:dyDescent="0.25">
      <c r="A55" s="1">
        <f>18305</f>
        <v>18305</v>
      </c>
      <c r="B55" s="1">
        <f>0</f>
        <v>0</v>
      </c>
      <c r="C55" s="1">
        <f>9164</f>
        <v>9164</v>
      </c>
      <c r="D55" s="1">
        <f>14804</f>
        <v>14804</v>
      </c>
      <c r="E55" s="1">
        <f>14.45703125</f>
        <v>14.45703125</v>
      </c>
    </row>
    <row r="56" spans="1:5" x14ac:dyDescent="0.25">
      <c r="A56" s="1">
        <f>18643</f>
        <v>18643</v>
      </c>
      <c r="B56" s="1">
        <f>0</f>
        <v>0</v>
      </c>
      <c r="C56" s="1">
        <f>9372</f>
        <v>9372</v>
      </c>
      <c r="D56" s="1">
        <f>15428</f>
        <v>15428</v>
      </c>
      <c r="E56" s="1">
        <f>15.06640625</f>
        <v>15.06640625</v>
      </c>
    </row>
    <row r="57" spans="1:5" x14ac:dyDescent="0.25">
      <c r="A57" s="1">
        <f>19025</f>
        <v>19025</v>
      </c>
      <c r="B57" s="1">
        <f>3</f>
        <v>3</v>
      </c>
      <c r="C57" s="1">
        <f>9504</f>
        <v>9504</v>
      </c>
      <c r="D57" s="1">
        <f>16154</f>
        <v>16154</v>
      </c>
      <c r="E57" s="1">
        <f>15.775390625</f>
        <v>15.775390625</v>
      </c>
    </row>
    <row r="58" spans="1:5" x14ac:dyDescent="0.25">
      <c r="A58" s="1">
        <f>19407</f>
        <v>19407</v>
      </c>
      <c r="B58" s="1">
        <f>0</f>
        <v>0</v>
      </c>
      <c r="C58" s="1">
        <f>9657</f>
        <v>9657</v>
      </c>
      <c r="D58" s="1">
        <f>16144</f>
        <v>16144</v>
      </c>
      <c r="E58" s="1">
        <f>15.765625</f>
        <v>15.765625</v>
      </c>
    </row>
    <row r="59" spans="1:5" x14ac:dyDescent="0.25">
      <c r="A59" s="1">
        <f>19760</f>
        <v>19760</v>
      </c>
      <c r="B59" s="1">
        <f>0</f>
        <v>0</v>
      </c>
      <c r="C59" s="1">
        <f>9780</f>
        <v>9780</v>
      </c>
      <c r="D59" s="1">
        <f>16146</f>
        <v>16146</v>
      </c>
      <c r="E59" s="1">
        <f>15.767578125</f>
        <v>15.767578125</v>
      </c>
    </row>
    <row r="60" spans="1:5" x14ac:dyDescent="0.25">
      <c r="A60" s="1">
        <f>20083</f>
        <v>20083</v>
      </c>
      <c r="B60" s="1">
        <f>0</f>
        <v>0</v>
      </c>
      <c r="C60" s="1">
        <f>9924</f>
        <v>9924</v>
      </c>
      <c r="D60" s="1">
        <f>16146</f>
        <v>16146</v>
      </c>
      <c r="E60" s="1">
        <f>15.767578125</f>
        <v>15.767578125</v>
      </c>
    </row>
    <row r="61" spans="1:5" x14ac:dyDescent="0.25">
      <c r="A61" s="1">
        <f>20433</f>
        <v>20433</v>
      </c>
      <c r="B61" s="1">
        <f>0</f>
        <v>0</v>
      </c>
      <c r="C61" s="1">
        <f>10059</f>
        <v>10059</v>
      </c>
      <c r="D61" s="1">
        <f>16137</f>
        <v>16137</v>
      </c>
      <c r="E61" s="1">
        <f>15.7587890625</f>
        <v>15.7587890625</v>
      </c>
    </row>
    <row r="62" spans="1:5" x14ac:dyDescent="0.25">
      <c r="A62" s="1">
        <f>20750</f>
        <v>20750</v>
      </c>
      <c r="B62" s="1">
        <f>9</f>
        <v>9</v>
      </c>
      <c r="C62" s="1">
        <f>10222</f>
        <v>10222</v>
      </c>
      <c r="D62" s="1">
        <f>15956</f>
        <v>15956</v>
      </c>
      <c r="E62" s="1">
        <f>15.58203125</f>
        <v>15.58203125</v>
      </c>
    </row>
    <row r="63" spans="1:5" x14ac:dyDescent="0.25">
      <c r="A63" s="1">
        <f>21023</f>
        <v>21023</v>
      </c>
      <c r="B63" s="1">
        <f>0</f>
        <v>0</v>
      </c>
      <c r="C63" s="1">
        <f>10370</f>
        <v>10370</v>
      </c>
      <c r="D63" s="1">
        <f>15782</f>
        <v>15782</v>
      </c>
      <c r="E63" s="1">
        <f>15.412109375</f>
        <v>15.412109375</v>
      </c>
    </row>
    <row r="64" spans="1:5" x14ac:dyDescent="0.25">
      <c r="A64" s="1">
        <f>21321</f>
        <v>21321</v>
      </c>
      <c r="B64" s="1">
        <f>0</f>
        <v>0</v>
      </c>
      <c r="C64" s="1">
        <f>10522</f>
        <v>10522</v>
      </c>
      <c r="D64" s="1">
        <f>15702</f>
        <v>15702</v>
      </c>
      <c r="E64" s="1">
        <f>15.333984375</f>
        <v>15.333984375</v>
      </c>
    </row>
    <row r="65" spans="1:5" x14ac:dyDescent="0.25">
      <c r="A65" s="1">
        <f>21646</f>
        <v>21646</v>
      </c>
      <c r="B65" s="1">
        <f>0</f>
        <v>0</v>
      </c>
      <c r="C65" s="1">
        <f>10662</f>
        <v>10662</v>
      </c>
      <c r="D65" s="1">
        <f>15638</f>
        <v>15638</v>
      </c>
      <c r="E65" s="1">
        <f>15.271484375</f>
        <v>15.271484375</v>
      </c>
    </row>
    <row r="66" spans="1:5" x14ac:dyDescent="0.25">
      <c r="A66" s="1">
        <f>22017</f>
        <v>22017</v>
      </c>
      <c r="B66" s="1">
        <f>4</f>
        <v>4</v>
      </c>
      <c r="C66" s="1">
        <f>10931</f>
        <v>10931</v>
      </c>
      <c r="D66" s="1">
        <f>15648</f>
        <v>15648</v>
      </c>
      <c r="E66" s="1">
        <f>15.28125</f>
        <v>15.28125</v>
      </c>
    </row>
    <row r="67" spans="1:5" x14ac:dyDescent="0.25">
      <c r="A67" s="1">
        <f>22361</f>
        <v>22361</v>
      </c>
      <c r="B67" s="1">
        <f>0</f>
        <v>0</v>
      </c>
      <c r="C67" s="1">
        <f>11067</f>
        <v>11067</v>
      </c>
      <c r="D67" s="1">
        <f>15648</f>
        <v>15648</v>
      </c>
      <c r="E67" s="1">
        <f>15.28125</f>
        <v>15.28125</v>
      </c>
    </row>
    <row r="68" spans="1:5" x14ac:dyDescent="0.25">
      <c r="A68" s="1">
        <f>22779</f>
        <v>22779</v>
      </c>
      <c r="B68" s="1">
        <f>0</f>
        <v>0</v>
      </c>
      <c r="C68" s="1">
        <f>11238</f>
        <v>11238</v>
      </c>
      <c r="D68" s="1">
        <f>15648</f>
        <v>15648</v>
      </c>
      <c r="E68" s="1">
        <f>15.28125</f>
        <v>15.28125</v>
      </c>
    </row>
    <row r="69" spans="1:5" x14ac:dyDescent="0.25">
      <c r="A69" s="1">
        <f>23200</f>
        <v>23200</v>
      </c>
      <c r="B69" s="1">
        <f>0</f>
        <v>0</v>
      </c>
      <c r="C69" s="1">
        <f>11363</f>
        <v>11363</v>
      </c>
      <c r="D69" s="1">
        <f>15648</f>
        <v>15648</v>
      </c>
      <c r="E69" s="1">
        <f>15.28125</f>
        <v>15.28125</v>
      </c>
    </row>
    <row r="70" spans="1:5" x14ac:dyDescent="0.25">
      <c r="A70" s="1">
        <f>23605</f>
        <v>23605</v>
      </c>
      <c r="B70" s="1">
        <f>2</f>
        <v>2</v>
      </c>
      <c r="C70" s="1">
        <f>11558</f>
        <v>11558</v>
      </c>
      <c r="D70" s="1">
        <f>15684</f>
        <v>15684</v>
      </c>
      <c r="E70" s="1">
        <f>15.31640625</f>
        <v>15.31640625</v>
      </c>
    </row>
    <row r="71" spans="1:5" x14ac:dyDescent="0.25">
      <c r="A71" s="1">
        <f>23935</f>
        <v>23935</v>
      </c>
      <c r="B71" s="1">
        <f>0</f>
        <v>0</v>
      </c>
      <c r="C71" s="1">
        <f>11702</f>
        <v>11702</v>
      </c>
      <c r="D71" s="1">
        <f>15778</f>
        <v>15778</v>
      </c>
      <c r="E71" s="1">
        <f>15.408203125</f>
        <v>15.408203125</v>
      </c>
    </row>
    <row r="72" spans="1:5" x14ac:dyDescent="0.25">
      <c r="A72" s="1">
        <f>24247</f>
        <v>24247</v>
      </c>
      <c r="B72" s="1">
        <f>0</f>
        <v>0</v>
      </c>
      <c r="C72" s="1">
        <f>11862</f>
        <v>11862</v>
      </c>
      <c r="D72" s="1">
        <f>15702</f>
        <v>15702</v>
      </c>
      <c r="E72" s="1">
        <f>15.333984375</f>
        <v>15.333984375</v>
      </c>
    </row>
    <row r="73" spans="1:5" x14ac:dyDescent="0.25">
      <c r="A73" s="1">
        <f>24605</f>
        <v>24605</v>
      </c>
      <c r="B73" s="1">
        <f>0</f>
        <v>0</v>
      </c>
      <c r="C73" s="1">
        <f>12004</f>
        <v>12004</v>
      </c>
      <c r="D73" s="1">
        <f>15702</f>
        <v>15702</v>
      </c>
      <c r="E73" s="1">
        <f>15.333984375</f>
        <v>15.333984375</v>
      </c>
    </row>
    <row r="74" spans="1:5" x14ac:dyDescent="0.25">
      <c r="A74" s="1">
        <f>24970</f>
        <v>24970</v>
      </c>
      <c r="B74" s="1">
        <f>0</f>
        <v>0</v>
      </c>
      <c r="C74" s="1">
        <f>12168</f>
        <v>12168</v>
      </c>
      <c r="D74" s="1">
        <f t="shared" ref="D74:D84" si="2">15698</f>
        <v>15698</v>
      </c>
      <c r="E74" s="1">
        <f t="shared" ref="E74:E84" si="3">15.330078125</f>
        <v>15.330078125</v>
      </c>
    </row>
    <row r="75" spans="1:5" x14ac:dyDescent="0.25">
      <c r="A75" s="1">
        <f>25381</f>
        <v>25381</v>
      </c>
      <c r="B75" s="1">
        <f>0</f>
        <v>0</v>
      </c>
      <c r="C75" s="1">
        <f>12324</f>
        <v>12324</v>
      </c>
      <c r="D75" s="1">
        <f t="shared" si="2"/>
        <v>15698</v>
      </c>
      <c r="E75" s="1">
        <f t="shared" si="3"/>
        <v>15.330078125</v>
      </c>
    </row>
    <row r="76" spans="1:5" x14ac:dyDescent="0.25">
      <c r="A76" s="1">
        <f>25761</f>
        <v>25761</v>
      </c>
      <c r="B76" s="1">
        <f>0</f>
        <v>0</v>
      </c>
      <c r="C76" s="1">
        <f>12507</f>
        <v>12507</v>
      </c>
      <c r="D76" s="1">
        <f t="shared" si="2"/>
        <v>15698</v>
      </c>
      <c r="E76" s="1">
        <f t="shared" si="3"/>
        <v>15.330078125</v>
      </c>
    </row>
    <row r="77" spans="1:5" x14ac:dyDescent="0.25">
      <c r="A77" s="1">
        <f>26225</f>
        <v>26225</v>
      </c>
      <c r="B77" s="1">
        <f>0</f>
        <v>0</v>
      </c>
      <c r="C77" s="1">
        <f>12704</f>
        <v>12704</v>
      </c>
      <c r="D77" s="1">
        <f t="shared" si="2"/>
        <v>15698</v>
      </c>
      <c r="E77" s="1">
        <f t="shared" si="3"/>
        <v>15.330078125</v>
      </c>
    </row>
    <row r="78" spans="1:5" x14ac:dyDescent="0.25">
      <c r="A78" s="1">
        <f>26598</f>
        <v>26598</v>
      </c>
      <c r="B78" s="1">
        <f>2</f>
        <v>2</v>
      </c>
      <c r="C78" s="1">
        <f>12898</f>
        <v>12898</v>
      </c>
      <c r="D78" s="1">
        <f t="shared" si="2"/>
        <v>15698</v>
      </c>
      <c r="E78" s="1">
        <f t="shared" si="3"/>
        <v>15.330078125</v>
      </c>
    </row>
    <row r="79" spans="1:5" x14ac:dyDescent="0.25">
      <c r="A79" s="1">
        <f>26867</f>
        <v>26867</v>
      </c>
      <c r="B79" s="1">
        <f t="shared" ref="B79:B91" si="4">0</f>
        <v>0</v>
      </c>
      <c r="C79" s="1">
        <f>13093</f>
        <v>13093</v>
      </c>
      <c r="D79" s="1">
        <f t="shared" si="2"/>
        <v>15698</v>
      </c>
      <c r="E79" s="1">
        <f t="shared" si="3"/>
        <v>15.330078125</v>
      </c>
    </row>
    <row r="80" spans="1:5" x14ac:dyDescent="0.25">
      <c r="A80" s="1">
        <f>27130</f>
        <v>27130</v>
      </c>
      <c r="B80" s="1">
        <f t="shared" si="4"/>
        <v>0</v>
      </c>
      <c r="C80" s="1">
        <f>13285</f>
        <v>13285</v>
      </c>
      <c r="D80" s="1">
        <f t="shared" si="2"/>
        <v>15698</v>
      </c>
      <c r="E80" s="1">
        <f t="shared" si="3"/>
        <v>15.330078125</v>
      </c>
    </row>
    <row r="81" spans="1:5" x14ac:dyDescent="0.25">
      <c r="A81" s="1">
        <f>27422</f>
        <v>27422</v>
      </c>
      <c r="B81" s="1">
        <f t="shared" si="4"/>
        <v>0</v>
      </c>
      <c r="C81" s="1">
        <f>13516</f>
        <v>13516</v>
      </c>
      <c r="D81" s="1">
        <f t="shared" si="2"/>
        <v>15698</v>
      </c>
      <c r="E81" s="1">
        <f t="shared" si="3"/>
        <v>15.330078125</v>
      </c>
    </row>
    <row r="82" spans="1:5" x14ac:dyDescent="0.25">
      <c r="A82" s="1">
        <f>27731</f>
        <v>27731</v>
      </c>
      <c r="B82" s="1">
        <f t="shared" si="4"/>
        <v>0</v>
      </c>
      <c r="C82" s="1">
        <f>13716</f>
        <v>13716</v>
      </c>
      <c r="D82" s="1">
        <f t="shared" si="2"/>
        <v>15698</v>
      </c>
      <c r="E82" s="1">
        <f t="shared" si="3"/>
        <v>15.330078125</v>
      </c>
    </row>
    <row r="83" spans="1:5" x14ac:dyDescent="0.25">
      <c r="A83" s="1">
        <f>28067</f>
        <v>28067</v>
      </c>
      <c r="B83" s="1">
        <f t="shared" si="4"/>
        <v>0</v>
      </c>
      <c r="C83" s="1">
        <f>13917</f>
        <v>13917</v>
      </c>
      <c r="D83" s="1">
        <f t="shared" si="2"/>
        <v>15698</v>
      </c>
      <c r="E83" s="1">
        <f t="shared" si="3"/>
        <v>15.330078125</v>
      </c>
    </row>
    <row r="84" spans="1:5" x14ac:dyDescent="0.25">
      <c r="A84" s="1">
        <f>28454</f>
        <v>28454</v>
      </c>
      <c r="B84" s="1">
        <f t="shared" si="4"/>
        <v>0</v>
      </c>
      <c r="C84" s="1">
        <f>14119</f>
        <v>14119</v>
      </c>
      <c r="D84" s="1">
        <f t="shared" si="2"/>
        <v>15698</v>
      </c>
      <c r="E84" s="1">
        <f t="shared" si="3"/>
        <v>15.330078125</v>
      </c>
    </row>
    <row r="85" spans="1:5" x14ac:dyDescent="0.25">
      <c r="A85" s="1">
        <f>28783</f>
        <v>28783</v>
      </c>
      <c r="B85" s="1">
        <f t="shared" si="4"/>
        <v>0</v>
      </c>
      <c r="C85" s="1">
        <f>14249</f>
        <v>14249</v>
      </c>
      <c r="D85" s="1">
        <f>15693</f>
        <v>15693</v>
      </c>
      <c r="E85" s="1">
        <f>15.3251953125</f>
        <v>15.3251953125</v>
      </c>
    </row>
    <row r="86" spans="1:5" x14ac:dyDescent="0.25">
      <c r="A86" s="1">
        <f>29135</f>
        <v>29135</v>
      </c>
      <c r="B86" s="1">
        <f t="shared" si="4"/>
        <v>0</v>
      </c>
      <c r="C86" s="1">
        <f>14373</f>
        <v>14373</v>
      </c>
      <c r="D86" s="1">
        <f>15693</f>
        <v>15693</v>
      </c>
      <c r="E86" s="1">
        <f>15.3251953125</f>
        <v>15.3251953125</v>
      </c>
    </row>
    <row r="87" spans="1:5" x14ac:dyDescent="0.25">
      <c r="A87" s="1">
        <f>29507</f>
        <v>29507</v>
      </c>
      <c r="B87" s="1">
        <f t="shared" si="4"/>
        <v>0</v>
      </c>
      <c r="C87" s="1">
        <f>14517</f>
        <v>14517</v>
      </c>
      <c r="D87" s="1">
        <f>15693</f>
        <v>15693</v>
      </c>
      <c r="E87" s="1">
        <f>15.3251953125</f>
        <v>15.3251953125</v>
      </c>
    </row>
    <row r="88" spans="1:5" x14ac:dyDescent="0.25">
      <c r="A88" s="1">
        <f>29846</f>
        <v>29846</v>
      </c>
      <c r="B88" s="1">
        <f t="shared" si="4"/>
        <v>0</v>
      </c>
      <c r="C88" s="1">
        <f>14712</f>
        <v>14712</v>
      </c>
      <c r="D88" s="1">
        <f>15570</f>
        <v>15570</v>
      </c>
      <c r="E88" s="1">
        <f>15.205078125</f>
        <v>15.205078125</v>
      </c>
    </row>
    <row r="89" spans="1:5" x14ac:dyDescent="0.25">
      <c r="A89" s="1">
        <f>30147</f>
        <v>30147</v>
      </c>
      <c r="B89" s="1">
        <f t="shared" si="4"/>
        <v>0</v>
      </c>
      <c r="C89" s="1">
        <f>14851</f>
        <v>14851</v>
      </c>
      <c r="D89" s="1">
        <f>15568</f>
        <v>15568</v>
      </c>
      <c r="E89" s="1">
        <f>15.203125</f>
        <v>15.203125</v>
      </c>
    </row>
    <row r="90" spans="1:5" x14ac:dyDescent="0.25">
      <c r="A90" s="1">
        <f>30434</f>
        <v>30434</v>
      </c>
      <c r="B90" s="1">
        <f t="shared" si="4"/>
        <v>0</v>
      </c>
      <c r="C90" s="1">
        <f>15021</f>
        <v>15021</v>
      </c>
      <c r="D90" s="1">
        <f>15584</f>
        <v>15584</v>
      </c>
      <c r="E90" s="1">
        <f>15.21875</f>
        <v>15.21875</v>
      </c>
    </row>
    <row r="91" spans="1:5" x14ac:dyDescent="0.25">
      <c r="A91" s="1">
        <f>30805</f>
        <v>30805</v>
      </c>
      <c r="B91" s="1">
        <f t="shared" si="4"/>
        <v>0</v>
      </c>
      <c r="C91" s="1">
        <f>15188</f>
        <v>15188</v>
      </c>
      <c r="D91" s="1">
        <f>15621</f>
        <v>15621</v>
      </c>
      <c r="E91" s="1">
        <f>15.2548828125</f>
        <v>15.2548828125</v>
      </c>
    </row>
    <row r="92" spans="1:5" x14ac:dyDescent="0.25">
      <c r="A92" s="1">
        <f>31149</f>
        <v>31149</v>
      </c>
      <c r="B92" s="1">
        <f>3</f>
        <v>3</v>
      </c>
      <c r="C92" s="1">
        <f>15349</f>
        <v>15349</v>
      </c>
      <c r="D92" s="1">
        <f>15621</f>
        <v>15621</v>
      </c>
      <c r="E92" s="1">
        <f>15.2548828125</f>
        <v>15.2548828125</v>
      </c>
    </row>
    <row r="93" spans="1:5" x14ac:dyDescent="0.25">
      <c r="A93" s="1">
        <f>31462</f>
        <v>31462</v>
      </c>
      <c r="B93" s="1">
        <f t="shared" ref="B93:B100" si="5">0</f>
        <v>0</v>
      </c>
      <c r="C93" s="1">
        <f>15517</f>
        <v>15517</v>
      </c>
      <c r="D93" s="1">
        <f>16106</f>
        <v>16106</v>
      </c>
      <c r="E93" s="1">
        <f>15.728515625</f>
        <v>15.728515625</v>
      </c>
    </row>
    <row r="94" spans="1:5" x14ac:dyDescent="0.25">
      <c r="A94" s="1">
        <f>31811</f>
        <v>31811</v>
      </c>
      <c r="B94" s="1">
        <f t="shared" si="5"/>
        <v>0</v>
      </c>
      <c r="C94" s="1">
        <f>15673</f>
        <v>15673</v>
      </c>
      <c r="D94" s="1">
        <f>16105</f>
        <v>16105</v>
      </c>
      <c r="E94" s="1">
        <f>15.7275390625</f>
        <v>15.7275390625</v>
      </c>
    </row>
    <row r="95" spans="1:5" x14ac:dyDescent="0.25">
      <c r="A95" s="1">
        <f>32193</f>
        <v>32193</v>
      </c>
      <c r="B95" s="1">
        <f t="shared" si="5"/>
        <v>0</v>
      </c>
      <c r="C95" s="1">
        <f>15784</f>
        <v>15784</v>
      </c>
      <c r="D95" s="1">
        <f>16106</f>
        <v>16106</v>
      </c>
      <c r="E95" s="1">
        <f>15.728515625</f>
        <v>15.728515625</v>
      </c>
    </row>
    <row r="96" spans="1:5" x14ac:dyDescent="0.25">
      <c r="A96" s="1">
        <f>32532</f>
        <v>32532</v>
      </c>
      <c r="B96" s="1">
        <f t="shared" si="5"/>
        <v>0</v>
      </c>
      <c r="C96" s="1">
        <f>15925</f>
        <v>15925</v>
      </c>
      <c r="D96" s="1">
        <f>16313</f>
        <v>16313</v>
      </c>
      <c r="E96" s="1">
        <f>15.9306640625</f>
        <v>15.9306640625</v>
      </c>
    </row>
    <row r="97" spans="1:5" x14ac:dyDescent="0.25">
      <c r="A97" s="1">
        <f>32832</f>
        <v>32832</v>
      </c>
      <c r="B97" s="1">
        <f t="shared" si="5"/>
        <v>0</v>
      </c>
      <c r="C97" s="1">
        <f>16087</f>
        <v>16087</v>
      </c>
      <c r="D97" s="1">
        <f>16313</f>
        <v>16313</v>
      </c>
      <c r="E97" s="1">
        <f>15.9306640625</f>
        <v>15.9306640625</v>
      </c>
    </row>
    <row r="98" spans="1:5" x14ac:dyDescent="0.25">
      <c r="A98" s="1">
        <f>33132</f>
        <v>33132</v>
      </c>
      <c r="B98" s="1">
        <f t="shared" si="5"/>
        <v>0</v>
      </c>
      <c r="C98" s="1">
        <f>16287</f>
        <v>16287</v>
      </c>
      <c r="D98" s="1">
        <f>16313</f>
        <v>16313</v>
      </c>
      <c r="E98" s="1">
        <f>15.9306640625</f>
        <v>15.9306640625</v>
      </c>
    </row>
    <row r="99" spans="1:5" x14ac:dyDescent="0.25">
      <c r="A99" s="1">
        <f>33455</f>
        <v>33455</v>
      </c>
      <c r="B99" s="1">
        <f t="shared" si="5"/>
        <v>0</v>
      </c>
      <c r="C99" s="1">
        <f>16500</f>
        <v>16500</v>
      </c>
      <c r="D99" s="1">
        <f>16314</f>
        <v>16314</v>
      </c>
      <c r="E99" s="1">
        <f>15.931640625</f>
        <v>15.931640625</v>
      </c>
    </row>
    <row r="100" spans="1:5" x14ac:dyDescent="0.25">
      <c r="A100" s="1">
        <f>33776</f>
        <v>33776</v>
      </c>
      <c r="B100" s="1">
        <f t="shared" si="5"/>
        <v>0</v>
      </c>
      <c r="C100" s="1">
        <f>16668</f>
        <v>16668</v>
      </c>
      <c r="D100" s="1">
        <f>16313</f>
        <v>16313</v>
      </c>
      <c r="E100" s="1">
        <f>15.9306640625</f>
        <v>15.9306640625</v>
      </c>
    </row>
    <row r="101" spans="1:5" x14ac:dyDescent="0.25">
      <c r="A101" s="1">
        <f>34066</f>
        <v>34066</v>
      </c>
      <c r="B101" s="1">
        <f>4</f>
        <v>4</v>
      </c>
      <c r="C101" s="1">
        <f>16839</f>
        <v>16839</v>
      </c>
      <c r="D101" s="1">
        <f>16314</f>
        <v>16314</v>
      </c>
      <c r="E101" s="1">
        <f>15.931640625</f>
        <v>15.931640625</v>
      </c>
    </row>
    <row r="102" spans="1:5" x14ac:dyDescent="0.25">
      <c r="A102" s="1">
        <f>34358</f>
        <v>34358</v>
      </c>
      <c r="B102" s="1">
        <f>0</f>
        <v>0</v>
      </c>
      <c r="C102" s="1">
        <f>17013</f>
        <v>17013</v>
      </c>
      <c r="D102" s="1">
        <f>16305</f>
        <v>16305</v>
      </c>
      <c r="E102" s="1">
        <f>15.9228515625</f>
        <v>15.9228515625</v>
      </c>
    </row>
    <row r="103" spans="1:5" x14ac:dyDescent="0.25">
      <c r="A103" s="1">
        <f>34674</f>
        <v>34674</v>
      </c>
      <c r="B103" s="1">
        <f>0</f>
        <v>0</v>
      </c>
      <c r="C103" s="1">
        <f>17202</f>
        <v>17202</v>
      </c>
      <c r="D103" s="1">
        <f>16306</f>
        <v>16306</v>
      </c>
      <c r="E103" s="1">
        <f>15.923828125</f>
        <v>15.923828125</v>
      </c>
    </row>
    <row r="104" spans="1:5" x14ac:dyDescent="0.25">
      <c r="A104" s="1">
        <f>34961</f>
        <v>34961</v>
      </c>
      <c r="B104" s="1">
        <f>0</f>
        <v>0</v>
      </c>
      <c r="C104" s="1">
        <f>17403</f>
        <v>17403</v>
      </c>
      <c r="D104" s="1">
        <f>16305</f>
        <v>16305</v>
      </c>
      <c r="E104" s="1">
        <f>15.9228515625</f>
        <v>15.9228515625</v>
      </c>
    </row>
    <row r="105" spans="1:5" x14ac:dyDescent="0.25">
      <c r="A105" s="1">
        <f>35281</f>
        <v>35281</v>
      </c>
      <c r="B105" s="1">
        <f>0</f>
        <v>0</v>
      </c>
      <c r="C105" s="1">
        <f>17550</f>
        <v>17550</v>
      </c>
      <c r="D105" s="1">
        <f>16305</f>
        <v>16305</v>
      </c>
      <c r="E105" s="1">
        <f>15.9228515625</f>
        <v>15.9228515625</v>
      </c>
    </row>
    <row r="106" spans="1:5" x14ac:dyDescent="0.25">
      <c r="C106" s="1">
        <f>17737</f>
        <v>17737</v>
      </c>
      <c r="D106" s="1">
        <f>16113</f>
        <v>16113</v>
      </c>
      <c r="E106" s="1">
        <f>15.7353515625</f>
        <v>15.7353515625</v>
      </c>
    </row>
    <row r="107" spans="1:5" x14ac:dyDescent="0.25">
      <c r="C107" s="1">
        <f>17870</f>
        <v>17870</v>
      </c>
      <c r="D107" s="1">
        <f>16121</f>
        <v>16121</v>
      </c>
      <c r="E107" s="1">
        <f>15.7431640625</f>
        <v>15.7431640625</v>
      </c>
    </row>
    <row r="108" spans="1:5" x14ac:dyDescent="0.25">
      <c r="C108" s="1">
        <f>17984</f>
        <v>17984</v>
      </c>
      <c r="D108" s="1">
        <f>16121</f>
        <v>16121</v>
      </c>
      <c r="E108" s="1">
        <f>15.7431640625</f>
        <v>15.7431640625</v>
      </c>
    </row>
    <row r="109" spans="1:5" x14ac:dyDescent="0.25">
      <c r="C109" s="1">
        <f>18156</f>
        <v>18156</v>
      </c>
      <c r="D109" s="1">
        <f>16241</f>
        <v>16241</v>
      </c>
      <c r="E109" s="1">
        <f>15.8603515625</f>
        <v>15.8603515625</v>
      </c>
    </row>
    <row r="110" spans="1:5" x14ac:dyDescent="0.25">
      <c r="C110" s="1">
        <f>18319</f>
        <v>18319</v>
      </c>
      <c r="D110" s="1">
        <f>16241</f>
        <v>16241</v>
      </c>
      <c r="E110" s="1">
        <f>15.8603515625</f>
        <v>15.8603515625</v>
      </c>
    </row>
    <row r="111" spans="1:5" x14ac:dyDescent="0.25">
      <c r="C111" s="1">
        <f>18484</f>
        <v>18484</v>
      </c>
      <c r="D111" s="1">
        <f>16241</f>
        <v>16241</v>
      </c>
      <c r="E111" s="1">
        <f>15.8603515625</f>
        <v>15.8603515625</v>
      </c>
    </row>
    <row r="112" spans="1:5" x14ac:dyDescent="0.25">
      <c r="C112" s="1">
        <f>18672</f>
        <v>18672</v>
      </c>
      <c r="D112" s="1">
        <f>16277</f>
        <v>16277</v>
      </c>
      <c r="E112" s="1">
        <f>15.8955078125</f>
        <v>15.8955078125</v>
      </c>
    </row>
    <row r="113" spans="3:5" x14ac:dyDescent="0.25">
      <c r="C113" s="1">
        <f>18867</f>
        <v>18867</v>
      </c>
      <c r="D113" s="1">
        <f>16293</f>
        <v>16293</v>
      </c>
      <c r="E113" s="1">
        <f>15.9111328125</f>
        <v>15.9111328125</v>
      </c>
    </row>
    <row r="114" spans="3:5" x14ac:dyDescent="0.25">
      <c r="C114" s="1">
        <f>19060</f>
        <v>19060</v>
      </c>
      <c r="D114" s="1">
        <f>16309</f>
        <v>16309</v>
      </c>
      <c r="E114" s="1">
        <f>15.9267578125</f>
        <v>15.9267578125</v>
      </c>
    </row>
    <row r="115" spans="3:5" x14ac:dyDescent="0.25">
      <c r="C115" s="1">
        <f>19229</f>
        <v>19229</v>
      </c>
      <c r="D115" s="1">
        <f>16313</f>
        <v>16313</v>
      </c>
      <c r="E115" s="1">
        <f>15.9306640625</f>
        <v>15.9306640625</v>
      </c>
    </row>
    <row r="116" spans="3:5" x14ac:dyDescent="0.25">
      <c r="C116" s="1">
        <f>19403</f>
        <v>19403</v>
      </c>
      <c r="D116" s="1">
        <f>16313</f>
        <v>16313</v>
      </c>
      <c r="E116" s="1">
        <f>15.9306640625</f>
        <v>15.9306640625</v>
      </c>
    </row>
    <row r="117" spans="3:5" x14ac:dyDescent="0.25">
      <c r="C117" s="1">
        <f>19561</f>
        <v>19561</v>
      </c>
      <c r="D117" s="1">
        <f>16313</f>
        <v>16313</v>
      </c>
      <c r="E117" s="1">
        <f>15.9306640625</f>
        <v>15.9306640625</v>
      </c>
    </row>
    <row r="118" spans="3:5" x14ac:dyDescent="0.25">
      <c r="C118" s="1">
        <f>19719</f>
        <v>19719</v>
      </c>
      <c r="D118" s="1">
        <f>16313</f>
        <v>16313</v>
      </c>
      <c r="E118" s="1">
        <f>15.9306640625</f>
        <v>15.9306640625</v>
      </c>
    </row>
    <row r="119" spans="3:5" x14ac:dyDescent="0.25">
      <c r="C119" s="1">
        <f>19890</f>
        <v>19890</v>
      </c>
      <c r="D119" s="1">
        <f>16314</f>
        <v>16314</v>
      </c>
      <c r="E119" s="1">
        <f>15.931640625</f>
        <v>15.931640625</v>
      </c>
    </row>
    <row r="120" spans="3:5" x14ac:dyDescent="0.25">
      <c r="C120" s="1">
        <f>20067</f>
        <v>20067</v>
      </c>
      <c r="D120" s="1">
        <f>16313</f>
        <v>16313</v>
      </c>
      <c r="E120" s="1">
        <f>15.9306640625</f>
        <v>15.9306640625</v>
      </c>
    </row>
    <row r="121" spans="3:5" x14ac:dyDescent="0.25">
      <c r="C121" s="1">
        <f>20277</f>
        <v>20277</v>
      </c>
      <c r="D121" s="1">
        <f>16382</f>
        <v>16382</v>
      </c>
      <c r="E121" s="1">
        <f>15.998046875</f>
        <v>15.998046875</v>
      </c>
    </row>
    <row r="122" spans="3:5" x14ac:dyDescent="0.25">
      <c r="C122" s="1">
        <f>20451</f>
        <v>20451</v>
      </c>
      <c r="D122" s="1">
        <f>16382</f>
        <v>16382</v>
      </c>
      <c r="E122" s="1">
        <f>15.998046875</f>
        <v>15.998046875</v>
      </c>
    </row>
    <row r="123" spans="3:5" x14ac:dyDescent="0.25">
      <c r="C123" s="1">
        <f>20595</f>
        <v>20595</v>
      </c>
      <c r="D123" s="1">
        <f>16386</f>
        <v>16386</v>
      </c>
      <c r="E123" s="1">
        <f>16.001953125</f>
        <v>16.001953125</v>
      </c>
    </row>
    <row r="124" spans="3:5" x14ac:dyDescent="0.25">
      <c r="C124" s="1">
        <f>20728</f>
        <v>20728</v>
      </c>
      <c r="D124" s="1">
        <f>16274</f>
        <v>16274</v>
      </c>
      <c r="E124" s="1">
        <f>15.892578125</f>
        <v>15.892578125</v>
      </c>
    </row>
    <row r="125" spans="3:5" x14ac:dyDescent="0.25">
      <c r="C125" s="1">
        <f>20848</f>
        <v>20848</v>
      </c>
      <c r="D125" s="1">
        <f>16275</f>
        <v>16275</v>
      </c>
      <c r="E125" s="1">
        <f>15.8935546875</f>
        <v>15.8935546875</v>
      </c>
    </row>
    <row r="126" spans="3:5" x14ac:dyDescent="0.25">
      <c r="C126" s="1">
        <f>20998</f>
        <v>20998</v>
      </c>
      <c r="D126" s="1">
        <f>16282</f>
        <v>16282</v>
      </c>
      <c r="E126" s="1">
        <f>15.900390625</f>
        <v>15.900390625</v>
      </c>
    </row>
    <row r="127" spans="3:5" x14ac:dyDescent="0.25">
      <c r="C127" s="1">
        <f>21162</f>
        <v>21162</v>
      </c>
      <c r="D127" s="1">
        <f>16282</f>
        <v>16282</v>
      </c>
      <c r="E127" s="1">
        <f>15.900390625</f>
        <v>15.900390625</v>
      </c>
    </row>
    <row r="128" spans="3:5" x14ac:dyDescent="0.25">
      <c r="C128" s="1">
        <f>21304</f>
        <v>21304</v>
      </c>
      <c r="D128" s="1">
        <f>16282</f>
        <v>16282</v>
      </c>
      <c r="E128" s="1">
        <f>15.900390625</f>
        <v>15.900390625</v>
      </c>
    </row>
    <row r="129" spans="3:5" x14ac:dyDescent="0.25">
      <c r="C129" s="1">
        <f>21467</f>
        <v>21467</v>
      </c>
      <c r="D129" s="1">
        <f>16313</f>
        <v>16313</v>
      </c>
      <c r="E129" s="1">
        <f>15.9306640625</f>
        <v>15.9306640625</v>
      </c>
    </row>
    <row r="130" spans="3:5" x14ac:dyDescent="0.25">
      <c r="C130" s="1">
        <f>21656</f>
        <v>21656</v>
      </c>
      <c r="D130" s="1">
        <f>16313</f>
        <v>16313</v>
      </c>
      <c r="E130" s="1">
        <f>15.9306640625</f>
        <v>15.9306640625</v>
      </c>
    </row>
    <row r="131" spans="3:5" x14ac:dyDescent="0.25">
      <c r="C131" s="1">
        <f>21829</f>
        <v>21829</v>
      </c>
      <c r="D131" s="1">
        <f>16313</f>
        <v>16313</v>
      </c>
      <c r="E131" s="1">
        <f>15.9306640625</f>
        <v>15.9306640625</v>
      </c>
    </row>
    <row r="132" spans="3:5" x14ac:dyDescent="0.25">
      <c r="C132" s="1">
        <f>22027</f>
        <v>22027</v>
      </c>
      <c r="D132" s="1">
        <f>16481</f>
        <v>16481</v>
      </c>
      <c r="E132" s="1">
        <f>16.0947265625</f>
        <v>16.0947265625</v>
      </c>
    </row>
    <row r="133" spans="3:5" x14ac:dyDescent="0.25">
      <c r="C133" s="1">
        <f>22184</f>
        <v>22184</v>
      </c>
      <c r="D133" s="1">
        <f>16481</f>
        <v>16481</v>
      </c>
      <c r="E133" s="1">
        <f>16.0947265625</f>
        <v>16.0947265625</v>
      </c>
    </row>
    <row r="134" spans="3:5" x14ac:dyDescent="0.25">
      <c r="C134" s="1">
        <f>22383</f>
        <v>22383</v>
      </c>
      <c r="D134" s="1">
        <f>16481</f>
        <v>16481</v>
      </c>
      <c r="E134" s="1">
        <f>16.0947265625</f>
        <v>16.0947265625</v>
      </c>
    </row>
    <row r="135" spans="3:5" x14ac:dyDescent="0.25">
      <c r="C135" s="1">
        <f>22586</f>
        <v>22586</v>
      </c>
      <c r="D135" s="1">
        <f>16510</f>
        <v>16510</v>
      </c>
      <c r="E135" s="1">
        <f>16.123046875</f>
        <v>16.123046875</v>
      </c>
    </row>
    <row r="136" spans="3:5" x14ac:dyDescent="0.25">
      <c r="C136" s="1">
        <f>22779</f>
        <v>22779</v>
      </c>
      <c r="D136" s="1">
        <f>16510</f>
        <v>16510</v>
      </c>
      <c r="E136" s="1">
        <f>16.123046875</f>
        <v>16.123046875</v>
      </c>
    </row>
    <row r="137" spans="3:5" x14ac:dyDescent="0.25">
      <c r="C137" s="1">
        <f>22971</f>
        <v>22971</v>
      </c>
      <c r="D137" s="1">
        <f>16510</f>
        <v>16510</v>
      </c>
      <c r="E137" s="1">
        <f>16.123046875</f>
        <v>16.123046875</v>
      </c>
    </row>
    <row r="138" spans="3:5" x14ac:dyDescent="0.25">
      <c r="C138" s="1">
        <f>23146</f>
        <v>23146</v>
      </c>
      <c r="D138" s="1">
        <f>16510</f>
        <v>16510</v>
      </c>
      <c r="E138" s="1">
        <f>16.123046875</f>
        <v>16.123046875</v>
      </c>
    </row>
    <row r="139" spans="3:5" x14ac:dyDescent="0.25">
      <c r="C139" s="1">
        <f>23371</f>
        <v>23371</v>
      </c>
      <c r="D139" s="1">
        <f>16511</f>
        <v>16511</v>
      </c>
      <c r="E139" s="1">
        <f>16.1240234375</f>
        <v>16.1240234375</v>
      </c>
    </row>
    <row r="140" spans="3:5" x14ac:dyDescent="0.25">
      <c r="C140" s="1">
        <f>23629</f>
        <v>23629</v>
      </c>
      <c r="D140" s="1">
        <f>16510</f>
        <v>16510</v>
      </c>
      <c r="E140" s="1">
        <f>16.123046875</f>
        <v>16.123046875</v>
      </c>
    </row>
    <row r="141" spans="3:5" x14ac:dyDescent="0.25">
      <c r="C141" s="1">
        <f>23810</f>
        <v>23810</v>
      </c>
      <c r="D141" s="1">
        <f t="shared" ref="D141:D148" si="6">16422</f>
        <v>16422</v>
      </c>
      <c r="E141" s="1">
        <f t="shared" ref="E141:E148" si="7">16.037109375</f>
        <v>16.037109375</v>
      </c>
    </row>
    <row r="142" spans="3:5" x14ac:dyDescent="0.25">
      <c r="C142" s="1">
        <f>23959</f>
        <v>23959</v>
      </c>
      <c r="D142" s="1">
        <f t="shared" si="6"/>
        <v>16422</v>
      </c>
      <c r="E142" s="1">
        <f t="shared" si="7"/>
        <v>16.037109375</v>
      </c>
    </row>
    <row r="143" spans="3:5" x14ac:dyDescent="0.25">
      <c r="C143" s="1">
        <f>24104</f>
        <v>24104</v>
      </c>
      <c r="D143" s="1">
        <f t="shared" si="6"/>
        <v>16422</v>
      </c>
      <c r="E143" s="1">
        <f t="shared" si="7"/>
        <v>16.037109375</v>
      </c>
    </row>
    <row r="144" spans="3:5" x14ac:dyDescent="0.25">
      <c r="C144" s="1">
        <f>24275</f>
        <v>24275</v>
      </c>
      <c r="D144" s="1">
        <f t="shared" si="6"/>
        <v>16422</v>
      </c>
      <c r="E144" s="1">
        <f t="shared" si="7"/>
        <v>16.037109375</v>
      </c>
    </row>
    <row r="145" spans="3:5" x14ac:dyDescent="0.25">
      <c r="C145" s="1">
        <f>24414</f>
        <v>24414</v>
      </c>
      <c r="D145" s="1">
        <f t="shared" si="6"/>
        <v>16422</v>
      </c>
      <c r="E145" s="1">
        <f t="shared" si="7"/>
        <v>16.037109375</v>
      </c>
    </row>
    <row r="146" spans="3:5" x14ac:dyDescent="0.25">
      <c r="C146" s="1">
        <f>24601</f>
        <v>24601</v>
      </c>
      <c r="D146" s="1">
        <f t="shared" si="6"/>
        <v>16422</v>
      </c>
      <c r="E146" s="1">
        <f t="shared" si="7"/>
        <v>16.037109375</v>
      </c>
    </row>
    <row r="147" spans="3:5" x14ac:dyDescent="0.25">
      <c r="C147" s="1">
        <f>24775</f>
        <v>24775</v>
      </c>
      <c r="D147" s="1">
        <f t="shared" si="6"/>
        <v>16422</v>
      </c>
      <c r="E147" s="1">
        <f t="shared" si="7"/>
        <v>16.037109375</v>
      </c>
    </row>
    <row r="148" spans="3:5" x14ac:dyDescent="0.25">
      <c r="C148" s="1">
        <f>24926</f>
        <v>24926</v>
      </c>
      <c r="D148" s="1">
        <f t="shared" si="6"/>
        <v>16422</v>
      </c>
      <c r="E148" s="1">
        <f t="shared" si="7"/>
        <v>16.037109375</v>
      </c>
    </row>
    <row r="149" spans="3:5" x14ac:dyDescent="0.25">
      <c r="C149" s="1">
        <f>25139</f>
        <v>25139</v>
      </c>
      <c r="D149" s="1">
        <f>16423</f>
        <v>16423</v>
      </c>
      <c r="E149" s="1">
        <f>16.0380859375</f>
        <v>16.0380859375</v>
      </c>
    </row>
    <row r="150" spans="3:5" x14ac:dyDescent="0.25">
      <c r="C150" s="1">
        <f>25352</f>
        <v>25352</v>
      </c>
      <c r="D150" s="1">
        <f>16422</f>
        <v>16422</v>
      </c>
      <c r="E150" s="1">
        <f>16.037109375</f>
        <v>16.037109375</v>
      </c>
    </row>
    <row r="151" spans="3:5" x14ac:dyDescent="0.25">
      <c r="C151" s="1">
        <f>25540</f>
        <v>25540</v>
      </c>
      <c r="D151" s="1">
        <f>16422</f>
        <v>16422</v>
      </c>
      <c r="E151" s="1">
        <f>16.037109375</f>
        <v>16.037109375</v>
      </c>
    </row>
    <row r="152" spans="3:5" x14ac:dyDescent="0.25">
      <c r="C152" s="1">
        <f>25712</f>
        <v>25712</v>
      </c>
      <c r="D152" s="1">
        <f>16422</f>
        <v>16422</v>
      </c>
      <c r="E152" s="1">
        <f>16.037109375</f>
        <v>16.037109375</v>
      </c>
    </row>
    <row r="153" spans="3:5" x14ac:dyDescent="0.25">
      <c r="C153" s="1">
        <f>25918</f>
        <v>25918</v>
      </c>
      <c r="D153" s="1">
        <f>16423</f>
        <v>16423</v>
      </c>
      <c r="E153" s="1">
        <f>16.0380859375</f>
        <v>16.0380859375</v>
      </c>
    </row>
    <row r="154" spans="3:5" x14ac:dyDescent="0.25">
      <c r="C154" s="1">
        <f>26150</f>
        <v>26150</v>
      </c>
      <c r="D154" s="1">
        <f>16422</f>
        <v>16422</v>
      </c>
      <c r="E154" s="1">
        <f>16.037109375</f>
        <v>16.037109375</v>
      </c>
    </row>
    <row r="155" spans="3:5" x14ac:dyDescent="0.25">
      <c r="C155" s="1">
        <f>26393</f>
        <v>26393</v>
      </c>
      <c r="D155" s="1">
        <f>16423</f>
        <v>16423</v>
      </c>
      <c r="E155" s="1">
        <f>16.0380859375</f>
        <v>16.0380859375</v>
      </c>
    </row>
    <row r="156" spans="3:5" x14ac:dyDescent="0.25">
      <c r="C156" s="1">
        <f>26554</f>
        <v>26554</v>
      </c>
      <c r="D156" s="1">
        <f>16522</f>
        <v>16522</v>
      </c>
      <c r="E156" s="1">
        <f>16.134765625</f>
        <v>16.134765625</v>
      </c>
    </row>
    <row r="157" spans="3:5" x14ac:dyDescent="0.25">
      <c r="C157" s="1">
        <f>26701</f>
        <v>26701</v>
      </c>
      <c r="D157" s="1">
        <f>16583</f>
        <v>16583</v>
      </c>
      <c r="E157" s="1">
        <f>16.1943359375</f>
        <v>16.1943359375</v>
      </c>
    </row>
    <row r="158" spans="3:5" x14ac:dyDescent="0.25">
      <c r="C158" s="1">
        <f>26850</f>
        <v>26850</v>
      </c>
      <c r="D158" s="1">
        <f>16582</f>
        <v>16582</v>
      </c>
      <c r="E158" s="1">
        <f>16.193359375</f>
        <v>16.193359375</v>
      </c>
    </row>
    <row r="159" spans="3:5" x14ac:dyDescent="0.25">
      <c r="C159" s="1">
        <f>26971</f>
        <v>26971</v>
      </c>
      <c r="D159" s="1">
        <f>16583</f>
        <v>16583</v>
      </c>
      <c r="E159" s="1">
        <f>16.1943359375</f>
        <v>16.1943359375</v>
      </c>
    </row>
    <row r="160" spans="3:5" x14ac:dyDescent="0.25">
      <c r="C160" s="1">
        <f>27144</f>
        <v>27144</v>
      </c>
      <c r="D160" s="1">
        <f t="shared" ref="D160:D170" si="8">16582</f>
        <v>16582</v>
      </c>
      <c r="E160" s="1">
        <f t="shared" ref="E160:E170" si="9">16.193359375</f>
        <v>16.193359375</v>
      </c>
    </row>
    <row r="161" spans="3:5" x14ac:dyDescent="0.25">
      <c r="C161" s="1">
        <f>27273</f>
        <v>27273</v>
      </c>
      <c r="D161" s="1">
        <f t="shared" si="8"/>
        <v>16582</v>
      </c>
      <c r="E161" s="1">
        <f t="shared" si="9"/>
        <v>16.193359375</v>
      </c>
    </row>
    <row r="162" spans="3:5" x14ac:dyDescent="0.25">
      <c r="C162" s="1">
        <f>27456</f>
        <v>27456</v>
      </c>
      <c r="D162" s="1">
        <f t="shared" si="8"/>
        <v>16582</v>
      </c>
      <c r="E162" s="1">
        <f t="shared" si="9"/>
        <v>16.193359375</v>
      </c>
    </row>
    <row r="163" spans="3:5" x14ac:dyDescent="0.25">
      <c r="C163" s="1">
        <f>27592</f>
        <v>27592</v>
      </c>
      <c r="D163" s="1">
        <f t="shared" si="8"/>
        <v>16582</v>
      </c>
      <c r="E163" s="1">
        <f t="shared" si="9"/>
        <v>16.193359375</v>
      </c>
    </row>
    <row r="164" spans="3:5" x14ac:dyDescent="0.25">
      <c r="C164" s="1">
        <f>27754</f>
        <v>27754</v>
      </c>
      <c r="D164" s="1">
        <f t="shared" si="8"/>
        <v>16582</v>
      </c>
      <c r="E164" s="1">
        <f t="shared" si="9"/>
        <v>16.193359375</v>
      </c>
    </row>
    <row r="165" spans="3:5" x14ac:dyDescent="0.25">
      <c r="C165" s="1">
        <f>27896</f>
        <v>27896</v>
      </c>
      <c r="D165" s="1">
        <f t="shared" si="8"/>
        <v>16582</v>
      </c>
      <c r="E165" s="1">
        <f t="shared" si="9"/>
        <v>16.193359375</v>
      </c>
    </row>
    <row r="166" spans="3:5" x14ac:dyDescent="0.25">
      <c r="C166" s="1">
        <f>28068</f>
        <v>28068</v>
      </c>
      <c r="D166" s="1">
        <f t="shared" si="8"/>
        <v>16582</v>
      </c>
      <c r="E166" s="1">
        <f t="shared" si="9"/>
        <v>16.193359375</v>
      </c>
    </row>
    <row r="167" spans="3:5" x14ac:dyDescent="0.25">
      <c r="C167" s="1">
        <f>28258</f>
        <v>28258</v>
      </c>
      <c r="D167" s="1">
        <f t="shared" si="8"/>
        <v>16582</v>
      </c>
      <c r="E167" s="1">
        <f t="shared" si="9"/>
        <v>16.193359375</v>
      </c>
    </row>
    <row r="168" spans="3:5" x14ac:dyDescent="0.25">
      <c r="C168" s="1">
        <f>28430</f>
        <v>28430</v>
      </c>
      <c r="D168" s="1">
        <f t="shared" si="8"/>
        <v>16582</v>
      </c>
      <c r="E168" s="1">
        <f t="shared" si="9"/>
        <v>16.193359375</v>
      </c>
    </row>
    <row r="169" spans="3:5" x14ac:dyDescent="0.25">
      <c r="C169" s="1">
        <f>28591</f>
        <v>28591</v>
      </c>
      <c r="D169" s="1">
        <f t="shared" si="8"/>
        <v>16582</v>
      </c>
      <c r="E169" s="1">
        <f t="shared" si="9"/>
        <v>16.193359375</v>
      </c>
    </row>
    <row r="170" spans="3:5" x14ac:dyDescent="0.25">
      <c r="C170" s="1">
        <f>28741</f>
        <v>28741</v>
      </c>
      <c r="D170" s="1">
        <f t="shared" si="8"/>
        <v>16582</v>
      </c>
      <c r="E170" s="1">
        <f t="shared" si="9"/>
        <v>16.193359375</v>
      </c>
    </row>
    <row r="171" spans="3:5" x14ac:dyDescent="0.25">
      <c r="C171" s="1">
        <f>28928</f>
        <v>28928</v>
      </c>
      <c r="D171" s="1">
        <f>16583</f>
        <v>16583</v>
      </c>
      <c r="E171" s="1">
        <f>16.1943359375</f>
        <v>16.1943359375</v>
      </c>
    </row>
    <row r="172" spans="3:5" x14ac:dyDescent="0.25">
      <c r="C172" s="1">
        <f>29081</f>
        <v>29081</v>
      </c>
      <c r="D172" s="1">
        <f>16582</f>
        <v>16582</v>
      </c>
      <c r="E172" s="1">
        <f>16.193359375</f>
        <v>16.193359375</v>
      </c>
    </row>
    <row r="173" spans="3:5" x14ac:dyDescent="0.25">
      <c r="C173" s="1">
        <f>29291</f>
        <v>29291</v>
      </c>
      <c r="D173" s="1">
        <f>16583</f>
        <v>16583</v>
      </c>
      <c r="E173" s="1">
        <f>16.1943359375</f>
        <v>16.1943359375</v>
      </c>
    </row>
    <row r="174" spans="3:5" x14ac:dyDescent="0.25">
      <c r="C174" s="1">
        <f>29492</f>
        <v>29492</v>
      </c>
      <c r="D174" s="1">
        <f>16582</f>
        <v>16582</v>
      </c>
      <c r="E174" s="1">
        <f>16.193359375</f>
        <v>16.193359375</v>
      </c>
    </row>
    <row r="175" spans="3:5" x14ac:dyDescent="0.25">
      <c r="C175" s="1">
        <f>29708</f>
        <v>29708</v>
      </c>
      <c r="D175" s="1">
        <f>16442</f>
        <v>16442</v>
      </c>
      <c r="E175" s="1">
        <f>16.056640625</f>
        <v>16.056640625</v>
      </c>
    </row>
    <row r="176" spans="3:5" x14ac:dyDescent="0.25">
      <c r="C176" s="1">
        <f>29927</f>
        <v>29927</v>
      </c>
      <c r="D176" s="1">
        <f>16465</f>
        <v>16465</v>
      </c>
      <c r="E176" s="1">
        <f>16.0791015625</f>
        <v>16.0791015625</v>
      </c>
    </row>
    <row r="177" spans="3:5" x14ac:dyDescent="0.25">
      <c r="C177" s="1">
        <f>30066</f>
        <v>30066</v>
      </c>
      <c r="D177" s="1">
        <f>16457</f>
        <v>16457</v>
      </c>
      <c r="E177" s="1">
        <f>16.0712890625</f>
        <v>16.0712890625</v>
      </c>
    </row>
    <row r="178" spans="3:5" x14ac:dyDescent="0.25">
      <c r="C178" s="1">
        <f>30226</f>
        <v>30226</v>
      </c>
      <c r="D178" s="1">
        <f>16458</f>
        <v>16458</v>
      </c>
      <c r="E178" s="1">
        <f>16.072265625</f>
        <v>16.072265625</v>
      </c>
    </row>
    <row r="179" spans="3:5" x14ac:dyDescent="0.25">
      <c r="C179" s="1">
        <f>30339</f>
        <v>30339</v>
      </c>
      <c r="D179" s="1">
        <f>16457</f>
        <v>16457</v>
      </c>
      <c r="E179" s="1">
        <f>16.0712890625</f>
        <v>16.0712890625</v>
      </c>
    </row>
    <row r="180" spans="3:5" x14ac:dyDescent="0.25">
      <c r="C180" s="1">
        <f>30480</f>
        <v>30480</v>
      </c>
      <c r="D180" s="1">
        <f>16457</f>
        <v>16457</v>
      </c>
      <c r="E180" s="1">
        <f>16.0712890625</f>
        <v>16.0712890625</v>
      </c>
    </row>
    <row r="181" spans="3:5" x14ac:dyDescent="0.25">
      <c r="C181" s="1">
        <f>30652</f>
        <v>30652</v>
      </c>
      <c r="D181" s="1">
        <f>16457</f>
        <v>16457</v>
      </c>
      <c r="E181" s="1">
        <f>16.0712890625</f>
        <v>16.0712890625</v>
      </c>
    </row>
    <row r="182" spans="3:5" x14ac:dyDescent="0.25">
      <c r="C182" s="1">
        <f>30868</f>
        <v>30868</v>
      </c>
      <c r="D182" s="1">
        <f>16581</f>
        <v>16581</v>
      </c>
      <c r="E182" s="1">
        <f>16.1923828125</f>
        <v>16.1923828125</v>
      </c>
    </row>
    <row r="183" spans="3:5" x14ac:dyDescent="0.25">
      <c r="C183" s="1">
        <f>31050</f>
        <v>31050</v>
      </c>
      <c r="D183" s="1">
        <f>16613</f>
        <v>16613</v>
      </c>
      <c r="E183" s="1">
        <f>16.2236328125</f>
        <v>16.2236328125</v>
      </c>
    </row>
    <row r="184" spans="3:5" x14ac:dyDescent="0.25">
      <c r="C184" s="1">
        <f>31229</f>
        <v>31229</v>
      </c>
      <c r="D184" s="1">
        <f>16613</f>
        <v>16613</v>
      </c>
      <c r="E184" s="1">
        <f>16.2236328125</f>
        <v>16.2236328125</v>
      </c>
    </row>
    <row r="185" spans="3:5" x14ac:dyDescent="0.25">
      <c r="C185" s="1">
        <f>31402</f>
        <v>31402</v>
      </c>
      <c r="D185" s="1">
        <f>16613</f>
        <v>16613</v>
      </c>
      <c r="E185" s="1">
        <f>16.2236328125</f>
        <v>16.2236328125</v>
      </c>
    </row>
    <row r="186" spans="3:5" x14ac:dyDescent="0.25">
      <c r="C186" s="1">
        <f>31575</f>
        <v>31575</v>
      </c>
      <c r="D186" s="1">
        <f>16614</f>
        <v>16614</v>
      </c>
      <c r="E186" s="1">
        <f>16.224609375</f>
        <v>16.224609375</v>
      </c>
    </row>
    <row r="187" spans="3:5" x14ac:dyDescent="0.25">
      <c r="C187" s="1">
        <f>31736</f>
        <v>31736</v>
      </c>
      <c r="D187" s="1">
        <f>16613</f>
        <v>16613</v>
      </c>
      <c r="E187" s="1">
        <f t="shared" ref="E187:E192" si="10">16.2236328125</f>
        <v>16.2236328125</v>
      </c>
    </row>
    <row r="188" spans="3:5" x14ac:dyDescent="0.25">
      <c r="C188" s="1">
        <f>31872</f>
        <v>31872</v>
      </c>
      <c r="D188" s="1">
        <f>16613</f>
        <v>16613</v>
      </c>
      <c r="E188" s="1">
        <f t="shared" si="10"/>
        <v>16.2236328125</v>
      </c>
    </row>
    <row r="189" spans="3:5" x14ac:dyDescent="0.25">
      <c r="C189" s="1">
        <f>32019</f>
        <v>32019</v>
      </c>
      <c r="D189" s="1">
        <f>16613</f>
        <v>16613</v>
      </c>
      <c r="E189" s="1">
        <f t="shared" si="10"/>
        <v>16.2236328125</v>
      </c>
    </row>
    <row r="190" spans="3:5" x14ac:dyDescent="0.25">
      <c r="C190" s="1">
        <f>32187</f>
        <v>32187</v>
      </c>
      <c r="D190" s="1">
        <f>16613</f>
        <v>16613</v>
      </c>
      <c r="E190" s="1">
        <f t="shared" si="10"/>
        <v>16.2236328125</v>
      </c>
    </row>
    <row r="191" spans="3:5" x14ac:dyDescent="0.25">
      <c r="C191" s="1">
        <f>32347</f>
        <v>32347</v>
      </c>
      <c r="D191" s="1">
        <f>16613</f>
        <v>16613</v>
      </c>
      <c r="E191" s="1">
        <f t="shared" si="10"/>
        <v>16.2236328125</v>
      </c>
    </row>
    <row r="192" spans="3:5" x14ac:dyDescent="0.25">
      <c r="C192" s="1">
        <f>32489</f>
        <v>32489</v>
      </c>
      <c r="D192" s="1">
        <f>16613</f>
        <v>16613</v>
      </c>
      <c r="E192" s="1">
        <f t="shared" si="10"/>
        <v>16.2236328125</v>
      </c>
    </row>
    <row r="193" spans="3:5" x14ac:dyDescent="0.25">
      <c r="C193" s="1">
        <f>32682</f>
        <v>32682</v>
      </c>
      <c r="D193" s="1">
        <f>16626</f>
        <v>16626</v>
      </c>
      <c r="E193" s="1">
        <f>16.236328125</f>
        <v>16.236328125</v>
      </c>
    </row>
    <row r="194" spans="3:5" x14ac:dyDescent="0.25">
      <c r="C194" s="1">
        <f>32823</f>
        <v>32823</v>
      </c>
      <c r="D194" s="1">
        <f>16465</f>
        <v>16465</v>
      </c>
      <c r="E194" s="1">
        <f>16.0791015625</f>
        <v>16.0791015625</v>
      </c>
    </row>
    <row r="195" spans="3:5" x14ac:dyDescent="0.25">
      <c r="C195" s="1">
        <f>32981</f>
        <v>32981</v>
      </c>
      <c r="D195" s="1">
        <f>16465</f>
        <v>16465</v>
      </c>
      <c r="E195" s="1">
        <f>16.0791015625</f>
        <v>16.0791015625</v>
      </c>
    </row>
    <row r="196" spans="3:5" x14ac:dyDescent="0.25">
      <c r="C196" s="1">
        <f>33166</f>
        <v>33166</v>
      </c>
      <c r="D196" s="1">
        <f>16465</f>
        <v>16465</v>
      </c>
      <c r="E196" s="1">
        <f>16.0791015625</f>
        <v>16.0791015625</v>
      </c>
    </row>
    <row r="197" spans="3:5" x14ac:dyDescent="0.25">
      <c r="C197" s="1">
        <f>33313</f>
        <v>33313</v>
      </c>
      <c r="D197" s="1">
        <f>16585</f>
        <v>16585</v>
      </c>
      <c r="E197" s="1">
        <f>16.1962890625</f>
        <v>16.1962890625</v>
      </c>
    </row>
    <row r="198" spans="3:5" x14ac:dyDescent="0.25">
      <c r="C198" s="1">
        <f>33446</f>
        <v>33446</v>
      </c>
      <c r="D198" s="1">
        <f>16585</f>
        <v>16585</v>
      </c>
      <c r="E198" s="1">
        <f>16.1962890625</f>
        <v>16.1962890625</v>
      </c>
    </row>
    <row r="199" spans="3:5" x14ac:dyDescent="0.25">
      <c r="C199" s="1">
        <f>33602</f>
        <v>33602</v>
      </c>
      <c r="D199" s="1">
        <f>16585</f>
        <v>16585</v>
      </c>
      <c r="E199" s="1">
        <f>16.1962890625</f>
        <v>16.1962890625</v>
      </c>
    </row>
    <row r="200" spans="3:5" x14ac:dyDescent="0.25">
      <c r="C200" s="1">
        <f>33732</f>
        <v>33732</v>
      </c>
      <c r="D200" s="1">
        <f>16621</f>
        <v>16621</v>
      </c>
      <c r="E200" s="1">
        <f>16.2314453125</f>
        <v>16.2314453125</v>
      </c>
    </row>
    <row r="201" spans="3:5" x14ac:dyDescent="0.25">
      <c r="C201" s="1">
        <f>33851</f>
        <v>33851</v>
      </c>
      <c r="D201" s="1">
        <f>16622</f>
        <v>16622</v>
      </c>
      <c r="E201" s="1">
        <f>16.232421875</f>
        <v>16.232421875</v>
      </c>
    </row>
    <row r="202" spans="3:5" x14ac:dyDescent="0.25">
      <c r="C202" s="1">
        <f>34052</f>
        <v>34052</v>
      </c>
      <c r="D202" s="1">
        <f>16649</f>
        <v>16649</v>
      </c>
      <c r="E202" s="1">
        <f>16.2587890625</f>
        <v>16.2587890625</v>
      </c>
    </row>
    <row r="203" spans="3:5" x14ac:dyDescent="0.25">
      <c r="C203" s="1">
        <f>34200</f>
        <v>34200</v>
      </c>
      <c r="D203" s="1">
        <f t="shared" ref="D203:D210" si="11">16657</f>
        <v>16657</v>
      </c>
      <c r="E203" s="1">
        <f t="shared" ref="E203:E210" si="12">16.2666015625</f>
        <v>16.2666015625</v>
      </c>
    </row>
    <row r="204" spans="3:5" x14ac:dyDescent="0.25">
      <c r="C204" s="1">
        <f>34378</f>
        <v>34378</v>
      </c>
      <c r="D204" s="1">
        <f t="shared" si="11"/>
        <v>16657</v>
      </c>
      <c r="E204" s="1">
        <f t="shared" si="12"/>
        <v>16.2666015625</v>
      </c>
    </row>
    <row r="205" spans="3:5" x14ac:dyDescent="0.25">
      <c r="C205" s="1">
        <f>34538</f>
        <v>34538</v>
      </c>
      <c r="D205" s="1">
        <f t="shared" si="11"/>
        <v>16657</v>
      </c>
      <c r="E205" s="1">
        <f t="shared" si="12"/>
        <v>16.2666015625</v>
      </c>
    </row>
    <row r="206" spans="3:5" x14ac:dyDescent="0.25">
      <c r="C206" s="1">
        <f>34660</f>
        <v>34660</v>
      </c>
      <c r="D206" s="1">
        <f t="shared" si="11"/>
        <v>16657</v>
      </c>
      <c r="E206" s="1">
        <f t="shared" si="12"/>
        <v>16.2666015625</v>
      </c>
    </row>
    <row r="207" spans="3:5" x14ac:dyDescent="0.25">
      <c r="C207" s="1">
        <f>34812</f>
        <v>34812</v>
      </c>
      <c r="D207" s="1">
        <f t="shared" si="11"/>
        <v>16657</v>
      </c>
      <c r="E207" s="1">
        <f t="shared" si="12"/>
        <v>16.2666015625</v>
      </c>
    </row>
    <row r="208" spans="3:5" x14ac:dyDescent="0.25">
      <c r="C208" s="1">
        <f>34976</f>
        <v>34976</v>
      </c>
      <c r="D208" s="1">
        <f t="shared" si="11"/>
        <v>16657</v>
      </c>
      <c r="E208" s="1">
        <f t="shared" si="12"/>
        <v>16.2666015625</v>
      </c>
    </row>
    <row r="209" spans="3:5" x14ac:dyDescent="0.25">
      <c r="C209" s="1">
        <f>35125</f>
        <v>35125</v>
      </c>
      <c r="D209" s="1">
        <f t="shared" si="11"/>
        <v>16657</v>
      </c>
      <c r="E209" s="1">
        <f t="shared" si="12"/>
        <v>16.2666015625</v>
      </c>
    </row>
    <row r="210" spans="3:5" x14ac:dyDescent="0.25">
      <c r="C210" s="1">
        <f>35255</f>
        <v>35255</v>
      </c>
      <c r="D210" s="1">
        <f t="shared" si="11"/>
        <v>16657</v>
      </c>
      <c r="E210" s="1">
        <f t="shared" si="12"/>
        <v>16.2666015625</v>
      </c>
    </row>
    <row r="211" spans="3:5" x14ac:dyDescent="0.25">
      <c r="C211" s="1">
        <f>35377</f>
        <v>35377</v>
      </c>
      <c r="D211" s="1">
        <f>16658</f>
        <v>16658</v>
      </c>
      <c r="E211" s="1">
        <f>16.267578125</f>
        <v>16.267578125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2016-01-08T15:46:53Z</cp:lastPrinted>
  <dcterms:created xsi:type="dcterms:W3CDTF">2016-01-08T15:46:53Z</dcterms:created>
  <dcterms:modified xsi:type="dcterms:W3CDTF">2016-01-08T15:31:47Z</dcterms:modified>
</cp:coreProperties>
</file>