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Low-end\NativeAndroidPropertycross\"/>
    </mc:Choice>
  </mc:AlternateContent>
  <bookViews>
    <workbookView xWindow="240" yWindow="96" windowWidth="11100" windowHeight="6708" activeTab="1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J13" i="2" l="1"/>
  <c r="E206" i="2"/>
  <c r="D206" i="2"/>
  <c r="C206" i="2"/>
  <c r="E205" i="2"/>
  <c r="D205" i="2"/>
  <c r="C205" i="2"/>
  <c r="E204" i="2"/>
  <c r="D204" i="2"/>
  <c r="C204" i="2"/>
  <c r="E203" i="2"/>
  <c r="D203" i="2"/>
  <c r="C203" i="2"/>
  <c r="E202" i="2"/>
  <c r="D202" i="2"/>
  <c r="C202" i="2"/>
  <c r="E201" i="2"/>
  <c r="D201" i="2"/>
  <c r="C201" i="2"/>
  <c r="E200" i="2"/>
  <c r="D200" i="2"/>
  <c r="C200" i="2"/>
  <c r="E199" i="2"/>
  <c r="D199" i="2"/>
  <c r="C199" i="2"/>
  <c r="E198" i="2"/>
  <c r="D198" i="2"/>
  <c r="C198" i="2"/>
  <c r="E197" i="2"/>
  <c r="D197" i="2"/>
  <c r="C197" i="2"/>
  <c r="E196" i="2"/>
  <c r="D196" i="2"/>
  <c r="C196" i="2"/>
  <c r="E195" i="2"/>
  <c r="D195" i="2"/>
  <c r="C195" i="2"/>
  <c r="E194" i="2"/>
  <c r="D194" i="2"/>
  <c r="C194" i="2"/>
  <c r="E193" i="2"/>
  <c r="D193" i="2"/>
  <c r="C193" i="2"/>
  <c r="E192" i="2"/>
  <c r="D192" i="2"/>
  <c r="C192" i="2"/>
  <c r="E191" i="2"/>
  <c r="D191" i="2"/>
  <c r="C191" i="2"/>
  <c r="E190" i="2"/>
  <c r="D190" i="2"/>
  <c r="C190" i="2"/>
  <c r="E189" i="2"/>
  <c r="D189" i="2"/>
  <c r="C189" i="2"/>
  <c r="E188" i="2"/>
  <c r="D188" i="2"/>
  <c r="C188" i="2"/>
  <c r="E187" i="2"/>
  <c r="D187" i="2"/>
  <c r="C187" i="2"/>
  <c r="E186" i="2"/>
  <c r="D186" i="2"/>
  <c r="C186" i="2"/>
  <c r="E185" i="2"/>
  <c r="D185" i="2"/>
  <c r="C185" i="2"/>
  <c r="E184" i="2"/>
  <c r="D184" i="2"/>
  <c r="C184" i="2"/>
  <c r="E183" i="2"/>
  <c r="D183" i="2"/>
  <c r="C183" i="2"/>
  <c r="E182" i="2"/>
  <c r="D182" i="2"/>
  <c r="C182" i="2"/>
  <c r="E181" i="2"/>
  <c r="D181" i="2"/>
  <c r="C181" i="2"/>
  <c r="E180" i="2"/>
  <c r="D180" i="2"/>
  <c r="C180" i="2"/>
  <c r="E179" i="2"/>
  <c r="D179" i="2"/>
  <c r="C179" i="2"/>
  <c r="E178" i="2"/>
  <c r="D178" i="2"/>
  <c r="C178" i="2"/>
  <c r="E177" i="2"/>
  <c r="D177" i="2"/>
  <c r="C177" i="2"/>
  <c r="E176" i="2"/>
  <c r="D176" i="2"/>
  <c r="C176" i="2"/>
  <c r="E175" i="2"/>
  <c r="D175" i="2"/>
  <c r="C175" i="2"/>
  <c r="E174" i="2"/>
  <c r="D174" i="2"/>
  <c r="C174" i="2"/>
  <c r="E173" i="2"/>
  <c r="D173" i="2"/>
  <c r="C173" i="2"/>
  <c r="E172" i="2"/>
  <c r="D172" i="2"/>
  <c r="C172" i="2"/>
  <c r="E171" i="2"/>
  <c r="D171" i="2"/>
  <c r="C171" i="2"/>
  <c r="E170" i="2"/>
  <c r="D170" i="2"/>
  <c r="C170" i="2"/>
  <c r="E169" i="2"/>
  <c r="D169" i="2"/>
  <c r="C169" i="2"/>
  <c r="E168" i="2"/>
  <c r="D168" i="2"/>
  <c r="C168" i="2"/>
  <c r="E167" i="2"/>
  <c r="D167" i="2"/>
  <c r="C167" i="2"/>
  <c r="E166" i="2"/>
  <c r="D166" i="2"/>
  <c r="C166" i="2"/>
  <c r="E165" i="2"/>
  <c r="D165" i="2"/>
  <c r="C165" i="2"/>
  <c r="E164" i="2"/>
  <c r="D164" i="2"/>
  <c r="C164" i="2"/>
  <c r="E163" i="2"/>
  <c r="D163" i="2"/>
  <c r="C163" i="2"/>
  <c r="E162" i="2"/>
  <c r="D162" i="2"/>
  <c r="C162" i="2"/>
  <c r="E161" i="2"/>
  <c r="D161" i="2"/>
  <c r="C161" i="2"/>
  <c r="E160" i="2"/>
  <c r="D160" i="2"/>
  <c r="C160" i="2"/>
  <c r="E159" i="2"/>
  <c r="D159" i="2"/>
  <c r="C159" i="2"/>
  <c r="E158" i="2"/>
  <c r="D158" i="2"/>
  <c r="C158" i="2"/>
  <c r="E157" i="2"/>
  <c r="D157" i="2"/>
  <c r="C157" i="2"/>
  <c r="E156" i="2"/>
  <c r="D156" i="2"/>
  <c r="C156" i="2"/>
  <c r="E155" i="2"/>
  <c r="D155" i="2"/>
  <c r="C155" i="2"/>
  <c r="E154" i="2"/>
  <c r="D154" i="2"/>
  <c r="C154" i="2"/>
  <c r="E153" i="2"/>
  <c r="D153" i="2"/>
  <c r="C153" i="2"/>
  <c r="E152" i="2"/>
  <c r="D152" i="2"/>
  <c r="C152" i="2"/>
  <c r="E151" i="2"/>
  <c r="D151" i="2"/>
  <c r="C151" i="2"/>
  <c r="E150" i="2"/>
  <c r="D150" i="2"/>
  <c r="C150" i="2"/>
  <c r="E149" i="2"/>
  <c r="D149" i="2"/>
  <c r="C149" i="2"/>
  <c r="E148" i="2"/>
  <c r="D148" i="2"/>
  <c r="C148" i="2"/>
  <c r="E147" i="2"/>
  <c r="D147" i="2"/>
  <c r="C147" i="2"/>
  <c r="E146" i="2"/>
  <c r="D146" i="2"/>
  <c r="C146" i="2"/>
  <c r="E145" i="2"/>
  <c r="D145" i="2"/>
  <c r="C145" i="2"/>
  <c r="E144" i="2"/>
  <c r="D144" i="2"/>
  <c r="C144" i="2"/>
  <c r="E143" i="2"/>
  <c r="D143" i="2"/>
  <c r="C143" i="2"/>
  <c r="E142" i="2"/>
  <c r="D142" i="2"/>
  <c r="C142" i="2"/>
  <c r="E141" i="2"/>
  <c r="D141" i="2"/>
  <c r="C141" i="2"/>
  <c r="E140" i="2"/>
  <c r="D140" i="2"/>
  <c r="C140" i="2"/>
  <c r="E139" i="2"/>
  <c r="D139" i="2"/>
  <c r="C139" i="2"/>
  <c r="E138" i="2"/>
  <c r="D138" i="2"/>
  <c r="C138" i="2"/>
  <c r="E137" i="2"/>
  <c r="D137" i="2"/>
  <c r="C137" i="2"/>
  <c r="E136" i="2"/>
  <c r="D136" i="2"/>
  <c r="C136" i="2"/>
  <c r="E135" i="2"/>
  <c r="D135" i="2"/>
  <c r="C135" i="2"/>
  <c r="E134" i="2"/>
  <c r="D134" i="2"/>
  <c r="C134" i="2"/>
  <c r="E133" i="2"/>
  <c r="D133" i="2"/>
  <c r="C133" i="2"/>
  <c r="E132" i="2"/>
  <c r="D132" i="2"/>
  <c r="C132" i="2"/>
  <c r="E131" i="2"/>
  <c r="D131" i="2"/>
  <c r="C131" i="2"/>
  <c r="E130" i="2"/>
  <c r="D130" i="2"/>
  <c r="C130" i="2"/>
  <c r="E129" i="2"/>
  <c r="D129" i="2"/>
  <c r="C129" i="2"/>
  <c r="E128" i="2"/>
  <c r="D128" i="2"/>
  <c r="C128" i="2"/>
  <c r="E127" i="2"/>
  <c r="D127" i="2"/>
  <c r="C127" i="2"/>
  <c r="E126" i="2"/>
  <c r="D126" i="2"/>
  <c r="C126" i="2"/>
  <c r="E125" i="2"/>
  <c r="D125" i="2"/>
  <c r="C125" i="2"/>
  <c r="E124" i="2"/>
  <c r="D124" i="2"/>
  <c r="C124" i="2"/>
  <c r="E123" i="2"/>
  <c r="D123" i="2"/>
  <c r="C123" i="2"/>
  <c r="E122" i="2"/>
  <c r="D122" i="2"/>
  <c r="C122" i="2"/>
  <c r="E121" i="2"/>
  <c r="D121" i="2"/>
  <c r="C121" i="2"/>
  <c r="E120" i="2"/>
  <c r="D120" i="2"/>
  <c r="C120" i="2"/>
  <c r="E119" i="2"/>
  <c r="D119" i="2"/>
  <c r="C119" i="2"/>
  <c r="E118" i="2"/>
  <c r="D118" i="2"/>
  <c r="C118" i="2"/>
  <c r="E117" i="2"/>
  <c r="D117" i="2"/>
  <c r="C117" i="2"/>
  <c r="E116" i="2"/>
  <c r="D116" i="2"/>
  <c r="C116" i="2"/>
  <c r="E115" i="2"/>
  <c r="D115" i="2"/>
  <c r="C115" i="2"/>
  <c r="E114" i="2"/>
  <c r="D114" i="2"/>
  <c r="C114" i="2"/>
  <c r="E113" i="2"/>
  <c r="D113" i="2"/>
  <c r="C113" i="2"/>
  <c r="E112" i="2"/>
  <c r="D112" i="2"/>
  <c r="C112" i="2"/>
  <c r="E111" i="2"/>
  <c r="D111" i="2"/>
  <c r="C111" i="2"/>
  <c r="E110" i="2"/>
  <c r="D110" i="2"/>
  <c r="C110" i="2"/>
  <c r="E109" i="2"/>
  <c r="D109" i="2"/>
  <c r="C109" i="2"/>
  <c r="E108" i="2"/>
  <c r="D108" i="2"/>
  <c r="C108" i="2"/>
  <c r="E107" i="2"/>
  <c r="D107" i="2"/>
  <c r="C107" i="2"/>
  <c r="E106" i="2"/>
  <c r="D106" i="2"/>
  <c r="C106" i="2"/>
  <c r="E105" i="2"/>
  <c r="D105" i="2"/>
  <c r="C105" i="2"/>
  <c r="E104" i="2"/>
  <c r="D104" i="2"/>
  <c r="C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H13" i="2" s="1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I13" i="2" s="1"/>
  <c r="D3" i="2"/>
  <c r="C3" i="2"/>
  <c r="B3" i="2"/>
  <c r="A3" i="2"/>
  <c r="G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<sst xmlns="http://schemas.openxmlformats.org/spreadsheetml/2006/main" count="9" uniqueCount="9">
  <si>
    <t>CPU Timestamps</t>
  </si>
  <si>
    <t>CPU VALUES (%)</t>
  </si>
  <si>
    <t>MEM Timestamps</t>
  </si>
  <si>
    <t>MEM VALUES (KB)</t>
  </si>
  <si>
    <t>AVERAGE: 331(102x)</t>
  </si>
  <si>
    <t>AVERAGE: 165(205x)</t>
  </si>
  <si>
    <t>begin avg</t>
  </si>
  <si>
    <t>max</t>
  </si>
  <si>
    <t>end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</si>
</sst>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Sheet1!$A$2:$A$103</c:f>
              <c:numCache>
                <c:formatCode>General</c:formatCode>
                <c:ptCount val="102"/>
                <c:pt idx="0">
                  <c:v>647</c:v>
                </c:pt>
                <c:pt idx="1">
                  <c:v>972</c:v>
                </c:pt>
                <c:pt idx="2">
                  <c:v>1262</c:v>
                </c:pt>
                <c:pt idx="3">
                  <c:v>1542</c:v>
                </c:pt>
                <c:pt idx="4">
                  <c:v>1952</c:v>
                </c:pt>
                <c:pt idx="5">
                  <c:v>2373</c:v>
                </c:pt>
                <c:pt idx="6">
                  <c:v>2815</c:v>
                </c:pt>
                <c:pt idx="7">
                  <c:v>3218</c:v>
                </c:pt>
                <c:pt idx="8">
                  <c:v>3638</c:v>
                </c:pt>
                <c:pt idx="9">
                  <c:v>4073</c:v>
                </c:pt>
                <c:pt idx="10">
                  <c:v>4481</c:v>
                </c:pt>
                <c:pt idx="11">
                  <c:v>4891</c:v>
                </c:pt>
                <c:pt idx="12">
                  <c:v>5254</c:v>
                </c:pt>
                <c:pt idx="13">
                  <c:v>5620</c:v>
                </c:pt>
                <c:pt idx="14">
                  <c:v>5900</c:v>
                </c:pt>
                <c:pt idx="15">
                  <c:v>6227</c:v>
                </c:pt>
                <c:pt idx="16">
                  <c:v>6549</c:v>
                </c:pt>
                <c:pt idx="17">
                  <c:v>6849</c:v>
                </c:pt>
                <c:pt idx="18">
                  <c:v>7119</c:v>
                </c:pt>
                <c:pt idx="19">
                  <c:v>7442</c:v>
                </c:pt>
                <c:pt idx="20">
                  <c:v>7799</c:v>
                </c:pt>
                <c:pt idx="21">
                  <c:v>8117</c:v>
                </c:pt>
                <c:pt idx="22">
                  <c:v>8461</c:v>
                </c:pt>
                <c:pt idx="23">
                  <c:v>8819</c:v>
                </c:pt>
                <c:pt idx="24">
                  <c:v>9128</c:v>
                </c:pt>
                <c:pt idx="25">
                  <c:v>9431</c:v>
                </c:pt>
                <c:pt idx="26">
                  <c:v>9757</c:v>
                </c:pt>
                <c:pt idx="27">
                  <c:v>10075</c:v>
                </c:pt>
                <c:pt idx="28">
                  <c:v>10417</c:v>
                </c:pt>
                <c:pt idx="29">
                  <c:v>10779</c:v>
                </c:pt>
                <c:pt idx="30">
                  <c:v>11122</c:v>
                </c:pt>
                <c:pt idx="31">
                  <c:v>11447</c:v>
                </c:pt>
                <c:pt idx="32">
                  <c:v>11830</c:v>
                </c:pt>
                <c:pt idx="33">
                  <c:v>12128</c:v>
                </c:pt>
                <c:pt idx="34">
                  <c:v>12456</c:v>
                </c:pt>
                <c:pt idx="35">
                  <c:v>12782</c:v>
                </c:pt>
                <c:pt idx="36">
                  <c:v>13098</c:v>
                </c:pt>
                <c:pt idx="37">
                  <c:v>13399</c:v>
                </c:pt>
                <c:pt idx="38">
                  <c:v>13717</c:v>
                </c:pt>
                <c:pt idx="39">
                  <c:v>14106</c:v>
                </c:pt>
                <c:pt idx="40">
                  <c:v>14402</c:v>
                </c:pt>
                <c:pt idx="41">
                  <c:v>14706</c:v>
                </c:pt>
                <c:pt idx="42">
                  <c:v>15014</c:v>
                </c:pt>
                <c:pt idx="43">
                  <c:v>15290</c:v>
                </c:pt>
                <c:pt idx="44">
                  <c:v>15590</c:v>
                </c:pt>
                <c:pt idx="45">
                  <c:v>15899</c:v>
                </c:pt>
                <c:pt idx="46">
                  <c:v>16227</c:v>
                </c:pt>
                <c:pt idx="47">
                  <c:v>16553</c:v>
                </c:pt>
                <c:pt idx="48">
                  <c:v>16877</c:v>
                </c:pt>
                <c:pt idx="49">
                  <c:v>17158</c:v>
                </c:pt>
                <c:pt idx="50">
                  <c:v>17503</c:v>
                </c:pt>
                <c:pt idx="51">
                  <c:v>17798</c:v>
                </c:pt>
                <c:pt idx="52">
                  <c:v>18103</c:v>
                </c:pt>
                <c:pt idx="53">
                  <c:v>18415</c:v>
                </c:pt>
                <c:pt idx="54">
                  <c:v>18785</c:v>
                </c:pt>
                <c:pt idx="55">
                  <c:v>19213</c:v>
                </c:pt>
                <c:pt idx="56">
                  <c:v>19664</c:v>
                </c:pt>
                <c:pt idx="57">
                  <c:v>20090</c:v>
                </c:pt>
                <c:pt idx="58">
                  <c:v>20424</c:v>
                </c:pt>
                <c:pt idx="59">
                  <c:v>20747</c:v>
                </c:pt>
                <c:pt idx="60">
                  <c:v>21052</c:v>
                </c:pt>
                <c:pt idx="61">
                  <c:v>21342</c:v>
                </c:pt>
                <c:pt idx="62">
                  <c:v>21704</c:v>
                </c:pt>
                <c:pt idx="63">
                  <c:v>22051</c:v>
                </c:pt>
                <c:pt idx="64">
                  <c:v>22410</c:v>
                </c:pt>
                <c:pt idx="65">
                  <c:v>22760</c:v>
                </c:pt>
                <c:pt idx="66">
                  <c:v>23103</c:v>
                </c:pt>
                <c:pt idx="67">
                  <c:v>23483</c:v>
                </c:pt>
                <c:pt idx="68">
                  <c:v>23803</c:v>
                </c:pt>
                <c:pt idx="69">
                  <c:v>24085</c:v>
                </c:pt>
                <c:pt idx="70">
                  <c:v>24407</c:v>
                </c:pt>
                <c:pt idx="71">
                  <c:v>24753</c:v>
                </c:pt>
                <c:pt idx="72">
                  <c:v>25110</c:v>
                </c:pt>
                <c:pt idx="73">
                  <c:v>25461</c:v>
                </c:pt>
                <c:pt idx="74">
                  <c:v>25795</c:v>
                </c:pt>
                <c:pt idx="75">
                  <c:v>26154</c:v>
                </c:pt>
                <c:pt idx="76">
                  <c:v>26522</c:v>
                </c:pt>
                <c:pt idx="77">
                  <c:v>26840</c:v>
                </c:pt>
                <c:pt idx="78">
                  <c:v>27133</c:v>
                </c:pt>
                <c:pt idx="79">
                  <c:v>27450</c:v>
                </c:pt>
                <c:pt idx="80">
                  <c:v>27763</c:v>
                </c:pt>
                <c:pt idx="81">
                  <c:v>28112</c:v>
                </c:pt>
                <c:pt idx="82">
                  <c:v>28447</c:v>
                </c:pt>
                <c:pt idx="83">
                  <c:v>28780</c:v>
                </c:pt>
                <c:pt idx="84">
                  <c:v>29123</c:v>
                </c:pt>
                <c:pt idx="85">
                  <c:v>29473</c:v>
                </c:pt>
                <c:pt idx="86">
                  <c:v>29782</c:v>
                </c:pt>
                <c:pt idx="87">
                  <c:v>30070</c:v>
                </c:pt>
                <c:pt idx="88">
                  <c:v>30361</c:v>
                </c:pt>
                <c:pt idx="89">
                  <c:v>30700</c:v>
                </c:pt>
                <c:pt idx="90">
                  <c:v>31047</c:v>
                </c:pt>
                <c:pt idx="91">
                  <c:v>31370</c:v>
                </c:pt>
                <c:pt idx="92">
                  <c:v>31735</c:v>
                </c:pt>
                <c:pt idx="93">
                  <c:v>32096</c:v>
                </c:pt>
                <c:pt idx="94">
                  <c:v>32409</c:v>
                </c:pt>
                <c:pt idx="95">
                  <c:v>32683</c:v>
                </c:pt>
                <c:pt idx="96">
                  <c:v>32966</c:v>
                </c:pt>
                <c:pt idx="97">
                  <c:v>33227</c:v>
                </c:pt>
                <c:pt idx="98">
                  <c:v>33543</c:v>
                </c:pt>
                <c:pt idx="99">
                  <c:v>33872</c:v>
                </c:pt>
                <c:pt idx="100">
                  <c:v>34205</c:v>
                </c:pt>
                <c:pt idx="101">
                  <c:v>34494</c:v>
                </c:pt>
              </c:numCache>
            </c:numRef>
          </c:cat>
          <c:val>
            <c:numRef>
              <c:f>Sheet1!$B$2:$B$103</c:f>
              <c:numCache>
                <c:formatCode>General</c:formatCode>
                <c:ptCount val="102"/>
                <c:pt idx="0">
                  <c:v>0</c:v>
                </c:pt>
                <c:pt idx="1">
                  <c:v>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26</c:v>
                </c:pt>
                <c:pt idx="15">
                  <c:v>24</c:v>
                </c:pt>
                <c:pt idx="16">
                  <c:v>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7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20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9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69463888"/>
        <c:axId val="-1769469328"/>
      </c:lineChart>
      <c:catAx>
        <c:axId val="-1769463888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1769469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769469328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1769463888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Sheet1!$C$2:$C$206</c:f>
              <c:numCache>
                <c:formatCode>General</c:formatCode>
                <c:ptCount val="205"/>
                <c:pt idx="0">
                  <c:v>649</c:v>
                </c:pt>
                <c:pt idx="1">
                  <c:v>880</c:v>
                </c:pt>
                <c:pt idx="2">
                  <c:v>1043</c:v>
                </c:pt>
                <c:pt idx="3">
                  <c:v>1158</c:v>
                </c:pt>
                <c:pt idx="4">
                  <c:v>1292</c:v>
                </c:pt>
                <c:pt idx="5">
                  <c:v>1414</c:v>
                </c:pt>
                <c:pt idx="6">
                  <c:v>1564</c:v>
                </c:pt>
                <c:pt idx="7">
                  <c:v>1728</c:v>
                </c:pt>
                <c:pt idx="8">
                  <c:v>1956</c:v>
                </c:pt>
                <c:pt idx="9">
                  <c:v>2197</c:v>
                </c:pt>
                <c:pt idx="10">
                  <c:v>2398</c:v>
                </c:pt>
                <c:pt idx="11">
                  <c:v>2615</c:v>
                </c:pt>
                <c:pt idx="12">
                  <c:v>2803</c:v>
                </c:pt>
                <c:pt idx="13">
                  <c:v>3001</c:v>
                </c:pt>
                <c:pt idx="14">
                  <c:v>3183</c:v>
                </c:pt>
                <c:pt idx="15">
                  <c:v>3372</c:v>
                </c:pt>
                <c:pt idx="16">
                  <c:v>3533</c:v>
                </c:pt>
                <c:pt idx="17">
                  <c:v>3721</c:v>
                </c:pt>
                <c:pt idx="18">
                  <c:v>3906</c:v>
                </c:pt>
                <c:pt idx="19">
                  <c:v>4097</c:v>
                </c:pt>
                <c:pt idx="20">
                  <c:v>4269</c:v>
                </c:pt>
                <c:pt idx="21">
                  <c:v>4435</c:v>
                </c:pt>
                <c:pt idx="22">
                  <c:v>4622</c:v>
                </c:pt>
                <c:pt idx="23">
                  <c:v>4810</c:v>
                </c:pt>
                <c:pt idx="24">
                  <c:v>4995</c:v>
                </c:pt>
                <c:pt idx="25">
                  <c:v>5175</c:v>
                </c:pt>
                <c:pt idx="26">
                  <c:v>5370</c:v>
                </c:pt>
                <c:pt idx="27">
                  <c:v>5557</c:v>
                </c:pt>
                <c:pt idx="28">
                  <c:v>5783</c:v>
                </c:pt>
                <c:pt idx="29">
                  <c:v>5974</c:v>
                </c:pt>
                <c:pt idx="30">
                  <c:v>6171</c:v>
                </c:pt>
                <c:pt idx="31">
                  <c:v>6398</c:v>
                </c:pt>
                <c:pt idx="32">
                  <c:v>6560</c:v>
                </c:pt>
                <c:pt idx="33">
                  <c:v>6717</c:v>
                </c:pt>
                <c:pt idx="34">
                  <c:v>6866</c:v>
                </c:pt>
                <c:pt idx="35">
                  <c:v>6988</c:v>
                </c:pt>
                <c:pt idx="36">
                  <c:v>7156</c:v>
                </c:pt>
                <c:pt idx="37">
                  <c:v>7285</c:v>
                </c:pt>
                <c:pt idx="38">
                  <c:v>7465</c:v>
                </c:pt>
                <c:pt idx="39">
                  <c:v>7647</c:v>
                </c:pt>
                <c:pt idx="40">
                  <c:v>7802</c:v>
                </c:pt>
                <c:pt idx="41">
                  <c:v>7944</c:v>
                </c:pt>
                <c:pt idx="42">
                  <c:v>8073</c:v>
                </c:pt>
                <c:pt idx="43">
                  <c:v>8263</c:v>
                </c:pt>
                <c:pt idx="44">
                  <c:v>8434</c:v>
                </c:pt>
                <c:pt idx="45">
                  <c:v>8603</c:v>
                </c:pt>
                <c:pt idx="46">
                  <c:v>8760</c:v>
                </c:pt>
                <c:pt idx="47">
                  <c:v>8945</c:v>
                </c:pt>
                <c:pt idx="48">
                  <c:v>9106</c:v>
                </c:pt>
                <c:pt idx="49">
                  <c:v>9273</c:v>
                </c:pt>
                <c:pt idx="50">
                  <c:v>9433</c:v>
                </c:pt>
                <c:pt idx="51">
                  <c:v>9593</c:v>
                </c:pt>
                <c:pt idx="52">
                  <c:v>9778</c:v>
                </c:pt>
                <c:pt idx="53">
                  <c:v>9932</c:v>
                </c:pt>
                <c:pt idx="54">
                  <c:v>10092</c:v>
                </c:pt>
                <c:pt idx="55">
                  <c:v>10245</c:v>
                </c:pt>
                <c:pt idx="56">
                  <c:v>10387</c:v>
                </c:pt>
                <c:pt idx="57">
                  <c:v>10565</c:v>
                </c:pt>
                <c:pt idx="58">
                  <c:v>10794</c:v>
                </c:pt>
                <c:pt idx="59">
                  <c:v>10946</c:v>
                </c:pt>
                <c:pt idx="60">
                  <c:v>11124</c:v>
                </c:pt>
                <c:pt idx="61">
                  <c:v>11276</c:v>
                </c:pt>
                <c:pt idx="62">
                  <c:v>11444</c:v>
                </c:pt>
                <c:pt idx="63">
                  <c:v>11611</c:v>
                </c:pt>
                <c:pt idx="64">
                  <c:v>11823</c:v>
                </c:pt>
                <c:pt idx="65">
                  <c:v>11981</c:v>
                </c:pt>
                <c:pt idx="66">
                  <c:v>12156</c:v>
                </c:pt>
                <c:pt idx="67">
                  <c:v>12308</c:v>
                </c:pt>
                <c:pt idx="68">
                  <c:v>12467</c:v>
                </c:pt>
                <c:pt idx="69">
                  <c:v>12623</c:v>
                </c:pt>
                <c:pt idx="70">
                  <c:v>12798</c:v>
                </c:pt>
                <c:pt idx="71">
                  <c:v>12946</c:v>
                </c:pt>
                <c:pt idx="72">
                  <c:v>13104</c:v>
                </c:pt>
                <c:pt idx="73">
                  <c:v>13235</c:v>
                </c:pt>
                <c:pt idx="74">
                  <c:v>13371</c:v>
                </c:pt>
                <c:pt idx="75">
                  <c:v>13540</c:v>
                </c:pt>
                <c:pt idx="76">
                  <c:v>13733</c:v>
                </c:pt>
                <c:pt idx="77">
                  <c:v>13891</c:v>
                </c:pt>
                <c:pt idx="78">
                  <c:v>14082</c:v>
                </c:pt>
                <c:pt idx="79">
                  <c:v>14251</c:v>
                </c:pt>
                <c:pt idx="80">
                  <c:v>14425</c:v>
                </c:pt>
                <c:pt idx="81">
                  <c:v>14563</c:v>
                </c:pt>
                <c:pt idx="82">
                  <c:v>14756</c:v>
                </c:pt>
                <c:pt idx="83">
                  <c:v>14892</c:v>
                </c:pt>
                <c:pt idx="84">
                  <c:v>15063</c:v>
                </c:pt>
                <c:pt idx="85">
                  <c:v>15184</c:v>
                </c:pt>
                <c:pt idx="86">
                  <c:v>15342</c:v>
                </c:pt>
                <c:pt idx="87">
                  <c:v>15467</c:v>
                </c:pt>
                <c:pt idx="88">
                  <c:v>15620</c:v>
                </c:pt>
                <c:pt idx="89">
                  <c:v>15747</c:v>
                </c:pt>
                <c:pt idx="90">
                  <c:v>15949</c:v>
                </c:pt>
                <c:pt idx="91">
                  <c:v>16110</c:v>
                </c:pt>
                <c:pt idx="92">
                  <c:v>16276</c:v>
                </c:pt>
                <c:pt idx="93">
                  <c:v>16413</c:v>
                </c:pt>
                <c:pt idx="94">
                  <c:v>16568</c:v>
                </c:pt>
                <c:pt idx="95">
                  <c:v>16698</c:v>
                </c:pt>
                <c:pt idx="96">
                  <c:v>16867</c:v>
                </c:pt>
                <c:pt idx="97">
                  <c:v>17003</c:v>
                </c:pt>
                <c:pt idx="98">
                  <c:v>17167</c:v>
                </c:pt>
                <c:pt idx="99">
                  <c:v>17335</c:v>
                </c:pt>
                <c:pt idx="100">
                  <c:v>17468</c:v>
                </c:pt>
                <c:pt idx="101">
                  <c:v>17593</c:v>
                </c:pt>
                <c:pt idx="102">
                  <c:v>17781</c:v>
                </c:pt>
                <c:pt idx="103">
                  <c:v>17940</c:v>
                </c:pt>
                <c:pt idx="104">
                  <c:v>18095</c:v>
                </c:pt>
                <c:pt idx="105">
                  <c:v>18240</c:v>
                </c:pt>
                <c:pt idx="106">
                  <c:v>18366</c:v>
                </c:pt>
                <c:pt idx="107">
                  <c:v>18547</c:v>
                </c:pt>
                <c:pt idx="108">
                  <c:v>18727</c:v>
                </c:pt>
                <c:pt idx="109">
                  <c:v>18951</c:v>
                </c:pt>
                <c:pt idx="110">
                  <c:v>19136</c:v>
                </c:pt>
                <c:pt idx="111">
                  <c:v>19313</c:v>
                </c:pt>
                <c:pt idx="112">
                  <c:v>19478</c:v>
                </c:pt>
                <c:pt idx="113">
                  <c:v>19703</c:v>
                </c:pt>
                <c:pt idx="114">
                  <c:v>19889</c:v>
                </c:pt>
                <c:pt idx="115">
                  <c:v>20080</c:v>
                </c:pt>
                <c:pt idx="116">
                  <c:v>20249</c:v>
                </c:pt>
                <c:pt idx="117">
                  <c:v>20402</c:v>
                </c:pt>
                <c:pt idx="118">
                  <c:v>20626</c:v>
                </c:pt>
                <c:pt idx="119">
                  <c:v>20787</c:v>
                </c:pt>
                <c:pt idx="120">
                  <c:v>20939</c:v>
                </c:pt>
                <c:pt idx="121">
                  <c:v>21090</c:v>
                </c:pt>
                <c:pt idx="122">
                  <c:v>21234</c:v>
                </c:pt>
                <c:pt idx="123">
                  <c:v>21433</c:v>
                </c:pt>
                <c:pt idx="124">
                  <c:v>21565</c:v>
                </c:pt>
                <c:pt idx="125">
                  <c:v>21747</c:v>
                </c:pt>
                <c:pt idx="126">
                  <c:v>21927</c:v>
                </c:pt>
                <c:pt idx="127">
                  <c:v>22137</c:v>
                </c:pt>
                <c:pt idx="128">
                  <c:v>22272</c:v>
                </c:pt>
                <c:pt idx="129">
                  <c:v>22420</c:v>
                </c:pt>
                <c:pt idx="130">
                  <c:v>22585</c:v>
                </c:pt>
                <c:pt idx="131">
                  <c:v>22773</c:v>
                </c:pt>
                <c:pt idx="132">
                  <c:v>22928</c:v>
                </c:pt>
                <c:pt idx="133">
                  <c:v>23098</c:v>
                </c:pt>
                <c:pt idx="134">
                  <c:v>23295</c:v>
                </c:pt>
                <c:pt idx="135">
                  <c:v>23463</c:v>
                </c:pt>
                <c:pt idx="136">
                  <c:v>23690</c:v>
                </c:pt>
                <c:pt idx="137">
                  <c:v>23841</c:v>
                </c:pt>
                <c:pt idx="138">
                  <c:v>23958</c:v>
                </c:pt>
                <c:pt idx="139">
                  <c:v>24101</c:v>
                </c:pt>
                <c:pt idx="140">
                  <c:v>24251</c:v>
                </c:pt>
                <c:pt idx="141">
                  <c:v>24430</c:v>
                </c:pt>
                <c:pt idx="142">
                  <c:v>24592</c:v>
                </c:pt>
                <c:pt idx="143">
                  <c:v>24770</c:v>
                </c:pt>
                <c:pt idx="144">
                  <c:v>24940</c:v>
                </c:pt>
                <c:pt idx="145">
                  <c:v>25109</c:v>
                </c:pt>
                <c:pt idx="146">
                  <c:v>25291</c:v>
                </c:pt>
                <c:pt idx="147">
                  <c:v>25472</c:v>
                </c:pt>
                <c:pt idx="148">
                  <c:v>25636</c:v>
                </c:pt>
                <c:pt idx="149">
                  <c:v>25803</c:v>
                </c:pt>
                <c:pt idx="150">
                  <c:v>25965</c:v>
                </c:pt>
                <c:pt idx="151">
                  <c:v>26171</c:v>
                </c:pt>
                <c:pt idx="152">
                  <c:v>26388</c:v>
                </c:pt>
                <c:pt idx="153">
                  <c:v>26545</c:v>
                </c:pt>
                <c:pt idx="154">
                  <c:v>26693</c:v>
                </c:pt>
                <c:pt idx="155">
                  <c:v>26848</c:v>
                </c:pt>
                <c:pt idx="156">
                  <c:v>26978</c:v>
                </c:pt>
                <c:pt idx="157">
                  <c:v>27122</c:v>
                </c:pt>
                <c:pt idx="158">
                  <c:v>27279</c:v>
                </c:pt>
                <c:pt idx="159">
                  <c:v>27444</c:v>
                </c:pt>
                <c:pt idx="160">
                  <c:v>27574</c:v>
                </c:pt>
                <c:pt idx="161">
                  <c:v>27762</c:v>
                </c:pt>
                <c:pt idx="162">
                  <c:v>27926</c:v>
                </c:pt>
                <c:pt idx="163">
                  <c:v>28121</c:v>
                </c:pt>
                <c:pt idx="164">
                  <c:v>28287</c:v>
                </c:pt>
                <c:pt idx="165">
                  <c:v>28461</c:v>
                </c:pt>
                <c:pt idx="166">
                  <c:v>28616</c:v>
                </c:pt>
                <c:pt idx="167">
                  <c:v>28774</c:v>
                </c:pt>
                <c:pt idx="168">
                  <c:v>28941</c:v>
                </c:pt>
                <c:pt idx="169">
                  <c:v>29134</c:v>
                </c:pt>
                <c:pt idx="170">
                  <c:v>29303</c:v>
                </c:pt>
                <c:pt idx="171">
                  <c:v>29492</c:v>
                </c:pt>
                <c:pt idx="172">
                  <c:v>29647</c:v>
                </c:pt>
                <c:pt idx="173">
                  <c:v>29802</c:v>
                </c:pt>
                <c:pt idx="174">
                  <c:v>29928</c:v>
                </c:pt>
                <c:pt idx="175">
                  <c:v>30086</c:v>
                </c:pt>
                <c:pt idx="176">
                  <c:v>30214</c:v>
                </c:pt>
                <c:pt idx="177">
                  <c:v>30366</c:v>
                </c:pt>
                <c:pt idx="178">
                  <c:v>30523</c:v>
                </c:pt>
                <c:pt idx="179">
                  <c:v>30713</c:v>
                </c:pt>
                <c:pt idx="180">
                  <c:v>30905</c:v>
                </c:pt>
                <c:pt idx="181">
                  <c:v>31097</c:v>
                </c:pt>
                <c:pt idx="182">
                  <c:v>31224</c:v>
                </c:pt>
                <c:pt idx="183">
                  <c:v>31405</c:v>
                </c:pt>
                <c:pt idx="184">
                  <c:v>31559</c:v>
                </c:pt>
                <c:pt idx="185">
                  <c:v>31772</c:v>
                </c:pt>
                <c:pt idx="186">
                  <c:v>31929</c:v>
                </c:pt>
                <c:pt idx="187">
                  <c:v>32074</c:v>
                </c:pt>
                <c:pt idx="188">
                  <c:v>32237</c:v>
                </c:pt>
                <c:pt idx="189">
                  <c:v>32375</c:v>
                </c:pt>
                <c:pt idx="190">
                  <c:v>32580</c:v>
                </c:pt>
                <c:pt idx="191">
                  <c:v>32739</c:v>
                </c:pt>
                <c:pt idx="192">
                  <c:v>32856</c:v>
                </c:pt>
                <c:pt idx="193">
                  <c:v>33022</c:v>
                </c:pt>
                <c:pt idx="194">
                  <c:v>33135</c:v>
                </c:pt>
                <c:pt idx="195">
                  <c:v>33282</c:v>
                </c:pt>
                <c:pt idx="196">
                  <c:v>33427</c:v>
                </c:pt>
                <c:pt idx="197">
                  <c:v>33586</c:v>
                </c:pt>
                <c:pt idx="198">
                  <c:v>33732</c:v>
                </c:pt>
                <c:pt idx="199">
                  <c:v>33917</c:v>
                </c:pt>
                <c:pt idx="200">
                  <c:v>34076</c:v>
                </c:pt>
                <c:pt idx="201">
                  <c:v>34256</c:v>
                </c:pt>
                <c:pt idx="202">
                  <c:v>34395</c:v>
                </c:pt>
                <c:pt idx="203">
                  <c:v>34513</c:v>
                </c:pt>
                <c:pt idx="204">
                  <c:v>34648</c:v>
                </c:pt>
              </c:numCache>
            </c:numRef>
          </c:cat>
          <c:val>
            <c:numRef>
              <c:f>Sheet1!$E$2:$E$206</c:f>
              <c:numCache>
                <c:formatCode>General</c:formatCode>
                <c:ptCount val="205"/>
                <c:pt idx="0">
                  <c:v>3.443359375</c:v>
                </c:pt>
                <c:pt idx="1">
                  <c:v>7.5380859375</c:v>
                </c:pt>
                <c:pt idx="2">
                  <c:v>9.8515625</c:v>
                </c:pt>
                <c:pt idx="3">
                  <c:v>9.849609375</c:v>
                </c:pt>
                <c:pt idx="4">
                  <c:v>9.849609375</c:v>
                </c:pt>
                <c:pt idx="5">
                  <c:v>9.849609375</c:v>
                </c:pt>
                <c:pt idx="6">
                  <c:v>9.884765625</c:v>
                </c:pt>
                <c:pt idx="7">
                  <c:v>9.884765625</c:v>
                </c:pt>
                <c:pt idx="8">
                  <c:v>9.916015625</c:v>
                </c:pt>
                <c:pt idx="9">
                  <c:v>10.0771484375</c:v>
                </c:pt>
                <c:pt idx="10">
                  <c:v>10.0771484375</c:v>
                </c:pt>
                <c:pt idx="11">
                  <c:v>10.0927734375</c:v>
                </c:pt>
                <c:pt idx="12">
                  <c:v>10.0927734375</c:v>
                </c:pt>
                <c:pt idx="13">
                  <c:v>9.9755859375</c:v>
                </c:pt>
                <c:pt idx="14">
                  <c:v>9.9755859375</c:v>
                </c:pt>
                <c:pt idx="15">
                  <c:v>9.9775390625</c:v>
                </c:pt>
                <c:pt idx="16">
                  <c:v>9.9833984375</c:v>
                </c:pt>
                <c:pt idx="17">
                  <c:v>9.9853515625</c:v>
                </c:pt>
                <c:pt idx="18">
                  <c:v>9.9833984375</c:v>
                </c:pt>
                <c:pt idx="19">
                  <c:v>9.9873046875</c:v>
                </c:pt>
                <c:pt idx="20">
                  <c:v>9.9873046875</c:v>
                </c:pt>
                <c:pt idx="21">
                  <c:v>9.9873046875</c:v>
                </c:pt>
                <c:pt idx="22">
                  <c:v>9.9970703125</c:v>
                </c:pt>
                <c:pt idx="23">
                  <c:v>9.9951171875</c:v>
                </c:pt>
                <c:pt idx="24">
                  <c:v>10.0048828125</c:v>
                </c:pt>
                <c:pt idx="25">
                  <c:v>10.0029296875</c:v>
                </c:pt>
                <c:pt idx="26">
                  <c:v>10.0048828125</c:v>
                </c:pt>
                <c:pt idx="27">
                  <c:v>10.04296875</c:v>
                </c:pt>
                <c:pt idx="28">
                  <c:v>11.2880859375</c:v>
                </c:pt>
                <c:pt idx="29">
                  <c:v>11.701171875</c:v>
                </c:pt>
                <c:pt idx="30">
                  <c:v>12.4970703125</c:v>
                </c:pt>
                <c:pt idx="31">
                  <c:v>13.8369140625</c:v>
                </c:pt>
                <c:pt idx="32">
                  <c:v>13.671875</c:v>
                </c:pt>
                <c:pt idx="33">
                  <c:v>13.7001953125</c:v>
                </c:pt>
                <c:pt idx="34">
                  <c:v>13.7001953125</c:v>
                </c:pt>
                <c:pt idx="35">
                  <c:v>13.7001953125</c:v>
                </c:pt>
                <c:pt idx="36">
                  <c:v>13.7001953125</c:v>
                </c:pt>
                <c:pt idx="37">
                  <c:v>13.7001953125</c:v>
                </c:pt>
                <c:pt idx="38">
                  <c:v>14.0908203125</c:v>
                </c:pt>
                <c:pt idx="39">
                  <c:v>14.1845703125</c:v>
                </c:pt>
                <c:pt idx="40">
                  <c:v>14.1845703125</c:v>
                </c:pt>
                <c:pt idx="41">
                  <c:v>14.1845703125</c:v>
                </c:pt>
                <c:pt idx="42">
                  <c:v>14.1845703125</c:v>
                </c:pt>
                <c:pt idx="43">
                  <c:v>14.185546875</c:v>
                </c:pt>
                <c:pt idx="44">
                  <c:v>14.1845703125</c:v>
                </c:pt>
                <c:pt idx="45">
                  <c:v>14.1845703125</c:v>
                </c:pt>
                <c:pt idx="46">
                  <c:v>14.1845703125</c:v>
                </c:pt>
                <c:pt idx="47">
                  <c:v>14.185546875</c:v>
                </c:pt>
                <c:pt idx="48">
                  <c:v>14.232421875</c:v>
                </c:pt>
                <c:pt idx="49">
                  <c:v>15.0263671875</c:v>
                </c:pt>
                <c:pt idx="50">
                  <c:v>15.025390625</c:v>
                </c:pt>
                <c:pt idx="51">
                  <c:v>15.029296875</c:v>
                </c:pt>
                <c:pt idx="52">
                  <c:v>15.029296875</c:v>
                </c:pt>
                <c:pt idx="53">
                  <c:v>15.029296875</c:v>
                </c:pt>
                <c:pt idx="54">
                  <c:v>15.029296875</c:v>
                </c:pt>
                <c:pt idx="55">
                  <c:v>15.029296875</c:v>
                </c:pt>
                <c:pt idx="56">
                  <c:v>15.029296875</c:v>
                </c:pt>
                <c:pt idx="57">
                  <c:v>15.0302734375</c:v>
                </c:pt>
                <c:pt idx="58">
                  <c:v>15.029296875</c:v>
                </c:pt>
                <c:pt idx="59">
                  <c:v>15.029296875</c:v>
                </c:pt>
                <c:pt idx="60">
                  <c:v>15.029296875</c:v>
                </c:pt>
                <c:pt idx="61">
                  <c:v>15.029296875</c:v>
                </c:pt>
                <c:pt idx="62">
                  <c:v>15.029296875</c:v>
                </c:pt>
                <c:pt idx="63">
                  <c:v>15.029296875</c:v>
                </c:pt>
                <c:pt idx="64">
                  <c:v>15.029296875</c:v>
                </c:pt>
                <c:pt idx="65">
                  <c:v>15.23046875</c:v>
                </c:pt>
                <c:pt idx="66">
                  <c:v>15.23046875</c:v>
                </c:pt>
                <c:pt idx="67">
                  <c:v>15.23046875</c:v>
                </c:pt>
                <c:pt idx="68">
                  <c:v>15.23046875</c:v>
                </c:pt>
                <c:pt idx="69">
                  <c:v>15.23046875</c:v>
                </c:pt>
                <c:pt idx="70">
                  <c:v>15.23046875</c:v>
                </c:pt>
                <c:pt idx="71">
                  <c:v>15.23046875</c:v>
                </c:pt>
                <c:pt idx="72">
                  <c:v>15.23046875</c:v>
                </c:pt>
                <c:pt idx="73">
                  <c:v>15.23046875</c:v>
                </c:pt>
                <c:pt idx="74">
                  <c:v>15.23046875</c:v>
                </c:pt>
                <c:pt idx="75">
                  <c:v>15.23046875</c:v>
                </c:pt>
                <c:pt idx="76">
                  <c:v>15.23046875</c:v>
                </c:pt>
                <c:pt idx="77">
                  <c:v>15.23046875</c:v>
                </c:pt>
                <c:pt idx="78">
                  <c:v>15.23046875</c:v>
                </c:pt>
                <c:pt idx="79">
                  <c:v>15.2314453125</c:v>
                </c:pt>
                <c:pt idx="80">
                  <c:v>15.23046875</c:v>
                </c:pt>
                <c:pt idx="81">
                  <c:v>15.2578125</c:v>
                </c:pt>
                <c:pt idx="82">
                  <c:v>15.09375</c:v>
                </c:pt>
                <c:pt idx="83">
                  <c:v>15.09765625</c:v>
                </c:pt>
                <c:pt idx="84">
                  <c:v>15.10546875</c:v>
                </c:pt>
                <c:pt idx="85">
                  <c:v>15.10546875</c:v>
                </c:pt>
                <c:pt idx="86">
                  <c:v>15.10546875</c:v>
                </c:pt>
                <c:pt idx="87">
                  <c:v>15.10546875</c:v>
                </c:pt>
                <c:pt idx="88">
                  <c:v>15.10546875</c:v>
                </c:pt>
                <c:pt idx="89">
                  <c:v>15.10546875</c:v>
                </c:pt>
                <c:pt idx="90">
                  <c:v>15.296875</c:v>
                </c:pt>
                <c:pt idx="91">
                  <c:v>15.296875</c:v>
                </c:pt>
                <c:pt idx="92">
                  <c:v>15.296875</c:v>
                </c:pt>
                <c:pt idx="93">
                  <c:v>15.296875</c:v>
                </c:pt>
                <c:pt idx="94">
                  <c:v>15.296875</c:v>
                </c:pt>
                <c:pt idx="95">
                  <c:v>15.296875</c:v>
                </c:pt>
                <c:pt idx="96">
                  <c:v>15.296875</c:v>
                </c:pt>
                <c:pt idx="97">
                  <c:v>15.2978515625</c:v>
                </c:pt>
                <c:pt idx="98">
                  <c:v>15.296875</c:v>
                </c:pt>
                <c:pt idx="99">
                  <c:v>15.296875</c:v>
                </c:pt>
                <c:pt idx="100">
                  <c:v>15.296875</c:v>
                </c:pt>
                <c:pt idx="101">
                  <c:v>15.3017578125</c:v>
                </c:pt>
                <c:pt idx="102">
                  <c:v>15.11328125</c:v>
                </c:pt>
                <c:pt idx="103">
                  <c:v>15.12109375</c:v>
                </c:pt>
                <c:pt idx="104">
                  <c:v>15.12109375</c:v>
                </c:pt>
                <c:pt idx="105">
                  <c:v>15.23828125</c:v>
                </c:pt>
                <c:pt idx="106">
                  <c:v>15.23828125</c:v>
                </c:pt>
                <c:pt idx="107">
                  <c:v>15.2392578125</c:v>
                </c:pt>
                <c:pt idx="108">
                  <c:v>15.2734375</c:v>
                </c:pt>
                <c:pt idx="109">
                  <c:v>15.3056640625</c:v>
                </c:pt>
                <c:pt idx="110">
                  <c:v>15.3125</c:v>
                </c:pt>
                <c:pt idx="111">
                  <c:v>15.3134765625</c:v>
                </c:pt>
                <c:pt idx="112">
                  <c:v>15.3125</c:v>
                </c:pt>
                <c:pt idx="113">
                  <c:v>15.3125</c:v>
                </c:pt>
                <c:pt idx="114">
                  <c:v>15.3125</c:v>
                </c:pt>
                <c:pt idx="115">
                  <c:v>15.3125</c:v>
                </c:pt>
                <c:pt idx="116">
                  <c:v>15.3125</c:v>
                </c:pt>
                <c:pt idx="117">
                  <c:v>15.3125</c:v>
                </c:pt>
                <c:pt idx="118">
                  <c:v>15.3330078125</c:v>
                </c:pt>
                <c:pt idx="119">
                  <c:v>15.203125</c:v>
                </c:pt>
                <c:pt idx="120">
                  <c:v>15.203125</c:v>
                </c:pt>
                <c:pt idx="121">
                  <c:v>15.203125</c:v>
                </c:pt>
                <c:pt idx="122">
                  <c:v>15.203125</c:v>
                </c:pt>
                <c:pt idx="123">
                  <c:v>15.2041015625</c:v>
                </c:pt>
                <c:pt idx="124">
                  <c:v>15.203125</c:v>
                </c:pt>
                <c:pt idx="125">
                  <c:v>15.203125</c:v>
                </c:pt>
                <c:pt idx="126">
                  <c:v>15.3515625</c:v>
                </c:pt>
                <c:pt idx="127">
                  <c:v>15.3681640625</c:v>
                </c:pt>
                <c:pt idx="128">
                  <c:v>15.3671875</c:v>
                </c:pt>
                <c:pt idx="129">
                  <c:v>15.3671875</c:v>
                </c:pt>
                <c:pt idx="130">
                  <c:v>15.3671875</c:v>
                </c:pt>
                <c:pt idx="131">
                  <c:v>15.3671875</c:v>
                </c:pt>
                <c:pt idx="132">
                  <c:v>15.3671875</c:v>
                </c:pt>
                <c:pt idx="133">
                  <c:v>15.3671875</c:v>
                </c:pt>
                <c:pt idx="134">
                  <c:v>15.3671875</c:v>
                </c:pt>
                <c:pt idx="135">
                  <c:v>15.3671875</c:v>
                </c:pt>
                <c:pt idx="136">
                  <c:v>15.41015625</c:v>
                </c:pt>
                <c:pt idx="137">
                  <c:v>15.33984375</c:v>
                </c:pt>
                <c:pt idx="138">
                  <c:v>15.33984375</c:v>
                </c:pt>
                <c:pt idx="139">
                  <c:v>15.33984375</c:v>
                </c:pt>
                <c:pt idx="140">
                  <c:v>15.33984375</c:v>
                </c:pt>
                <c:pt idx="141">
                  <c:v>15.33984375</c:v>
                </c:pt>
                <c:pt idx="142">
                  <c:v>15.33984375</c:v>
                </c:pt>
                <c:pt idx="143">
                  <c:v>15.33984375</c:v>
                </c:pt>
                <c:pt idx="144">
                  <c:v>15.33984375</c:v>
                </c:pt>
                <c:pt idx="145">
                  <c:v>15.33984375</c:v>
                </c:pt>
                <c:pt idx="146">
                  <c:v>15.33984375</c:v>
                </c:pt>
                <c:pt idx="147">
                  <c:v>15.33984375</c:v>
                </c:pt>
                <c:pt idx="148">
                  <c:v>15.33984375</c:v>
                </c:pt>
                <c:pt idx="149">
                  <c:v>15.33984375</c:v>
                </c:pt>
                <c:pt idx="150">
                  <c:v>15.33984375</c:v>
                </c:pt>
                <c:pt idx="151">
                  <c:v>15.33984375</c:v>
                </c:pt>
                <c:pt idx="152">
                  <c:v>15.337890625</c:v>
                </c:pt>
                <c:pt idx="153">
                  <c:v>15.3349609375</c:v>
                </c:pt>
                <c:pt idx="154">
                  <c:v>15.5029296875</c:v>
                </c:pt>
                <c:pt idx="155">
                  <c:v>15.5029296875</c:v>
                </c:pt>
                <c:pt idx="156">
                  <c:v>15.5029296875</c:v>
                </c:pt>
                <c:pt idx="157">
                  <c:v>15.5029296875</c:v>
                </c:pt>
                <c:pt idx="158">
                  <c:v>15.5029296875</c:v>
                </c:pt>
                <c:pt idx="159">
                  <c:v>15.5029296875</c:v>
                </c:pt>
                <c:pt idx="160">
                  <c:v>15.5029296875</c:v>
                </c:pt>
                <c:pt idx="161">
                  <c:v>15.5029296875</c:v>
                </c:pt>
                <c:pt idx="162">
                  <c:v>15.5029296875</c:v>
                </c:pt>
                <c:pt idx="163">
                  <c:v>15.5029296875</c:v>
                </c:pt>
                <c:pt idx="164">
                  <c:v>15.5029296875</c:v>
                </c:pt>
                <c:pt idx="165">
                  <c:v>15.5029296875</c:v>
                </c:pt>
                <c:pt idx="166">
                  <c:v>15.5029296875</c:v>
                </c:pt>
                <c:pt idx="167">
                  <c:v>15.5029296875</c:v>
                </c:pt>
                <c:pt idx="168">
                  <c:v>15.5029296875</c:v>
                </c:pt>
                <c:pt idx="169">
                  <c:v>15.5029296875</c:v>
                </c:pt>
                <c:pt idx="170">
                  <c:v>15.5029296875</c:v>
                </c:pt>
                <c:pt idx="171">
                  <c:v>15.5029296875</c:v>
                </c:pt>
                <c:pt idx="172">
                  <c:v>15.5576171875</c:v>
                </c:pt>
                <c:pt idx="173">
                  <c:v>15.3623046875</c:v>
                </c:pt>
                <c:pt idx="174">
                  <c:v>15.3642578125</c:v>
                </c:pt>
                <c:pt idx="175">
                  <c:v>15.3642578125</c:v>
                </c:pt>
                <c:pt idx="176">
                  <c:v>15.3642578125</c:v>
                </c:pt>
                <c:pt idx="177">
                  <c:v>15.3642578125</c:v>
                </c:pt>
                <c:pt idx="178">
                  <c:v>15.3642578125</c:v>
                </c:pt>
                <c:pt idx="179">
                  <c:v>15.3642578125</c:v>
                </c:pt>
                <c:pt idx="180">
                  <c:v>15.4658203125</c:v>
                </c:pt>
                <c:pt idx="181">
                  <c:v>15.5126953125</c:v>
                </c:pt>
                <c:pt idx="182">
                  <c:v>15.5126953125</c:v>
                </c:pt>
                <c:pt idx="183">
                  <c:v>15.5126953125</c:v>
                </c:pt>
                <c:pt idx="184">
                  <c:v>15.5126953125</c:v>
                </c:pt>
                <c:pt idx="185">
                  <c:v>15.5126953125</c:v>
                </c:pt>
                <c:pt idx="186">
                  <c:v>15.5126953125</c:v>
                </c:pt>
                <c:pt idx="187">
                  <c:v>15.5126953125</c:v>
                </c:pt>
                <c:pt idx="188">
                  <c:v>15.5126953125</c:v>
                </c:pt>
                <c:pt idx="189">
                  <c:v>15.5126953125</c:v>
                </c:pt>
                <c:pt idx="190">
                  <c:v>15.3681640625</c:v>
                </c:pt>
                <c:pt idx="191">
                  <c:v>15.4892578125</c:v>
                </c:pt>
                <c:pt idx="192">
                  <c:v>15.4892578125</c:v>
                </c:pt>
                <c:pt idx="193">
                  <c:v>15.5126953125</c:v>
                </c:pt>
                <c:pt idx="194">
                  <c:v>15.5126953125</c:v>
                </c:pt>
                <c:pt idx="195">
                  <c:v>15.513671875</c:v>
                </c:pt>
                <c:pt idx="196">
                  <c:v>15.5126953125</c:v>
                </c:pt>
                <c:pt idx="197">
                  <c:v>15.5244140625</c:v>
                </c:pt>
                <c:pt idx="198">
                  <c:v>15.5595703125</c:v>
                </c:pt>
                <c:pt idx="199">
                  <c:v>15.5791015625</c:v>
                </c:pt>
                <c:pt idx="200">
                  <c:v>15.5791015625</c:v>
                </c:pt>
                <c:pt idx="201">
                  <c:v>15.5791015625</c:v>
                </c:pt>
                <c:pt idx="202">
                  <c:v>15.5791015625</c:v>
                </c:pt>
                <c:pt idx="203">
                  <c:v>15.5791015625</c:v>
                </c:pt>
                <c:pt idx="204">
                  <c:v>15.5791015625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69470960"/>
        <c:axId val="-1769460624"/>
      </c:lineChart>
      <c:catAx>
        <c:axId val="-1769470960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1769460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769460624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1769470960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06"/>
  <sheetViews>
    <sheetView tabSelected="1" topLeftCell="A5" workbookViewId="0">
      <selection activeCell="J14" sqref="J14"/>
    </sheetView>
  </sheetViews>
  <sheetFormatPr defaultColWidth="9.109375" defaultRowHeight="13.2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</row>
    <row r="2" spans="1:10" x14ac:dyDescent="0.25">
      <c r="A2" s="1">
        <f>647</f>
        <v>647</v>
      </c>
      <c r="B2" s="1">
        <f>0</f>
        <v>0</v>
      </c>
      <c r="C2" s="1">
        <f>649</f>
        <v>649</v>
      </c>
      <c r="D2" s="1">
        <f>3526</f>
        <v>3526</v>
      </c>
      <c r="E2" s="1">
        <f>3.443359375</f>
        <v>3.443359375</v>
      </c>
      <c r="G2" s="1">
        <f>331</f>
        <v>331</v>
      </c>
    </row>
    <row r="3" spans="1:10" x14ac:dyDescent="0.25">
      <c r="A3" s="1">
        <f>972</f>
        <v>972</v>
      </c>
      <c r="B3" s="1">
        <f>20</f>
        <v>20</v>
      </c>
      <c r="C3" s="1">
        <f>880</f>
        <v>880</v>
      </c>
      <c r="D3" s="1">
        <f>7719</f>
        <v>7719</v>
      </c>
      <c r="E3" s="1">
        <f>7.5380859375</f>
        <v>7.5380859375</v>
      </c>
    </row>
    <row r="4" spans="1:10" x14ac:dyDescent="0.25">
      <c r="A4" s="1">
        <f>1262</f>
        <v>1262</v>
      </c>
      <c r="B4" s="1">
        <f>0</f>
        <v>0</v>
      </c>
      <c r="C4" s="1">
        <f>1043</f>
        <v>1043</v>
      </c>
      <c r="D4" s="1">
        <f>10088</f>
        <v>10088</v>
      </c>
      <c r="E4" s="1">
        <f>9.8515625</f>
        <v>9.8515625</v>
      </c>
      <c r="G4" s="1" t="s">
        <v>5</v>
      </c>
    </row>
    <row r="5" spans="1:10" x14ac:dyDescent="0.25">
      <c r="A5" s="1">
        <f>1542</f>
        <v>1542</v>
      </c>
      <c r="B5" s="1">
        <f>0</f>
        <v>0</v>
      </c>
      <c r="C5" s="1">
        <f>1158</f>
        <v>1158</v>
      </c>
      <c r="D5" s="1">
        <f>10086</f>
        <v>10086</v>
      </c>
      <c r="E5" s="1">
        <f>9.849609375</f>
        <v>9.849609375</v>
      </c>
      <c r="G5" s="1">
        <f>165</f>
        <v>165</v>
      </c>
    </row>
    <row r="6" spans="1:10" x14ac:dyDescent="0.25">
      <c r="A6" s="1">
        <f>1952</f>
        <v>1952</v>
      </c>
      <c r="B6" s="1">
        <f>0</f>
        <v>0</v>
      </c>
      <c r="C6" s="1">
        <f>1292</f>
        <v>1292</v>
      </c>
      <c r="D6" s="1">
        <f>10086</f>
        <v>10086</v>
      </c>
      <c r="E6" s="1">
        <f>9.849609375</f>
        <v>9.849609375</v>
      </c>
    </row>
    <row r="7" spans="1:10" x14ac:dyDescent="0.25">
      <c r="A7" s="1">
        <f>2373</f>
        <v>2373</v>
      </c>
      <c r="B7" s="1">
        <f>3</f>
        <v>3</v>
      </c>
      <c r="C7" s="1">
        <f>1414</f>
        <v>1414</v>
      </c>
      <c r="D7" s="1">
        <f>10086</f>
        <v>10086</v>
      </c>
      <c r="E7" s="1">
        <f>9.849609375</f>
        <v>9.849609375</v>
      </c>
    </row>
    <row r="8" spans="1:10" x14ac:dyDescent="0.25">
      <c r="A8" s="1">
        <f>2815</f>
        <v>2815</v>
      </c>
      <c r="B8" s="1">
        <f>0</f>
        <v>0</v>
      </c>
      <c r="C8" s="1">
        <f>1564</f>
        <v>1564</v>
      </c>
      <c r="D8" s="1">
        <f>10122</f>
        <v>10122</v>
      </c>
      <c r="E8" s="1">
        <f>9.884765625</f>
        <v>9.884765625</v>
      </c>
    </row>
    <row r="9" spans="1:10" x14ac:dyDescent="0.25">
      <c r="A9" s="1">
        <f>3218</f>
        <v>3218</v>
      </c>
      <c r="B9" s="1">
        <f>0</f>
        <v>0</v>
      </c>
      <c r="C9" s="1">
        <f>1728</f>
        <v>1728</v>
      </c>
      <c r="D9" s="1">
        <f>10122</f>
        <v>10122</v>
      </c>
      <c r="E9" s="1">
        <f>9.884765625</f>
        <v>9.884765625</v>
      </c>
    </row>
    <row r="10" spans="1:10" x14ac:dyDescent="0.25">
      <c r="A10" s="1">
        <f>3638</f>
        <v>3638</v>
      </c>
      <c r="B10" s="1">
        <f>2</f>
        <v>2</v>
      </c>
      <c r="C10" s="1">
        <f>1956</f>
        <v>1956</v>
      </c>
      <c r="D10" s="1">
        <f>10154</f>
        <v>10154</v>
      </c>
      <c r="E10" s="1">
        <f>9.916015625</f>
        <v>9.916015625</v>
      </c>
    </row>
    <row r="11" spans="1:10" x14ac:dyDescent="0.25">
      <c r="A11" s="1">
        <f>4073</f>
        <v>4073</v>
      </c>
      <c r="B11" s="1">
        <f>0</f>
        <v>0</v>
      </c>
      <c r="C11" s="1">
        <f>2197</f>
        <v>2197</v>
      </c>
      <c r="D11" s="1">
        <f>10319</f>
        <v>10319</v>
      </c>
      <c r="E11" s="1">
        <f>10.0771484375</f>
        <v>10.0771484375</v>
      </c>
    </row>
    <row r="12" spans="1:10" x14ac:dyDescent="0.25">
      <c r="A12" s="1">
        <f>4481</f>
        <v>4481</v>
      </c>
      <c r="B12" s="1">
        <f>0</f>
        <v>0</v>
      </c>
      <c r="C12" s="1">
        <f>2398</f>
        <v>2398</v>
      </c>
      <c r="D12" s="1">
        <f>10319</f>
        <v>10319</v>
      </c>
      <c r="E12" s="1">
        <f>10.0771484375</f>
        <v>10.0771484375</v>
      </c>
      <c r="H12" s="1" t="s">
        <v>6</v>
      </c>
      <c r="I12" s="1" t="s">
        <v>7</v>
      </c>
      <c r="J12" s="1" t="s">
        <v>8</v>
      </c>
    </row>
    <row r="13" spans="1:10" x14ac:dyDescent="0.25">
      <c r="A13" s="1">
        <f>4891</f>
        <v>4891</v>
      </c>
      <c r="B13" s="1">
        <f>0</f>
        <v>0</v>
      </c>
      <c r="C13" s="1">
        <f>2615</f>
        <v>2615</v>
      </c>
      <c r="D13" s="1">
        <f>10335</f>
        <v>10335</v>
      </c>
      <c r="E13" s="1">
        <f>10.0927734375</f>
        <v>10.0927734375</v>
      </c>
      <c r="H13" s="1">
        <f>AVERAGE(E5:E13)</f>
        <v>9.9423828125</v>
      </c>
      <c r="I13" s="1">
        <f>MAX(E2:E425)</f>
        <v>15.5791015625</v>
      </c>
      <c r="J13" s="1">
        <f>AVERAGE(E188:E206)</f>
        <v>15.526726973684211</v>
      </c>
    </row>
    <row r="14" spans="1:10" x14ac:dyDescent="0.25">
      <c r="A14" s="1">
        <f>5254</f>
        <v>5254</v>
      </c>
      <c r="B14" s="1">
        <f>0</f>
        <v>0</v>
      </c>
      <c r="C14" s="1">
        <f>2803</f>
        <v>2803</v>
      </c>
      <c r="D14" s="1">
        <f>10335</f>
        <v>10335</v>
      </c>
      <c r="E14" s="1">
        <f>10.0927734375</f>
        <v>10.0927734375</v>
      </c>
    </row>
    <row r="15" spans="1:10" x14ac:dyDescent="0.25">
      <c r="A15" s="1">
        <f>5620</f>
        <v>5620</v>
      </c>
      <c r="B15" s="1">
        <f>0</f>
        <v>0</v>
      </c>
      <c r="C15" s="1">
        <f>3001</f>
        <v>3001</v>
      </c>
      <c r="D15" s="1">
        <f>10215</f>
        <v>10215</v>
      </c>
      <c r="E15" s="1">
        <f>9.9755859375</f>
        <v>9.9755859375</v>
      </c>
    </row>
    <row r="16" spans="1:10" x14ac:dyDescent="0.25">
      <c r="A16" s="1">
        <f>5900</f>
        <v>5900</v>
      </c>
      <c r="B16" s="1">
        <f>26</f>
        <v>26</v>
      </c>
      <c r="C16" s="1">
        <f>3183</f>
        <v>3183</v>
      </c>
      <c r="D16" s="1">
        <f>10215</f>
        <v>10215</v>
      </c>
      <c r="E16" s="1">
        <f>9.9755859375</f>
        <v>9.9755859375</v>
      </c>
    </row>
    <row r="17" spans="1:5" x14ac:dyDescent="0.25">
      <c r="A17" s="1">
        <f>6227</f>
        <v>6227</v>
      </c>
      <c r="B17" s="1">
        <f>24</f>
        <v>24</v>
      </c>
      <c r="C17" s="1">
        <f>3372</f>
        <v>3372</v>
      </c>
      <c r="D17" s="1">
        <f>10217</f>
        <v>10217</v>
      </c>
      <c r="E17" s="1">
        <f>9.9775390625</f>
        <v>9.9775390625</v>
      </c>
    </row>
    <row r="18" spans="1:5" x14ac:dyDescent="0.25">
      <c r="A18" s="1">
        <f>6549</f>
        <v>6549</v>
      </c>
      <c r="B18" s="1">
        <f>6</f>
        <v>6</v>
      </c>
      <c r="C18" s="1">
        <f>3533</f>
        <v>3533</v>
      </c>
      <c r="D18" s="1">
        <f>10223</f>
        <v>10223</v>
      </c>
      <c r="E18" s="1">
        <f>9.9833984375</f>
        <v>9.9833984375</v>
      </c>
    </row>
    <row r="19" spans="1:5" x14ac:dyDescent="0.25">
      <c r="A19" s="1">
        <f>6849</f>
        <v>6849</v>
      </c>
      <c r="B19" s="1">
        <f>0</f>
        <v>0</v>
      </c>
      <c r="C19" s="1">
        <f>3721</f>
        <v>3721</v>
      </c>
      <c r="D19" s="1">
        <f>10225</f>
        <v>10225</v>
      </c>
      <c r="E19" s="1">
        <f>9.9853515625</f>
        <v>9.9853515625</v>
      </c>
    </row>
    <row r="20" spans="1:5" x14ac:dyDescent="0.25">
      <c r="A20" s="1">
        <f>7119</f>
        <v>7119</v>
      </c>
      <c r="B20" s="1">
        <f>0</f>
        <v>0</v>
      </c>
      <c r="C20" s="1">
        <f>3906</f>
        <v>3906</v>
      </c>
      <c r="D20" s="1">
        <f>10223</f>
        <v>10223</v>
      </c>
      <c r="E20" s="1">
        <f>9.9833984375</f>
        <v>9.9833984375</v>
      </c>
    </row>
    <row r="21" spans="1:5" x14ac:dyDescent="0.25">
      <c r="A21" s="1">
        <f>7442</f>
        <v>7442</v>
      </c>
      <c r="B21" s="1">
        <f>0</f>
        <v>0</v>
      </c>
      <c r="C21" s="1">
        <f>4097</f>
        <v>4097</v>
      </c>
      <c r="D21" s="1">
        <f>10227</f>
        <v>10227</v>
      </c>
      <c r="E21" s="1">
        <f>9.9873046875</f>
        <v>9.9873046875</v>
      </c>
    </row>
    <row r="22" spans="1:5" x14ac:dyDescent="0.25">
      <c r="A22" s="1">
        <f>7799</f>
        <v>7799</v>
      </c>
      <c r="B22" s="1">
        <f>3</f>
        <v>3</v>
      </c>
      <c r="C22" s="1">
        <f>4269</f>
        <v>4269</v>
      </c>
      <c r="D22" s="1">
        <f>10227</f>
        <v>10227</v>
      </c>
      <c r="E22" s="1">
        <f>9.9873046875</f>
        <v>9.9873046875</v>
      </c>
    </row>
    <row r="23" spans="1:5" x14ac:dyDescent="0.25">
      <c r="A23" s="1">
        <f>8117</f>
        <v>8117</v>
      </c>
      <c r="B23" s="1">
        <f>0</f>
        <v>0</v>
      </c>
      <c r="C23" s="1">
        <f>4435</f>
        <v>4435</v>
      </c>
      <c r="D23" s="1">
        <f>10227</f>
        <v>10227</v>
      </c>
      <c r="E23" s="1">
        <f>9.9873046875</f>
        <v>9.9873046875</v>
      </c>
    </row>
    <row r="24" spans="1:5" x14ac:dyDescent="0.25">
      <c r="A24" s="1">
        <f>8461</f>
        <v>8461</v>
      </c>
      <c r="B24" s="1">
        <f>0</f>
        <v>0</v>
      </c>
      <c r="C24" s="1">
        <f>4622</f>
        <v>4622</v>
      </c>
      <c r="D24" s="1">
        <f>10237</f>
        <v>10237</v>
      </c>
      <c r="E24" s="1">
        <f>9.9970703125</f>
        <v>9.9970703125</v>
      </c>
    </row>
    <row r="25" spans="1:5" x14ac:dyDescent="0.25">
      <c r="A25" s="1">
        <f>8819</f>
        <v>8819</v>
      </c>
      <c r="B25" s="1">
        <f>0</f>
        <v>0</v>
      </c>
      <c r="C25" s="1">
        <f>4810</f>
        <v>4810</v>
      </c>
      <c r="D25" s="1">
        <f>10235</f>
        <v>10235</v>
      </c>
      <c r="E25" s="1">
        <f>9.9951171875</f>
        <v>9.9951171875</v>
      </c>
    </row>
    <row r="26" spans="1:5" x14ac:dyDescent="0.25">
      <c r="A26" s="1">
        <f>9128</f>
        <v>9128</v>
      </c>
      <c r="B26" s="1">
        <f>8</f>
        <v>8</v>
      </c>
      <c r="C26" s="1">
        <f>4995</f>
        <v>4995</v>
      </c>
      <c r="D26" s="1">
        <f>10245</f>
        <v>10245</v>
      </c>
      <c r="E26" s="1">
        <f>10.0048828125</f>
        <v>10.0048828125</v>
      </c>
    </row>
    <row r="27" spans="1:5" x14ac:dyDescent="0.25">
      <c r="A27" s="1">
        <f>9431</f>
        <v>9431</v>
      </c>
      <c r="B27" s="1">
        <f t="shared" ref="B27:B47" si="0">0</f>
        <v>0</v>
      </c>
      <c r="C27" s="1">
        <f>5175</f>
        <v>5175</v>
      </c>
      <c r="D27" s="1">
        <f>10243</f>
        <v>10243</v>
      </c>
      <c r="E27" s="1">
        <f>10.0029296875</f>
        <v>10.0029296875</v>
      </c>
    </row>
    <row r="28" spans="1:5" x14ac:dyDescent="0.25">
      <c r="A28" s="1">
        <f>9757</f>
        <v>9757</v>
      </c>
      <c r="B28" s="1">
        <f t="shared" si="0"/>
        <v>0</v>
      </c>
      <c r="C28" s="1">
        <f>5370</f>
        <v>5370</v>
      </c>
      <c r="D28" s="1">
        <f>10245</f>
        <v>10245</v>
      </c>
      <c r="E28" s="1">
        <f>10.0048828125</f>
        <v>10.0048828125</v>
      </c>
    </row>
    <row r="29" spans="1:5" x14ac:dyDescent="0.25">
      <c r="A29" s="1">
        <f>10075</f>
        <v>10075</v>
      </c>
      <c r="B29" s="1">
        <f t="shared" si="0"/>
        <v>0</v>
      </c>
      <c r="C29" s="1">
        <f>5557</f>
        <v>5557</v>
      </c>
      <c r="D29" s="1">
        <f>10284</f>
        <v>10284</v>
      </c>
      <c r="E29" s="1">
        <f>10.04296875</f>
        <v>10.04296875</v>
      </c>
    </row>
    <row r="30" spans="1:5" x14ac:dyDescent="0.25">
      <c r="A30" s="1">
        <f>10417</f>
        <v>10417</v>
      </c>
      <c r="B30" s="1">
        <f t="shared" si="0"/>
        <v>0</v>
      </c>
      <c r="C30" s="1">
        <f>5783</f>
        <v>5783</v>
      </c>
      <c r="D30" s="1">
        <f>11559</f>
        <v>11559</v>
      </c>
      <c r="E30" s="1">
        <f>11.2880859375</f>
        <v>11.2880859375</v>
      </c>
    </row>
    <row r="31" spans="1:5" x14ac:dyDescent="0.25">
      <c r="A31" s="1">
        <f>10779</f>
        <v>10779</v>
      </c>
      <c r="B31" s="1">
        <f t="shared" si="0"/>
        <v>0</v>
      </c>
      <c r="C31" s="1">
        <f>5974</f>
        <v>5974</v>
      </c>
      <c r="D31" s="1">
        <f>11982</f>
        <v>11982</v>
      </c>
      <c r="E31" s="1">
        <f>11.701171875</f>
        <v>11.701171875</v>
      </c>
    </row>
    <row r="32" spans="1:5" x14ac:dyDescent="0.25">
      <c r="A32" s="1">
        <f>11122</f>
        <v>11122</v>
      </c>
      <c r="B32" s="1">
        <f t="shared" si="0"/>
        <v>0</v>
      </c>
      <c r="C32" s="1">
        <f>6171</f>
        <v>6171</v>
      </c>
      <c r="D32" s="1">
        <f>12797</f>
        <v>12797</v>
      </c>
      <c r="E32" s="1">
        <f>12.4970703125</f>
        <v>12.4970703125</v>
      </c>
    </row>
    <row r="33" spans="1:5" x14ac:dyDescent="0.25">
      <c r="A33" s="1">
        <f>11447</f>
        <v>11447</v>
      </c>
      <c r="B33" s="1">
        <f t="shared" si="0"/>
        <v>0</v>
      </c>
      <c r="C33" s="1">
        <f>6398</f>
        <v>6398</v>
      </c>
      <c r="D33" s="1">
        <f>14169</f>
        <v>14169</v>
      </c>
      <c r="E33" s="1">
        <f>13.8369140625</f>
        <v>13.8369140625</v>
      </c>
    </row>
    <row r="34" spans="1:5" x14ac:dyDescent="0.25">
      <c r="A34" s="1">
        <f>11830</f>
        <v>11830</v>
      </c>
      <c r="B34" s="1">
        <f t="shared" si="0"/>
        <v>0</v>
      </c>
      <c r="C34" s="1">
        <f>6560</f>
        <v>6560</v>
      </c>
      <c r="D34" s="1">
        <f>14000</f>
        <v>14000</v>
      </c>
      <c r="E34" s="1">
        <f>13.671875</f>
        <v>13.671875</v>
      </c>
    </row>
    <row r="35" spans="1:5" x14ac:dyDescent="0.25">
      <c r="A35" s="1">
        <f>12128</f>
        <v>12128</v>
      </c>
      <c r="B35" s="1">
        <f t="shared" si="0"/>
        <v>0</v>
      </c>
      <c r="C35" s="1">
        <f>6717</f>
        <v>6717</v>
      </c>
      <c r="D35" s="1">
        <f>14029</f>
        <v>14029</v>
      </c>
      <c r="E35" s="1">
        <f>13.7001953125</f>
        <v>13.7001953125</v>
      </c>
    </row>
    <row r="36" spans="1:5" x14ac:dyDescent="0.25">
      <c r="A36" s="1">
        <f>12456</f>
        <v>12456</v>
      </c>
      <c r="B36" s="1">
        <f t="shared" si="0"/>
        <v>0</v>
      </c>
      <c r="C36" s="1">
        <f>6866</f>
        <v>6866</v>
      </c>
      <c r="D36" s="1">
        <f>14029</f>
        <v>14029</v>
      </c>
      <c r="E36" s="1">
        <f>13.7001953125</f>
        <v>13.7001953125</v>
      </c>
    </row>
    <row r="37" spans="1:5" x14ac:dyDescent="0.25">
      <c r="A37" s="1">
        <f>12782</f>
        <v>12782</v>
      </c>
      <c r="B37" s="1">
        <f t="shared" si="0"/>
        <v>0</v>
      </c>
      <c r="C37" s="1">
        <f>6988</f>
        <v>6988</v>
      </c>
      <c r="D37" s="1">
        <f>14029</f>
        <v>14029</v>
      </c>
      <c r="E37" s="1">
        <f>13.7001953125</f>
        <v>13.7001953125</v>
      </c>
    </row>
    <row r="38" spans="1:5" x14ac:dyDescent="0.25">
      <c r="A38" s="1">
        <f>13098</f>
        <v>13098</v>
      </c>
      <c r="B38" s="1">
        <f t="shared" si="0"/>
        <v>0</v>
      </c>
      <c r="C38" s="1">
        <f>7156</f>
        <v>7156</v>
      </c>
      <c r="D38" s="1">
        <f>14029</f>
        <v>14029</v>
      </c>
      <c r="E38" s="1">
        <f>13.7001953125</f>
        <v>13.7001953125</v>
      </c>
    </row>
    <row r="39" spans="1:5" x14ac:dyDescent="0.25">
      <c r="A39" s="1">
        <f>13399</f>
        <v>13399</v>
      </c>
      <c r="B39" s="1">
        <f t="shared" si="0"/>
        <v>0</v>
      </c>
      <c r="C39" s="1">
        <f>7285</f>
        <v>7285</v>
      </c>
      <c r="D39" s="1">
        <f>14029</f>
        <v>14029</v>
      </c>
      <c r="E39" s="1">
        <f>13.7001953125</f>
        <v>13.7001953125</v>
      </c>
    </row>
    <row r="40" spans="1:5" x14ac:dyDescent="0.25">
      <c r="A40" s="1">
        <f>13717</f>
        <v>13717</v>
      </c>
      <c r="B40" s="1">
        <f t="shared" si="0"/>
        <v>0</v>
      </c>
      <c r="C40" s="1">
        <f>7465</f>
        <v>7465</v>
      </c>
      <c r="D40" s="1">
        <f>14429</f>
        <v>14429</v>
      </c>
      <c r="E40" s="1">
        <f>14.0908203125</f>
        <v>14.0908203125</v>
      </c>
    </row>
    <row r="41" spans="1:5" x14ac:dyDescent="0.25">
      <c r="A41" s="1">
        <f>14106</f>
        <v>14106</v>
      </c>
      <c r="B41" s="1">
        <f t="shared" si="0"/>
        <v>0</v>
      </c>
      <c r="C41" s="1">
        <f>7647</f>
        <v>7647</v>
      </c>
      <c r="D41" s="1">
        <f>14525</f>
        <v>14525</v>
      </c>
      <c r="E41" s="1">
        <f>14.1845703125</f>
        <v>14.1845703125</v>
      </c>
    </row>
    <row r="42" spans="1:5" x14ac:dyDescent="0.25">
      <c r="A42" s="1">
        <f>14402</f>
        <v>14402</v>
      </c>
      <c r="B42" s="1">
        <f t="shared" si="0"/>
        <v>0</v>
      </c>
      <c r="C42" s="1">
        <f>7802</f>
        <v>7802</v>
      </c>
      <c r="D42" s="1">
        <f>14525</f>
        <v>14525</v>
      </c>
      <c r="E42" s="1">
        <f>14.1845703125</f>
        <v>14.1845703125</v>
      </c>
    </row>
    <row r="43" spans="1:5" x14ac:dyDescent="0.25">
      <c r="A43" s="1">
        <f>14706</f>
        <v>14706</v>
      </c>
      <c r="B43" s="1">
        <f t="shared" si="0"/>
        <v>0</v>
      </c>
      <c r="C43" s="1">
        <f>7944</f>
        <v>7944</v>
      </c>
      <c r="D43" s="1">
        <f>14525</f>
        <v>14525</v>
      </c>
      <c r="E43" s="1">
        <f>14.1845703125</f>
        <v>14.1845703125</v>
      </c>
    </row>
    <row r="44" spans="1:5" x14ac:dyDescent="0.25">
      <c r="A44" s="1">
        <f>15014</f>
        <v>15014</v>
      </c>
      <c r="B44" s="1">
        <f t="shared" si="0"/>
        <v>0</v>
      </c>
      <c r="C44" s="1">
        <f>8073</f>
        <v>8073</v>
      </c>
      <c r="D44" s="1">
        <f>14525</f>
        <v>14525</v>
      </c>
      <c r="E44" s="1">
        <f>14.1845703125</f>
        <v>14.1845703125</v>
      </c>
    </row>
    <row r="45" spans="1:5" x14ac:dyDescent="0.25">
      <c r="A45" s="1">
        <f>15290</f>
        <v>15290</v>
      </c>
      <c r="B45" s="1">
        <f t="shared" si="0"/>
        <v>0</v>
      </c>
      <c r="C45" s="1">
        <f>8263</f>
        <v>8263</v>
      </c>
      <c r="D45" s="1">
        <f>14526</f>
        <v>14526</v>
      </c>
      <c r="E45" s="1">
        <f>14.185546875</f>
        <v>14.185546875</v>
      </c>
    </row>
    <row r="46" spans="1:5" x14ac:dyDescent="0.25">
      <c r="A46" s="1">
        <f>15590</f>
        <v>15590</v>
      </c>
      <c r="B46" s="1">
        <f t="shared" si="0"/>
        <v>0</v>
      </c>
      <c r="C46" s="1">
        <f>8434</f>
        <v>8434</v>
      </c>
      <c r="D46" s="1">
        <f>14525</f>
        <v>14525</v>
      </c>
      <c r="E46" s="1">
        <f>14.1845703125</f>
        <v>14.1845703125</v>
      </c>
    </row>
    <row r="47" spans="1:5" x14ac:dyDescent="0.25">
      <c r="A47" s="1">
        <f>15899</f>
        <v>15899</v>
      </c>
      <c r="B47" s="1">
        <f t="shared" si="0"/>
        <v>0</v>
      </c>
      <c r="C47" s="1">
        <f>8603</f>
        <v>8603</v>
      </c>
      <c r="D47" s="1">
        <f>14525</f>
        <v>14525</v>
      </c>
      <c r="E47" s="1">
        <f>14.1845703125</f>
        <v>14.1845703125</v>
      </c>
    </row>
    <row r="48" spans="1:5" x14ac:dyDescent="0.25">
      <c r="A48" s="1">
        <f>16227</f>
        <v>16227</v>
      </c>
      <c r="B48" s="1">
        <f>4</f>
        <v>4</v>
      </c>
      <c r="C48" s="1">
        <f>8760</f>
        <v>8760</v>
      </c>
      <c r="D48" s="1">
        <f>14525</f>
        <v>14525</v>
      </c>
      <c r="E48" s="1">
        <f>14.1845703125</f>
        <v>14.1845703125</v>
      </c>
    </row>
    <row r="49" spans="1:5" x14ac:dyDescent="0.25">
      <c r="A49" s="1">
        <f>16553</f>
        <v>16553</v>
      </c>
      <c r="B49" s="1">
        <f>0</f>
        <v>0</v>
      </c>
      <c r="C49" s="1">
        <f>8945</f>
        <v>8945</v>
      </c>
      <c r="D49" s="1">
        <f>14526</f>
        <v>14526</v>
      </c>
      <c r="E49" s="1">
        <f>14.185546875</f>
        <v>14.185546875</v>
      </c>
    </row>
    <row r="50" spans="1:5" x14ac:dyDescent="0.25">
      <c r="A50" s="1">
        <f>16877</f>
        <v>16877</v>
      </c>
      <c r="B50" s="1">
        <f>0</f>
        <v>0</v>
      </c>
      <c r="C50" s="1">
        <f>9106</f>
        <v>9106</v>
      </c>
      <c r="D50" s="1">
        <f>14574</f>
        <v>14574</v>
      </c>
      <c r="E50" s="1">
        <f>14.232421875</f>
        <v>14.232421875</v>
      </c>
    </row>
    <row r="51" spans="1:5" x14ac:dyDescent="0.25">
      <c r="A51" s="1">
        <f>17158</f>
        <v>17158</v>
      </c>
      <c r="B51" s="1">
        <f>0</f>
        <v>0</v>
      </c>
      <c r="C51" s="1">
        <f>9273</f>
        <v>9273</v>
      </c>
      <c r="D51" s="1">
        <f>15387</f>
        <v>15387</v>
      </c>
      <c r="E51" s="1">
        <f>15.0263671875</f>
        <v>15.0263671875</v>
      </c>
    </row>
    <row r="52" spans="1:5" x14ac:dyDescent="0.25">
      <c r="A52" s="1">
        <f>17503</f>
        <v>17503</v>
      </c>
      <c r="B52" s="1">
        <f>0</f>
        <v>0</v>
      </c>
      <c r="C52" s="1">
        <f>9433</f>
        <v>9433</v>
      </c>
      <c r="D52" s="1">
        <f>15386</f>
        <v>15386</v>
      </c>
      <c r="E52" s="1">
        <f>15.025390625</f>
        <v>15.025390625</v>
      </c>
    </row>
    <row r="53" spans="1:5" x14ac:dyDescent="0.25">
      <c r="A53" s="1">
        <f>17798</f>
        <v>17798</v>
      </c>
      <c r="B53" s="1">
        <f>9</f>
        <v>9</v>
      </c>
      <c r="C53" s="1">
        <f>9593</f>
        <v>9593</v>
      </c>
      <c r="D53" s="1">
        <f>15390</f>
        <v>15390</v>
      </c>
      <c r="E53" s="1">
        <f t="shared" ref="E53:E58" si="1">15.029296875</f>
        <v>15.029296875</v>
      </c>
    </row>
    <row r="54" spans="1:5" x14ac:dyDescent="0.25">
      <c r="A54" s="1">
        <f>18103</f>
        <v>18103</v>
      </c>
      <c r="B54" s="1">
        <f>0</f>
        <v>0</v>
      </c>
      <c r="C54" s="1">
        <f>9778</f>
        <v>9778</v>
      </c>
      <c r="D54" s="1">
        <f>15390</f>
        <v>15390</v>
      </c>
      <c r="E54" s="1">
        <f t="shared" si="1"/>
        <v>15.029296875</v>
      </c>
    </row>
    <row r="55" spans="1:5" x14ac:dyDescent="0.25">
      <c r="A55" s="1">
        <f>18415</f>
        <v>18415</v>
      </c>
      <c r="B55" s="1">
        <f>0</f>
        <v>0</v>
      </c>
      <c r="C55" s="1">
        <f>9932</f>
        <v>9932</v>
      </c>
      <c r="D55" s="1">
        <f>15390</f>
        <v>15390</v>
      </c>
      <c r="E55" s="1">
        <f t="shared" si="1"/>
        <v>15.029296875</v>
      </c>
    </row>
    <row r="56" spans="1:5" x14ac:dyDescent="0.25">
      <c r="A56" s="1">
        <f>18785</f>
        <v>18785</v>
      </c>
      <c r="B56" s="1">
        <f>0</f>
        <v>0</v>
      </c>
      <c r="C56" s="1">
        <f>10092</f>
        <v>10092</v>
      </c>
      <c r="D56" s="1">
        <f>15390</f>
        <v>15390</v>
      </c>
      <c r="E56" s="1">
        <f t="shared" si="1"/>
        <v>15.029296875</v>
      </c>
    </row>
    <row r="57" spans="1:5" x14ac:dyDescent="0.25">
      <c r="A57" s="1">
        <f>19213</f>
        <v>19213</v>
      </c>
      <c r="B57" s="1">
        <f>4</f>
        <v>4</v>
      </c>
      <c r="C57" s="1">
        <f>10245</f>
        <v>10245</v>
      </c>
      <c r="D57" s="1">
        <f>15390</f>
        <v>15390</v>
      </c>
      <c r="E57" s="1">
        <f t="shared" si="1"/>
        <v>15.029296875</v>
      </c>
    </row>
    <row r="58" spans="1:5" x14ac:dyDescent="0.25">
      <c r="A58" s="1">
        <f>19664</f>
        <v>19664</v>
      </c>
      <c r="B58" s="1">
        <f>0</f>
        <v>0</v>
      </c>
      <c r="C58" s="1">
        <f>10387</f>
        <v>10387</v>
      </c>
      <c r="D58" s="1">
        <f>15390</f>
        <v>15390</v>
      </c>
      <c r="E58" s="1">
        <f t="shared" si="1"/>
        <v>15.029296875</v>
      </c>
    </row>
    <row r="59" spans="1:5" x14ac:dyDescent="0.25">
      <c r="A59" s="1">
        <f>20090</f>
        <v>20090</v>
      </c>
      <c r="B59" s="1">
        <f>0</f>
        <v>0</v>
      </c>
      <c r="C59" s="1">
        <f>10565</f>
        <v>10565</v>
      </c>
      <c r="D59" s="1">
        <f>15391</f>
        <v>15391</v>
      </c>
      <c r="E59" s="1">
        <f>15.0302734375</f>
        <v>15.0302734375</v>
      </c>
    </row>
    <row r="60" spans="1:5" x14ac:dyDescent="0.25">
      <c r="A60" s="1">
        <f>20424</f>
        <v>20424</v>
      </c>
      <c r="B60" s="1">
        <f>0</f>
        <v>0</v>
      </c>
      <c r="C60" s="1">
        <f>10794</f>
        <v>10794</v>
      </c>
      <c r="D60" s="1">
        <f>15390</f>
        <v>15390</v>
      </c>
      <c r="E60" s="1">
        <f t="shared" ref="E60:E66" si="2">15.029296875</f>
        <v>15.029296875</v>
      </c>
    </row>
    <row r="61" spans="1:5" x14ac:dyDescent="0.25">
      <c r="A61" s="1">
        <f>20747</f>
        <v>20747</v>
      </c>
      <c r="B61" s="1">
        <f>18</f>
        <v>18</v>
      </c>
      <c r="C61" s="1">
        <f>10946</f>
        <v>10946</v>
      </c>
      <c r="D61" s="1">
        <f>15390</f>
        <v>15390</v>
      </c>
      <c r="E61" s="1">
        <f t="shared" si="2"/>
        <v>15.029296875</v>
      </c>
    </row>
    <row r="62" spans="1:5" x14ac:dyDescent="0.25">
      <c r="A62" s="1">
        <f>21052</f>
        <v>21052</v>
      </c>
      <c r="B62" s="1">
        <f>0</f>
        <v>0</v>
      </c>
      <c r="C62" s="1">
        <f>11124</f>
        <v>11124</v>
      </c>
      <c r="D62" s="1">
        <f>15390</f>
        <v>15390</v>
      </c>
      <c r="E62" s="1">
        <f t="shared" si="2"/>
        <v>15.029296875</v>
      </c>
    </row>
    <row r="63" spans="1:5" x14ac:dyDescent="0.25">
      <c r="A63" s="1">
        <f>21342</f>
        <v>21342</v>
      </c>
      <c r="B63" s="1">
        <f>0</f>
        <v>0</v>
      </c>
      <c r="C63" s="1">
        <f>11276</f>
        <v>11276</v>
      </c>
      <c r="D63" s="1">
        <f>15390</f>
        <v>15390</v>
      </c>
      <c r="E63" s="1">
        <f t="shared" si="2"/>
        <v>15.029296875</v>
      </c>
    </row>
    <row r="64" spans="1:5" x14ac:dyDescent="0.25">
      <c r="A64" s="1">
        <f>21704</f>
        <v>21704</v>
      </c>
      <c r="B64" s="1">
        <f>0</f>
        <v>0</v>
      </c>
      <c r="C64" s="1">
        <f>11444</f>
        <v>11444</v>
      </c>
      <c r="D64" s="1">
        <f>15390</f>
        <v>15390</v>
      </c>
      <c r="E64" s="1">
        <f t="shared" si="2"/>
        <v>15.029296875</v>
      </c>
    </row>
    <row r="65" spans="1:5" x14ac:dyDescent="0.25">
      <c r="A65" s="1">
        <f>22051</f>
        <v>22051</v>
      </c>
      <c r="B65" s="1">
        <f>7</f>
        <v>7</v>
      </c>
      <c r="C65" s="1">
        <f>11611</f>
        <v>11611</v>
      </c>
      <c r="D65" s="1">
        <f>15390</f>
        <v>15390</v>
      </c>
      <c r="E65" s="1">
        <f t="shared" si="2"/>
        <v>15.029296875</v>
      </c>
    </row>
    <row r="66" spans="1:5" x14ac:dyDescent="0.25">
      <c r="A66" s="1">
        <f>22410</f>
        <v>22410</v>
      </c>
      <c r="B66" s="1">
        <f>0</f>
        <v>0</v>
      </c>
      <c r="C66" s="1">
        <f>11823</f>
        <v>11823</v>
      </c>
      <c r="D66" s="1">
        <f>15390</f>
        <v>15390</v>
      </c>
      <c r="E66" s="1">
        <f t="shared" si="2"/>
        <v>15.029296875</v>
      </c>
    </row>
    <row r="67" spans="1:5" x14ac:dyDescent="0.25">
      <c r="A67" s="1">
        <f>22760</f>
        <v>22760</v>
      </c>
      <c r="B67" s="1">
        <f>0</f>
        <v>0</v>
      </c>
      <c r="C67" s="1">
        <f>11981</f>
        <v>11981</v>
      </c>
      <c r="D67" s="1">
        <f t="shared" ref="D67:D80" si="3">15596</f>
        <v>15596</v>
      </c>
      <c r="E67" s="1">
        <f t="shared" ref="E67:E80" si="4">15.23046875</f>
        <v>15.23046875</v>
      </c>
    </row>
    <row r="68" spans="1:5" x14ac:dyDescent="0.25">
      <c r="A68" s="1">
        <f>23103</f>
        <v>23103</v>
      </c>
      <c r="B68" s="1">
        <f>0</f>
        <v>0</v>
      </c>
      <c r="C68" s="1">
        <f>12156</f>
        <v>12156</v>
      </c>
      <c r="D68" s="1">
        <f t="shared" si="3"/>
        <v>15596</v>
      </c>
      <c r="E68" s="1">
        <f t="shared" si="4"/>
        <v>15.23046875</v>
      </c>
    </row>
    <row r="69" spans="1:5" x14ac:dyDescent="0.25">
      <c r="A69" s="1">
        <f>23483</f>
        <v>23483</v>
      </c>
      <c r="B69" s="1">
        <f>0</f>
        <v>0</v>
      </c>
      <c r="C69" s="1">
        <f>12308</f>
        <v>12308</v>
      </c>
      <c r="D69" s="1">
        <f t="shared" si="3"/>
        <v>15596</v>
      </c>
      <c r="E69" s="1">
        <f t="shared" si="4"/>
        <v>15.23046875</v>
      </c>
    </row>
    <row r="70" spans="1:5" x14ac:dyDescent="0.25">
      <c r="A70" s="1">
        <f>23803</f>
        <v>23803</v>
      </c>
      <c r="B70" s="1">
        <f>20</f>
        <v>20</v>
      </c>
      <c r="C70" s="1">
        <f>12467</f>
        <v>12467</v>
      </c>
      <c r="D70" s="1">
        <f t="shared" si="3"/>
        <v>15596</v>
      </c>
      <c r="E70" s="1">
        <f t="shared" si="4"/>
        <v>15.23046875</v>
      </c>
    </row>
    <row r="71" spans="1:5" x14ac:dyDescent="0.25">
      <c r="A71" s="1">
        <f>24085</f>
        <v>24085</v>
      </c>
      <c r="B71" s="1">
        <f>2</f>
        <v>2</v>
      </c>
      <c r="C71" s="1">
        <f>12623</f>
        <v>12623</v>
      </c>
      <c r="D71" s="1">
        <f t="shared" si="3"/>
        <v>15596</v>
      </c>
      <c r="E71" s="1">
        <f t="shared" si="4"/>
        <v>15.23046875</v>
      </c>
    </row>
    <row r="72" spans="1:5" x14ac:dyDescent="0.25">
      <c r="A72" s="1">
        <f>24407</f>
        <v>24407</v>
      </c>
      <c r="B72" s="1">
        <f t="shared" ref="B72:B91" si="5">0</f>
        <v>0</v>
      </c>
      <c r="C72" s="1">
        <f>12798</f>
        <v>12798</v>
      </c>
      <c r="D72" s="1">
        <f t="shared" si="3"/>
        <v>15596</v>
      </c>
      <c r="E72" s="1">
        <f t="shared" si="4"/>
        <v>15.23046875</v>
      </c>
    </row>
    <row r="73" spans="1:5" x14ac:dyDescent="0.25">
      <c r="A73" s="1">
        <f>24753</f>
        <v>24753</v>
      </c>
      <c r="B73" s="1">
        <f t="shared" si="5"/>
        <v>0</v>
      </c>
      <c r="C73" s="1">
        <f>12946</f>
        <v>12946</v>
      </c>
      <c r="D73" s="1">
        <f t="shared" si="3"/>
        <v>15596</v>
      </c>
      <c r="E73" s="1">
        <f t="shared" si="4"/>
        <v>15.23046875</v>
      </c>
    </row>
    <row r="74" spans="1:5" x14ac:dyDescent="0.25">
      <c r="A74" s="1">
        <f>25110</f>
        <v>25110</v>
      </c>
      <c r="B74" s="1">
        <f t="shared" si="5"/>
        <v>0</v>
      </c>
      <c r="C74" s="1">
        <f>13104</f>
        <v>13104</v>
      </c>
      <c r="D74" s="1">
        <f t="shared" si="3"/>
        <v>15596</v>
      </c>
      <c r="E74" s="1">
        <f t="shared" si="4"/>
        <v>15.23046875</v>
      </c>
    </row>
    <row r="75" spans="1:5" x14ac:dyDescent="0.25">
      <c r="A75" s="1">
        <f>25461</f>
        <v>25461</v>
      </c>
      <c r="B75" s="1">
        <f t="shared" si="5"/>
        <v>0</v>
      </c>
      <c r="C75" s="1">
        <f>13235</f>
        <v>13235</v>
      </c>
      <c r="D75" s="1">
        <f t="shared" si="3"/>
        <v>15596</v>
      </c>
      <c r="E75" s="1">
        <f t="shared" si="4"/>
        <v>15.23046875</v>
      </c>
    </row>
    <row r="76" spans="1:5" x14ac:dyDescent="0.25">
      <c r="A76" s="1">
        <f>25795</f>
        <v>25795</v>
      </c>
      <c r="B76" s="1">
        <f t="shared" si="5"/>
        <v>0</v>
      </c>
      <c r="C76" s="1">
        <f>13371</f>
        <v>13371</v>
      </c>
      <c r="D76" s="1">
        <f t="shared" si="3"/>
        <v>15596</v>
      </c>
      <c r="E76" s="1">
        <f t="shared" si="4"/>
        <v>15.23046875</v>
      </c>
    </row>
    <row r="77" spans="1:5" x14ac:dyDescent="0.25">
      <c r="A77" s="1">
        <f>26154</f>
        <v>26154</v>
      </c>
      <c r="B77" s="1">
        <f t="shared" si="5"/>
        <v>0</v>
      </c>
      <c r="C77" s="1">
        <f>13540</f>
        <v>13540</v>
      </c>
      <c r="D77" s="1">
        <f t="shared" si="3"/>
        <v>15596</v>
      </c>
      <c r="E77" s="1">
        <f t="shared" si="4"/>
        <v>15.23046875</v>
      </c>
    </row>
    <row r="78" spans="1:5" x14ac:dyDescent="0.25">
      <c r="A78" s="1">
        <f>26522</f>
        <v>26522</v>
      </c>
      <c r="B78" s="1">
        <f t="shared" si="5"/>
        <v>0</v>
      </c>
      <c r="C78" s="1">
        <f>13733</f>
        <v>13733</v>
      </c>
      <c r="D78" s="1">
        <f t="shared" si="3"/>
        <v>15596</v>
      </c>
      <c r="E78" s="1">
        <f t="shared" si="4"/>
        <v>15.23046875</v>
      </c>
    </row>
    <row r="79" spans="1:5" x14ac:dyDescent="0.25">
      <c r="A79" s="1">
        <f>26840</f>
        <v>26840</v>
      </c>
      <c r="B79" s="1">
        <f t="shared" si="5"/>
        <v>0</v>
      </c>
      <c r="C79" s="1">
        <f>13891</f>
        <v>13891</v>
      </c>
      <c r="D79" s="1">
        <f t="shared" si="3"/>
        <v>15596</v>
      </c>
      <c r="E79" s="1">
        <f t="shared" si="4"/>
        <v>15.23046875</v>
      </c>
    </row>
    <row r="80" spans="1:5" x14ac:dyDescent="0.25">
      <c r="A80" s="1">
        <f>27133</f>
        <v>27133</v>
      </c>
      <c r="B80" s="1">
        <f t="shared" si="5"/>
        <v>0</v>
      </c>
      <c r="C80" s="1">
        <f>14082</f>
        <v>14082</v>
      </c>
      <c r="D80" s="1">
        <f t="shared" si="3"/>
        <v>15596</v>
      </c>
      <c r="E80" s="1">
        <f t="shared" si="4"/>
        <v>15.23046875</v>
      </c>
    </row>
    <row r="81" spans="1:5" x14ac:dyDescent="0.25">
      <c r="A81" s="1">
        <f>27450</f>
        <v>27450</v>
      </c>
      <c r="B81" s="1">
        <f t="shared" si="5"/>
        <v>0</v>
      </c>
      <c r="C81" s="1">
        <f>14251</f>
        <v>14251</v>
      </c>
      <c r="D81" s="1">
        <f>15597</f>
        <v>15597</v>
      </c>
      <c r="E81" s="1">
        <f>15.2314453125</f>
        <v>15.2314453125</v>
      </c>
    </row>
    <row r="82" spans="1:5" x14ac:dyDescent="0.25">
      <c r="A82" s="1">
        <f>27763</f>
        <v>27763</v>
      </c>
      <c r="B82" s="1">
        <f t="shared" si="5"/>
        <v>0</v>
      </c>
      <c r="C82" s="1">
        <f>14425</f>
        <v>14425</v>
      </c>
      <c r="D82" s="1">
        <f>15596</f>
        <v>15596</v>
      </c>
      <c r="E82" s="1">
        <f>15.23046875</f>
        <v>15.23046875</v>
      </c>
    </row>
    <row r="83" spans="1:5" x14ac:dyDescent="0.25">
      <c r="A83" s="1">
        <f>28112</f>
        <v>28112</v>
      </c>
      <c r="B83" s="1">
        <f t="shared" si="5"/>
        <v>0</v>
      </c>
      <c r="C83" s="1">
        <f>14563</f>
        <v>14563</v>
      </c>
      <c r="D83" s="1">
        <f>15624</f>
        <v>15624</v>
      </c>
      <c r="E83" s="1">
        <f>15.2578125</f>
        <v>15.2578125</v>
      </c>
    </row>
    <row r="84" spans="1:5" x14ac:dyDescent="0.25">
      <c r="A84" s="1">
        <f>28447</f>
        <v>28447</v>
      </c>
      <c r="B84" s="1">
        <f t="shared" si="5"/>
        <v>0</v>
      </c>
      <c r="C84" s="1">
        <f>14756</f>
        <v>14756</v>
      </c>
      <c r="D84" s="1">
        <f>15456</f>
        <v>15456</v>
      </c>
      <c r="E84" s="1">
        <f>15.09375</f>
        <v>15.09375</v>
      </c>
    </row>
    <row r="85" spans="1:5" x14ac:dyDescent="0.25">
      <c r="A85" s="1">
        <f>28780</f>
        <v>28780</v>
      </c>
      <c r="B85" s="1">
        <f t="shared" si="5"/>
        <v>0</v>
      </c>
      <c r="C85" s="1">
        <f>14892</f>
        <v>14892</v>
      </c>
      <c r="D85" s="1">
        <f>15460</f>
        <v>15460</v>
      </c>
      <c r="E85" s="1">
        <f>15.09765625</f>
        <v>15.09765625</v>
      </c>
    </row>
    <row r="86" spans="1:5" x14ac:dyDescent="0.25">
      <c r="A86" s="1">
        <f>29123</f>
        <v>29123</v>
      </c>
      <c r="B86" s="1">
        <f t="shared" si="5"/>
        <v>0</v>
      </c>
      <c r="C86" s="1">
        <f>15063</f>
        <v>15063</v>
      </c>
      <c r="D86" s="1">
        <f>15468</f>
        <v>15468</v>
      </c>
      <c r="E86" s="1">
        <f t="shared" ref="E86:E91" si="6">15.10546875</f>
        <v>15.10546875</v>
      </c>
    </row>
    <row r="87" spans="1:5" x14ac:dyDescent="0.25">
      <c r="A87" s="1">
        <f>29473</f>
        <v>29473</v>
      </c>
      <c r="B87" s="1">
        <f t="shared" si="5"/>
        <v>0</v>
      </c>
      <c r="C87" s="1">
        <f>15184</f>
        <v>15184</v>
      </c>
      <c r="D87" s="1">
        <f>15468</f>
        <v>15468</v>
      </c>
      <c r="E87" s="1">
        <f t="shared" si="6"/>
        <v>15.10546875</v>
      </c>
    </row>
    <row r="88" spans="1:5" x14ac:dyDescent="0.25">
      <c r="A88" s="1">
        <f>29782</f>
        <v>29782</v>
      </c>
      <c r="B88" s="1">
        <f t="shared" si="5"/>
        <v>0</v>
      </c>
      <c r="C88" s="1">
        <f>15342</f>
        <v>15342</v>
      </c>
      <c r="D88" s="1">
        <f>15468</f>
        <v>15468</v>
      </c>
      <c r="E88" s="1">
        <f t="shared" si="6"/>
        <v>15.10546875</v>
      </c>
    </row>
    <row r="89" spans="1:5" x14ac:dyDescent="0.25">
      <c r="A89" s="1">
        <f>30070</f>
        <v>30070</v>
      </c>
      <c r="B89" s="1">
        <f t="shared" si="5"/>
        <v>0</v>
      </c>
      <c r="C89" s="1">
        <f>15467</f>
        <v>15467</v>
      </c>
      <c r="D89" s="1">
        <f>15468</f>
        <v>15468</v>
      </c>
      <c r="E89" s="1">
        <f t="shared" si="6"/>
        <v>15.10546875</v>
      </c>
    </row>
    <row r="90" spans="1:5" x14ac:dyDescent="0.25">
      <c r="A90" s="1">
        <f>30361</f>
        <v>30361</v>
      </c>
      <c r="B90" s="1">
        <f t="shared" si="5"/>
        <v>0</v>
      </c>
      <c r="C90" s="1">
        <f>15620</f>
        <v>15620</v>
      </c>
      <c r="D90" s="1">
        <f>15468</f>
        <v>15468</v>
      </c>
      <c r="E90" s="1">
        <f t="shared" si="6"/>
        <v>15.10546875</v>
      </c>
    </row>
    <row r="91" spans="1:5" x14ac:dyDescent="0.25">
      <c r="A91" s="1">
        <f>30700</f>
        <v>30700</v>
      </c>
      <c r="B91" s="1">
        <f t="shared" si="5"/>
        <v>0</v>
      </c>
      <c r="C91" s="1">
        <f>15747</f>
        <v>15747</v>
      </c>
      <c r="D91" s="1">
        <f>15468</f>
        <v>15468</v>
      </c>
      <c r="E91" s="1">
        <f t="shared" si="6"/>
        <v>15.10546875</v>
      </c>
    </row>
    <row r="92" spans="1:5" x14ac:dyDescent="0.25">
      <c r="A92" s="1">
        <f>31047</f>
        <v>31047</v>
      </c>
      <c r="B92" s="1">
        <f>3</f>
        <v>3</v>
      </c>
      <c r="C92" s="1">
        <f>15949</f>
        <v>15949</v>
      </c>
      <c r="D92" s="1">
        <f>15664</f>
        <v>15664</v>
      </c>
      <c r="E92" s="1">
        <f t="shared" ref="E92:E98" si="7">15.296875</f>
        <v>15.296875</v>
      </c>
    </row>
    <row r="93" spans="1:5" x14ac:dyDescent="0.25">
      <c r="A93" s="1">
        <f>31370</f>
        <v>31370</v>
      </c>
      <c r="B93" s="1">
        <f>0</f>
        <v>0</v>
      </c>
      <c r="C93" s="1">
        <f>16110</f>
        <v>16110</v>
      </c>
      <c r="D93" s="1">
        <f>15664</f>
        <v>15664</v>
      </c>
      <c r="E93" s="1">
        <f t="shared" si="7"/>
        <v>15.296875</v>
      </c>
    </row>
    <row r="94" spans="1:5" x14ac:dyDescent="0.25">
      <c r="A94" s="1">
        <f>31735</f>
        <v>31735</v>
      </c>
      <c r="B94" s="1">
        <f>0</f>
        <v>0</v>
      </c>
      <c r="C94" s="1">
        <f>16276</f>
        <v>16276</v>
      </c>
      <c r="D94" s="1">
        <f>15664</f>
        <v>15664</v>
      </c>
      <c r="E94" s="1">
        <f t="shared" si="7"/>
        <v>15.296875</v>
      </c>
    </row>
    <row r="95" spans="1:5" x14ac:dyDescent="0.25">
      <c r="A95" s="1">
        <f>32096</f>
        <v>32096</v>
      </c>
      <c r="B95" s="1">
        <f>0</f>
        <v>0</v>
      </c>
      <c r="C95" s="1">
        <f>16413</f>
        <v>16413</v>
      </c>
      <c r="D95" s="1">
        <f>15664</f>
        <v>15664</v>
      </c>
      <c r="E95" s="1">
        <f t="shared" si="7"/>
        <v>15.296875</v>
      </c>
    </row>
    <row r="96" spans="1:5" x14ac:dyDescent="0.25">
      <c r="A96" s="1">
        <f>32409</f>
        <v>32409</v>
      </c>
      <c r="B96" s="1">
        <f>4</f>
        <v>4</v>
      </c>
      <c r="C96" s="1">
        <f>16568</f>
        <v>16568</v>
      </c>
      <c r="D96" s="1">
        <f>15664</f>
        <v>15664</v>
      </c>
      <c r="E96" s="1">
        <f t="shared" si="7"/>
        <v>15.296875</v>
      </c>
    </row>
    <row r="97" spans="1:5" x14ac:dyDescent="0.25">
      <c r="A97" s="1">
        <f>32683</f>
        <v>32683</v>
      </c>
      <c r="B97" s="1">
        <f>0</f>
        <v>0</v>
      </c>
      <c r="C97" s="1">
        <f>16698</f>
        <v>16698</v>
      </c>
      <c r="D97" s="1">
        <f>15664</f>
        <v>15664</v>
      </c>
      <c r="E97" s="1">
        <f t="shared" si="7"/>
        <v>15.296875</v>
      </c>
    </row>
    <row r="98" spans="1:5" x14ac:dyDescent="0.25">
      <c r="A98" s="1">
        <f>32966</f>
        <v>32966</v>
      </c>
      <c r="B98" s="1">
        <f>0</f>
        <v>0</v>
      </c>
      <c r="C98" s="1">
        <f>16867</f>
        <v>16867</v>
      </c>
      <c r="D98" s="1">
        <f>15664</f>
        <v>15664</v>
      </c>
      <c r="E98" s="1">
        <f t="shared" si="7"/>
        <v>15.296875</v>
      </c>
    </row>
    <row r="99" spans="1:5" x14ac:dyDescent="0.25">
      <c r="A99" s="1">
        <f>33227</f>
        <v>33227</v>
      </c>
      <c r="B99" s="1">
        <f>0</f>
        <v>0</v>
      </c>
      <c r="C99" s="1">
        <f>17003</f>
        <v>17003</v>
      </c>
      <c r="D99" s="1">
        <f>15665</f>
        <v>15665</v>
      </c>
      <c r="E99" s="1">
        <f>15.2978515625</f>
        <v>15.2978515625</v>
      </c>
    </row>
    <row r="100" spans="1:5" x14ac:dyDescent="0.25">
      <c r="A100" s="1">
        <f>33543</f>
        <v>33543</v>
      </c>
      <c r="B100" s="1">
        <f>0</f>
        <v>0</v>
      </c>
      <c r="C100" s="1">
        <f>17167</f>
        <v>17167</v>
      </c>
      <c r="D100" s="1">
        <f>15664</f>
        <v>15664</v>
      </c>
      <c r="E100" s="1">
        <f>15.296875</f>
        <v>15.296875</v>
      </c>
    </row>
    <row r="101" spans="1:5" x14ac:dyDescent="0.25">
      <c r="A101" s="1">
        <f>33872</f>
        <v>33872</v>
      </c>
      <c r="B101" s="1">
        <f>9</f>
        <v>9</v>
      </c>
      <c r="C101" s="1">
        <f>17335</f>
        <v>17335</v>
      </c>
      <c r="D101" s="1">
        <f>15664</f>
        <v>15664</v>
      </c>
      <c r="E101" s="1">
        <f>15.296875</f>
        <v>15.296875</v>
      </c>
    </row>
    <row r="102" spans="1:5" x14ac:dyDescent="0.25">
      <c r="A102" s="1">
        <f>34205</f>
        <v>34205</v>
      </c>
      <c r="B102" s="1">
        <f>0</f>
        <v>0</v>
      </c>
      <c r="C102" s="1">
        <f>17468</f>
        <v>17468</v>
      </c>
      <c r="D102" s="1">
        <f>15664</f>
        <v>15664</v>
      </c>
      <c r="E102" s="1">
        <f>15.296875</f>
        <v>15.296875</v>
      </c>
    </row>
    <row r="103" spans="1:5" x14ac:dyDescent="0.25">
      <c r="A103" s="1">
        <f>34494</f>
        <v>34494</v>
      </c>
      <c r="B103" s="1">
        <f>0</f>
        <v>0</v>
      </c>
      <c r="C103" s="1">
        <f>17593</f>
        <v>17593</v>
      </c>
      <c r="D103" s="1">
        <f>15669</f>
        <v>15669</v>
      </c>
      <c r="E103" s="1">
        <f>15.3017578125</f>
        <v>15.3017578125</v>
      </c>
    </row>
    <row r="104" spans="1:5" x14ac:dyDescent="0.25">
      <c r="C104" s="1">
        <f>17781</f>
        <v>17781</v>
      </c>
      <c r="D104" s="1">
        <f>15476</f>
        <v>15476</v>
      </c>
      <c r="E104" s="1">
        <f>15.11328125</f>
        <v>15.11328125</v>
      </c>
    </row>
    <row r="105" spans="1:5" x14ac:dyDescent="0.25">
      <c r="C105" s="1">
        <f>17940</f>
        <v>17940</v>
      </c>
      <c r="D105" s="1">
        <f>15484</f>
        <v>15484</v>
      </c>
      <c r="E105" s="1">
        <f>15.12109375</f>
        <v>15.12109375</v>
      </c>
    </row>
    <row r="106" spans="1:5" x14ac:dyDescent="0.25">
      <c r="C106" s="1">
        <f>18095</f>
        <v>18095</v>
      </c>
      <c r="D106" s="1">
        <f>15484</f>
        <v>15484</v>
      </c>
      <c r="E106" s="1">
        <f>15.12109375</f>
        <v>15.12109375</v>
      </c>
    </row>
    <row r="107" spans="1:5" x14ac:dyDescent="0.25">
      <c r="C107" s="1">
        <f>18240</f>
        <v>18240</v>
      </c>
      <c r="D107" s="1">
        <f>15604</f>
        <v>15604</v>
      </c>
      <c r="E107" s="1">
        <f>15.23828125</f>
        <v>15.23828125</v>
      </c>
    </row>
    <row r="108" spans="1:5" x14ac:dyDescent="0.25">
      <c r="C108" s="1">
        <f>18366</f>
        <v>18366</v>
      </c>
      <c r="D108" s="1">
        <f>15604</f>
        <v>15604</v>
      </c>
      <c r="E108" s="1">
        <f>15.23828125</f>
        <v>15.23828125</v>
      </c>
    </row>
    <row r="109" spans="1:5" x14ac:dyDescent="0.25">
      <c r="C109" s="1">
        <f>18547</f>
        <v>18547</v>
      </c>
      <c r="D109" s="1">
        <f>15605</f>
        <v>15605</v>
      </c>
      <c r="E109" s="1">
        <f>15.2392578125</f>
        <v>15.2392578125</v>
      </c>
    </row>
    <row r="110" spans="1:5" x14ac:dyDescent="0.25">
      <c r="C110" s="1">
        <f>18727</f>
        <v>18727</v>
      </c>
      <c r="D110" s="1">
        <f>15640</f>
        <v>15640</v>
      </c>
      <c r="E110" s="1">
        <f>15.2734375</f>
        <v>15.2734375</v>
      </c>
    </row>
    <row r="111" spans="1:5" x14ac:dyDescent="0.25">
      <c r="C111" s="1">
        <f>18951</f>
        <v>18951</v>
      </c>
      <c r="D111" s="1">
        <f>15673</f>
        <v>15673</v>
      </c>
      <c r="E111" s="1">
        <f>15.3056640625</f>
        <v>15.3056640625</v>
      </c>
    </row>
    <row r="112" spans="1:5" x14ac:dyDescent="0.25">
      <c r="C112" s="1">
        <f>19136</f>
        <v>19136</v>
      </c>
      <c r="D112" s="1">
        <f>15680</f>
        <v>15680</v>
      </c>
      <c r="E112" s="1">
        <f>15.3125</f>
        <v>15.3125</v>
      </c>
    </row>
    <row r="113" spans="3:5" x14ac:dyDescent="0.25">
      <c r="C113" s="1">
        <f>19313</f>
        <v>19313</v>
      </c>
      <c r="D113" s="1">
        <f>15681</f>
        <v>15681</v>
      </c>
      <c r="E113" s="1">
        <f>15.3134765625</f>
        <v>15.3134765625</v>
      </c>
    </row>
    <row r="114" spans="3:5" x14ac:dyDescent="0.25">
      <c r="C114" s="1">
        <f>19478</f>
        <v>19478</v>
      </c>
      <c r="D114" s="1">
        <f>15680</f>
        <v>15680</v>
      </c>
      <c r="E114" s="1">
        <f t="shared" ref="E114:E119" si="8">15.3125</f>
        <v>15.3125</v>
      </c>
    </row>
    <row r="115" spans="3:5" x14ac:dyDescent="0.25">
      <c r="C115" s="1">
        <f>19703</f>
        <v>19703</v>
      </c>
      <c r="D115" s="1">
        <f>15680</f>
        <v>15680</v>
      </c>
      <c r="E115" s="1">
        <f t="shared" si="8"/>
        <v>15.3125</v>
      </c>
    </row>
    <row r="116" spans="3:5" x14ac:dyDescent="0.25">
      <c r="C116" s="1">
        <f>19889</f>
        <v>19889</v>
      </c>
      <c r="D116" s="1">
        <f>15680</f>
        <v>15680</v>
      </c>
      <c r="E116" s="1">
        <f t="shared" si="8"/>
        <v>15.3125</v>
      </c>
    </row>
    <row r="117" spans="3:5" x14ac:dyDescent="0.25">
      <c r="C117" s="1">
        <f>20080</f>
        <v>20080</v>
      </c>
      <c r="D117" s="1">
        <f>15680</f>
        <v>15680</v>
      </c>
      <c r="E117" s="1">
        <f t="shared" si="8"/>
        <v>15.3125</v>
      </c>
    </row>
    <row r="118" spans="3:5" x14ac:dyDescent="0.25">
      <c r="C118" s="1">
        <f>20249</f>
        <v>20249</v>
      </c>
      <c r="D118" s="1">
        <f>15680</f>
        <v>15680</v>
      </c>
      <c r="E118" s="1">
        <f t="shared" si="8"/>
        <v>15.3125</v>
      </c>
    </row>
    <row r="119" spans="3:5" x14ac:dyDescent="0.25">
      <c r="C119" s="1">
        <f>20402</f>
        <v>20402</v>
      </c>
      <c r="D119" s="1">
        <f>15680</f>
        <v>15680</v>
      </c>
      <c r="E119" s="1">
        <f t="shared" si="8"/>
        <v>15.3125</v>
      </c>
    </row>
    <row r="120" spans="3:5" x14ac:dyDescent="0.25">
      <c r="C120" s="1">
        <f>20626</f>
        <v>20626</v>
      </c>
      <c r="D120" s="1">
        <f>15701</f>
        <v>15701</v>
      </c>
      <c r="E120" s="1">
        <f>15.3330078125</f>
        <v>15.3330078125</v>
      </c>
    </row>
    <row r="121" spans="3:5" x14ac:dyDescent="0.25">
      <c r="C121" s="1">
        <f>20787</f>
        <v>20787</v>
      </c>
      <c r="D121" s="1">
        <f>15568</f>
        <v>15568</v>
      </c>
      <c r="E121" s="1">
        <f>15.203125</f>
        <v>15.203125</v>
      </c>
    </row>
    <row r="122" spans="3:5" x14ac:dyDescent="0.25">
      <c r="C122" s="1">
        <f>20939</f>
        <v>20939</v>
      </c>
      <c r="D122" s="1">
        <f>15568</f>
        <v>15568</v>
      </c>
      <c r="E122" s="1">
        <f>15.203125</f>
        <v>15.203125</v>
      </c>
    </row>
    <row r="123" spans="3:5" x14ac:dyDescent="0.25">
      <c r="C123" s="1">
        <f>21090</f>
        <v>21090</v>
      </c>
      <c r="D123" s="1">
        <f>15568</f>
        <v>15568</v>
      </c>
      <c r="E123" s="1">
        <f>15.203125</f>
        <v>15.203125</v>
      </c>
    </row>
    <row r="124" spans="3:5" x14ac:dyDescent="0.25">
      <c r="C124" s="1">
        <f>21234</f>
        <v>21234</v>
      </c>
      <c r="D124" s="1">
        <f>15568</f>
        <v>15568</v>
      </c>
      <c r="E124" s="1">
        <f>15.203125</f>
        <v>15.203125</v>
      </c>
    </row>
    <row r="125" spans="3:5" x14ac:dyDescent="0.25">
      <c r="C125" s="1">
        <f>21433</f>
        <v>21433</v>
      </c>
      <c r="D125" s="1">
        <f>15569</f>
        <v>15569</v>
      </c>
      <c r="E125" s="1">
        <f>15.2041015625</f>
        <v>15.2041015625</v>
      </c>
    </row>
    <row r="126" spans="3:5" x14ac:dyDescent="0.25">
      <c r="C126" s="1">
        <f>21565</f>
        <v>21565</v>
      </c>
      <c r="D126" s="1">
        <f>15568</f>
        <v>15568</v>
      </c>
      <c r="E126" s="1">
        <f>15.203125</f>
        <v>15.203125</v>
      </c>
    </row>
    <row r="127" spans="3:5" x14ac:dyDescent="0.25">
      <c r="C127" s="1">
        <f>21747</f>
        <v>21747</v>
      </c>
      <c r="D127" s="1">
        <f>15568</f>
        <v>15568</v>
      </c>
      <c r="E127" s="1">
        <f>15.203125</f>
        <v>15.203125</v>
      </c>
    </row>
    <row r="128" spans="3:5" x14ac:dyDescent="0.25">
      <c r="C128" s="1">
        <f>21927</f>
        <v>21927</v>
      </c>
      <c r="D128" s="1">
        <f>15720</f>
        <v>15720</v>
      </c>
      <c r="E128" s="1">
        <f>15.3515625</f>
        <v>15.3515625</v>
      </c>
    </row>
    <row r="129" spans="3:5" x14ac:dyDescent="0.25">
      <c r="C129" s="1">
        <f>22137</f>
        <v>22137</v>
      </c>
      <c r="D129" s="1">
        <f>15737</f>
        <v>15737</v>
      </c>
      <c r="E129" s="1">
        <f>15.3681640625</f>
        <v>15.3681640625</v>
      </c>
    </row>
    <row r="130" spans="3:5" x14ac:dyDescent="0.25">
      <c r="C130" s="1">
        <f>22272</f>
        <v>22272</v>
      </c>
      <c r="D130" s="1">
        <f t="shared" ref="D130:D137" si="9">15736</f>
        <v>15736</v>
      </c>
      <c r="E130" s="1">
        <f t="shared" ref="E130:E137" si="10">15.3671875</f>
        <v>15.3671875</v>
      </c>
    </row>
    <row r="131" spans="3:5" x14ac:dyDescent="0.25">
      <c r="C131" s="1">
        <f>22420</f>
        <v>22420</v>
      </c>
      <c r="D131" s="1">
        <f t="shared" si="9"/>
        <v>15736</v>
      </c>
      <c r="E131" s="1">
        <f t="shared" si="10"/>
        <v>15.3671875</v>
      </c>
    </row>
    <row r="132" spans="3:5" x14ac:dyDescent="0.25">
      <c r="C132" s="1">
        <f>22585</f>
        <v>22585</v>
      </c>
      <c r="D132" s="1">
        <f t="shared" si="9"/>
        <v>15736</v>
      </c>
      <c r="E132" s="1">
        <f t="shared" si="10"/>
        <v>15.3671875</v>
      </c>
    </row>
    <row r="133" spans="3:5" x14ac:dyDescent="0.25">
      <c r="C133" s="1">
        <f>22773</f>
        <v>22773</v>
      </c>
      <c r="D133" s="1">
        <f t="shared" si="9"/>
        <v>15736</v>
      </c>
      <c r="E133" s="1">
        <f t="shared" si="10"/>
        <v>15.3671875</v>
      </c>
    </row>
    <row r="134" spans="3:5" x14ac:dyDescent="0.25">
      <c r="C134" s="1">
        <f>22928</f>
        <v>22928</v>
      </c>
      <c r="D134" s="1">
        <f t="shared" si="9"/>
        <v>15736</v>
      </c>
      <c r="E134" s="1">
        <f t="shared" si="10"/>
        <v>15.3671875</v>
      </c>
    </row>
    <row r="135" spans="3:5" x14ac:dyDescent="0.25">
      <c r="C135" s="1">
        <f>23098</f>
        <v>23098</v>
      </c>
      <c r="D135" s="1">
        <f t="shared" si="9"/>
        <v>15736</v>
      </c>
      <c r="E135" s="1">
        <f t="shared" si="10"/>
        <v>15.3671875</v>
      </c>
    </row>
    <row r="136" spans="3:5" x14ac:dyDescent="0.25">
      <c r="C136" s="1">
        <f>23295</f>
        <v>23295</v>
      </c>
      <c r="D136" s="1">
        <f t="shared" si="9"/>
        <v>15736</v>
      </c>
      <c r="E136" s="1">
        <f t="shared" si="10"/>
        <v>15.3671875</v>
      </c>
    </row>
    <row r="137" spans="3:5" x14ac:dyDescent="0.25">
      <c r="C137" s="1">
        <f>23463</f>
        <v>23463</v>
      </c>
      <c r="D137" s="1">
        <f t="shared" si="9"/>
        <v>15736</v>
      </c>
      <c r="E137" s="1">
        <f t="shared" si="10"/>
        <v>15.3671875</v>
      </c>
    </row>
    <row r="138" spans="3:5" x14ac:dyDescent="0.25">
      <c r="C138" s="1">
        <f>23690</f>
        <v>23690</v>
      </c>
      <c r="D138" s="1">
        <f>15780</f>
        <v>15780</v>
      </c>
      <c r="E138" s="1">
        <f>15.41015625</f>
        <v>15.41015625</v>
      </c>
    </row>
    <row r="139" spans="3:5" x14ac:dyDescent="0.25">
      <c r="C139" s="1">
        <f>23841</f>
        <v>23841</v>
      </c>
      <c r="D139" s="1">
        <f t="shared" ref="D139:D153" si="11">15708</f>
        <v>15708</v>
      </c>
      <c r="E139" s="1">
        <f t="shared" ref="E139:E153" si="12">15.33984375</f>
        <v>15.33984375</v>
      </c>
    </row>
    <row r="140" spans="3:5" x14ac:dyDescent="0.25">
      <c r="C140" s="1">
        <f>23958</f>
        <v>23958</v>
      </c>
      <c r="D140" s="1">
        <f t="shared" si="11"/>
        <v>15708</v>
      </c>
      <c r="E140" s="1">
        <f t="shared" si="12"/>
        <v>15.33984375</v>
      </c>
    </row>
    <row r="141" spans="3:5" x14ac:dyDescent="0.25">
      <c r="C141" s="1">
        <f>24101</f>
        <v>24101</v>
      </c>
      <c r="D141" s="1">
        <f t="shared" si="11"/>
        <v>15708</v>
      </c>
      <c r="E141" s="1">
        <f t="shared" si="12"/>
        <v>15.33984375</v>
      </c>
    </row>
    <row r="142" spans="3:5" x14ac:dyDescent="0.25">
      <c r="C142" s="1">
        <f>24251</f>
        <v>24251</v>
      </c>
      <c r="D142" s="1">
        <f t="shared" si="11"/>
        <v>15708</v>
      </c>
      <c r="E142" s="1">
        <f t="shared" si="12"/>
        <v>15.33984375</v>
      </c>
    </row>
    <row r="143" spans="3:5" x14ac:dyDescent="0.25">
      <c r="C143" s="1">
        <f>24430</f>
        <v>24430</v>
      </c>
      <c r="D143" s="1">
        <f t="shared" si="11"/>
        <v>15708</v>
      </c>
      <c r="E143" s="1">
        <f t="shared" si="12"/>
        <v>15.33984375</v>
      </c>
    </row>
    <row r="144" spans="3:5" x14ac:dyDescent="0.25">
      <c r="C144" s="1">
        <f>24592</f>
        <v>24592</v>
      </c>
      <c r="D144" s="1">
        <f t="shared" si="11"/>
        <v>15708</v>
      </c>
      <c r="E144" s="1">
        <f t="shared" si="12"/>
        <v>15.33984375</v>
      </c>
    </row>
    <row r="145" spans="3:5" x14ac:dyDescent="0.25">
      <c r="C145" s="1">
        <f>24770</f>
        <v>24770</v>
      </c>
      <c r="D145" s="1">
        <f t="shared" si="11"/>
        <v>15708</v>
      </c>
      <c r="E145" s="1">
        <f t="shared" si="12"/>
        <v>15.33984375</v>
      </c>
    </row>
    <row r="146" spans="3:5" x14ac:dyDescent="0.25">
      <c r="C146" s="1">
        <f>24940</f>
        <v>24940</v>
      </c>
      <c r="D146" s="1">
        <f t="shared" si="11"/>
        <v>15708</v>
      </c>
      <c r="E146" s="1">
        <f t="shared" si="12"/>
        <v>15.33984375</v>
      </c>
    </row>
    <row r="147" spans="3:5" x14ac:dyDescent="0.25">
      <c r="C147" s="1">
        <f>25109</f>
        <v>25109</v>
      </c>
      <c r="D147" s="1">
        <f t="shared" si="11"/>
        <v>15708</v>
      </c>
      <c r="E147" s="1">
        <f t="shared" si="12"/>
        <v>15.33984375</v>
      </c>
    </row>
    <row r="148" spans="3:5" x14ac:dyDescent="0.25">
      <c r="C148" s="1">
        <f>25291</f>
        <v>25291</v>
      </c>
      <c r="D148" s="1">
        <f t="shared" si="11"/>
        <v>15708</v>
      </c>
      <c r="E148" s="1">
        <f t="shared" si="12"/>
        <v>15.33984375</v>
      </c>
    </row>
    <row r="149" spans="3:5" x14ac:dyDescent="0.25">
      <c r="C149" s="1">
        <f>25472</f>
        <v>25472</v>
      </c>
      <c r="D149" s="1">
        <f t="shared" si="11"/>
        <v>15708</v>
      </c>
      <c r="E149" s="1">
        <f t="shared" si="12"/>
        <v>15.33984375</v>
      </c>
    </row>
    <row r="150" spans="3:5" x14ac:dyDescent="0.25">
      <c r="C150" s="1">
        <f>25636</f>
        <v>25636</v>
      </c>
      <c r="D150" s="1">
        <f t="shared" si="11"/>
        <v>15708</v>
      </c>
      <c r="E150" s="1">
        <f t="shared" si="12"/>
        <v>15.33984375</v>
      </c>
    </row>
    <row r="151" spans="3:5" x14ac:dyDescent="0.25">
      <c r="C151" s="1">
        <f>25803</f>
        <v>25803</v>
      </c>
      <c r="D151" s="1">
        <f t="shared" si="11"/>
        <v>15708</v>
      </c>
      <c r="E151" s="1">
        <f t="shared" si="12"/>
        <v>15.33984375</v>
      </c>
    </row>
    <row r="152" spans="3:5" x14ac:dyDescent="0.25">
      <c r="C152" s="1">
        <f>25965</f>
        <v>25965</v>
      </c>
      <c r="D152" s="1">
        <f t="shared" si="11"/>
        <v>15708</v>
      </c>
      <c r="E152" s="1">
        <f t="shared" si="12"/>
        <v>15.33984375</v>
      </c>
    </row>
    <row r="153" spans="3:5" x14ac:dyDescent="0.25">
      <c r="C153" s="1">
        <f>26171</f>
        <v>26171</v>
      </c>
      <c r="D153" s="1">
        <f t="shared" si="11"/>
        <v>15708</v>
      </c>
      <c r="E153" s="1">
        <f t="shared" si="12"/>
        <v>15.33984375</v>
      </c>
    </row>
    <row r="154" spans="3:5" x14ac:dyDescent="0.25">
      <c r="C154" s="1">
        <f>26388</f>
        <v>26388</v>
      </c>
      <c r="D154" s="1">
        <f>15706</f>
        <v>15706</v>
      </c>
      <c r="E154" s="1">
        <f>15.337890625</f>
        <v>15.337890625</v>
      </c>
    </row>
    <row r="155" spans="3:5" x14ac:dyDescent="0.25">
      <c r="C155" s="1">
        <f>26545</f>
        <v>26545</v>
      </c>
      <c r="D155" s="1">
        <f>15703</f>
        <v>15703</v>
      </c>
      <c r="E155" s="1">
        <f>15.3349609375</f>
        <v>15.3349609375</v>
      </c>
    </row>
    <row r="156" spans="3:5" x14ac:dyDescent="0.25">
      <c r="C156" s="1">
        <f>26693</f>
        <v>26693</v>
      </c>
      <c r="D156" s="1">
        <f t="shared" ref="D156:D173" si="13">15875</f>
        <v>15875</v>
      </c>
      <c r="E156" s="1">
        <f t="shared" ref="E156:E173" si="14">15.5029296875</f>
        <v>15.5029296875</v>
      </c>
    </row>
    <row r="157" spans="3:5" x14ac:dyDescent="0.25">
      <c r="C157" s="1">
        <f>26848</f>
        <v>26848</v>
      </c>
      <c r="D157" s="1">
        <f t="shared" si="13"/>
        <v>15875</v>
      </c>
      <c r="E157" s="1">
        <f t="shared" si="14"/>
        <v>15.5029296875</v>
      </c>
    </row>
    <row r="158" spans="3:5" x14ac:dyDescent="0.25">
      <c r="C158" s="1">
        <f>26978</f>
        <v>26978</v>
      </c>
      <c r="D158" s="1">
        <f t="shared" si="13"/>
        <v>15875</v>
      </c>
      <c r="E158" s="1">
        <f t="shared" si="14"/>
        <v>15.5029296875</v>
      </c>
    </row>
    <row r="159" spans="3:5" x14ac:dyDescent="0.25">
      <c r="C159" s="1">
        <f>27122</f>
        <v>27122</v>
      </c>
      <c r="D159" s="1">
        <f t="shared" si="13"/>
        <v>15875</v>
      </c>
      <c r="E159" s="1">
        <f t="shared" si="14"/>
        <v>15.5029296875</v>
      </c>
    </row>
    <row r="160" spans="3:5" x14ac:dyDescent="0.25">
      <c r="C160" s="1">
        <f>27279</f>
        <v>27279</v>
      </c>
      <c r="D160" s="1">
        <f t="shared" si="13"/>
        <v>15875</v>
      </c>
      <c r="E160" s="1">
        <f t="shared" si="14"/>
        <v>15.5029296875</v>
      </c>
    </row>
    <row r="161" spans="3:5" x14ac:dyDescent="0.25">
      <c r="C161" s="1">
        <f>27444</f>
        <v>27444</v>
      </c>
      <c r="D161" s="1">
        <f t="shared" si="13"/>
        <v>15875</v>
      </c>
      <c r="E161" s="1">
        <f t="shared" si="14"/>
        <v>15.5029296875</v>
      </c>
    </row>
    <row r="162" spans="3:5" x14ac:dyDescent="0.25">
      <c r="C162" s="1">
        <f>27574</f>
        <v>27574</v>
      </c>
      <c r="D162" s="1">
        <f t="shared" si="13"/>
        <v>15875</v>
      </c>
      <c r="E162" s="1">
        <f t="shared" si="14"/>
        <v>15.5029296875</v>
      </c>
    </row>
    <row r="163" spans="3:5" x14ac:dyDescent="0.25">
      <c r="C163" s="1">
        <f>27762</f>
        <v>27762</v>
      </c>
      <c r="D163" s="1">
        <f t="shared" si="13"/>
        <v>15875</v>
      </c>
      <c r="E163" s="1">
        <f t="shared" si="14"/>
        <v>15.5029296875</v>
      </c>
    </row>
    <row r="164" spans="3:5" x14ac:dyDescent="0.25">
      <c r="C164" s="1">
        <f>27926</f>
        <v>27926</v>
      </c>
      <c r="D164" s="1">
        <f t="shared" si="13"/>
        <v>15875</v>
      </c>
      <c r="E164" s="1">
        <f t="shared" si="14"/>
        <v>15.5029296875</v>
      </c>
    </row>
    <row r="165" spans="3:5" x14ac:dyDescent="0.25">
      <c r="C165" s="1">
        <f>28121</f>
        <v>28121</v>
      </c>
      <c r="D165" s="1">
        <f t="shared" si="13"/>
        <v>15875</v>
      </c>
      <c r="E165" s="1">
        <f t="shared" si="14"/>
        <v>15.5029296875</v>
      </c>
    </row>
    <row r="166" spans="3:5" x14ac:dyDescent="0.25">
      <c r="C166" s="1">
        <f>28287</f>
        <v>28287</v>
      </c>
      <c r="D166" s="1">
        <f t="shared" si="13"/>
        <v>15875</v>
      </c>
      <c r="E166" s="1">
        <f t="shared" si="14"/>
        <v>15.5029296875</v>
      </c>
    </row>
    <row r="167" spans="3:5" x14ac:dyDescent="0.25">
      <c r="C167" s="1">
        <f>28461</f>
        <v>28461</v>
      </c>
      <c r="D167" s="1">
        <f t="shared" si="13"/>
        <v>15875</v>
      </c>
      <c r="E167" s="1">
        <f t="shared" si="14"/>
        <v>15.5029296875</v>
      </c>
    </row>
    <row r="168" spans="3:5" x14ac:dyDescent="0.25">
      <c r="C168" s="1">
        <f>28616</f>
        <v>28616</v>
      </c>
      <c r="D168" s="1">
        <f t="shared" si="13"/>
        <v>15875</v>
      </c>
      <c r="E168" s="1">
        <f t="shared" si="14"/>
        <v>15.5029296875</v>
      </c>
    </row>
    <row r="169" spans="3:5" x14ac:dyDescent="0.25">
      <c r="C169" s="1">
        <f>28774</f>
        <v>28774</v>
      </c>
      <c r="D169" s="1">
        <f t="shared" si="13"/>
        <v>15875</v>
      </c>
      <c r="E169" s="1">
        <f t="shared" si="14"/>
        <v>15.5029296875</v>
      </c>
    </row>
    <row r="170" spans="3:5" x14ac:dyDescent="0.25">
      <c r="C170" s="1">
        <f>28941</f>
        <v>28941</v>
      </c>
      <c r="D170" s="1">
        <f t="shared" si="13"/>
        <v>15875</v>
      </c>
      <c r="E170" s="1">
        <f t="shared" si="14"/>
        <v>15.5029296875</v>
      </c>
    </row>
    <row r="171" spans="3:5" x14ac:dyDescent="0.25">
      <c r="C171" s="1">
        <f>29134</f>
        <v>29134</v>
      </c>
      <c r="D171" s="1">
        <f t="shared" si="13"/>
        <v>15875</v>
      </c>
      <c r="E171" s="1">
        <f t="shared" si="14"/>
        <v>15.5029296875</v>
      </c>
    </row>
    <row r="172" spans="3:5" x14ac:dyDescent="0.25">
      <c r="C172" s="1">
        <f>29303</f>
        <v>29303</v>
      </c>
      <c r="D172" s="1">
        <f t="shared" si="13"/>
        <v>15875</v>
      </c>
      <c r="E172" s="1">
        <f t="shared" si="14"/>
        <v>15.5029296875</v>
      </c>
    </row>
    <row r="173" spans="3:5" x14ac:dyDescent="0.25">
      <c r="C173" s="1">
        <f>29492</f>
        <v>29492</v>
      </c>
      <c r="D173" s="1">
        <f t="shared" si="13"/>
        <v>15875</v>
      </c>
      <c r="E173" s="1">
        <f t="shared" si="14"/>
        <v>15.5029296875</v>
      </c>
    </row>
    <row r="174" spans="3:5" x14ac:dyDescent="0.25">
      <c r="C174" s="1">
        <f>29647</f>
        <v>29647</v>
      </c>
      <c r="D174" s="1">
        <f>15931</f>
        <v>15931</v>
      </c>
      <c r="E174" s="1">
        <f>15.5576171875</f>
        <v>15.5576171875</v>
      </c>
    </row>
    <row r="175" spans="3:5" x14ac:dyDescent="0.25">
      <c r="C175" s="1">
        <f>29802</f>
        <v>29802</v>
      </c>
      <c r="D175" s="1">
        <f>15731</f>
        <v>15731</v>
      </c>
      <c r="E175" s="1">
        <f>15.3623046875</f>
        <v>15.3623046875</v>
      </c>
    </row>
    <row r="176" spans="3:5" x14ac:dyDescent="0.25">
      <c r="C176" s="1">
        <f>29928</f>
        <v>29928</v>
      </c>
      <c r="D176" s="1">
        <f>15733</f>
        <v>15733</v>
      </c>
      <c r="E176" s="1">
        <f t="shared" ref="E176:E181" si="15">15.3642578125</f>
        <v>15.3642578125</v>
      </c>
    </row>
    <row r="177" spans="3:5" x14ac:dyDescent="0.25">
      <c r="C177" s="1">
        <f>30086</f>
        <v>30086</v>
      </c>
      <c r="D177" s="1">
        <f>15733</f>
        <v>15733</v>
      </c>
      <c r="E177" s="1">
        <f t="shared" si="15"/>
        <v>15.3642578125</v>
      </c>
    </row>
    <row r="178" spans="3:5" x14ac:dyDescent="0.25">
      <c r="C178" s="1">
        <f>30214</f>
        <v>30214</v>
      </c>
      <c r="D178" s="1">
        <f>15733</f>
        <v>15733</v>
      </c>
      <c r="E178" s="1">
        <f t="shared" si="15"/>
        <v>15.3642578125</v>
      </c>
    </row>
    <row r="179" spans="3:5" x14ac:dyDescent="0.25">
      <c r="C179" s="1">
        <f>30366</f>
        <v>30366</v>
      </c>
      <c r="D179" s="1">
        <f>15733</f>
        <v>15733</v>
      </c>
      <c r="E179" s="1">
        <f t="shared" si="15"/>
        <v>15.3642578125</v>
      </c>
    </row>
    <row r="180" spans="3:5" x14ac:dyDescent="0.25">
      <c r="C180" s="1">
        <f>30523</f>
        <v>30523</v>
      </c>
      <c r="D180" s="1">
        <f>15733</f>
        <v>15733</v>
      </c>
      <c r="E180" s="1">
        <f t="shared" si="15"/>
        <v>15.3642578125</v>
      </c>
    </row>
    <row r="181" spans="3:5" x14ac:dyDescent="0.25">
      <c r="C181" s="1">
        <f>30713</f>
        <v>30713</v>
      </c>
      <c r="D181" s="1">
        <f>15733</f>
        <v>15733</v>
      </c>
      <c r="E181" s="1">
        <f t="shared" si="15"/>
        <v>15.3642578125</v>
      </c>
    </row>
    <row r="182" spans="3:5" x14ac:dyDescent="0.25">
      <c r="C182" s="1">
        <f>30905</f>
        <v>30905</v>
      </c>
      <c r="D182" s="1">
        <f>15837</f>
        <v>15837</v>
      </c>
      <c r="E182" s="1">
        <f>15.4658203125</f>
        <v>15.4658203125</v>
      </c>
    </row>
    <row r="183" spans="3:5" x14ac:dyDescent="0.25">
      <c r="C183" s="1">
        <f>31097</f>
        <v>31097</v>
      </c>
      <c r="D183" s="1">
        <f t="shared" ref="D183:D191" si="16">15885</f>
        <v>15885</v>
      </c>
      <c r="E183" s="1">
        <f t="shared" ref="E183:E191" si="17">15.5126953125</f>
        <v>15.5126953125</v>
      </c>
    </row>
    <row r="184" spans="3:5" x14ac:dyDescent="0.25">
      <c r="C184" s="1">
        <f>31224</f>
        <v>31224</v>
      </c>
      <c r="D184" s="1">
        <f t="shared" si="16"/>
        <v>15885</v>
      </c>
      <c r="E184" s="1">
        <f t="shared" si="17"/>
        <v>15.5126953125</v>
      </c>
    </row>
    <row r="185" spans="3:5" x14ac:dyDescent="0.25">
      <c r="C185" s="1">
        <f>31405</f>
        <v>31405</v>
      </c>
      <c r="D185" s="1">
        <f t="shared" si="16"/>
        <v>15885</v>
      </c>
      <c r="E185" s="1">
        <f t="shared" si="17"/>
        <v>15.5126953125</v>
      </c>
    </row>
    <row r="186" spans="3:5" x14ac:dyDescent="0.25">
      <c r="C186" s="1">
        <f>31559</f>
        <v>31559</v>
      </c>
      <c r="D186" s="1">
        <f t="shared" si="16"/>
        <v>15885</v>
      </c>
      <c r="E186" s="1">
        <f t="shared" si="17"/>
        <v>15.5126953125</v>
      </c>
    </row>
    <row r="187" spans="3:5" x14ac:dyDescent="0.25">
      <c r="C187" s="1">
        <f>31772</f>
        <v>31772</v>
      </c>
      <c r="D187" s="1">
        <f t="shared" si="16"/>
        <v>15885</v>
      </c>
      <c r="E187" s="1">
        <f t="shared" si="17"/>
        <v>15.5126953125</v>
      </c>
    </row>
    <row r="188" spans="3:5" x14ac:dyDescent="0.25">
      <c r="C188" s="1">
        <f>31929</f>
        <v>31929</v>
      </c>
      <c r="D188" s="1">
        <f t="shared" si="16"/>
        <v>15885</v>
      </c>
      <c r="E188" s="1">
        <f t="shared" si="17"/>
        <v>15.5126953125</v>
      </c>
    </row>
    <row r="189" spans="3:5" x14ac:dyDescent="0.25">
      <c r="C189" s="1">
        <f>32074</f>
        <v>32074</v>
      </c>
      <c r="D189" s="1">
        <f t="shared" si="16"/>
        <v>15885</v>
      </c>
      <c r="E189" s="1">
        <f t="shared" si="17"/>
        <v>15.5126953125</v>
      </c>
    </row>
    <row r="190" spans="3:5" x14ac:dyDescent="0.25">
      <c r="C190" s="1">
        <f>32237</f>
        <v>32237</v>
      </c>
      <c r="D190" s="1">
        <f t="shared" si="16"/>
        <v>15885</v>
      </c>
      <c r="E190" s="1">
        <f t="shared" si="17"/>
        <v>15.5126953125</v>
      </c>
    </row>
    <row r="191" spans="3:5" x14ac:dyDescent="0.25">
      <c r="C191" s="1">
        <f>32375</f>
        <v>32375</v>
      </c>
      <c r="D191" s="1">
        <f t="shared" si="16"/>
        <v>15885</v>
      </c>
      <c r="E191" s="1">
        <f t="shared" si="17"/>
        <v>15.5126953125</v>
      </c>
    </row>
    <row r="192" spans="3:5" x14ac:dyDescent="0.25">
      <c r="C192" s="1">
        <f>32580</f>
        <v>32580</v>
      </c>
      <c r="D192" s="1">
        <f>15737</f>
        <v>15737</v>
      </c>
      <c r="E192" s="1">
        <f>15.3681640625</f>
        <v>15.3681640625</v>
      </c>
    </row>
    <row r="193" spans="3:5" x14ac:dyDescent="0.25">
      <c r="C193" s="1">
        <f>32739</f>
        <v>32739</v>
      </c>
      <c r="D193" s="1">
        <f>15861</f>
        <v>15861</v>
      </c>
      <c r="E193" s="1">
        <f>15.4892578125</f>
        <v>15.4892578125</v>
      </c>
    </row>
    <row r="194" spans="3:5" x14ac:dyDescent="0.25">
      <c r="C194" s="1">
        <f>32856</f>
        <v>32856</v>
      </c>
      <c r="D194" s="1">
        <f>15861</f>
        <v>15861</v>
      </c>
      <c r="E194" s="1">
        <f>15.4892578125</f>
        <v>15.4892578125</v>
      </c>
    </row>
    <row r="195" spans="3:5" x14ac:dyDescent="0.25">
      <c r="C195" s="1">
        <f>33022</f>
        <v>33022</v>
      </c>
      <c r="D195" s="1">
        <f>15885</f>
        <v>15885</v>
      </c>
      <c r="E195" s="1">
        <f>15.5126953125</f>
        <v>15.5126953125</v>
      </c>
    </row>
    <row r="196" spans="3:5" x14ac:dyDescent="0.25">
      <c r="C196" s="1">
        <f>33135</f>
        <v>33135</v>
      </c>
      <c r="D196" s="1">
        <f>15885</f>
        <v>15885</v>
      </c>
      <c r="E196" s="1">
        <f>15.5126953125</f>
        <v>15.5126953125</v>
      </c>
    </row>
    <row r="197" spans="3:5" x14ac:dyDescent="0.25">
      <c r="C197" s="1">
        <f>33282</f>
        <v>33282</v>
      </c>
      <c r="D197" s="1">
        <f>15886</f>
        <v>15886</v>
      </c>
      <c r="E197" s="1">
        <f>15.513671875</f>
        <v>15.513671875</v>
      </c>
    </row>
    <row r="198" spans="3:5" x14ac:dyDescent="0.25">
      <c r="C198" s="1">
        <f>33427</f>
        <v>33427</v>
      </c>
      <c r="D198" s="1">
        <f>15885</f>
        <v>15885</v>
      </c>
      <c r="E198" s="1">
        <f>15.5126953125</f>
        <v>15.5126953125</v>
      </c>
    </row>
    <row r="199" spans="3:5" x14ac:dyDescent="0.25">
      <c r="C199" s="1">
        <f>33586</f>
        <v>33586</v>
      </c>
      <c r="D199" s="1">
        <f>15897</f>
        <v>15897</v>
      </c>
      <c r="E199" s="1">
        <f>15.5244140625</f>
        <v>15.5244140625</v>
      </c>
    </row>
    <row r="200" spans="3:5" x14ac:dyDescent="0.25">
      <c r="C200" s="1">
        <f>33732</f>
        <v>33732</v>
      </c>
      <c r="D200" s="1">
        <f>15933</f>
        <v>15933</v>
      </c>
      <c r="E200" s="1">
        <f>15.5595703125</f>
        <v>15.5595703125</v>
      </c>
    </row>
    <row r="201" spans="3:5" x14ac:dyDescent="0.25">
      <c r="C201" s="1">
        <f>33917</f>
        <v>33917</v>
      </c>
      <c r="D201" s="1">
        <f>15953</f>
        <v>15953</v>
      </c>
      <c r="E201" s="1">
        <f t="shared" ref="E201:E206" si="18">15.5791015625</f>
        <v>15.5791015625</v>
      </c>
    </row>
    <row r="202" spans="3:5" x14ac:dyDescent="0.25">
      <c r="C202" s="1">
        <f>34076</f>
        <v>34076</v>
      </c>
      <c r="D202" s="1">
        <f>15953</f>
        <v>15953</v>
      </c>
      <c r="E202" s="1">
        <f t="shared" si="18"/>
        <v>15.5791015625</v>
      </c>
    </row>
    <row r="203" spans="3:5" x14ac:dyDescent="0.25">
      <c r="C203" s="1">
        <f>34256</f>
        <v>34256</v>
      </c>
      <c r="D203" s="1">
        <f>15953</f>
        <v>15953</v>
      </c>
      <c r="E203" s="1">
        <f t="shared" si="18"/>
        <v>15.5791015625</v>
      </c>
    </row>
    <row r="204" spans="3:5" x14ac:dyDescent="0.25">
      <c r="C204" s="1">
        <f>34395</f>
        <v>34395</v>
      </c>
      <c r="D204" s="1">
        <f>15953</f>
        <v>15953</v>
      </c>
      <c r="E204" s="1">
        <f t="shared" si="18"/>
        <v>15.5791015625</v>
      </c>
    </row>
    <row r="205" spans="3:5" x14ac:dyDescent="0.25">
      <c r="C205" s="1">
        <f>34513</f>
        <v>34513</v>
      </c>
      <c r="D205" s="1">
        <f>15953</f>
        <v>15953</v>
      </c>
      <c r="E205" s="1">
        <f t="shared" si="18"/>
        <v>15.5791015625</v>
      </c>
    </row>
    <row r="206" spans="3:5" x14ac:dyDescent="0.25">
      <c r="C206" s="1">
        <f>34648</f>
        <v>34648</v>
      </c>
      <c r="D206" s="1">
        <f>15953</f>
        <v>15953</v>
      </c>
      <c r="E206" s="1">
        <f t="shared" si="18"/>
        <v>15.5791015625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2016-01-08T15:46:53Z</cp:lastPrinted>
  <dcterms:created xsi:type="dcterms:W3CDTF">2016-01-08T15:46:53Z</dcterms:created>
  <dcterms:modified xsi:type="dcterms:W3CDTF">2016-01-08T15:31:47Z</dcterms:modified>
</cp:coreProperties>
</file>