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eoMadPropertycros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<sst xmlns="http://schemas.openxmlformats.org/spreadsheetml/2006/main" count="9" uniqueCount="9">
  <si>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</si>
  <si>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</si>
  <si>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</si>
  <si>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</si>
  <si>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290(122x)</t>
  </si>
  <si>
    <t>AVERAGE: 133(265x)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</si>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</sst>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Sheet1!$A$2:$A$123</c:f>
              <c:numCache>
                <c:formatCode>General</c:formatCode>
                <c:ptCount val="122"/>
                <c:pt idx="0">
                  <c:v>448</c:v>
                </c:pt>
                <c:pt idx="1">
                  <c:v>750</c:v>
                </c:pt>
                <c:pt idx="2">
                  <c:v>1039</c:v>
                </c:pt>
                <c:pt idx="3">
                  <c:v>1307</c:v>
                </c:pt>
                <c:pt idx="4">
                  <c:v>1589</c:v>
                </c:pt>
                <c:pt idx="5">
                  <c:v>1869</c:v>
                </c:pt>
                <c:pt idx="6">
                  <c:v>2231</c:v>
                </c:pt>
                <c:pt idx="7">
                  <c:v>2547</c:v>
                </c:pt>
                <c:pt idx="8">
                  <c:v>2866</c:v>
                </c:pt>
                <c:pt idx="9">
                  <c:v>3188</c:v>
                </c:pt>
                <c:pt idx="10">
                  <c:v>3494</c:v>
                </c:pt>
                <c:pt idx="11">
                  <c:v>3787</c:v>
                </c:pt>
                <c:pt idx="12">
                  <c:v>4105</c:v>
                </c:pt>
                <c:pt idx="13">
                  <c:v>4444</c:v>
                </c:pt>
                <c:pt idx="14">
                  <c:v>4756</c:v>
                </c:pt>
                <c:pt idx="15">
                  <c:v>5079</c:v>
                </c:pt>
                <c:pt idx="16">
                  <c:v>5381</c:v>
                </c:pt>
                <c:pt idx="17">
                  <c:v>5656</c:v>
                </c:pt>
                <c:pt idx="18">
                  <c:v>5938</c:v>
                </c:pt>
                <c:pt idx="19">
                  <c:v>6209</c:v>
                </c:pt>
                <c:pt idx="20">
                  <c:v>6486</c:v>
                </c:pt>
                <c:pt idx="21">
                  <c:v>6767</c:v>
                </c:pt>
                <c:pt idx="22">
                  <c:v>7069</c:v>
                </c:pt>
                <c:pt idx="23">
                  <c:v>7385</c:v>
                </c:pt>
                <c:pt idx="24">
                  <c:v>7694</c:v>
                </c:pt>
                <c:pt idx="25">
                  <c:v>8012</c:v>
                </c:pt>
                <c:pt idx="26">
                  <c:v>8343</c:v>
                </c:pt>
                <c:pt idx="27">
                  <c:v>8662</c:v>
                </c:pt>
                <c:pt idx="28">
                  <c:v>8962</c:v>
                </c:pt>
                <c:pt idx="29">
                  <c:v>9274</c:v>
                </c:pt>
                <c:pt idx="30">
                  <c:v>9589</c:v>
                </c:pt>
                <c:pt idx="31">
                  <c:v>9927</c:v>
                </c:pt>
                <c:pt idx="32">
                  <c:v>10242</c:v>
                </c:pt>
                <c:pt idx="33">
                  <c:v>10559</c:v>
                </c:pt>
                <c:pt idx="34">
                  <c:v>10865</c:v>
                </c:pt>
                <c:pt idx="35">
                  <c:v>11181</c:v>
                </c:pt>
                <c:pt idx="36">
                  <c:v>11497</c:v>
                </c:pt>
                <c:pt idx="37">
                  <c:v>11806</c:v>
                </c:pt>
                <c:pt idx="38">
                  <c:v>12118</c:v>
                </c:pt>
                <c:pt idx="39">
                  <c:v>12387</c:v>
                </c:pt>
                <c:pt idx="40">
                  <c:v>12666</c:v>
                </c:pt>
                <c:pt idx="41">
                  <c:v>12933</c:v>
                </c:pt>
                <c:pt idx="42">
                  <c:v>13208</c:v>
                </c:pt>
                <c:pt idx="43">
                  <c:v>13475</c:v>
                </c:pt>
                <c:pt idx="44">
                  <c:v>13759</c:v>
                </c:pt>
                <c:pt idx="45">
                  <c:v>14033</c:v>
                </c:pt>
                <c:pt idx="46">
                  <c:v>14320</c:v>
                </c:pt>
                <c:pt idx="47">
                  <c:v>14610</c:v>
                </c:pt>
                <c:pt idx="48">
                  <c:v>14903</c:v>
                </c:pt>
                <c:pt idx="49">
                  <c:v>15183</c:v>
                </c:pt>
                <c:pt idx="50">
                  <c:v>15456</c:v>
                </c:pt>
                <c:pt idx="51">
                  <c:v>15745</c:v>
                </c:pt>
                <c:pt idx="52">
                  <c:v>16032</c:v>
                </c:pt>
                <c:pt idx="53">
                  <c:v>16343</c:v>
                </c:pt>
                <c:pt idx="54">
                  <c:v>16641</c:v>
                </c:pt>
                <c:pt idx="55">
                  <c:v>16915</c:v>
                </c:pt>
                <c:pt idx="56">
                  <c:v>17193</c:v>
                </c:pt>
                <c:pt idx="57">
                  <c:v>17468</c:v>
                </c:pt>
                <c:pt idx="58">
                  <c:v>17770</c:v>
                </c:pt>
                <c:pt idx="59">
                  <c:v>18038</c:v>
                </c:pt>
                <c:pt idx="60">
                  <c:v>18334</c:v>
                </c:pt>
                <c:pt idx="61">
                  <c:v>18607</c:v>
                </c:pt>
                <c:pt idx="62">
                  <c:v>18907</c:v>
                </c:pt>
                <c:pt idx="63">
                  <c:v>19204</c:v>
                </c:pt>
                <c:pt idx="64">
                  <c:v>19480</c:v>
                </c:pt>
                <c:pt idx="65">
                  <c:v>19766</c:v>
                </c:pt>
                <c:pt idx="66">
                  <c:v>20034</c:v>
                </c:pt>
                <c:pt idx="67">
                  <c:v>20325</c:v>
                </c:pt>
                <c:pt idx="68">
                  <c:v>20624</c:v>
                </c:pt>
                <c:pt idx="69">
                  <c:v>20947</c:v>
                </c:pt>
                <c:pt idx="70">
                  <c:v>21239</c:v>
                </c:pt>
                <c:pt idx="71">
                  <c:v>21513</c:v>
                </c:pt>
                <c:pt idx="72">
                  <c:v>21815</c:v>
                </c:pt>
                <c:pt idx="73">
                  <c:v>22102</c:v>
                </c:pt>
                <c:pt idx="74">
                  <c:v>22377</c:v>
                </c:pt>
                <c:pt idx="75">
                  <c:v>22639</c:v>
                </c:pt>
                <c:pt idx="76">
                  <c:v>22922</c:v>
                </c:pt>
                <c:pt idx="77">
                  <c:v>23207</c:v>
                </c:pt>
                <c:pt idx="78">
                  <c:v>23493</c:v>
                </c:pt>
                <c:pt idx="79">
                  <c:v>23795</c:v>
                </c:pt>
                <c:pt idx="80">
                  <c:v>24062</c:v>
                </c:pt>
                <c:pt idx="81">
                  <c:v>24330</c:v>
                </c:pt>
                <c:pt idx="82">
                  <c:v>24665</c:v>
                </c:pt>
                <c:pt idx="83">
                  <c:v>25031</c:v>
                </c:pt>
                <c:pt idx="84">
                  <c:v>25298</c:v>
                </c:pt>
                <c:pt idx="85">
                  <c:v>25576</c:v>
                </c:pt>
                <c:pt idx="86">
                  <c:v>25839</c:v>
                </c:pt>
                <c:pt idx="87">
                  <c:v>26127</c:v>
                </c:pt>
                <c:pt idx="88">
                  <c:v>26411</c:v>
                </c:pt>
                <c:pt idx="89">
                  <c:v>26715</c:v>
                </c:pt>
                <c:pt idx="90">
                  <c:v>26987</c:v>
                </c:pt>
                <c:pt idx="91">
                  <c:v>27259</c:v>
                </c:pt>
                <c:pt idx="92">
                  <c:v>27529</c:v>
                </c:pt>
                <c:pt idx="93">
                  <c:v>27812</c:v>
                </c:pt>
                <c:pt idx="94">
                  <c:v>28090</c:v>
                </c:pt>
                <c:pt idx="95">
                  <c:v>28385</c:v>
                </c:pt>
                <c:pt idx="96">
                  <c:v>28677</c:v>
                </c:pt>
                <c:pt idx="97">
                  <c:v>28972</c:v>
                </c:pt>
                <c:pt idx="98">
                  <c:v>29262</c:v>
                </c:pt>
                <c:pt idx="99">
                  <c:v>29540</c:v>
                </c:pt>
                <c:pt idx="100">
                  <c:v>29817</c:v>
                </c:pt>
                <c:pt idx="101">
                  <c:v>30092</c:v>
                </c:pt>
                <c:pt idx="102">
                  <c:v>30363</c:v>
                </c:pt>
                <c:pt idx="103">
                  <c:v>30642</c:v>
                </c:pt>
                <c:pt idx="104">
                  <c:v>30940</c:v>
                </c:pt>
                <c:pt idx="105">
                  <c:v>31258</c:v>
                </c:pt>
                <c:pt idx="106">
                  <c:v>31544</c:v>
                </c:pt>
                <c:pt idx="107">
                  <c:v>31847</c:v>
                </c:pt>
                <c:pt idx="108">
                  <c:v>32142</c:v>
                </c:pt>
                <c:pt idx="109">
                  <c:v>32440</c:v>
                </c:pt>
                <c:pt idx="110">
                  <c:v>32752</c:v>
                </c:pt>
                <c:pt idx="111">
                  <c:v>33028</c:v>
                </c:pt>
                <c:pt idx="112">
                  <c:v>33351</c:v>
                </c:pt>
                <c:pt idx="113">
                  <c:v>33634</c:v>
                </c:pt>
                <c:pt idx="114">
                  <c:v>33923</c:v>
                </c:pt>
                <c:pt idx="115">
                  <c:v>34211</c:v>
                </c:pt>
                <c:pt idx="116">
                  <c:v>34474</c:v>
                </c:pt>
                <c:pt idx="117">
                  <c:v>34757</c:v>
                </c:pt>
                <c:pt idx="118">
                  <c:v>35021</c:v>
                </c:pt>
                <c:pt idx="119">
                  <c:v>35302</c:v>
                </c:pt>
                <c:pt idx="120">
                  <c:v>35577</c:v>
                </c:pt>
                <c:pt idx="121">
                  <c:v>35843</c:v>
                </c:pt>
              </c:numCache>
            </c:numRef>
          </c:cat>
          <c:val>
            <c:numRef>
              <c:f>Sheet1!$B$2:$B$123</c:f>
              <c:numCache>
                <c:formatCode>General</c:formatCode>
                <c:ptCount val="122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9</c:v>
                </c:pt>
                <c:pt idx="19">
                  <c:v>19</c:v>
                </c:pt>
                <c:pt idx="20">
                  <c:v>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39712"/>
        <c:axId val="582941888"/>
      </c:lineChart>
      <c:catAx>
        <c:axId val="5829397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58294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294188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8293971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Sheet1!$C$2:$C$266</c:f>
              <c:numCache>
                <c:formatCode>General</c:formatCode>
                <c:ptCount val="265"/>
                <c:pt idx="0">
                  <c:v>478</c:v>
                </c:pt>
                <c:pt idx="1">
                  <c:v>617</c:v>
                </c:pt>
                <c:pt idx="2">
                  <c:v>761</c:v>
                </c:pt>
                <c:pt idx="3">
                  <c:v>911</c:v>
                </c:pt>
                <c:pt idx="4">
                  <c:v>1018</c:v>
                </c:pt>
                <c:pt idx="5">
                  <c:v>1139</c:v>
                </c:pt>
                <c:pt idx="6">
                  <c:v>1254</c:v>
                </c:pt>
                <c:pt idx="7">
                  <c:v>1384</c:v>
                </c:pt>
                <c:pt idx="8">
                  <c:v>1502</c:v>
                </c:pt>
                <c:pt idx="9">
                  <c:v>1628</c:v>
                </c:pt>
                <c:pt idx="10">
                  <c:v>1745</c:v>
                </c:pt>
                <c:pt idx="11">
                  <c:v>1893</c:v>
                </c:pt>
                <c:pt idx="12">
                  <c:v>2059</c:v>
                </c:pt>
                <c:pt idx="13">
                  <c:v>2204</c:v>
                </c:pt>
                <c:pt idx="14">
                  <c:v>2343</c:v>
                </c:pt>
                <c:pt idx="15">
                  <c:v>2480</c:v>
                </c:pt>
                <c:pt idx="16">
                  <c:v>2616</c:v>
                </c:pt>
                <c:pt idx="17">
                  <c:v>2750</c:v>
                </c:pt>
                <c:pt idx="18">
                  <c:v>2888</c:v>
                </c:pt>
                <c:pt idx="19">
                  <c:v>3018</c:v>
                </c:pt>
                <c:pt idx="20">
                  <c:v>3148</c:v>
                </c:pt>
                <c:pt idx="21">
                  <c:v>3284</c:v>
                </c:pt>
                <c:pt idx="22">
                  <c:v>3422</c:v>
                </c:pt>
                <c:pt idx="23">
                  <c:v>3557</c:v>
                </c:pt>
                <c:pt idx="24">
                  <c:v>3678</c:v>
                </c:pt>
                <c:pt idx="25">
                  <c:v>3808</c:v>
                </c:pt>
                <c:pt idx="26">
                  <c:v>3945</c:v>
                </c:pt>
                <c:pt idx="27">
                  <c:v>4075</c:v>
                </c:pt>
                <c:pt idx="28">
                  <c:v>4217</c:v>
                </c:pt>
                <c:pt idx="29">
                  <c:v>4347</c:v>
                </c:pt>
                <c:pt idx="30">
                  <c:v>4490</c:v>
                </c:pt>
                <c:pt idx="31">
                  <c:v>4615</c:v>
                </c:pt>
                <c:pt idx="32">
                  <c:v>4737</c:v>
                </c:pt>
                <c:pt idx="33">
                  <c:v>4873</c:v>
                </c:pt>
                <c:pt idx="34">
                  <c:v>5021</c:v>
                </c:pt>
                <c:pt idx="35">
                  <c:v>5162</c:v>
                </c:pt>
                <c:pt idx="36">
                  <c:v>5291</c:v>
                </c:pt>
                <c:pt idx="37">
                  <c:v>5442</c:v>
                </c:pt>
                <c:pt idx="38">
                  <c:v>5634</c:v>
                </c:pt>
                <c:pt idx="39">
                  <c:v>5763</c:v>
                </c:pt>
                <c:pt idx="40">
                  <c:v>5889</c:v>
                </c:pt>
                <c:pt idx="41">
                  <c:v>6009</c:v>
                </c:pt>
                <c:pt idx="42">
                  <c:v>6140</c:v>
                </c:pt>
                <c:pt idx="43">
                  <c:v>6308</c:v>
                </c:pt>
                <c:pt idx="44">
                  <c:v>6458</c:v>
                </c:pt>
                <c:pt idx="45">
                  <c:v>6598</c:v>
                </c:pt>
                <c:pt idx="46">
                  <c:v>6716</c:v>
                </c:pt>
                <c:pt idx="47">
                  <c:v>6845</c:v>
                </c:pt>
                <c:pt idx="48">
                  <c:v>6971</c:v>
                </c:pt>
                <c:pt idx="49">
                  <c:v>7095</c:v>
                </c:pt>
                <c:pt idx="50">
                  <c:v>7226</c:v>
                </c:pt>
                <c:pt idx="51">
                  <c:v>7363</c:v>
                </c:pt>
                <c:pt idx="52">
                  <c:v>7509</c:v>
                </c:pt>
                <c:pt idx="53">
                  <c:v>7650</c:v>
                </c:pt>
                <c:pt idx="54">
                  <c:v>7793</c:v>
                </c:pt>
                <c:pt idx="55">
                  <c:v>7952</c:v>
                </c:pt>
                <c:pt idx="56">
                  <c:v>8090</c:v>
                </c:pt>
                <c:pt idx="57">
                  <c:v>8228</c:v>
                </c:pt>
                <c:pt idx="58">
                  <c:v>8361</c:v>
                </c:pt>
                <c:pt idx="59">
                  <c:v>8496</c:v>
                </c:pt>
                <c:pt idx="60">
                  <c:v>8631</c:v>
                </c:pt>
                <c:pt idx="61">
                  <c:v>8764</c:v>
                </c:pt>
                <c:pt idx="62">
                  <c:v>8946</c:v>
                </c:pt>
                <c:pt idx="63">
                  <c:v>9083</c:v>
                </c:pt>
                <c:pt idx="64">
                  <c:v>9214</c:v>
                </c:pt>
                <c:pt idx="65">
                  <c:v>9373</c:v>
                </c:pt>
                <c:pt idx="66">
                  <c:v>9509</c:v>
                </c:pt>
                <c:pt idx="67">
                  <c:v>9648</c:v>
                </c:pt>
                <c:pt idx="68">
                  <c:v>9777</c:v>
                </c:pt>
                <c:pt idx="69">
                  <c:v>9935</c:v>
                </c:pt>
                <c:pt idx="70">
                  <c:v>10064</c:v>
                </c:pt>
                <c:pt idx="71">
                  <c:v>10198</c:v>
                </c:pt>
                <c:pt idx="72">
                  <c:v>10354</c:v>
                </c:pt>
                <c:pt idx="73">
                  <c:v>10490</c:v>
                </c:pt>
                <c:pt idx="74">
                  <c:v>10655</c:v>
                </c:pt>
                <c:pt idx="75">
                  <c:v>10781</c:v>
                </c:pt>
                <c:pt idx="76">
                  <c:v>10915</c:v>
                </c:pt>
                <c:pt idx="77">
                  <c:v>11057</c:v>
                </c:pt>
                <c:pt idx="78">
                  <c:v>11199</c:v>
                </c:pt>
                <c:pt idx="79">
                  <c:v>11341</c:v>
                </c:pt>
                <c:pt idx="80">
                  <c:v>11472</c:v>
                </c:pt>
                <c:pt idx="81">
                  <c:v>11611</c:v>
                </c:pt>
                <c:pt idx="82">
                  <c:v>11749</c:v>
                </c:pt>
                <c:pt idx="83">
                  <c:v>11891</c:v>
                </c:pt>
                <c:pt idx="84">
                  <c:v>12029</c:v>
                </c:pt>
                <c:pt idx="85">
                  <c:v>12191</c:v>
                </c:pt>
                <c:pt idx="86">
                  <c:v>12316</c:v>
                </c:pt>
                <c:pt idx="87">
                  <c:v>12471</c:v>
                </c:pt>
                <c:pt idx="88">
                  <c:v>12590</c:v>
                </c:pt>
                <c:pt idx="89">
                  <c:v>12716</c:v>
                </c:pt>
                <c:pt idx="90">
                  <c:v>12826</c:v>
                </c:pt>
                <c:pt idx="91">
                  <c:v>12948</c:v>
                </c:pt>
                <c:pt idx="92">
                  <c:v>13067</c:v>
                </c:pt>
                <c:pt idx="93">
                  <c:v>13179</c:v>
                </c:pt>
                <c:pt idx="94">
                  <c:v>13308</c:v>
                </c:pt>
                <c:pt idx="95">
                  <c:v>13427</c:v>
                </c:pt>
                <c:pt idx="96">
                  <c:v>13545</c:v>
                </c:pt>
                <c:pt idx="97">
                  <c:v>13665</c:v>
                </c:pt>
                <c:pt idx="98">
                  <c:v>13787</c:v>
                </c:pt>
                <c:pt idx="99">
                  <c:v>13900</c:v>
                </c:pt>
                <c:pt idx="100">
                  <c:v>14020</c:v>
                </c:pt>
                <c:pt idx="101">
                  <c:v>14158</c:v>
                </c:pt>
                <c:pt idx="102">
                  <c:v>14290</c:v>
                </c:pt>
                <c:pt idx="103">
                  <c:v>14414</c:v>
                </c:pt>
                <c:pt idx="104">
                  <c:v>14539</c:v>
                </c:pt>
                <c:pt idx="105">
                  <c:v>14742</c:v>
                </c:pt>
                <c:pt idx="106">
                  <c:v>14865</c:v>
                </c:pt>
                <c:pt idx="107">
                  <c:v>14999</c:v>
                </c:pt>
                <c:pt idx="108">
                  <c:v>15116</c:v>
                </c:pt>
                <c:pt idx="109">
                  <c:v>15238</c:v>
                </c:pt>
                <c:pt idx="110">
                  <c:v>15352</c:v>
                </c:pt>
                <c:pt idx="111">
                  <c:v>15489</c:v>
                </c:pt>
                <c:pt idx="112">
                  <c:v>15632</c:v>
                </c:pt>
                <c:pt idx="113">
                  <c:v>15754</c:v>
                </c:pt>
                <c:pt idx="114">
                  <c:v>15940</c:v>
                </c:pt>
                <c:pt idx="115">
                  <c:v>16087</c:v>
                </c:pt>
                <c:pt idx="116">
                  <c:v>16203</c:v>
                </c:pt>
                <c:pt idx="117">
                  <c:v>16335</c:v>
                </c:pt>
                <c:pt idx="118">
                  <c:v>16487</c:v>
                </c:pt>
                <c:pt idx="119">
                  <c:v>16665</c:v>
                </c:pt>
                <c:pt idx="120">
                  <c:v>16798</c:v>
                </c:pt>
                <c:pt idx="121">
                  <c:v>16919</c:v>
                </c:pt>
                <c:pt idx="122">
                  <c:v>17040</c:v>
                </c:pt>
                <c:pt idx="123">
                  <c:v>17171</c:v>
                </c:pt>
                <c:pt idx="124">
                  <c:v>17294</c:v>
                </c:pt>
                <c:pt idx="125">
                  <c:v>17409</c:v>
                </c:pt>
                <c:pt idx="126">
                  <c:v>17545</c:v>
                </c:pt>
                <c:pt idx="127">
                  <c:v>17738</c:v>
                </c:pt>
                <c:pt idx="128">
                  <c:v>17856</c:v>
                </c:pt>
                <c:pt idx="129">
                  <c:v>17974</c:v>
                </c:pt>
                <c:pt idx="130">
                  <c:v>18105</c:v>
                </c:pt>
                <c:pt idx="131">
                  <c:v>18234</c:v>
                </c:pt>
                <c:pt idx="132">
                  <c:v>18353</c:v>
                </c:pt>
                <c:pt idx="133">
                  <c:v>18477</c:v>
                </c:pt>
                <c:pt idx="134">
                  <c:v>18602</c:v>
                </c:pt>
                <c:pt idx="135">
                  <c:v>18726</c:v>
                </c:pt>
                <c:pt idx="136">
                  <c:v>18863</c:v>
                </c:pt>
                <c:pt idx="137">
                  <c:v>19002</c:v>
                </c:pt>
                <c:pt idx="138">
                  <c:v>19131</c:v>
                </c:pt>
                <c:pt idx="139">
                  <c:v>19256</c:v>
                </c:pt>
                <c:pt idx="140">
                  <c:v>19379</c:v>
                </c:pt>
                <c:pt idx="141">
                  <c:v>19502</c:v>
                </c:pt>
                <c:pt idx="142">
                  <c:v>19629</c:v>
                </c:pt>
                <c:pt idx="143">
                  <c:v>19748</c:v>
                </c:pt>
                <c:pt idx="144">
                  <c:v>19878</c:v>
                </c:pt>
                <c:pt idx="145">
                  <c:v>20016</c:v>
                </c:pt>
                <c:pt idx="146">
                  <c:v>20142</c:v>
                </c:pt>
                <c:pt idx="147">
                  <c:v>20263</c:v>
                </c:pt>
                <c:pt idx="148">
                  <c:v>20381</c:v>
                </c:pt>
                <c:pt idx="149">
                  <c:v>20535</c:v>
                </c:pt>
                <c:pt idx="150">
                  <c:v>20757</c:v>
                </c:pt>
                <c:pt idx="151">
                  <c:v>20890</c:v>
                </c:pt>
                <c:pt idx="152">
                  <c:v>21023</c:v>
                </c:pt>
                <c:pt idx="153">
                  <c:v>21158</c:v>
                </c:pt>
                <c:pt idx="154">
                  <c:v>21281</c:v>
                </c:pt>
                <c:pt idx="155">
                  <c:v>21406</c:v>
                </c:pt>
                <c:pt idx="156">
                  <c:v>21534</c:v>
                </c:pt>
                <c:pt idx="157">
                  <c:v>21664</c:v>
                </c:pt>
                <c:pt idx="158">
                  <c:v>21820</c:v>
                </c:pt>
                <c:pt idx="159">
                  <c:v>21936</c:v>
                </c:pt>
                <c:pt idx="160">
                  <c:v>22066</c:v>
                </c:pt>
                <c:pt idx="161">
                  <c:v>22200</c:v>
                </c:pt>
                <c:pt idx="162">
                  <c:v>22330</c:v>
                </c:pt>
                <c:pt idx="163">
                  <c:v>22460</c:v>
                </c:pt>
                <c:pt idx="164">
                  <c:v>22576</c:v>
                </c:pt>
                <c:pt idx="165">
                  <c:v>22711</c:v>
                </c:pt>
                <c:pt idx="166">
                  <c:v>22833</c:v>
                </c:pt>
                <c:pt idx="167">
                  <c:v>22961</c:v>
                </c:pt>
                <c:pt idx="168">
                  <c:v>23080</c:v>
                </c:pt>
                <c:pt idx="169">
                  <c:v>23214</c:v>
                </c:pt>
                <c:pt idx="170">
                  <c:v>23342</c:v>
                </c:pt>
                <c:pt idx="171">
                  <c:v>23472</c:v>
                </c:pt>
                <c:pt idx="172">
                  <c:v>23607</c:v>
                </c:pt>
                <c:pt idx="173">
                  <c:v>23763</c:v>
                </c:pt>
                <c:pt idx="174">
                  <c:v>23891</c:v>
                </c:pt>
                <c:pt idx="175">
                  <c:v>24007</c:v>
                </c:pt>
                <c:pt idx="176">
                  <c:v>24141</c:v>
                </c:pt>
                <c:pt idx="177">
                  <c:v>24262</c:v>
                </c:pt>
                <c:pt idx="178">
                  <c:v>24383</c:v>
                </c:pt>
                <c:pt idx="179">
                  <c:v>24527</c:v>
                </c:pt>
                <c:pt idx="180">
                  <c:v>24700</c:v>
                </c:pt>
                <c:pt idx="181">
                  <c:v>24876</c:v>
                </c:pt>
                <c:pt idx="182">
                  <c:v>25027</c:v>
                </c:pt>
                <c:pt idx="183">
                  <c:v>25152</c:v>
                </c:pt>
                <c:pt idx="184">
                  <c:v>25276</c:v>
                </c:pt>
                <c:pt idx="185">
                  <c:v>25408</c:v>
                </c:pt>
                <c:pt idx="186">
                  <c:v>25553</c:v>
                </c:pt>
                <c:pt idx="187">
                  <c:v>25686</c:v>
                </c:pt>
                <c:pt idx="188">
                  <c:v>25838</c:v>
                </c:pt>
                <c:pt idx="189">
                  <c:v>25977</c:v>
                </c:pt>
                <c:pt idx="190">
                  <c:v>26098</c:v>
                </c:pt>
                <c:pt idx="191">
                  <c:v>26241</c:v>
                </c:pt>
                <c:pt idx="192">
                  <c:v>26377</c:v>
                </c:pt>
                <c:pt idx="193">
                  <c:v>26565</c:v>
                </c:pt>
                <c:pt idx="194">
                  <c:v>26691</c:v>
                </c:pt>
                <c:pt idx="195">
                  <c:v>26813</c:v>
                </c:pt>
                <c:pt idx="196">
                  <c:v>26952</c:v>
                </c:pt>
                <c:pt idx="197">
                  <c:v>27072</c:v>
                </c:pt>
                <c:pt idx="198">
                  <c:v>27188</c:v>
                </c:pt>
                <c:pt idx="199">
                  <c:v>27338</c:v>
                </c:pt>
                <c:pt idx="200">
                  <c:v>27448</c:v>
                </c:pt>
                <c:pt idx="201">
                  <c:v>27571</c:v>
                </c:pt>
                <c:pt idx="202">
                  <c:v>27691</c:v>
                </c:pt>
                <c:pt idx="203">
                  <c:v>27811</c:v>
                </c:pt>
                <c:pt idx="204">
                  <c:v>27947</c:v>
                </c:pt>
                <c:pt idx="205">
                  <c:v>28066</c:v>
                </c:pt>
                <c:pt idx="206">
                  <c:v>28190</c:v>
                </c:pt>
                <c:pt idx="207">
                  <c:v>28313</c:v>
                </c:pt>
                <c:pt idx="208">
                  <c:v>28446</c:v>
                </c:pt>
                <c:pt idx="209">
                  <c:v>28567</c:v>
                </c:pt>
                <c:pt idx="210">
                  <c:v>28697</c:v>
                </c:pt>
                <c:pt idx="211">
                  <c:v>28823</c:v>
                </c:pt>
                <c:pt idx="212">
                  <c:v>28976</c:v>
                </c:pt>
                <c:pt idx="213">
                  <c:v>29100</c:v>
                </c:pt>
                <c:pt idx="214">
                  <c:v>29241</c:v>
                </c:pt>
                <c:pt idx="215">
                  <c:v>29374</c:v>
                </c:pt>
                <c:pt idx="216">
                  <c:v>29499</c:v>
                </c:pt>
                <c:pt idx="217">
                  <c:v>29695</c:v>
                </c:pt>
                <c:pt idx="218">
                  <c:v>29814</c:v>
                </c:pt>
                <c:pt idx="219">
                  <c:v>29935</c:v>
                </c:pt>
                <c:pt idx="220">
                  <c:v>30054</c:v>
                </c:pt>
                <c:pt idx="221">
                  <c:v>30175</c:v>
                </c:pt>
                <c:pt idx="222">
                  <c:v>30298</c:v>
                </c:pt>
                <c:pt idx="223">
                  <c:v>30425</c:v>
                </c:pt>
                <c:pt idx="224">
                  <c:v>30552</c:v>
                </c:pt>
                <c:pt idx="225">
                  <c:v>30676</c:v>
                </c:pt>
                <c:pt idx="226">
                  <c:v>30803</c:v>
                </c:pt>
                <c:pt idx="227">
                  <c:v>30960</c:v>
                </c:pt>
                <c:pt idx="228">
                  <c:v>31103</c:v>
                </c:pt>
                <c:pt idx="229">
                  <c:v>31231</c:v>
                </c:pt>
                <c:pt idx="230">
                  <c:v>31358</c:v>
                </c:pt>
                <c:pt idx="231">
                  <c:v>31485</c:v>
                </c:pt>
                <c:pt idx="232">
                  <c:v>31643</c:v>
                </c:pt>
                <c:pt idx="233">
                  <c:v>31778</c:v>
                </c:pt>
                <c:pt idx="234">
                  <c:v>31905</c:v>
                </c:pt>
                <c:pt idx="235">
                  <c:v>32029</c:v>
                </c:pt>
                <c:pt idx="236">
                  <c:v>32176</c:v>
                </c:pt>
                <c:pt idx="237">
                  <c:v>32307</c:v>
                </c:pt>
                <c:pt idx="238">
                  <c:v>32441</c:v>
                </c:pt>
                <c:pt idx="239">
                  <c:v>32682</c:v>
                </c:pt>
                <c:pt idx="240">
                  <c:v>32803</c:v>
                </c:pt>
                <c:pt idx="241">
                  <c:v>32918</c:v>
                </c:pt>
                <c:pt idx="242">
                  <c:v>33052</c:v>
                </c:pt>
                <c:pt idx="243">
                  <c:v>33191</c:v>
                </c:pt>
                <c:pt idx="244">
                  <c:v>33317</c:v>
                </c:pt>
                <c:pt idx="245">
                  <c:v>33440</c:v>
                </c:pt>
                <c:pt idx="246">
                  <c:v>33570</c:v>
                </c:pt>
                <c:pt idx="247">
                  <c:v>33696</c:v>
                </c:pt>
                <c:pt idx="248">
                  <c:v>33828</c:v>
                </c:pt>
                <c:pt idx="249">
                  <c:v>33961</c:v>
                </c:pt>
                <c:pt idx="250">
                  <c:v>34094</c:v>
                </c:pt>
                <c:pt idx="251">
                  <c:v>34218</c:v>
                </c:pt>
                <c:pt idx="252">
                  <c:v>34332</c:v>
                </c:pt>
                <c:pt idx="253">
                  <c:v>34443</c:v>
                </c:pt>
                <c:pt idx="254">
                  <c:v>34567</c:v>
                </c:pt>
                <c:pt idx="255">
                  <c:v>34694</c:v>
                </c:pt>
                <c:pt idx="256">
                  <c:v>34822</c:v>
                </c:pt>
                <c:pt idx="257">
                  <c:v>34936</c:v>
                </c:pt>
                <c:pt idx="258">
                  <c:v>35050</c:v>
                </c:pt>
                <c:pt idx="259">
                  <c:v>35179</c:v>
                </c:pt>
                <c:pt idx="260">
                  <c:v>35326</c:v>
                </c:pt>
                <c:pt idx="261">
                  <c:v>35448</c:v>
                </c:pt>
                <c:pt idx="262">
                  <c:v>35569</c:v>
                </c:pt>
                <c:pt idx="263">
                  <c:v>35701</c:v>
                </c:pt>
                <c:pt idx="264">
                  <c:v>35815</c:v>
                </c:pt>
              </c:numCache>
            </c:numRef>
          </c:cat>
          <c:val>
            <c:numRef>
              <c:f>Sheet1!$E$2:$E$266</c:f>
              <c:numCache>
                <c:formatCode>General</c:formatCode>
                <c:ptCount val="265"/>
                <c:pt idx="0">
                  <c:v>3.9609375</c:v>
                </c:pt>
                <c:pt idx="1">
                  <c:v>5.486328125</c:v>
                </c:pt>
                <c:pt idx="2">
                  <c:v>9.2890625</c:v>
                </c:pt>
                <c:pt idx="3">
                  <c:v>11.58203125</c:v>
                </c:pt>
                <c:pt idx="4">
                  <c:v>11.6083984375</c:v>
                </c:pt>
                <c:pt idx="5">
                  <c:v>11.609375</c:v>
                </c:pt>
                <c:pt idx="6">
                  <c:v>11.6083984375</c:v>
                </c:pt>
                <c:pt idx="7">
                  <c:v>11.62109375</c:v>
                </c:pt>
                <c:pt idx="8">
                  <c:v>11.6279296875</c:v>
                </c:pt>
                <c:pt idx="9">
                  <c:v>11.6279296875</c:v>
                </c:pt>
                <c:pt idx="10">
                  <c:v>11.6279296875</c:v>
                </c:pt>
                <c:pt idx="11">
                  <c:v>11.6669921875</c:v>
                </c:pt>
                <c:pt idx="12">
                  <c:v>11.75390625</c:v>
                </c:pt>
                <c:pt idx="13">
                  <c:v>11.7578125</c:v>
                </c:pt>
                <c:pt idx="14">
                  <c:v>11.7587890625</c:v>
                </c:pt>
                <c:pt idx="15">
                  <c:v>11.7734375</c:v>
                </c:pt>
                <c:pt idx="16">
                  <c:v>11.7734375</c:v>
                </c:pt>
                <c:pt idx="17">
                  <c:v>11.7734375</c:v>
                </c:pt>
                <c:pt idx="18">
                  <c:v>11.7734375</c:v>
                </c:pt>
                <c:pt idx="19">
                  <c:v>11.65625</c:v>
                </c:pt>
                <c:pt idx="20">
                  <c:v>11.65625</c:v>
                </c:pt>
                <c:pt idx="21">
                  <c:v>11.6572265625</c:v>
                </c:pt>
                <c:pt idx="22">
                  <c:v>11.6640625</c:v>
                </c:pt>
                <c:pt idx="23">
                  <c:v>11.6640625</c:v>
                </c:pt>
                <c:pt idx="24">
                  <c:v>11.6640625</c:v>
                </c:pt>
                <c:pt idx="25">
                  <c:v>11.6640625</c:v>
                </c:pt>
                <c:pt idx="26">
                  <c:v>11.671875</c:v>
                </c:pt>
                <c:pt idx="27">
                  <c:v>11.671875</c:v>
                </c:pt>
                <c:pt idx="28">
                  <c:v>11.6728515625</c:v>
                </c:pt>
                <c:pt idx="29">
                  <c:v>11.671875</c:v>
                </c:pt>
                <c:pt idx="30">
                  <c:v>11.6796875</c:v>
                </c:pt>
                <c:pt idx="31">
                  <c:v>11.6796875</c:v>
                </c:pt>
                <c:pt idx="32">
                  <c:v>11.6796875</c:v>
                </c:pt>
                <c:pt idx="33">
                  <c:v>11.6806640625</c:v>
                </c:pt>
                <c:pt idx="34">
                  <c:v>11.6875</c:v>
                </c:pt>
                <c:pt idx="35">
                  <c:v>11.6884765625</c:v>
                </c:pt>
                <c:pt idx="36">
                  <c:v>11.6875</c:v>
                </c:pt>
                <c:pt idx="37">
                  <c:v>11.72265625</c:v>
                </c:pt>
                <c:pt idx="38">
                  <c:v>11.912109375</c:v>
                </c:pt>
                <c:pt idx="39">
                  <c:v>12.8642578125</c:v>
                </c:pt>
                <c:pt idx="40">
                  <c:v>13.322265625</c:v>
                </c:pt>
                <c:pt idx="41">
                  <c:v>13.3388671875</c:v>
                </c:pt>
                <c:pt idx="42">
                  <c:v>13.572265625</c:v>
                </c:pt>
                <c:pt idx="43">
                  <c:v>13.9912109375</c:v>
                </c:pt>
                <c:pt idx="44">
                  <c:v>14.5947265625</c:v>
                </c:pt>
                <c:pt idx="45">
                  <c:v>15.708984375</c:v>
                </c:pt>
                <c:pt idx="46">
                  <c:v>15.748046875</c:v>
                </c:pt>
                <c:pt idx="47">
                  <c:v>15.7490234375</c:v>
                </c:pt>
                <c:pt idx="48">
                  <c:v>15.748046875</c:v>
                </c:pt>
                <c:pt idx="49">
                  <c:v>15.748046875</c:v>
                </c:pt>
                <c:pt idx="50">
                  <c:v>15.748046875</c:v>
                </c:pt>
                <c:pt idx="51">
                  <c:v>15.748046875</c:v>
                </c:pt>
                <c:pt idx="52">
                  <c:v>15.7490234375</c:v>
                </c:pt>
                <c:pt idx="53">
                  <c:v>15.748046875</c:v>
                </c:pt>
                <c:pt idx="54">
                  <c:v>15.7490234375</c:v>
                </c:pt>
                <c:pt idx="55">
                  <c:v>15.748046875</c:v>
                </c:pt>
                <c:pt idx="56">
                  <c:v>15.7490234375</c:v>
                </c:pt>
                <c:pt idx="57">
                  <c:v>15.748046875</c:v>
                </c:pt>
                <c:pt idx="58">
                  <c:v>15.748046875</c:v>
                </c:pt>
                <c:pt idx="59">
                  <c:v>15.748046875</c:v>
                </c:pt>
                <c:pt idx="60">
                  <c:v>15.896484375</c:v>
                </c:pt>
                <c:pt idx="61">
                  <c:v>15.947265625</c:v>
                </c:pt>
                <c:pt idx="62">
                  <c:v>16.1572265625</c:v>
                </c:pt>
                <c:pt idx="63">
                  <c:v>16.8095703125</c:v>
                </c:pt>
                <c:pt idx="64">
                  <c:v>16.80859375</c:v>
                </c:pt>
                <c:pt idx="65">
                  <c:v>16.8095703125</c:v>
                </c:pt>
                <c:pt idx="66">
                  <c:v>16.80859375</c:v>
                </c:pt>
                <c:pt idx="67">
                  <c:v>16.80859375</c:v>
                </c:pt>
                <c:pt idx="68">
                  <c:v>16.80859375</c:v>
                </c:pt>
                <c:pt idx="69">
                  <c:v>16.80859375</c:v>
                </c:pt>
                <c:pt idx="70">
                  <c:v>16.80859375</c:v>
                </c:pt>
                <c:pt idx="71">
                  <c:v>16.80859375</c:v>
                </c:pt>
                <c:pt idx="72">
                  <c:v>16.8095703125</c:v>
                </c:pt>
                <c:pt idx="73">
                  <c:v>16.80859375</c:v>
                </c:pt>
                <c:pt idx="74">
                  <c:v>16.8095703125</c:v>
                </c:pt>
                <c:pt idx="75">
                  <c:v>16.80859375</c:v>
                </c:pt>
                <c:pt idx="76">
                  <c:v>16.80859375</c:v>
                </c:pt>
                <c:pt idx="77">
                  <c:v>17.3671875</c:v>
                </c:pt>
                <c:pt idx="78">
                  <c:v>17.3671875</c:v>
                </c:pt>
                <c:pt idx="79">
                  <c:v>17.3671875</c:v>
                </c:pt>
                <c:pt idx="80">
                  <c:v>17.3671875</c:v>
                </c:pt>
                <c:pt idx="81">
                  <c:v>17.3681640625</c:v>
                </c:pt>
                <c:pt idx="82">
                  <c:v>17.3671875</c:v>
                </c:pt>
                <c:pt idx="83">
                  <c:v>17.3681640625</c:v>
                </c:pt>
                <c:pt idx="84">
                  <c:v>17.3671875</c:v>
                </c:pt>
                <c:pt idx="85">
                  <c:v>17.40234375</c:v>
                </c:pt>
                <c:pt idx="86">
                  <c:v>17.515625</c:v>
                </c:pt>
                <c:pt idx="87">
                  <c:v>17.5166015625</c:v>
                </c:pt>
                <c:pt idx="88">
                  <c:v>17.515625</c:v>
                </c:pt>
                <c:pt idx="89">
                  <c:v>17.515625</c:v>
                </c:pt>
                <c:pt idx="90">
                  <c:v>17.515625</c:v>
                </c:pt>
                <c:pt idx="91">
                  <c:v>17.515625</c:v>
                </c:pt>
                <c:pt idx="92">
                  <c:v>17.515625</c:v>
                </c:pt>
                <c:pt idx="93">
                  <c:v>17.515625</c:v>
                </c:pt>
                <c:pt idx="94">
                  <c:v>17.5166015625</c:v>
                </c:pt>
                <c:pt idx="95">
                  <c:v>17.515625</c:v>
                </c:pt>
                <c:pt idx="96">
                  <c:v>17.5166015625</c:v>
                </c:pt>
                <c:pt idx="97">
                  <c:v>17.515625</c:v>
                </c:pt>
                <c:pt idx="98">
                  <c:v>17.515625</c:v>
                </c:pt>
                <c:pt idx="99">
                  <c:v>17.515625</c:v>
                </c:pt>
                <c:pt idx="100">
                  <c:v>17.515625</c:v>
                </c:pt>
                <c:pt idx="101">
                  <c:v>17.5166015625</c:v>
                </c:pt>
                <c:pt idx="102">
                  <c:v>17.515625</c:v>
                </c:pt>
                <c:pt idx="103">
                  <c:v>17.5166015625</c:v>
                </c:pt>
                <c:pt idx="104">
                  <c:v>17.515625</c:v>
                </c:pt>
                <c:pt idx="105">
                  <c:v>17.40625</c:v>
                </c:pt>
                <c:pt idx="106">
                  <c:v>17.43359375</c:v>
                </c:pt>
                <c:pt idx="107">
                  <c:v>17.4345703125</c:v>
                </c:pt>
                <c:pt idx="108">
                  <c:v>17.43359375</c:v>
                </c:pt>
                <c:pt idx="109">
                  <c:v>17.43359375</c:v>
                </c:pt>
                <c:pt idx="110">
                  <c:v>17.43359375</c:v>
                </c:pt>
                <c:pt idx="111">
                  <c:v>17.43359375</c:v>
                </c:pt>
                <c:pt idx="112">
                  <c:v>17.43359375</c:v>
                </c:pt>
                <c:pt idx="113">
                  <c:v>17.43359375</c:v>
                </c:pt>
                <c:pt idx="114">
                  <c:v>19.0234375</c:v>
                </c:pt>
                <c:pt idx="115">
                  <c:v>19.0625</c:v>
                </c:pt>
                <c:pt idx="116">
                  <c:v>19.06640625</c:v>
                </c:pt>
                <c:pt idx="117">
                  <c:v>19.06640625</c:v>
                </c:pt>
                <c:pt idx="118">
                  <c:v>19.0673828125</c:v>
                </c:pt>
                <c:pt idx="119">
                  <c:v>19.06640625</c:v>
                </c:pt>
                <c:pt idx="120">
                  <c:v>19.06640625</c:v>
                </c:pt>
                <c:pt idx="121">
                  <c:v>19.06640625</c:v>
                </c:pt>
                <c:pt idx="122">
                  <c:v>19.06640625</c:v>
                </c:pt>
                <c:pt idx="123">
                  <c:v>19.06640625</c:v>
                </c:pt>
                <c:pt idx="124">
                  <c:v>19.0673828125</c:v>
                </c:pt>
                <c:pt idx="125">
                  <c:v>19.06640625</c:v>
                </c:pt>
                <c:pt idx="126">
                  <c:v>19.0712890625</c:v>
                </c:pt>
                <c:pt idx="127">
                  <c:v>18.9375</c:v>
                </c:pt>
                <c:pt idx="128">
                  <c:v>18.9423828125</c:v>
                </c:pt>
                <c:pt idx="129">
                  <c:v>18.94140625</c:v>
                </c:pt>
                <c:pt idx="130">
                  <c:v>18.9423828125</c:v>
                </c:pt>
                <c:pt idx="131">
                  <c:v>19.05078125</c:v>
                </c:pt>
                <c:pt idx="132">
                  <c:v>19.05078125</c:v>
                </c:pt>
                <c:pt idx="133">
                  <c:v>19.05078125</c:v>
                </c:pt>
                <c:pt idx="134">
                  <c:v>19.05078125</c:v>
                </c:pt>
                <c:pt idx="135">
                  <c:v>19.0947265625</c:v>
                </c:pt>
                <c:pt idx="136">
                  <c:v>19.125</c:v>
                </c:pt>
                <c:pt idx="137">
                  <c:v>19.1298828125</c:v>
                </c:pt>
                <c:pt idx="138">
                  <c:v>19.12890625</c:v>
                </c:pt>
                <c:pt idx="139">
                  <c:v>19.12890625</c:v>
                </c:pt>
                <c:pt idx="140">
                  <c:v>19.12890625</c:v>
                </c:pt>
                <c:pt idx="141">
                  <c:v>19.12890625</c:v>
                </c:pt>
                <c:pt idx="142">
                  <c:v>19.12890625</c:v>
                </c:pt>
                <c:pt idx="143">
                  <c:v>19.12890625</c:v>
                </c:pt>
                <c:pt idx="144">
                  <c:v>19.1298828125</c:v>
                </c:pt>
                <c:pt idx="145">
                  <c:v>19.125</c:v>
                </c:pt>
                <c:pt idx="146">
                  <c:v>19.1259765625</c:v>
                </c:pt>
                <c:pt idx="147">
                  <c:v>19.125</c:v>
                </c:pt>
                <c:pt idx="148">
                  <c:v>19.125</c:v>
                </c:pt>
                <c:pt idx="149">
                  <c:v>19.125</c:v>
                </c:pt>
                <c:pt idx="150">
                  <c:v>19.37109375</c:v>
                </c:pt>
                <c:pt idx="151">
                  <c:v>19.171875</c:v>
                </c:pt>
                <c:pt idx="152">
                  <c:v>19.1728515625</c:v>
                </c:pt>
                <c:pt idx="153">
                  <c:v>19.171875</c:v>
                </c:pt>
                <c:pt idx="154">
                  <c:v>19.171875</c:v>
                </c:pt>
                <c:pt idx="155">
                  <c:v>19.171875</c:v>
                </c:pt>
                <c:pt idx="156">
                  <c:v>19.171875</c:v>
                </c:pt>
                <c:pt idx="157">
                  <c:v>19.171875</c:v>
                </c:pt>
                <c:pt idx="158">
                  <c:v>19.171875</c:v>
                </c:pt>
                <c:pt idx="159">
                  <c:v>19.171875</c:v>
                </c:pt>
                <c:pt idx="160">
                  <c:v>19.171875</c:v>
                </c:pt>
                <c:pt idx="161">
                  <c:v>19.1728515625</c:v>
                </c:pt>
                <c:pt idx="162">
                  <c:v>19.171875</c:v>
                </c:pt>
                <c:pt idx="163">
                  <c:v>19.1728515625</c:v>
                </c:pt>
                <c:pt idx="164">
                  <c:v>19.171875</c:v>
                </c:pt>
                <c:pt idx="165">
                  <c:v>19.1728515625</c:v>
                </c:pt>
                <c:pt idx="166">
                  <c:v>19.265625</c:v>
                </c:pt>
                <c:pt idx="167">
                  <c:v>19.265625</c:v>
                </c:pt>
                <c:pt idx="168">
                  <c:v>19.265625</c:v>
                </c:pt>
                <c:pt idx="169">
                  <c:v>19.265625</c:v>
                </c:pt>
                <c:pt idx="170">
                  <c:v>19.265625</c:v>
                </c:pt>
                <c:pt idx="171">
                  <c:v>19.265625</c:v>
                </c:pt>
                <c:pt idx="172">
                  <c:v>19.3134765625</c:v>
                </c:pt>
                <c:pt idx="173">
                  <c:v>19.953125</c:v>
                </c:pt>
                <c:pt idx="174">
                  <c:v>20.3134765625</c:v>
                </c:pt>
                <c:pt idx="175">
                  <c:v>20.3125</c:v>
                </c:pt>
                <c:pt idx="176">
                  <c:v>20.3134765625</c:v>
                </c:pt>
                <c:pt idx="177">
                  <c:v>20.3125</c:v>
                </c:pt>
                <c:pt idx="178">
                  <c:v>20.3125</c:v>
                </c:pt>
                <c:pt idx="179">
                  <c:v>20.3125</c:v>
                </c:pt>
                <c:pt idx="180">
                  <c:v>20.3125</c:v>
                </c:pt>
                <c:pt idx="181">
                  <c:v>20.3125</c:v>
                </c:pt>
                <c:pt idx="182">
                  <c:v>20.3125</c:v>
                </c:pt>
                <c:pt idx="183">
                  <c:v>20.3125</c:v>
                </c:pt>
                <c:pt idx="184">
                  <c:v>20.3125</c:v>
                </c:pt>
                <c:pt idx="185">
                  <c:v>20.3134765625</c:v>
                </c:pt>
                <c:pt idx="186">
                  <c:v>20.3125</c:v>
                </c:pt>
                <c:pt idx="187">
                  <c:v>20.3134765625</c:v>
                </c:pt>
                <c:pt idx="188">
                  <c:v>20.3125</c:v>
                </c:pt>
                <c:pt idx="189">
                  <c:v>20.3125</c:v>
                </c:pt>
                <c:pt idx="190">
                  <c:v>20.3125</c:v>
                </c:pt>
                <c:pt idx="191">
                  <c:v>20.3134765625</c:v>
                </c:pt>
                <c:pt idx="192">
                  <c:v>20.3125</c:v>
                </c:pt>
                <c:pt idx="193">
                  <c:v>20.3134765625</c:v>
                </c:pt>
                <c:pt idx="194">
                  <c:v>20.51171875</c:v>
                </c:pt>
                <c:pt idx="195">
                  <c:v>20.5126953125</c:v>
                </c:pt>
                <c:pt idx="196">
                  <c:v>20.51171875</c:v>
                </c:pt>
                <c:pt idx="197">
                  <c:v>20.5126953125</c:v>
                </c:pt>
                <c:pt idx="198">
                  <c:v>20.51171875</c:v>
                </c:pt>
                <c:pt idx="199">
                  <c:v>20.5126953125</c:v>
                </c:pt>
                <c:pt idx="200">
                  <c:v>20.51171875</c:v>
                </c:pt>
                <c:pt idx="201">
                  <c:v>20.51171875</c:v>
                </c:pt>
                <c:pt idx="202">
                  <c:v>20.51171875</c:v>
                </c:pt>
                <c:pt idx="203">
                  <c:v>20.51171875</c:v>
                </c:pt>
                <c:pt idx="204">
                  <c:v>20.5126953125</c:v>
                </c:pt>
                <c:pt idx="205">
                  <c:v>20.51171875</c:v>
                </c:pt>
                <c:pt idx="206">
                  <c:v>20.5126953125</c:v>
                </c:pt>
                <c:pt idx="207">
                  <c:v>20.51171875</c:v>
                </c:pt>
                <c:pt idx="208">
                  <c:v>20.51171875</c:v>
                </c:pt>
                <c:pt idx="209">
                  <c:v>20.51171875</c:v>
                </c:pt>
                <c:pt idx="210">
                  <c:v>20.51171875</c:v>
                </c:pt>
                <c:pt idx="211">
                  <c:v>20.51171875</c:v>
                </c:pt>
                <c:pt idx="212">
                  <c:v>20.51171875</c:v>
                </c:pt>
                <c:pt idx="213">
                  <c:v>20.51171875</c:v>
                </c:pt>
                <c:pt idx="214">
                  <c:v>20.51171875</c:v>
                </c:pt>
                <c:pt idx="215">
                  <c:v>20.5126953125</c:v>
                </c:pt>
                <c:pt idx="216">
                  <c:v>20.51171875</c:v>
                </c:pt>
                <c:pt idx="217">
                  <c:v>20.3603515625</c:v>
                </c:pt>
                <c:pt idx="218">
                  <c:v>20.36328125</c:v>
                </c:pt>
                <c:pt idx="219">
                  <c:v>20.36328125</c:v>
                </c:pt>
                <c:pt idx="220">
                  <c:v>20.36328125</c:v>
                </c:pt>
                <c:pt idx="221">
                  <c:v>20.3642578125</c:v>
                </c:pt>
                <c:pt idx="222">
                  <c:v>20.36328125</c:v>
                </c:pt>
                <c:pt idx="223">
                  <c:v>20.36328125</c:v>
                </c:pt>
                <c:pt idx="224">
                  <c:v>20.36328125</c:v>
                </c:pt>
                <c:pt idx="225">
                  <c:v>20.36328125</c:v>
                </c:pt>
                <c:pt idx="226">
                  <c:v>20.36328125</c:v>
                </c:pt>
                <c:pt idx="227">
                  <c:v>20.5078125</c:v>
                </c:pt>
                <c:pt idx="228">
                  <c:v>20.5078125</c:v>
                </c:pt>
                <c:pt idx="229">
                  <c:v>20.5078125</c:v>
                </c:pt>
                <c:pt idx="230">
                  <c:v>20.5087890625</c:v>
                </c:pt>
                <c:pt idx="231">
                  <c:v>20.5078125</c:v>
                </c:pt>
                <c:pt idx="232">
                  <c:v>20.5087890625</c:v>
                </c:pt>
                <c:pt idx="233">
                  <c:v>20.5078125</c:v>
                </c:pt>
                <c:pt idx="234">
                  <c:v>20.5078125</c:v>
                </c:pt>
                <c:pt idx="235">
                  <c:v>20.5078125</c:v>
                </c:pt>
                <c:pt idx="236">
                  <c:v>20.5078125</c:v>
                </c:pt>
                <c:pt idx="237">
                  <c:v>20.5078125</c:v>
                </c:pt>
                <c:pt idx="238">
                  <c:v>20.5078125</c:v>
                </c:pt>
                <c:pt idx="239">
                  <c:v>20.55859375</c:v>
                </c:pt>
                <c:pt idx="240">
                  <c:v>20.3671875</c:v>
                </c:pt>
                <c:pt idx="241">
                  <c:v>20.3671875</c:v>
                </c:pt>
                <c:pt idx="242">
                  <c:v>20.3671875</c:v>
                </c:pt>
                <c:pt idx="243">
                  <c:v>20.4765625</c:v>
                </c:pt>
                <c:pt idx="244">
                  <c:v>20.4765625</c:v>
                </c:pt>
                <c:pt idx="245">
                  <c:v>20.4775390625</c:v>
                </c:pt>
                <c:pt idx="246">
                  <c:v>20.4765625</c:v>
                </c:pt>
                <c:pt idx="247">
                  <c:v>20.51953125</c:v>
                </c:pt>
                <c:pt idx="248">
                  <c:v>20.546875</c:v>
                </c:pt>
                <c:pt idx="249">
                  <c:v>20.5546875</c:v>
                </c:pt>
                <c:pt idx="250">
                  <c:v>20.5546875</c:v>
                </c:pt>
                <c:pt idx="251">
                  <c:v>20.5546875</c:v>
                </c:pt>
                <c:pt idx="252">
                  <c:v>20.5546875</c:v>
                </c:pt>
                <c:pt idx="253">
                  <c:v>20.5546875</c:v>
                </c:pt>
                <c:pt idx="254">
                  <c:v>20.5556640625</c:v>
                </c:pt>
                <c:pt idx="255">
                  <c:v>20.5546875</c:v>
                </c:pt>
                <c:pt idx="256">
                  <c:v>20.5556640625</c:v>
                </c:pt>
                <c:pt idx="257">
                  <c:v>20.5546875</c:v>
                </c:pt>
                <c:pt idx="258">
                  <c:v>20.5546875</c:v>
                </c:pt>
                <c:pt idx="259">
                  <c:v>20.5546875</c:v>
                </c:pt>
                <c:pt idx="260">
                  <c:v>20.5546875</c:v>
                </c:pt>
                <c:pt idx="261">
                  <c:v>20.5546875</c:v>
                </c:pt>
                <c:pt idx="262">
                  <c:v>20.5546875</c:v>
                </c:pt>
                <c:pt idx="263">
                  <c:v>20.5556640625</c:v>
                </c:pt>
                <c:pt idx="264">
                  <c:v>20.5546875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37536"/>
        <c:axId val="582942432"/>
      </c:lineChart>
      <c:catAx>
        <c:axId val="5829375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58294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294243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829375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6"/>
  <sheetViews>
    <sheetView tabSelected="1" topLeftCell="A8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448</f>
        <v>448</v>
      </c>
      <c r="B2" s="1">
        <f>0</f>
        <v>0</v>
      </c>
      <c r="C2" s="1">
        <f>478</f>
        <v>478</v>
      </c>
      <c r="D2" s="1">
        <f>4056</f>
        <v>4056</v>
      </c>
      <c r="E2" s="1">
        <f>3.9609375</f>
        <v>3.9609375</v>
      </c>
      <c r="G2" s="1">
        <f>290</f>
        <v>290</v>
      </c>
    </row>
    <row r="3" spans="1:10" x14ac:dyDescent="0.25">
      <c r="A3" s="1">
        <f>750</f>
        <v>750</v>
      </c>
      <c r="B3" s="1">
        <f>12</f>
        <v>12</v>
      </c>
      <c r="C3" s="1">
        <f>617</f>
        <v>617</v>
      </c>
      <c r="D3" s="1">
        <f>5618</f>
        <v>5618</v>
      </c>
      <c r="E3" s="1">
        <f>5.486328125</f>
        <v>5.486328125</v>
      </c>
    </row>
    <row r="4" spans="1:10" x14ac:dyDescent="0.25">
      <c r="A4" s="1">
        <f>1039</f>
        <v>1039</v>
      </c>
      <c r="B4" s="1">
        <f>0</f>
        <v>0</v>
      </c>
      <c r="C4" s="1">
        <f>761</f>
        <v>761</v>
      </c>
      <c r="D4" s="1">
        <f>9512</f>
        <v>9512</v>
      </c>
      <c r="E4" s="1">
        <f>9.2890625</f>
        <v>9.2890625</v>
      </c>
      <c r="G4" s="1" t="s">
        <v>5</v>
      </c>
    </row>
    <row r="5" spans="1:10" x14ac:dyDescent="0.25">
      <c r="A5" s="1">
        <f>1307</f>
        <v>1307</v>
      </c>
      <c r="B5" s="1">
        <f>0</f>
        <v>0</v>
      </c>
      <c r="C5" s="1">
        <f>911</f>
        <v>911</v>
      </c>
      <c r="D5" s="1">
        <f>11860</f>
        <v>11860</v>
      </c>
      <c r="E5" s="1">
        <f>11.58203125</f>
        <v>11.58203125</v>
      </c>
      <c r="G5" s="1">
        <f>133</f>
        <v>133</v>
      </c>
    </row>
    <row r="6" spans="1:10" x14ac:dyDescent="0.25">
      <c r="A6" s="1">
        <f>1589</f>
        <v>1589</v>
      </c>
      <c r="B6" s="1">
        <f>0</f>
        <v>0</v>
      </c>
      <c r="C6" s="1">
        <f>1018</f>
        <v>1018</v>
      </c>
      <c r="D6" s="1">
        <f>11887</f>
        <v>11887</v>
      </c>
      <c r="E6" s="1">
        <f>11.6083984375</f>
        <v>11.6083984375</v>
      </c>
    </row>
    <row r="7" spans="1:10" x14ac:dyDescent="0.25">
      <c r="A7" s="1">
        <f>1869</f>
        <v>1869</v>
      </c>
      <c r="B7" s="1">
        <f>0</f>
        <v>0</v>
      </c>
      <c r="C7" s="1">
        <f>1139</f>
        <v>1139</v>
      </c>
      <c r="D7" s="1">
        <f>11888</f>
        <v>11888</v>
      </c>
      <c r="E7" s="1">
        <f>11.609375</f>
        <v>11.609375</v>
      </c>
    </row>
    <row r="8" spans="1:10" x14ac:dyDescent="0.25">
      <c r="A8" s="1">
        <f>2231</f>
        <v>2231</v>
      </c>
      <c r="B8" s="1">
        <f>4</f>
        <v>4</v>
      </c>
      <c r="C8" s="1">
        <f>1254</f>
        <v>1254</v>
      </c>
      <c r="D8" s="1">
        <f>11887</f>
        <v>11887</v>
      </c>
      <c r="E8" s="1">
        <f>11.6083984375</f>
        <v>11.6083984375</v>
      </c>
    </row>
    <row r="9" spans="1:10" x14ac:dyDescent="0.25">
      <c r="A9" s="1">
        <f>2547</f>
        <v>2547</v>
      </c>
      <c r="B9" s="1">
        <f t="shared" ref="B9:B18" si="0">0</f>
        <v>0</v>
      </c>
      <c r="C9" s="1">
        <f>1384</f>
        <v>1384</v>
      </c>
      <c r="D9" s="1">
        <f>11900</f>
        <v>11900</v>
      </c>
      <c r="E9" s="1">
        <f>11.62109375</f>
        <v>11.62109375</v>
      </c>
    </row>
    <row r="10" spans="1:10" x14ac:dyDescent="0.25">
      <c r="A10" s="1">
        <f>2866</f>
        <v>2866</v>
      </c>
      <c r="B10" s="1">
        <f t="shared" si="0"/>
        <v>0</v>
      </c>
      <c r="C10" s="1">
        <f>1502</f>
        <v>1502</v>
      </c>
      <c r="D10" s="1">
        <f>11907</f>
        <v>11907</v>
      </c>
      <c r="E10" s="1">
        <f>11.6279296875</f>
        <v>11.6279296875</v>
      </c>
    </row>
    <row r="11" spans="1:10" x14ac:dyDescent="0.25">
      <c r="A11" s="1">
        <f>3188</f>
        <v>3188</v>
      </c>
      <c r="B11" s="1">
        <f t="shared" si="0"/>
        <v>0</v>
      </c>
      <c r="C11" s="1">
        <f>1628</f>
        <v>1628</v>
      </c>
      <c r="D11" s="1">
        <f>11907</f>
        <v>11907</v>
      </c>
      <c r="E11" s="1">
        <f>11.6279296875</f>
        <v>11.6279296875</v>
      </c>
    </row>
    <row r="12" spans="1:10" x14ac:dyDescent="0.25">
      <c r="A12" s="1">
        <f>3494</f>
        <v>3494</v>
      </c>
      <c r="B12" s="1">
        <f t="shared" si="0"/>
        <v>0</v>
      </c>
      <c r="C12" s="1">
        <f>1745</f>
        <v>1745</v>
      </c>
      <c r="D12" s="1">
        <f>11907</f>
        <v>11907</v>
      </c>
      <c r="E12" s="1">
        <f>11.6279296875</f>
        <v>11.6279296875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3787</f>
        <v>3787</v>
      </c>
      <c r="B13" s="1">
        <f t="shared" si="0"/>
        <v>0</v>
      </c>
      <c r="C13" s="1">
        <f>1893</f>
        <v>1893</v>
      </c>
      <c r="D13" s="1">
        <f>11947</f>
        <v>11947</v>
      </c>
      <c r="E13" s="1">
        <f>11.6669921875</f>
        <v>11.6669921875</v>
      </c>
      <c r="H13" s="1">
        <f>AVERAGE(E8:E24)</f>
        <v>11.692842371323529</v>
      </c>
      <c r="I13" s="1">
        <f>MAX(E2:E325)</f>
        <v>20.55859375</v>
      </c>
      <c r="J13" s="1">
        <f>AVERAGE(E241:E266)</f>
        <v>20.519681490384617</v>
      </c>
    </row>
    <row r="14" spans="1:10" x14ac:dyDescent="0.25">
      <c r="A14" s="1">
        <f>4105</f>
        <v>4105</v>
      </c>
      <c r="B14" s="1">
        <f t="shared" si="0"/>
        <v>0</v>
      </c>
      <c r="C14" s="1">
        <f>2059</f>
        <v>2059</v>
      </c>
      <c r="D14" s="1">
        <f>12036</f>
        <v>12036</v>
      </c>
      <c r="E14" s="1">
        <f>11.75390625</f>
        <v>11.75390625</v>
      </c>
    </row>
    <row r="15" spans="1:10" x14ac:dyDescent="0.25">
      <c r="A15" s="1">
        <f>4444</f>
        <v>4444</v>
      </c>
      <c r="B15" s="1">
        <f t="shared" si="0"/>
        <v>0</v>
      </c>
      <c r="C15" s="1">
        <f>2204</f>
        <v>2204</v>
      </c>
      <c r="D15" s="1">
        <f>12040</f>
        <v>12040</v>
      </c>
      <c r="E15" s="1">
        <f>11.7578125</f>
        <v>11.7578125</v>
      </c>
    </row>
    <row r="16" spans="1:10" x14ac:dyDescent="0.25">
      <c r="A16" s="1">
        <f>4756</f>
        <v>4756</v>
      </c>
      <c r="B16" s="1">
        <f t="shared" si="0"/>
        <v>0</v>
      </c>
      <c r="C16" s="1">
        <f>2343</f>
        <v>2343</v>
      </c>
      <c r="D16" s="1">
        <f>12041</f>
        <v>12041</v>
      </c>
      <c r="E16" s="1">
        <f>11.7587890625</f>
        <v>11.7587890625</v>
      </c>
    </row>
    <row r="17" spans="1:5" x14ac:dyDescent="0.25">
      <c r="A17" s="1">
        <f>5079</f>
        <v>5079</v>
      </c>
      <c r="B17" s="1">
        <f t="shared" si="0"/>
        <v>0</v>
      </c>
      <c r="C17" s="1">
        <f>2480</f>
        <v>2480</v>
      </c>
      <c r="D17" s="1">
        <f>12056</f>
        <v>12056</v>
      </c>
      <c r="E17" s="1">
        <f>11.7734375</f>
        <v>11.7734375</v>
      </c>
    </row>
    <row r="18" spans="1:5" x14ac:dyDescent="0.25">
      <c r="A18" s="1">
        <f>5381</f>
        <v>5381</v>
      </c>
      <c r="B18" s="1">
        <f t="shared" si="0"/>
        <v>0</v>
      </c>
      <c r="C18" s="1">
        <f>2616</f>
        <v>2616</v>
      </c>
      <c r="D18" s="1">
        <f>12056</f>
        <v>12056</v>
      </c>
      <c r="E18" s="1">
        <f>11.7734375</f>
        <v>11.7734375</v>
      </c>
    </row>
    <row r="19" spans="1:5" x14ac:dyDescent="0.25">
      <c r="A19" s="1">
        <f>5656</f>
        <v>5656</v>
      </c>
      <c r="B19" s="1">
        <f>12</f>
        <v>12</v>
      </c>
      <c r="C19" s="1">
        <f>2750</f>
        <v>2750</v>
      </c>
      <c r="D19" s="1">
        <f>12056</f>
        <v>12056</v>
      </c>
      <c r="E19" s="1">
        <f>11.7734375</f>
        <v>11.7734375</v>
      </c>
    </row>
    <row r="20" spans="1:5" x14ac:dyDescent="0.25">
      <c r="A20" s="1">
        <f>5938</f>
        <v>5938</v>
      </c>
      <c r="B20" s="1">
        <f>9</f>
        <v>9</v>
      </c>
      <c r="C20" s="1">
        <f>2888</f>
        <v>2888</v>
      </c>
      <c r="D20" s="1">
        <f>12056</f>
        <v>12056</v>
      </c>
      <c r="E20" s="1">
        <f>11.7734375</f>
        <v>11.7734375</v>
      </c>
    </row>
    <row r="21" spans="1:5" x14ac:dyDescent="0.25">
      <c r="A21" s="1">
        <f>6209</f>
        <v>6209</v>
      </c>
      <c r="B21" s="1">
        <f>19</f>
        <v>19</v>
      </c>
      <c r="C21" s="1">
        <f>3018</f>
        <v>3018</v>
      </c>
      <c r="D21" s="1">
        <f>11936</f>
        <v>11936</v>
      </c>
      <c r="E21" s="1">
        <f>11.65625</f>
        <v>11.65625</v>
      </c>
    </row>
    <row r="22" spans="1:5" x14ac:dyDescent="0.25">
      <c r="A22" s="1">
        <f>6486</f>
        <v>6486</v>
      </c>
      <c r="B22" s="1">
        <f>17</f>
        <v>17</v>
      </c>
      <c r="C22" s="1">
        <f>3148</f>
        <v>3148</v>
      </c>
      <c r="D22" s="1">
        <f>11936</f>
        <v>11936</v>
      </c>
      <c r="E22" s="1">
        <f>11.65625</f>
        <v>11.65625</v>
      </c>
    </row>
    <row r="23" spans="1:5" x14ac:dyDescent="0.25">
      <c r="A23" s="1">
        <f>6767</f>
        <v>6767</v>
      </c>
      <c r="B23" s="1">
        <f>0</f>
        <v>0</v>
      </c>
      <c r="C23" s="1">
        <f>3284</f>
        <v>3284</v>
      </c>
      <c r="D23" s="1">
        <f>11937</f>
        <v>11937</v>
      </c>
      <c r="E23" s="1">
        <f>11.6572265625</f>
        <v>11.6572265625</v>
      </c>
    </row>
    <row r="24" spans="1:5" x14ac:dyDescent="0.25">
      <c r="A24" s="1">
        <f>7069</f>
        <v>7069</v>
      </c>
      <c r="B24" s="1">
        <f>0</f>
        <v>0</v>
      </c>
      <c r="C24" s="1">
        <f>3422</f>
        <v>3422</v>
      </c>
      <c r="D24" s="1">
        <f>11944</f>
        <v>11944</v>
      </c>
      <c r="E24" s="1">
        <f>11.6640625</f>
        <v>11.6640625</v>
      </c>
    </row>
    <row r="25" spans="1:5" x14ac:dyDescent="0.25">
      <c r="A25" s="1">
        <f>7385</f>
        <v>7385</v>
      </c>
      <c r="B25" s="1">
        <f>0</f>
        <v>0</v>
      </c>
      <c r="C25" s="1">
        <f>3557</f>
        <v>3557</v>
      </c>
      <c r="D25" s="1">
        <f>11944</f>
        <v>11944</v>
      </c>
      <c r="E25" s="1">
        <f>11.6640625</f>
        <v>11.6640625</v>
      </c>
    </row>
    <row r="26" spans="1:5" x14ac:dyDescent="0.25">
      <c r="A26" s="1">
        <f>7694</f>
        <v>7694</v>
      </c>
      <c r="B26" s="1">
        <f>0</f>
        <v>0</v>
      </c>
      <c r="C26" s="1">
        <f>3678</f>
        <v>3678</v>
      </c>
      <c r="D26" s="1">
        <f>11944</f>
        <v>11944</v>
      </c>
      <c r="E26" s="1">
        <f>11.6640625</f>
        <v>11.6640625</v>
      </c>
    </row>
    <row r="27" spans="1:5" x14ac:dyDescent="0.25">
      <c r="A27" s="1">
        <f>8012</f>
        <v>8012</v>
      </c>
      <c r="B27" s="1">
        <f>0</f>
        <v>0</v>
      </c>
      <c r="C27" s="1">
        <f>3808</f>
        <v>3808</v>
      </c>
      <c r="D27" s="1">
        <f>11944</f>
        <v>11944</v>
      </c>
      <c r="E27" s="1">
        <f>11.6640625</f>
        <v>11.6640625</v>
      </c>
    </row>
    <row r="28" spans="1:5" x14ac:dyDescent="0.25">
      <c r="A28" s="1">
        <f>8343</f>
        <v>8343</v>
      </c>
      <c r="B28" s="1">
        <f>0</f>
        <v>0</v>
      </c>
      <c r="C28" s="1">
        <f>3945</f>
        <v>3945</v>
      </c>
      <c r="D28" s="1">
        <f>11952</f>
        <v>11952</v>
      </c>
      <c r="E28" s="1">
        <f>11.671875</f>
        <v>11.671875</v>
      </c>
    </row>
    <row r="29" spans="1:5" x14ac:dyDescent="0.25">
      <c r="A29" s="1">
        <f>8662</f>
        <v>8662</v>
      </c>
      <c r="B29" s="1">
        <f>2</f>
        <v>2</v>
      </c>
      <c r="C29" s="1">
        <f>4075</f>
        <v>4075</v>
      </c>
      <c r="D29" s="1">
        <f>11952</f>
        <v>11952</v>
      </c>
      <c r="E29" s="1">
        <f>11.671875</f>
        <v>11.671875</v>
      </c>
    </row>
    <row r="30" spans="1:5" x14ac:dyDescent="0.25">
      <c r="A30" s="1">
        <f>8962</f>
        <v>8962</v>
      </c>
      <c r="B30" s="1">
        <f>20</f>
        <v>20</v>
      </c>
      <c r="C30" s="1">
        <f>4217</f>
        <v>4217</v>
      </c>
      <c r="D30" s="1">
        <f>11953</f>
        <v>11953</v>
      </c>
      <c r="E30" s="1">
        <f>11.6728515625</f>
        <v>11.6728515625</v>
      </c>
    </row>
    <row r="31" spans="1:5" x14ac:dyDescent="0.25">
      <c r="A31" s="1">
        <f>9274</f>
        <v>9274</v>
      </c>
      <c r="B31" s="1">
        <f t="shared" ref="B31:B53" si="1">0</f>
        <v>0</v>
      </c>
      <c r="C31" s="1">
        <f>4347</f>
        <v>4347</v>
      </c>
      <c r="D31" s="1">
        <f>11952</f>
        <v>11952</v>
      </c>
      <c r="E31" s="1">
        <f>11.671875</f>
        <v>11.671875</v>
      </c>
    </row>
    <row r="32" spans="1:5" x14ac:dyDescent="0.25">
      <c r="A32" s="1">
        <f>9589</f>
        <v>9589</v>
      </c>
      <c r="B32" s="1">
        <f t="shared" si="1"/>
        <v>0</v>
      </c>
      <c r="C32" s="1">
        <f>4490</f>
        <v>4490</v>
      </c>
      <c r="D32" s="1">
        <f>11960</f>
        <v>11960</v>
      </c>
      <c r="E32" s="1">
        <f>11.6796875</f>
        <v>11.6796875</v>
      </c>
    </row>
    <row r="33" spans="1:5" x14ac:dyDescent="0.25">
      <c r="A33" s="1">
        <f>9927</f>
        <v>9927</v>
      </c>
      <c r="B33" s="1">
        <f t="shared" si="1"/>
        <v>0</v>
      </c>
      <c r="C33" s="1">
        <f>4615</f>
        <v>4615</v>
      </c>
      <c r="D33" s="1">
        <f>11960</f>
        <v>11960</v>
      </c>
      <c r="E33" s="1">
        <f>11.6796875</f>
        <v>11.6796875</v>
      </c>
    </row>
    <row r="34" spans="1:5" x14ac:dyDescent="0.25">
      <c r="A34" s="1">
        <f>10242</f>
        <v>10242</v>
      </c>
      <c r="B34" s="1">
        <f t="shared" si="1"/>
        <v>0</v>
      </c>
      <c r="C34" s="1">
        <f>4737</f>
        <v>4737</v>
      </c>
      <c r="D34" s="1">
        <f>11960</f>
        <v>11960</v>
      </c>
      <c r="E34" s="1">
        <f>11.6796875</f>
        <v>11.6796875</v>
      </c>
    </row>
    <row r="35" spans="1:5" x14ac:dyDescent="0.25">
      <c r="A35" s="1">
        <f>10559</f>
        <v>10559</v>
      </c>
      <c r="B35" s="1">
        <f t="shared" si="1"/>
        <v>0</v>
      </c>
      <c r="C35" s="1">
        <f>4873</f>
        <v>4873</v>
      </c>
      <c r="D35" s="1">
        <f>11961</f>
        <v>11961</v>
      </c>
      <c r="E35" s="1">
        <f>11.6806640625</f>
        <v>11.6806640625</v>
      </c>
    </row>
    <row r="36" spans="1:5" x14ac:dyDescent="0.25">
      <c r="A36" s="1">
        <f>10865</f>
        <v>10865</v>
      </c>
      <c r="B36" s="1">
        <f t="shared" si="1"/>
        <v>0</v>
      </c>
      <c r="C36" s="1">
        <f>5021</f>
        <v>5021</v>
      </c>
      <c r="D36" s="1">
        <f>11968</f>
        <v>11968</v>
      </c>
      <c r="E36" s="1">
        <f>11.6875</f>
        <v>11.6875</v>
      </c>
    </row>
    <row r="37" spans="1:5" x14ac:dyDescent="0.25">
      <c r="A37" s="1">
        <f>11181</f>
        <v>11181</v>
      </c>
      <c r="B37" s="1">
        <f t="shared" si="1"/>
        <v>0</v>
      </c>
      <c r="C37" s="1">
        <f>5162</f>
        <v>5162</v>
      </c>
      <c r="D37" s="1">
        <f>11969</f>
        <v>11969</v>
      </c>
      <c r="E37" s="1">
        <f>11.6884765625</f>
        <v>11.6884765625</v>
      </c>
    </row>
    <row r="38" spans="1:5" x14ac:dyDescent="0.25">
      <c r="A38" s="1">
        <f>11497</f>
        <v>11497</v>
      </c>
      <c r="B38" s="1">
        <f t="shared" si="1"/>
        <v>0</v>
      </c>
      <c r="C38" s="1">
        <f>5291</f>
        <v>5291</v>
      </c>
      <c r="D38" s="1">
        <f>11968</f>
        <v>11968</v>
      </c>
      <c r="E38" s="1">
        <f>11.6875</f>
        <v>11.6875</v>
      </c>
    </row>
    <row r="39" spans="1:5" x14ac:dyDescent="0.25">
      <c r="A39" s="1">
        <f>11806</f>
        <v>11806</v>
      </c>
      <c r="B39" s="1">
        <f t="shared" si="1"/>
        <v>0</v>
      </c>
      <c r="C39" s="1">
        <f>5442</f>
        <v>5442</v>
      </c>
      <c r="D39" s="1">
        <f>12004</f>
        <v>12004</v>
      </c>
      <c r="E39" s="1">
        <f>11.72265625</f>
        <v>11.72265625</v>
      </c>
    </row>
    <row r="40" spans="1:5" x14ac:dyDescent="0.25">
      <c r="A40" s="1">
        <f>12118</f>
        <v>12118</v>
      </c>
      <c r="B40" s="1">
        <f t="shared" si="1"/>
        <v>0</v>
      </c>
      <c r="C40" s="1">
        <f>5634</f>
        <v>5634</v>
      </c>
      <c r="D40" s="1">
        <f>12198</f>
        <v>12198</v>
      </c>
      <c r="E40" s="1">
        <f>11.912109375</f>
        <v>11.912109375</v>
      </c>
    </row>
    <row r="41" spans="1:5" x14ac:dyDescent="0.25">
      <c r="A41" s="1">
        <f>12387</f>
        <v>12387</v>
      </c>
      <c r="B41" s="1">
        <f t="shared" si="1"/>
        <v>0</v>
      </c>
      <c r="C41" s="1">
        <f>5763</f>
        <v>5763</v>
      </c>
      <c r="D41" s="1">
        <f>13173</f>
        <v>13173</v>
      </c>
      <c r="E41" s="1">
        <f>12.8642578125</f>
        <v>12.8642578125</v>
      </c>
    </row>
    <row r="42" spans="1:5" x14ac:dyDescent="0.25">
      <c r="A42" s="1">
        <f>12666</f>
        <v>12666</v>
      </c>
      <c r="B42" s="1">
        <f t="shared" si="1"/>
        <v>0</v>
      </c>
      <c r="C42" s="1">
        <f>5889</f>
        <v>5889</v>
      </c>
      <c r="D42" s="1">
        <f>13642</f>
        <v>13642</v>
      </c>
      <c r="E42" s="1">
        <f>13.322265625</f>
        <v>13.322265625</v>
      </c>
    </row>
    <row r="43" spans="1:5" x14ac:dyDescent="0.25">
      <c r="A43" s="1">
        <f>12933</f>
        <v>12933</v>
      </c>
      <c r="B43" s="1">
        <f t="shared" si="1"/>
        <v>0</v>
      </c>
      <c r="C43" s="1">
        <f>6009</f>
        <v>6009</v>
      </c>
      <c r="D43" s="1">
        <f>13659</f>
        <v>13659</v>
      </c>
      <c r="E43" s="1">
        <f>13.3388671875</f>
        <v>13.3388671875</v>
      </c>
    </row>
    <row r="44" spans="1:5" x14ac:dyDescent="0.25">
      <c r="A44" s="1">
        <f>13208</f>
        <v>13208</v>
      </c>
      <c r="B44" s="1">
        <f t="shared" si="1"/>
        <v>0</v>
      </c>
      <c r="C44" s="1">
        <f>6140</f>
        <v>6140</v>
      </c>
      <c r="D44" s="1">
        <f>13898</f>
        <v>13898</v>
      </c>
      <c r="E44" s="1">
        <f>13.572265625</f>
        <v>13.572265625</v>
      </c>
    </row>
    <row r="45" spans="1:5" x14ac:dyDescent="0.25">
      <c r="A45" s="1">
        <f>13475</f>
        <v>13475</v>
      </c>
      <c r="B45" s="1">
        <f t="shared" si="1"/>
        <v>0</v>
      </c>
      <c r="C45" s="1">
        <f>6308</f>
        <v>6308</v>
      </c>
      <c r="D45" s="1">
        <f>14327</f>
        <v>14327</v>
      </c>
      <c r="E45" s="1">
        <f>13.9912109375</f>
        <v>13.9912109375</v>
      </c>
    </row>
    <row r="46" spans="1:5" x14ac:dyDescent="0.25">
      <c r="A46" s="1">
        <f>13759</f>
        <v>13759</v>
      </c>
      <c r="B46" s="1">
        <f t="shared" si="1"/>
        <v>0</v>
      </c>
      <c r="C46" s="1">
        <f>6458</f>
        <v>6458</v>
      </c>
      <c r="D46" s="1">
        <f>14945</f>
        <v>14945</v>
      </c>
      <c r="E46" s="1">
        <f>14.5947265625</f>
        <v>14.5947265625</v>
      </c>
    </row>
    <row r="47" spans="1:5" x14ac:dyDescent="0.25">
      <c r="A47" s="1">
        <f>14033</f>
        <v>14033</v>
      </c>
      <c r="B47" s="1">
        <f t="shared" si="1"/>
        <v>0</v>
      </c>
      <c r="C47" s="1">
        <f>6598</f>
        <v>6598</v>
      </c>
      <c r="D47" s="1">
        <f>16086</f>
        <v>16086</v>
      </c>
      <c r="E47" s="1">
        <f>15.708984375</f>
        <v>15.708984375</v>
      </c>
    </row>
    <row r="48" spans="1:5" x14ac:dyDescent="0.25">
      <c r="A48" s="1">
        <f>14320</f>
        <v>14320</v>
      </c>
      <c r="B48" s="1">
        <f t="shared" si="1"/>
        <v>0</v>
      </c>
      <c r="C48" s="1">
        <f>6716</f>
        <v>6716</v>
      </c>
      <c r="D48" s="1">
        <f>16126</f>
        <v>16126</v>
      </c>
      <c r="E48" s="1">
        <f>15.748046875</f>
        <v>15.748046875</v>
      </c>
    </row>
    <row r="49" spans="1:5" x14ac:dyDescent="0.25">
      <c r="A49" s="1">
        <f>14610</f>
        <v>14610</v>
      </c>
      <c r="B49" s="1">
        <f t="shared" si="1"/>
        <v>0</v>
      </c>
      <c r="C49" s="1">
        <f>6845</f>
        <v>6845</v>
      </c>
      <c r="D49" s="1">
        <f>16127</f>
        <v>16127</v>
      </c>
      <c r="E49" s="1">
        <f>15.7490234375</f>
        <v>15.7490234375</v>
      </c>
    </row>
    <row r="50" spans="1:5" x14ac:dyDescent="0.25">
      <c r="A50" s="1">
        <f>14903</f>
        <v>14903</v>
      </c>
      <c r="B50" s="1">
        <f t="shared" si="1"/>
        <v>0</v>
      </c>
      <c r="C50" s="1">
        <f>6971</f>
        <v>6971</v>
      </c>
      <c r="D50" s="1">
        <f>16126</f>
        <v>16126</v>
      </c>
      <c r="E50" s="1">
        <f>15.748046875</f>
        <v>15.748046875</v>
      </c>
    </row>
    <row r="51" spans="1:5" x14ac:dyDescent="0.25">
      <c r="A51" s="1">
        <f>15183</f>
        <v>15183</v>
      </c>
      <c r="B51" s="1">
        <f t="shared" si="1"/>
        <v>0</v>
      </c>
      <c r="C51" s="1">
        <f>7095</f>
        <v>7095</v>
      </c>
      <c r="D51" s="1">
        <f>16126</f>
        <v>16126</v>
      </c>
      <c r="E51" s="1">
        <f>15.748046875</f>
        <v>15.748046875</v>
      </c>
    </row>
    <row r="52" spans="1:5" x14ac:dyDescent="0.25">
      <c r="A52" s="1">
        <f>15456</f>
        <v>15456</v>
      </c>
      <c r="B52" s="1">
        <f t="shared" si="1"/>
        <v>0</v>
      </c>
      <c r="C52" s="1">
        <f>7226</f>
        <v>7226</v>
      </c>
      <c r="D52" s="1">
        <f>16126</f>
        <v>16126</v>
      </c>
      <c r="E52" s="1">
        <f>15.748046875</f>
        <v>15.748046875</v>
      </c>
    </row>
    <row r="53" spans="1:5" x14ac:dyDescent="0.25">
      <c r="A53" s="1">
        <f>15745</f>
        <v>15745</v>
      </c>
      <c r="B53" s="1">
        <f t="shared" si="1"/>
        <v>0</v>
      </c>
      <c r="C53" s="1">
        <f>7363</f>
        <v>7363</v>
      </c>
      <c r="D53" s="1">
        <f>16126</f>
        <v>16126</v>
      </c>
      <c r="E53" s="1">
        <f>15.748046875</f>
        <v>15.748046875</v>
      </c>
    </row>
    <row r="54" spans="1:5" x14ac:dyDescent="0.25">
      <c r="A54" s="1">
        <f>16032</f>
        <v>16032</v>
      </c>
      <c r="B54" s="1">
        <f>10</f>
        <v>10</v>
      </c>
      <c r="C54" s="1">
        <f>7509</f>
        <v>7509</v>
      </c>
      <c r="D54" s="1">
        <f>16127</f>
        <v>16127</v>
      </c>
      <c r="E54" s="1">
        <f>15.7490234375</f>
        <v>15.7490234375</v>
      </c>
    </row>
    <row r="55" spans="1:5" x14ac:dyDescent="0.25">
      <c r="A55" s="1">
        <f>16343</f>
        <v>16343</v>
      </c>
      <c r="B55" s="1">
        <f>0</f>
        <v>0</v>
      </c>
      <c r="C55" s="1">
        <f>7650</f>
        <v>7650</v>
      </c>
      <c r="D55" s="1">
        <f>16126</f>
        <v>16126</v>
      </c>
      <c r="E55" s="1">
        <f>15.748046875</f>
        <v>15.748046875</v>
      </c>
    </row>
    <row r="56" spans="1:5" x14ac:dyDescent="0.25">
      <c r="A56" s="1">
        <f>16641</f>
        <v>16641</v>
      </c>
      <c r="B56" s="1">
        <f>0</f>
        <v>0</v>
      </c>
      <c r="C56" s="1">
        <f>7793</f>
        <v>7793</v>
      </c>
      <c r="D56" s="1">
        <f>16127</f>
        <v>16127</v>
      </c>
      <c r="E56" s="1">
        <f>15.7490234375</f>
        <v>15.7490234375</v>
      </c>
    </row>
    <row r="57" spans="1:5" x14ac:dyDescent="0.25">
      <c r="A57" s="1">
        <f>16915</f>
        <v>16915</v>
      </c>
      <c r="B57" s="1">
        <f>0</f>
        <v>0</v>
      </c>
      <c r="C57" s="1">
        <f>7952</f>
        <v>7952</v>
      </c>
      <c r="D57" s="1">
        <f>16126</f>
        <v>16126</v>
      </c>
      <c r="E57" s="1">
        <f>15.748046875</f>
        <v>15.748046875</v>
      </c>
    </row>
    <row r="58" spans="1:5" x14ac:dyDescent="0.25">
      <c r="A58" s="1">
        <f>17193</f>
        <v>17193</v>
      </c>
      <c r="B58" s="1">
        <f>0</f>
        <v>0</v>
      </c>
      <c r="C58" s="1">
        <f>8090</f>
        <v>8090</v>
      </c>
      <c r="D58" s="1">
        <f>16127</f>
        <v>16127</v>
      </c>
      <c r="E58" s="1">
        <f>15.7490234375</f>
        <v>15.7490234375</v>
      </c>
    </row>
    <row r="59" spans="1:5" x14ac:dyDescent="0.25">
      <c r="A59" s="1">
        <f>17468</f>
        <v>17468</v>
      </c>
      <c r="B59" s="1">
        <f>0</f>
        <v>0</v>
      </c>
      <c r="C59" s="1">
        <f>8228</f>
        <v>8228</v>
      </c>
      <c r="D59" s="1">
        <f>16126</f>
        <v>16126</v>
      </c>
      <c r="E59" s="1">
        <f>15.748046875</f>
        <v>15.748046875</v>
      </c>
    </row>
    <row r="60" spans="1:5" x14ac:dyDescent="0.25">
      <c r="A60" s="1">
        <f>17770</f>
        <v>17770</v>
      </c>
      <c r="B60" s="1">
        <f>12</f>
        <v>12</v>
      </c>
      <c r="C60" s="1">
        <f>8361</f>
        <v>8361</v>
      </c>
      <c r="D60" s="1">
        <f>16126</f>
        <v>16126</v>
      </c>
      <c r="E60" s="1">
        <f>15.748046875</f>
        <v>15.748046875</v>
      </c>
    </row>
    <row r="61" spans="1:5" x14ac:dyDescent="0.25">
      <c r="A61" s="1">
        <f>18038</f>
        <v>18038</v>
      </c>
      <c r="B61" s="1">
        <f>0</f>
        <v>0</v>
      </c>
      <c r="C61" s="1">
        <f>8496</f>
        <v>8496</v>
      </c>
      <c r="D61" s="1">
        <f>16126</f>
        <v>16126</v>
      </c>
      <c r="E61" s="1">
        <f>15.748046875</f>
        <v>15.748046875</v>
      </c>
    </row>
    <row r="62" spans="1:5" x14ac:dyDescent="0.25">
      <c r="A62" s="1">
        <f>18334</f>
        <v>18334</v>
      </c>
      <c r="B62" s="1">
        <f>0</f>
        <v>0</v>
      </c>
      <c r="C62" s="1">
        <f>8631</f>
        <v>8631</v>
      </c>
      <c r="D62" s="1">
        <f>16278</f>
        <v>16278</v>
      </c>
      <c r="E62" s="1">
        <f>15.896484375</f>
        <v>15.896484375</v>
      </c>
    </row>
    <row r="63" spans="1:5" x14ac:dyDescent="0.25">
      <c r="A63" s="1">
        <f>18607</f>
        <v>18607</v>
      </c>
      <c r="B63" s="1">
        <f>0</f>
        <v>0</v>
      </c>
      <c r="C63" s="1">
        <f>8764</f>
        <v>8764</v>
      </c>
      <c r="D63" s="1">
        <f>16330</f>
        <v>16330</v>
      </c>
      <c r="E63" s="1">
        <f>15.947265625</f>
        <v>15.947265625</v>
      </c>
    </row>
    <row r="64" spans="1:5" x14ac:dyDescent="0.25">
      <c r="A64" s="1">
        <f>18907</f>
        <v>18907</v>
      </c>
      <c r="B64" s="1">
        <f>4</f>
        <v>4</v>
      </c>
      <c r="C64" s="1">
        <f>8946</f>
        <v>8946</v>
      </c>
      <c r="D64" s="1">
        <f>16545</f>
        <v>16545</v>
      </c>
      <c r="E64" s="1">
        <f>16.1572265625</f>
        <v>16.1572265625</v>
      </c>
    </row>
    <row r="65" spans="1:5" x14ac:dyDescent="0.25">
      <c r="A65" s="1">
        <f>19204</f>
        <v>19204</v>
      </c>
      <c r="B65" s="1">
        <f>0</f>
        <v>0</v>
      </c>
      <c r="C65" s="1">
        <f>9083</f>
        <v>9083</v>
      </c>
      <c r="D65" s="1">
        <f>17213</f>
        <v>17213</v>
      </c>
      <c r="E65" s="1">
        <f>16.8095703125</f>
        <v>16.8095703125</v>
      </c>
    </row>
    <row r="66" spans="1:5" x14ac:dyDescent="0.25">
      <c r="A66" s="1">
        <f>19480</f>
        <v>19480</v>
      </c>
      <c r="B66" s="1">
        <f>0</f>
        <v>0</v>
      </c>
      <c r="C66" s="1">
        <f>9214</f>
        <v>9214</v>
      </c>
      <c r="D66" s="1">
        <f>17212</f>
        <v>17212</v>
      </c>
      <c r="E66" s="1">
        <f>16.80859375</f>
        <v>16.80859375</v>
      </c>
    </row>
    <row r="67" spans="1:5" x14ac:dyDescent="0.25">
      <c r="A67" s="1">
        <f>19766</f>
        <v>19766</v>
      </c>
      <c r="B67" s="1">
        <f>0</f>
        <v>0</v>
      </c>
      <c r="C67" s="1">
        <f>9373</f>
        <v>9373</v>
      </c>
      <c r="D67" s="1">
        <f>17213</f>
        <v>17213</v>
      </c>
      <c r="E67" s="1">
        <f>16.8095703125</f>
        <v>16.8095703125</v>
      </c>
    </row>
    <row r="68" spans="1:5" x14ac:dyDescent="0.25">
      <c r="A68" s="1">
        <f>20034</f>
        <v>20034</v>
      </c>
      <c r="B68" s="1">
        <f>0</f>
        <v>0</v>
      </c>
      <c r="C68" s="1">
        <f>9509</f>
        <v>9509</v>
      </c>
      <c r="D68" s="1">
        <f>17212</f>
        <v>17212</v>
      </c>
      <c r="E68" s="1">
        <f t="shared" ref="E68:E73" si="2">16.80859375</f>
        <v>16.80859375</v>
      </c>
    </row>
    <row r="69" spans="1:5" x14ac:dyDescent="0.25">
      <c r="A69" s="1">
        <f>20325</f>
        <v>20325</v>
      </c>
      <c r="B69" s="1">
        <f>0</f>
        <v>0</v>
      </c>
      <c r="C69" s="1">
        <f>9648</f>
        <v>9648</v>
      </c>
      <c r="D69" s="1">
        <f>17212</f>
        <v>17212</v>
      </c>
      <c r="E69" s="1">
        <f t="shared" si="2"/>
        <v>16.80859375</v>
      </c>
    </row>
    <row r="70" spans="1:5" x14ac:dyDescent="0.25">
      <c r="A70" s="1">
        <f>20624</f>
        <v>20624</v>
      </c>
      <c r="B70" s="1">
        <f>22</f>
        <v>22</v>
      </c>
      <c r="C70" s="1">
        <f>9777</f>
        <v>9777</v>
      </c>
      <c r="D70" s="1">
        <f>17212</f>
        <v>17212</v>
      </c>
      <c r="E70" s="1">
        <f t="shared" si="2"/>
        <v>16.80859375</v>
      </c>
    </row>
    <row r="71" spans="1:5" x14ac:dyDescent="0.25">
      <c r="A71" s="1">
        <f>20947</f>
        <v>20947</v>
      </c>
      <c r="B71" s="1">
        <f t="shared" ref="B71:B80" si="3">0</f>
        <v>0</v>
      </c>
      <c r="C71" s="1">
        <f>9935</f>
        <v>9935</v>
      </c>
      <c r="D71" s="1">
        <f>17212</f>
        <v>17212</v>
      </c>
      <c r="E71" s="1">
        <f t="shared" si="2"/>
        <v>16.80859375</v>
      </c>
    </row>
    <row r="72" spans="1:5" x14ac:dyDescent="0.25">
      <c r="A72" s="1">
        <f>21239</f>
        <v>21239</v>
      </c>
      <c r="B72" s="1">
        <f t="shared" si="3"/>
        <v>0</v>
      </c>
      <c r="C72" s="1">
        <f>10064</f>
        <v>10064</v>
      </c>
      <c r="D72" s="1">
        <f>17212</f>
        <v>17212</v>
      </c>
      <c r="E72" s="1">
        <f t="shared" si="2"/>
        <v>16.80859375</v>
      </c>
    </row>
    <row r="73" spans="1:5" x14ac:dyDescent="0.25">
      <c r="A73" s="1">
        <f>21513</f>
        <v>21513</v>
      </c>
      <c r="B73" s="1">
        <f t="shared" si="3"/>
        <v>0</v>
      </c>
      <c r="C73" s="1">
        <f>10198</f>
        <v>10198</v>
      </c>
      <c r="D73" s="1">
        <f>17212</f>
        <v>17212</v>
      </c>
      <c r="E73" s="1">
        <f t="shared" si="2"/>
        <v>16.80859375</v>
      </c>
    </row>
    <row r="74" spans="1:5" x14ac:dyDescent="0.25">
      <c r="A74" s="1">
        <f>21815</f>
        <v>21815</v>
      </c>
      <c r="B74" s="1">
        <f t="shared" si="3"/>
        <v>0</v>
      </c>
      <c r="C74" s="1">
        <f>10354</f>
        <v>10354</v>
      </c>
      <c r="D74" s="1">
        <f>17213</f>
        <v>17213</v>
      </c>
      <c r="E74" s="1">
        <f>16.8095703125</f>
        <v>16.8095703125</v>
      </c>
    </row>
    <row r="75" spans="1:5" x14ac:dyDescent="0.25">
      <c r="A75" s="1">
        <f>22102</f>
        <v>22102</v>
      </c>
      <c r="B75" s="1">
        <f t="shared" si="3"/>
        <v>0</v>
      </c>
      <c r="C75" s="1">
        <f>10490</f>
        <v>10490</v>
      </c>
      <c r="D75" s="1">
        <f>17212</f>
        <v>17212</v>
      </c>
      <c r="E75" s="1">
        <f>16.80859375</f>
        <v>16.80859375</v>
      </c>
    </row>
    <row r="76" spans="1:5" x14ac:dyDescent="0.25">
      <c r="A76" s="1">
        <f>22377</f>
        <v>22377</v>
      </c>
      <c r="B76" s="1">
        <f t="shared" si="3"/>
        <v>0</v>
      </c>
      <c r="C76" s="1">
        <f>10655</f>
        <v>10655</v>
      </c>
      <c r="D76" s="1">
        <f>17213</f>
        <v>17213</v>
      </c>
      <c r="E76" s="1">
        <f>16.8095703125</f>
        <v>16.8095703125</v>
      </c>
    </row>
    <row r="77" spans="1:5" x14ac:dyDescent="0.25">
      <c r="A77" s="1">
        <f>22639</f>
        <v>22639</v>
      </c>
      <c r="B77" s="1">
        <f t="shared" si="3"/>
        <v>0</v>
      </c>
      <c r="C77" s="1">
        <f>10781</f>
        <v>10781</v>
      </c>
      <c r="D77" s="1">
        <f>17212</f>
        <v>17212</v>
      </c>
      <c r="E77" s="1">
        <f>16.80859375</f>
        <v>16.80859375</v>
      </c>
    </row>
    <row r="78" spans="1:5" x14ac:dyDescent="0.25">
      <c r="A78" s="1">
        <f>22922</f>
        <v>22922</v>
      </c>
      <c r="B78" s="1">
        <f t="shared" si="3"/>
        <v>0</v>
      </c>
      <c r="C78" s="1">
        <f>10915</f>
        <v>10915</v>
      </c>
      <c r="D78" s="1">
        <f>17212</f>
        <v>17212</v>
      </c>
      <c r="E78" s="1">
        <f>16.80859375</f>
        <v>16.80859375</v>
      </c>
    </row>
    <row r="79" spans="1:5" x14ac:dyDescent="0.25">
      <c r="A79" s="1">
        <f>23207</f>
        <v>23207</v>
      </c>
      <c r="B79" s="1">
        <f t="shared" si="3"/>
        <v>0</v>
      </c>
      <c r="C79" s="1">
        <f>11057</f>
        <v>11057</v>
      </c>
      <c r="D79" s="1">
        <f>17784</f>
        <v>17784</v>
      </c>
      <c r="E79" s="1">
        <f>17.3671875</f>
        <v>17.3671875</v>
      </c>
    </row>
    <row r="80" spans="1:5" x14ac:dyDescent="0.25">
      <c r="A80" s="1">
        <f>23493</f>
        <v>23493</v>
      </c>
      <c r="B80" s="1">
        <f t="shared" si="3"/>
        <v>0</v>
      </c>
      <c r="C80" s="1">
        <f>11199</f>
        <v>11199</v>
      </c>
      <c r="D80" s="1">
        <f>17784</f>
        <v>17784</v>
      </c>
      <c r="E80" s="1">
        <f>17.3671875</f>
        <v>17.3671875</v>
      </c>
    </row>
    <row r="81" spans="1:5" x14ac:dyDescent="0.25">
      <c r="A81" s="1">
        <f>23795</f>
        <v>23795</v>
      </c>
      <c r="B81" s="1">
        <f>15</f>
        <v>15</v>
      </c>
      <c r="C81" s="1">
        <f>11341</f>
        <v>11341</v>
      </c>
      <c r="D81" s="1">
        <f>17784</f>
        <v>17784</v>
      </c>
      <c r="E81" s="1">
        <f>17.3671875</f>
        <v>17.3671875</v>
      </c>
    </row>
    <row r="82" spans="1:5" x14ac:dyDescent="0.25">
      <c r="A82" s="1">
        <f>24062</f>
        <v>24062</v>
      </c>
      <c r="B82" s="1">
        <f t="shared" ref="B82:B90" si="4">0</f>
        <v>0</v>
      </c>
      <c r="C82" s="1">
        <f>11472</f>
        <v>11472</v>
      </c>
      <c r="D82" s="1">
        <f>17784</f>
        <v>17784</v>
      </c>
      <c r="E82" s="1">
        <f>17.3671875</f>
        <v>17.3671875</v>
      </c>
    </row>
    <row r="83" spans="1:5" x14ac:dyDescent="0.25">
      <c r="A83" s="1">
        <f>24330</f>
        <v>24330</v>
      </c>
      <c r="B83" s="1">
        <f t="shared" si="4"/>
        <v>0</v>
      </c>
      <c r="C83" s="1">
        <f>11611</f>
        <v>11611</v>
      </c>
      <c r="D83" s="1">
        <f>17785</f>
        <v>17785</v>
      </c>
      <c r="E83" s="1">
        <f>17.3681640625</f>
        <v>17.3681640625</v>
      </c>
    </row>
    <row r="84" spans="1:5" x14ac:dyDescent="0.25">
      <c r="A84" s="1">
        <f>24665</f>
        <v>24665</v>
      </c>
      <c r="B84" s="1">
        <f t="shared" si="4"/>
        <v>0</v>
      </c>
      <c r="C84" s="1">
        <f>11749</f>
        <v>11749</v>
      </c>
      <c r="D84" s="1">
        <f>17784</f>
        <v>17784</v>
      </c>
      <c r="E84" s="1">
        <f>17.3671875</f>
        <v>17.3671875</v>
      </c>
    </row>
    <row r="85" spans="1:5" x14ac:dyDescent="0.25">
      <c r="A85" s="1">
        <f>25031</f>
        <v>25031</v>
      </c>
      <c r="B85" s="1">
        <f t="shared" si="4"/>
        <v>0</v>
      </c>
      <c r="C85" s="1">
        <f>11891</f>
        <v>11891</v>
      </c>
      <c r="D85" s="1">
        <f>17785</f>
        <v>17785</v>
      </c>
      <c r="E85" s="1">
        <f>17.3681640625</f>
        <v>17.3681640625</v>
      </c>
    </row>
    <row r="86" spans="1:5" x14ac:dyDescent="0.25">
      <c r="A86" s="1">
        <f>25298</f>
        <v>25298</v>
      </c>
      <c r="B86" s="1">
        <f t="shared" si="4"/>
        <v>0</v>
      </c>
      <c r="C86" s="1">
        <f>12029</f>
        <v>12029</v>
      </c>
      <c r="D86" s="1">
        <f>17784</f>
        <v>17784</v>
      </c>
      <c r="E86" s="1">
        <f>17.3671875</f>
        <v>17.3671875</v>
      </c>
    </row>
    <row r="87" spans="1:5" x14ac:dyDescent="0.25">
      <c r="A87" s="1">
        <f>25576</f>
        <v>25576</v>
      </c>
      <c r="B87" s="1">
        <f t="shared" si="4"/>
        <v>0</v>
      </c>
      <c r="C87" s="1">
        <f>12191</f>
        <v>12191</v>
      </c>
      <c r="D87" s="1">
        <f>17820</f>
        <v>17820</v>
      </c>
      <c r="E87" s="1">
        <f>17.40234375</f>
        <v>17.40234375</v>
      </c>
    </row>
    <row r="88" spans="1:5" x14ac:dyDescent="0.25">
      <c r="A88" s="1">
        <f>25839</f>
        <v>25839</v>
      </c>
      <c r="B88" s="1">
        <f t="shared" si="4"/>
        <v>0</v>
      </c>
      <c r="C88" s="1">
        <f>12316</f>
        <v>12316</v>
      </c>
      <c r="D88" s="1">
        <f>17936</f>
        <v>17936</v>
      </c>
      <c r="E88" s="1">
        <f>17.515625</f>
        <v>17.515625</v>
      </c>
    </row>
    <row r="89" spans="1:5" x14ac:dyDescent="0.25">
      <c r="A89" s="1">
        <f>26127</f>
        <v>26127</v>
      </c>
      <c r="B89" s="1">
        <f t="shared" si="4"/>
        <v>0</v>
      </c>
      <c r="C89" s="1">
        <f>12471</f>
        <v>12471</v>
      </c>
      <c r="D89" s="1">
        <f>17937</f>
        <v>17937</v>
      </c>
      <c r="E89" s="1">
        <f>17.5166015625</f>
        <v>17.5166015625</v>
      </c>
    </row>
    <row r="90" spans="1:5" x14ac:dyDescent="0.25">
      <c r="A90" s="1">
        <f>26411</f>
        <v>26411</v>
      </c>
      <c r="B90" s="1">
        <f t="shared" si="4"/>
        <v>0</v>
      </c>
      <c r="C90" s="1">
        <f>12590</f>
        <v>12590</v>
      </c>
      <c r="D90" s="1">
        <f>17936</f>
        <v>17936</v>
      </c>
      <c r="E90" s="1">
        <f t="shared" ref="E90:E95" si="5">17.515625</f>
        <v>17.515625</v>
      </c>
    </row>
    <row r="91" spans="1:5" x14ac:dyDescent="0.25">
      <c r="A91" s="1">
        <f>26715</f>
        <v>26715</v>
      </c>
      <c r="B91" s="1">
        <f>3</f>
        <v>3</v>
      </c>
      <c r="C91" s="1">
        <f>12716</f>
        <v>12716</v>
      </c>
      <c r="D91" s="1">
        <f>17936</f>
        <v>17936</v>
      </c>
      <c r="E91" s="1">
        <f t="shared" si="5"/>
        <v>17.515625</v>
      </c>
    </row>
    <row r="92" spans="1:5" x14ac:dyDescent="0.25">
      <c r="A92" s="1">
        <f>26987</f>
        <v>26987</v>
      </c>
      <c r="B92" s="1">
        <f t="shared" ref="B92:B101" si="6">0</f>
        <v>0</v>
      </c>
      <c r="C92" s="1">
        <f>12826</f>
        <v>12826</v>
      </c>
      <c r="D92" s="1">
        <f>17936</f>
        <v>17936</v>
      </c>
      <c r="E92" s="1">
        <f t="shared" si="5"/>
        <v>17.515625</v>
      </c>
    </row>
    <row r="93" spans="1:5" x14ac:dyDescent="0.25">
      <c r="A93" s="1">
        <f>27259</f>
        <v>27259</v>
      </c>
      <c r="B93" s="1">
        <f t="shared" si="6"/>
        <v>0</v>
      </c>
      <c r="C93" s="1">
        <f>12948</f>
        <v>12948</v>
      </c>
      <c r="D93" s="1">
        <f>17936</f>
        <v>17936</v>
      </c>
      <c r="E93" s="1">
        <f t="shared" si="5"/>
        <v>17.515625</v>
      </c>
    </row>
    <row r="94" spans="1:5" x14ac:dyDescent="0.25">
      <c r="A94" s="1">
        <f>27529</f>
        <v>27529</v>
      </c>
      <c r="B94" s="1">
        <f t="shared" si="6"/>
        <v>0</v>
      </c>
      <c r="C94" s="1">
        <f>13067</f>
        <v>13067</v>
      </c>
      <c r="D94" s="1">
        <f>17936</f>
        <v>17936</v>
      </c>
      <c r="E94" s="1">
        <f t="shared" si="5"/>
        <v>17.515625</v>
      </c>
    </row>
    <row r="95" spans="1:5" x14ac:dyDescent="0.25">
      <c r="A95" s="1">
        <f>27812</f>
        <v>27812</v>
      </c>
      <c r="B95" s="1">
        <f t="shared" si="6"/>
        <v>0</v>
      </c>
      <c r="C95" s="1">
        <f>13179</f>
        <v>13179</v>
      </c>
      <c r="D95" s="1">
        <f>17936</f>
        <v>17936</v>
      </c>
      <c r="E95" s="1">
        <f t="shared" si="5"/>
        <v>17.515625</v>
      </c>
    </row>
    <row r="96" spans="1:5" x14ac:dyDescent="0.25">
      <c r="A96" s="1">
        <f>28090</f>
        <v>28090</v>
      </c>
      <c r="B96" s="1">
        <f t="shared" si="6"/>
        <v>0</v>
      </c>
      <c r="C96" s="1">
        <f>13308</f>
        <v>13308</v>
      </c>
      <c r="D96" s="1">
        <f>17937</f>
        <v>17937</v>
      </c>
      <c r="E96" s="1">
        <f>17.5166015625</f>
        <v>17.5166015625</v>
      </c>
    </row>
    <row r="97" spans="1:5" x14ac:dyDescent="0.25">
      <c r="A97" s="1">
        <f>28385</f>
        <v>28385</v>
      </c>
      <c r="B97" s="1">
        <f t="shared" si="6"/>
        <v>0</v>
      </c>
      <c r="C97" s="1">
        <f>13427</f>
        <v>13427</v>
      </c>
      <c r="D97" s="1">
        <f>17936</f>
        <v>17936</v>
      </c>
      <c r="E97" s="1">
        <f>17.515625</f>
        <v>17.515625</v>
      </c>
    </row>
    <row r="98" spans="1:5" x14ac:dyDescent="0.25">
      <c r="A98" s="1">
        <f>28677</f>
        <v>28677</v>
      </c>
      <c r="B98" s="1">
        <f t="shared" si="6"/>
        <v>0</v>
      </c>
      <c r="C98" s="1">
        <f>13545</f>
        <v>13545</v>
      </c>
      <c r="D98" s="1">
        <f>17937</f>
        <v>17937</v>
      </c>
      <c r="E98" s="1">
        <f>17.5166015625</f>
        <v>17.5166015625</v>
      </c>
    </row>
    <row r="99" spans="1:5" x14ac:dyDescent="0.25">
      <c r="A99" s="1">
        <f>28972</f>
        <v>28972</v>
      </c>
      <c r="B99" s="1">
        <f t="shared" si="6"/>
        <v>0</v>
      </c>
      <c r="C99" s="1">
        <f>13665</f>
        <v>13665</v>
      </c>
      <c r="D99" s="1">
        <f>17936</f>
        <v>17936</v>
      </c>
      <c r="E99" s="1">
        <f>17.515625</f>
        <v>17.515625</v>
      </c>
    </row>
    <row r="100" spans="1:5" x14ac:dyDescent="0.25">
      <c r="A100" s="1">
        <f>29262</f>
        <v>29262</v>
      </c>
      <c r="B100" s="1">
        <f t="shared" si="6"/>
        <v>0</v>
      </c>
      <c r="C100" s="1">
        <f>13787</f>
        <v>13787</v>
      </c>
      <c r="D100" s="1">
        <f>17936</f>
        <v>17936</v>
      </c>
      <c r="E100" s="1">
        <f>17.515625</f>
        <v>17.515625</v>
      </c>
    </row>
    <row r="101" spans="1:5" x14ac:dyDescent="0.25">
      <c r="A101" s="1">
        <f>29540</f>
        <v>29540</v>
      </c>
      <c r="B101" s="1">
        <f t="shared" si="6"/>
        <v>0</v>
      </c>
      <c r="C101" s="1">
        <f>13900</f>
        <v>13900</v>
      </c>
      <c r="D101" s="1">
        <f>17936</f>
        <v>17936</v>
      </c>
      <c r="E101" s="1">
        <f>17.515625</f>
        <v>17.515625</v>
      </c>
    </row>
    <row r="102" spans="1:5" x14ac:dyDescent="0.25">
      <c r="A102" s="1">
        <f>29817</f>
        <v>29817</v>
      </c>
      <c r="B102" s="1">
        <f>2</f>
        <v>2</v>
      </c>
      <c r="C102" s="1">
        <f>14020</f>
        <v>14020</v>
      </c>
      <c r="D102" s="1">
        <f>17936</f>
        <v>17936</v>
      </c>
      <c r="E102" s="1">
        <f>17.515625</f>
        <v>17.515625</v>
      </c>
    </row>
    <row r="103" spans="1:5" x14ac:dyDescent="0.25">
      <c r="A103" s="1">
        <f>30092</f>
        <v>30092</v>
      </c>
      <c r="B103" s="1">
        <f>0</f>
        <v>0</v>
      </c>
      <c r="C103" s="1">
        <f>14158</f>
        <v>14158</v>
      </c>
      <c r="D103" s="1">
        <f>17937</f>
        <v>17937</v>
      </c>
      <c r="E103" s="1">
        <f>17.5166015625</f>
        <v>17.5166015625</v>
      </c>
    </row>
    <row r="104" spans="1:5" x14ac:dyDescent="0.25">
      <c r="A104" s="1">
        <f>30363</f>
        <v>30363</v>
      </c>
      <c r="B104" s="1">
        <f>0</f>
        <v>0</v>
      </c>
      <c r="C104" s="1">
        <f>14290</f>
        <v>14290</v>
      </c>
      <c r="D104" s="1">
        <f>17936</f>
        <v>17936</v>
      </c>
      <c r="E104" s="1">
        <f>17.515625</f>
        <v>17.515625</v>
      </c>
    </row>
    <row r="105" spans="1:5" x14ac:dyDescent="0.25">
      <c r="A105" s="1">
        <f>30642</f>
        <v>30642</v>
      </c>
      <c r="B105" s="1">
        <f>0</f>
        <v>0</v>
      </c>
      <c r="C105" s="1">
        <f>14414</f>
        <v>14414</v>
      </c>
      <c r="D105" s="1">
        <f>17937</f>
        <v>17937</v>
      </c>
      <c r="E105" s="1">
        <f>17.5166015625</f>
        <v>17.5166015625</v>
      </c>
    </row>
    <row r="106" spans="1:5" x14ac:dyDescent="0.25">
      <c r="A106" s="1">
        <f>30940</f>
        <v>30940</v>
      </c>
      <c r="B106" s="1">
        <f>4</f>
        <v>4</v>
      </c>
      <c r="C106" s="1">
        <f>14539</f>
        <v>14539</v>
      </c>
      <c r="D106" s="1">
        <f>17936</f>
        <v>17936</v>
      </c>
      <c r="E106" s="1">
        <f>17.515625</f>
        <v>17.515625</v>
      </c>
    </row>
    <row r="107" spans="1:5" x14ac:dyDescent="0.25">
      <c r="A107" s="1">
        <f>31258</f>
        <v>31258</v>
      </c>
      <c r="B107" s="1">
        <f t="shared" ref="B107:B115" si="7">0</f>
        <v>0</v>
      </c>
      <c r="C107" s="1">
        <f>14742</f>
        <v>14742</v>
      </c>
      <c r="D107" s="1">
        <f>17824</f>
        <v>17824</v>
      </c>
      <c r="E107" s="1">
        <f>17.40625</f>
        <v>17.40625</v>
      </c>
    </row>
    <row r="108" spans="1:5" x14ac:dyDescent="0.25">
      <c r="A108" s="1">
        <f>31544</f>
        <v>31544</v>
      </c>
      <c r="B108" s="1">
        <f t="shared" si="7"/>
        <v>0</v>
      </c>
      <c r="C108" s="1">
        <f>14865</f>
        <v>14865</v>
      </c>
      <c r="D108" s="1">
        <f>17852</f>
        <v>17852</v>
      </c>
      <c r="E108" s="1">
        <f>17.43359375</f>
        <v>17.43359375</v>
      </c>
    </row>
    <row r="109" spans="1:5" x14ac:dyDescent="0.25">
      <c r="A109" s="1">
        <f>31847</f>
        <v>31847</v>
      </c>
      <c r="B109" s="1">
        <f t="shared" si="7"/>
        <v>0</v>
      </c>
      <c r="C109" s="1">
        <f>14999</f>
        <v>14999</v>
      </c>
      <c r="D109" s="1">
        <f>17853</f>
        <v>17853</v>
      </c>
      <c r="E109" s="1">
        <f>17.4345703125</f>
        <v>17.4345703125</v>
      </c>
    </row>
    <row r="110" spans="1:5" x14ac:dyDescent="0.25">
      <c r="A110" s="1">
        <f>32142</f>
        <v>32142</v>
      </c>
      <c r="B110" s="1">
        <f t="shared" si="7"/>
        <v>0</v>
      </c>
      <c r="C110" s="1">
        <f>15116</f>
        <v>15116</v>
      </c>
      <c r="D110" s="1">
        <f>17852</f>
        <v>17852</v>
      </c>
      <c r="E110" s="1">
        <f t="shared" ref="E110:E115" si="8">17.43359375</f>
        <v>17.43359375</v>
      </c>
    </row>
    <row r="111" spans="1:5" x14ac:dyDescent="0.25">
      <c r="A111" s="1">
        <f>32440</f>
        <v>32440</v>
      </c>
      <c r="B111" s="1">
        <f t="shared" si="7"/>
        <v>0</v>
      </c>
      <c r="C111" s="1">
        <f>15238</f>
        <v>15238</v>
      </c>
      <c r="D111" s="1">
        <f>17852</f>
        <v>17852</v>
      </c>
      <c r="E111" s="1">
        <f t="shared" si="8"/>
        <v>17.43359375</v>
      </c>
    </row>
    <row r="112" spans="1:5" x14ac:dyDescent="0.25">
      <c r="A112" s="1">
        <f>32752</f>
        <v>32752</v>
      </c>
      <c r="B112" s="1">
        <f t="shared" si="7"/>
        <v>0</v>
      </c>
      <c r="C112" s="1">
        <f>15352</f>
        <v>15352</v>
      </c>
      <c r="D112" s="1">
        <f>17852</f>
        <v>17852</v>
      </c>
      <c r="E112" s="1">
        <f t="shared" si="8"/>
        <v>17.43359375</v>
      </c>
    </row>
    <row r="113" spans="1:5" x14ac:dyDescent="0.25">
      <c r="A113" s="1">
        <f>33028</f>
        <v>33028</v>
      </c>
      <c r="B113" s="1">
        <f t="shared" si="7"/>
        <v>0</v>
      </c>
      <c r="C113" s="1">
        <f>15489</f>
        <v>15489</v>
      </c>
      <c r="D113" s="1">
        <f>17852</f>
        <v>17852</v>
      </c>
      <c r="E113" s="1">
        <f t="shared" si="8"/>
        <v>17.43359375</v>
      </c>
    </row>
    <row r="114" spans="1:5" x14ac:dyDescent="0.25">
      <c r="A114" s="1">
        <f>33351</f>
        <v>33351</v>
      </c>
      <c r="B114" s="1">
        <f t="shared" si="7"/>
        <v>0</v>
      </c>
      <c r="C114" s="1">
        <f>15632</f>
        <v>15632</v>
      </c>
      <c r="D114" s="1">
        <f>17852</f>
        <v>17852</v>
      </c>
      <c r="E114" s="1">
        <f t="shared" si="8"/>
        <v>17.43359375</v>
      </c>
    </row>
    <row r="115" spans="1:5" x14ac:dyDescent="0.25">
      <c r="A115" s="1">
        <f>33634</f>
        <v>33634</v>
      </c>
      <c r="B115" s="1">
        <f t="shared" si="7"/>
        <v>0</v>
      </c>
      <c r="C115" s="1">
        <f>15754</f>
        <v>15754</v>
      </c>
      <c r="D115" s="1">
        <f>17852</f>
        <v>17852</v>
      </c>
      <c r="E115" s="1">
        <f t="shared" si="8"/>
        <v>17.43359375</v>
      </c>
    </row>
    <row r="116" spans="1:5" x14ac:dyDescent="0.25">
      <c r="A116" s="1">
        <f>33923</f>
        <v>33923</v>
      </c>
      <c r="B116" s="1">
        <f>9</f>
        <v>9</v>
      </c>
      <c r="C116" s="1">
        <f>15940</f>
        <v>15940</v>
      </c>
      <c r="D116" s="1">
        <f>19480</f>
        <v>19480</v>
      </c>
      <c r="E116" s="1">
        <f>19.0234375</f>
        <v>19.0234375</v>
      </c>
    </row>
    <row r="117" spans="1:5" x14ac:dyDescent="0.25">
      <c r="A117" s="1">
        <f>34211</f>
        <v>34211</v>
      </c>
      <c r="B117" s="1">
        <f>0</f>
        <v>0</v>
      </c>
      <c r="C117" s="1">
        <f>16087</f>
        <v>16087</v>
      </c>
      <c r="D117" s="1">
        <f>19520</f>
        <v>19520</v>
      </c>
      <c r="E117" s="1">
        <f>19.0625</f>
        <v>19.0625</v>
      </c>
    </row>
    <row r="118" spans="1:5" x14ac:dyDescent="0.25">
      <c r="A118" s="1">
        <f>34474</f>
        <v>34474</v>
      </c>
      <c r="B118" s="1">
        <f>0</f>
        <v>0</v>
      </c>
      <c r="C118" s="1">
        <f>16203</f>
        <v>16203</v>
      </c>
      <c r="D118" s="1">
        <f>19524</f>
        <v>19524</v>
      </c>
      <c r="E118" s="1">
        <f>19.06640625</f>
        <v>19.06640625</v>
      </c>
    </row>
    <row r="119" spans="1:5" x14ac:dyDescent="0.25">
      <c r="A119" s="1">
        <f>34757</f>
        <v>34757</v>
      </c>
      <c r="B119" s="1">
        <f>0</f>
        <v>0</v>
      </c>
      <c r="C119" s="1">
        <f>16335</f>
        <v>16335</v>
      </c>
      <c r="D119" s="1">
        <f>19524</f>
        <v>19524</v>
      </c>
      <c r="E119" s="1">
        <f>19.06640625</f>
        <v>19.06640625</v>
      </c>
    </row>
    <row r="120" spans="1:5" x14ac:dyDescent="0.25">
      <c r="A120" s="1">
        <f>35021</f>
        <v>35021</v>
      </c>
      <c r="B120" s="1">
        <f>0</f>
        <v>0</v>
      </c>
      <c r="C120" s="1">
        <f>16487</f>
        <v>16487</v>
      </c>
      <c r="D120" s="1">
        <f>19525</f>
        <v>19525</v>
      </c>
      <c r="E120" s="1">
        <f>19.0673828125</f>
        <v>19.0673828125</v>
      </c>
    </row>
    <row r="121" spans="1:5" x14ac:dyDescent="0.25">
      <c r="A121" s="1">
        <f>35302</f>
        <v>35302</v>
      </c>
      <c r="B121" s="1">
        <f>0</f>
        <v>0</v>
      </c>
      <c r="C121" s="1">
        <f>16665</f>
        <v>16665</v>
      </c>
      <c r="D121" s="1">
        <f>19524</f>
        <v>19524</v>
      </c>
      <c r="E121" s="1">
        <f>19.06640625</f>
        <v>19.06640625</v>
      </c>
    </row>
    <row r="122" spans="1:5" x14ac:dyDescent="0.25">
      <c r="A122" s="1">
        <f>35577</f>
        <v>35577</v>
      </c>
      <c r="B122" s="1">
        <f>0</f>
        <v>0</v>
      </c>
      <c r="C122" s="1">
        <f>16798</f>
        <v>16798</v>
      </c>
      <c r="D122" s="1">
        <f>19524</f>
        <v>19524</v>
      </c>
      <c r="E122" s="1">
        <f>19.06640625</f>
        <v>19.06640625</v>
      </c>
    </row>
    <row r="123" spans="1:5" x14ac:dyDescent="0.25">
      <c r="A123" s="1">
        <f>35843</f>
        <v>35843</v>
      </c>
      <c r="B123" s="1">
        <f>0</f>
        <v>0</v>
      </c>
      <c r="C123" s="1">
        <f>16919</f>
        <v>16919</v>
      </c>
      <c r="D123" s="1">
        <f>19524</f>
        <v>19524</v>
      </c>
      <c r="E123" s="1">
        <f>19.06640625</f>
        <v>19.06640625</v>
      </c>
    </row>
    <row r="124" spans="1:5" x14ac:dyDescent="0.25">
      <c r="C124" s="1">
        <f>17040</f>
        <v>17040</v>
      </c>
      <c r="D124" s="1">
        <f>19524</f>
        <v>19524</v>
      </c>
      <c r="E124" s="1">
        <f>19.06640625</f>
        <v>19.06640625</v>
      </c>
    </row>
    <row r="125" spans="1:5" x14ac:dyDescent="0.25">
      <c r="C125" s="1">
        <f>17171</f>
        <v>17171</v>
      </c>
      <c r="D125" s="1">
        <f>19524</f>
        <v>19524</v>
      </c>
      <c r="E125" s="1">
        <f>19.06640625</f>
        <v>19.06640625</v>
      </c>
    </row>
    <row r="126" spans="1:5" x14ac:dyDescent="0.25">
      <c r="C126" s="1">
        <f>17294</f>
        <v>17294</v>
      </c>
      <c r="D126" s="1">
        <f>19525</f>
        <v>19525</v>
      </c>
      <c r="E126" s="1">
        <f>19.0673828125</f>
        <v>19.0673828125</v>
      </c>
    </row>
    <row r="127" spans="1:5" x14ac:dyDescent="0.25">
      <c r="C127" s="1">
        <f>17409</f>
        <v>17409</v>
      </c>
      <c r="D127" s="1">
        <f>19524</f>
        <v>19524</v>
      </c>
      <c r="E127" s="1">
        <f>19.06640625</f>
        <v>19.06640625</v>
      </c>
    </row>
    <row r="128" spans="1:5" x14ac:dyDescent="0.25">
      <c r="C128" s="1">
        <f>17545</f>
        <v>17545</v>
      </c>
      <c r="D128" s="1">
        <f>19529</f>
        <v>19529</v>
      </c>
      <c r="E128" s="1">
        <f>19.0712890625</f>
        <v>19.0712890625</v>
      </c>
    </row>
    <row r="129" spans="3:5" x14ac:dyDescent="0.25">
      <c r="C129" s="1">
        <f>17738</f>
        <v>17738</v>
      </c>
      <c r="D129" s="1">
        <f>19392</f>
        <v>19392</v>
      </c>
      <c r="E129" s="1">
        <f>18.9375</f>
        <v>18.9375</v>
      </c>
    </row>
    <row r="130" spans="3:5" x14ac:dyDescent="0.25">
      <c r="C130" s="1">
        <f>17856</f>
        <v>17856</v>
      </c>
      <c r="D130" s="1">
        <f>19397</f>
        <v>19397</v>
      </c>
      <c r="E130" s="1">
        <f>18.9423828125</f>
        <v>18.9423828125</v>
      </c>
    </row>
    <row r="131" spans="3:5" x14ac:dyDescent="0.25">
      <c r="C131" s="1">
        <f>17974</f>
        <v>17974</v>
      </c>
      <c r="D131" s="1">
        <f>19396</f>
        <v>19396</v>
      </c>
      <c r="E131" s="1">
        <f>18.94140625</f>
        <v>18.94140625</v>
      </c>
    </row>
    <row r="132" spans="3:5" x14ac:dyDescent="0.25">
      <c r="C132" s="1">
        <f>18105</f>
        <v>18105</v>
      </c>
      <c r="D132" s="1">
        <f>19397</f>
        <v>19397</v>
      </c>
      <c r="E132" s="1">
        <f>18.9423828125</f>
        <v>18.9423828125</v>
      </c>
    </row>
    <row r="133" spans="3:5" x14ac:dyDescent="0.25">
      <c r="C133" s="1">
        <f>18234</f>
        <v>18234</v>
      </c>
      <c r="D133" s="1">
        <f>19508</f>
        <v>19508</v>
      </c>
      <c r="E133" s="1">
        <f>19.05078125</f>
        <v>19.05078125</v>
      </c>
    </row>
    <row r="134" spans="3:5" x14ac:dyDescent="0.25">
      <c r="C134" s="1">
        <f>18353</f>
        <v>18353</v>
      </c>
      <c r="D134" s="1">
        <f>19508</f>
        <v>19508</v>
      </c>
      <c r="E134" s="1">
        <f>19.05078125</f>
        <v>19.05078125</v>
      </c>
    </row>
    <row r="135" spans="3:5" x14ac:dyDescent="0.25">
      <c r="C135" s="1">
        <f>18477</f>
        <v>18477</v>
      </c>
      <c r="D135" s="1">
        <f>19508</f>
        <v>19508</v>
      </c>
      <c r="E135" s="1">
        <f>19.05078125</f>
        <v>19.05078125</v>
      </c>
    </row>
    <row r="136" spans="3:5" x14ac:dyDescent="0.25">
      <c r="C136" s="1">
        <f>18602</f>
        <v>18602</v>
      </c>
      <c r="D136" s="1">
        <f>19508</f>
        <v>19508</v>
      </c>
      <c r="E136" s="1">
        <f>19.05078125</f>
        <v>19.05078125</v>
      </c>
    </row>
    <row r="137" spans="3:5" x14ac:dyDescent="0.25">
      <c r="C137" s="1">
        <f>18726</f>
        <v>18726</v>
      </c>
      <c r="D137" s="1">
        <f>19553</f>
        <v>19553</v>
      </c>
      <c r="E137" s="1">
        <f>19.0947265625</f>
        <v>19.0947265625</v>
      </c>
    </row>
    <row r="138" spans="3:5" x14ac:dyDescent="0.25">
      <c r="C138" s="1">
        <f>18863</f>
        <v>18863</v>
      </c>
      <c r="D138" s="1">
        <f>19584</f>
        <v>19584</v>
      </c>
      <c r="E138" s="1">
        <f>19.125</f>
        <v>19.125</v>
      </c>
    </row>
    <row r="139" spans="3:5" x14ac:dyDescent="0.25">
      <c r="C139" s="1">
        <f>19002</f>
        <v>19002</v>
      </c>
      <c r="D139" s="1">
        <f>19589</f>
        <v>19589</v>
      </c>
      <c r="E139" s="1">
        <f>19.1298828125</f>
        <v>19.1298828125</v>
      </c>
    </row>
    <row r="140" spans="3:5" x14ac:dyDescent="0.25">
      <c r="C140" s="1">
        <f>19131</f>
        <v>19131</v>
      </c>
      <c r="D140" s="1">
        <f>19588</f>
        <v>19588</v>
      </c>
      <c r="E140" s="1">
        <f t="shared" ref="E140:E145" si="9">19.12890625</f>
        <v>19.12890625</v>
      </c>
    </row>
    <row r="141" spans="3:5" x14ac:dyDescent="0.25">
      <c r="C141" s="1">
        <f>19256</f>
        <v>19256</v>
      </c>
      <c r="D141" s="1">
        <f>19588</f>
        <v>19588</v>
      </c>
      <c r="E141" s="1">
        <f t="shared" si="9"/>
        <v>19.12890625</v>
      </c>
    </row>
    <row r="142" spans="3:5" x14ac:dyDescent="0.25">
      <c r="C142" s="1">
        <f>19379</f>
        <v>19379</v>
      </c>
      <c r="D142" s="1">
        <f>19588</f>
        <v>19588</v>
      </c>
      <c r="E142" s="1">
        <f t="shared" si="9"/>
        <v>19.12890625</v>
      </c>
    </row>
    <row r="143" spans="3:5" x14ac:dyDescent="0.25">
      <c r="C143" s="1">
        <f>19502</f>
        <v>19502</v>
      </c>
      <c r="D143" s="1">
        <f>19588</f>
        <v>19588</v>
      </c>
      <c r="E143" s="1">
        <f t="shared" si="9"/>
        <v>19.12890625</v>
      </c>
    </row>
    <row r="144" spans="3:5" x14ac:dyDescent="0.25">
      <c r="C144" s="1">
        <f>19629</f>
        <v>19629</v>
      </c>
      <c r="D144" s="1">
        <f>19588</f>
        <v>19588</v>
      </c>
      <c r="E144" s="1">
        <f t="shared" si="9"/>
        <v>19.12890625</v>
      </c>
    </row>
    <row r="145" spans="3:5" x14ac:dyDescent="0.25">
      <c r="C145" s="1">
        <f>19748</f>
        <v>19748</v>
      </c>
      <c r="D145" s="1">
        <f>19588</f>
        <v>19588</v>
      </c>
      <c r="E145" s="1">
        <f t="shared" si="9"/>
        <v>19.12890625</v>
      </c>
    </row>
    <row r="146" spans="3:5" x14ac:dyDescent="0.25">
      <c r="C146" s="1">
        <f>19878</f>
        <v>19878</v>
      </c>
      <c r="D146" s="1">
        <f>19589</f>
        <v>19589</v>
      </c>
      <c r="E146" s="1">
        <f>19.1298828125</f>
        <v>19.1298828125</v>
      </c>
    </row>
    <row r="147" spans="3:5" x14ac:dyDescent="0.25">
      <c r="C147" s="1">
        <f>20016</f>
        <v>20016</v>
      </c>
      <c r="D147" s="1">
        <f>19584</f>
        <v>19584</v>
      </c>
      <c r="E147" s="1">
        <f>19.125</f>
        <v>19.125</v>
      </c>
    </row>
    <row r="148" spans="3:5" x14ac:dyDescent="0.25">
      <c r="C148" s="1">
        <f>20142</f>
        <v>20142</v>
      </c>
      <c r="D148" s="1">
        <f>19585</f>
        <v>19585</v>
      </c>
      <c r="E148" s="1">
        <f>19.1259765625</f>
        <v>19.1259765625</v>
      </c>
    </row>
    <row r="149" spans="3:5" x14ac:dyDescent="0.25">
      <c r="C149" s="1">
        <f>20263</f>
        <v>20263</v>
      </c>
      <c r="D149" s="1">
        <f>19584</f>
        <v>19584</v>
      </c>
      <c r="E149" s="1">
        <f>19.125</f>
        <v>19.125</v>
      </c>
    </row>
    <row r="150" spans="3:5" x14ac:dyDescent="0.25">
      <c r="C150" s="1">
        <f>20381</f>
        <v>20381</v>
      </c>
      <c r="D150" s="1">
        <f>19584</f>
        <v>19584</v>
      </c>
      <c r="E150" s="1">
        <f>19.125</f>
        <v>19.125</v>
      </c>
    </row>
    <row r="151" spans="3:5" x14ac:dyDescent="0.25">
      <c r="C151" s="1">
        <f>20535</f>
        <v>20535</v>
      </c>
      <c r="D151" s="1">
        <f>19584</f>
        <v>19584</v>
      </c>
      <c r="E151" s="1">
        <f>19.125</f>
        <v>19.125</v>
      </c>
    </row>
    <row r="152" spans="3:5" x14ac:dyDescent="0.25">
      <c r="C152" s="1">
        <f>20757</f>
        <v>20757</v>
      </c>
      <c r="D152" s="1">
        <f>19836</f>
        <v>19836</v>
      </c>
      <c r="E152" s="1">
        <f>19.37109375</f>
        <v>19.37109375</v>
      </c>
    </row>
    <row r="153" spans="3:5" x14ac:dyDescent="0.25">
      <c r="C153" s="1">
        <f>20890</f>
        <v>20890</v>
      </c>
      <c r="D153" s="1">
        <f>19632</f>
        <v>19632</v>
      </c>
      <c r="E153" s="1">
        <f>19.171875</f>
        <v>19.171875</v>
      </c>
    </row>
    <row r="154" spans="3:5" x14ac:dyDescent="0.25">
      <c r="C154" s="1">
        <f>21023</f>
        <v>21023</v>
      </c>
      <c r="D154" s="1">
        <f>19633</f>
        <v>19633</v>
      </c>
      <c r="E154" s="1">
        <f>19.1728515625</f>
        <v>19.1728515625</v>
      </c>
    </row>
    <row r="155" spans="3:5" x14ac:dyDescent="0.25">
      <c r="C155" s="1">
        <f>21158</f>
        <v>21158</v>
      </c>
      <c r="D155" s="1">
        <f t="shared" ref="D155:D162" si="10">19632</f>
        <v>19632</v>
      </c>
      <c r="E155" s="1">
        <f t="shared" ref="E155:E162" si="11">19.171875</f>
        <v>19.171875</v>
      </c>
    </row>
    <row r="156" spans="3:5" x14ac:dyDescent="0.25">
      <c r="C156" s="1">
        <f>21281</f>
        <v>21281</v>
      </c>
      <c r="D156" s="1">
        <f t="shared" si="10"/>
        <v>19632</v>
      </c>
      <c r="E156" s="1">
        <f t="shared" si="11"/>
        <v>19.171875</v>
      </c>
    </row>
    <row r="157" spans="3:5" x14ac:dyDescent="0.25">
      <c r="C157" s="1">
        <f>21406</f>
        <v>21406</v>
      </c>
      <c r="D157" s="1">
        <f t="shared" si="10"/>
        <v>19632</v>
      </c>
      <c r="E157" s="1">
        <f t="shared" si="11"/>
        <v>19.171875</v>
      </c>
    </row>
    <row r="158" spans="3:5" x14ac:dyDescent="0.25">
      <c r="C158" s="1">
        <f>21534</f>
        <v>21534</v>
      </c>
      <c r="D158" s="1">
        <f t="shared" si="10"/>
        <v>19632</v>
      </c>
      <c r="E158" s="1">
        <f t="shared" si="11"/>
        <v>19.171875</v>
      </c>
    </row>
    <row r="159" spans="3:5" x14ac:dyDescent="0.25">
      <c r="C159" s="1">
        <f>21664</f>
        <v>21664</v>
      </c>
      <c r="D159" s="1">
        <f t="shared" si="10"/>
        <v>19632</v>
      </c>
      <c r="E159" s="1">
        <f t="shared" si="11"/>
        <v>19.171875</v>
      </c>
    </row>
    <row r="160" spans="3:5" x14ac:dyDescent="0.25">
      <c r="C160" s="1">
        <f>21820</f>
        <v>21820</v>
      </c>
      <c r="D160" s="1">
        <f t="shared" si="10"/>
        <v>19632</v>
      </c>
      <c r="E160" s="1">
        <f t="shared" si="11"/>
        <v>19.171875</v>
      </c>
    </row>
    <row r="161" spans="3:5" x14ac:dyDescent="0.25">
      <c r="C161" s="1">
        <f>21936</f>
        <v>21936</v>
      </c>
      <c r="D161" s="1">
        <f t="shared" si="10"/>
        <v>19632</v>
      </c>
      <c r="E161" s="1">
        <f t="shared" si="11"/>
        <v>19.171875</v>
      </c>
    </row>
    <row r="162" spans="3:5" x14ac:dyDescent="0.25">
      <c r="C162" s="1">
        <f>22066</f>
        <v>22066</v>
      </c>
      <c r="D162" s="1">
        <f t="shared" si="10"/>
        <v>19632</v>
      </c>
      <c r="E162" s="1">
        <f t="shared" si="11"/>
        <v>19.171875</v>
      </c>
    </row>
    <row r="163" spans="3:5" x14ac:dyDescent="0.25">
      <c r="C163" s="1">
        <f>22200</f>
        <v>22200</v>
      </c>
      <c r="D163" s="1">
        <f>19633</f>
        <v>19633</v>
      </c>
      <c r="E163" s="1">
        <f>19.1728515625</f>
        <v>19.1728515625</v>
      </c>
    </row>
    <row r="164" spans="3:5" x14ac:dyDescent="0.25">
      <c r="C164" s="1">
        <f>22330</f>
        <v>22330</v>
      </c>
      <c r="D164" s="1">
        <f>19632</f>
        <v>19632</v>
      </c>
      <c r="E164" s="1">
        <f>19.171875</f>
        <v>19.171875</v>
      </c>
    </row>
    <row r="165" spans="3:5" x14ac:dyDescent="0.25">
      <c r="C165" s="1">
        <f>22460</f>
        <v>22460</v>
      </c>
      <c r="D165" s="1">
        <f>19633</f>
        <v>19633</v>
      </c>
      <c r="E165" s="1">
        <f>19.1728515625</f>
        <v>19.1728515625</v>
      </c>
    </row>
    <row r="166" spans="3:5" x14ac:dyDescent="0.25">
      <c r="C166" s="1">
        <f>22576</f>
        <v>22576</v>
      </c>
      <c r="D166" s="1">
        <f>19632</f>
        <v>19632</v>
      </c>
      <c r="E166" s="1">
        <f>19.171875</f>
        <v>19.171875</v>
      </c>
    </row>
    <row r="167" spans="3:5" x14ac:dyDescent="0.25">
      <c r="C167" s="1">
        <f>22711</f>
        <v>22711</v>
      </c>
      <c r="D167" s="1">
        <f>19633</f>
        <v>19633</v>
      </c>
      <c r="E167" s="1">
        <f>19.1728515625</f>
        <v>19.1728515625</v>
      </c>
    </row>
    <row r="168" spans="3:5" x14ac:dyDescent="0.25">
      <c r="C168" s="1">
        <f>22833</f>
        <v>22833</v>
      </c>
      <c r="D168" s="1">
        <f>19728</f>
        <v>19728</v>
      </c>
      <c r="E168" s="1">
        <f t="shared" ref="E168:E173" si="12">19.265625</f>
        <v>19.265625</v>
      </c>
    </row>
    <row r="169" spans="3:5" x14ac:dyDescent="0.25">
      <c r="C169" s="1">
        <f>22961</f>
        <v>22961</v>
      </c>
      <c r="D169" s="1">
        <f>19728</f>
        <v>19728</v>
      </c>
      <c r="E169" s="1">
        <f t="shared" si="12"/>
        <v>19.265625</v>
      </c>
    </row>
    <row r="170" spans="3:5" x14ac:dyDescent="0.25">
      <c r="C170" s="1">
        <f>23080</f>
        <v>23080</v>
      </c>
      <c r="D170" s="1">
        <f>19728</f>
        <v>19728</v>
      </c>
      <c r="E170" s="1">
        <f t="shared" si="12"/>
        <v>19.265625</v>
      </c>
    </row>
    <row r="171" spans="3:5" x14ac:dyDescent="0.25">
      <c r="C171" s="1">
        <f>23214</f>
        <v>23214</v>
      </c>
      <c r="D171" s="1">
        <f>19728</f>
        <v>19728</v>
      </c>
      <c r="E171" s="1">
        <f t="shared" si="12"/>
        <v>19.265625</v>
      </c>
    </row>
    <row r="172" spans="3:5" x14ac:dyDescent="0.25">
      <c r="C172" s="1">
        <f>23342</f>
        <v>23342</v>
      </c>
      <c r="D172" s="1">
        <f>19728</f>
        <v>19728</v>
      </c>
      <c r="E172" s="1">
        <f t="shared" si="12"/>
        <v>19.265625</v>
      </c>
    </row>
    <row r="173" spans="3:5" x14ac:dyDescent="0.25">
      <c r="C173" s="1">
        <f>23472</f>
        <v>23472</v>
      </c>
      <c r="D173" s="1">
        <f>19728</f>
        <v>19728</v>
      </c>
      <c r="E173" s="1">
        <f t="shared" si="12"/>
        <v>19.265625</v>
      </c>
    </row>
    <row r="174" spans="3:5" x14ac:dyDescent="0.25">
      <c r="C174" s="1">
        <f>23607</f>
        <v>23607</v>
      </c>
      <c r="D174" s="1">
        <f>19777</f>
        <v>19777</v>
      </c>
      <c r="E174" s="1">
        <f>19.3134765625</f>
        <v>19.3134765625</v>
      </c>
    </row>
    <row r="175" spans="3:5" x14ac:dyDescent="0.25">
      <c r="C175" s="1">
        <f>23763</f>
        <v>23763</v>
      </c>
      <c r="D175" s="1">
        <f>20432</f>
        <v>20432</v>
      </c>
      <c r="E175" s="1">
        <f>19.953125</f>
        <v>19.953125</v>
      </c>
    </row>
    <row r="176" spans="3:5" x14ac:dyDescent="0.25">
      <c r="C176" s="1">
        <f>23891</f>
        <v>23891</v>
      </c>
      <c r="D176" s="1">
        <f>20801</f>
        <v>20801</v>
      </c>
      <c r="E176" s="1">
        <f>20.3134765625</f>
        <v>20.3134765625</v>
      </c>
    </row>
    <row r="177" spans="3:5" x14ac:dyDescent="0.25">
      <c r="C177" s="1">
        <f>24007</f>
        <v>24007</v>
      </c>
      <c r="D177" s="1">
        <f>20800</f>
        <v>20800</v>
      </c>
      <c r="E177" s="1">
        <f>20.3125</f>
        <v>20.3125</v>
      </c>
    </row>
    <row r="178" spans="3:5" x14ac:dyDescent="0.25">
      <c r="C178" s="1">
        <f>24141</f>
        <v>24141</v>
      </c>
      <c r="D178" s="1">
        <f>20801</f>
        <v>20801</v>
      </c>
      <c r="E178" s="1">
        <f>20.3134765625</f>
        <v>20.3134765625</v>
      </c>
    </row>
    <row r="179" spans="3:5" x14ac:dyDescent="0.25">
      <c r="C179" s="1">
        <f>24262</f>
        <v>24262</v>
      </c>
      <c r="D179" s="1">
        <f t="shared" ref="D179:D186" si="13">20800</f>
        <v>20800</v>
      </c>
      <c r="E179" s="1">
        <f t="shared" ref="E179:E186" si="14">20.3125</f>
        <v>20.3125</v>
      </c>
    </row>
    <row r="180" spans="3:5" x14ac:dyDescent="0.25">
      <c r="C180" s="1">
        <f>24383</f>
        <v>24383</v>
      </c>
      <c r="D180" s="1">
        <f t="shared" si="13"/>
        <v>20800</v>
      </c>
      <c r="E180" s="1">
        <f t="shared" si="14"/>
        <v>20.3125</v>
      </c>
    </row>
    <row r="181" spans="3:5" x14ac:dyDescent="0.25">
      <c r="C181" s="1">
        <f>24527</f>
        <v>24527</v>
      </c>
      <c r="D181" s="1">
        <f t="shared" si="13"/>
        <v>20800</v>
      </c>
      <c r="E181" s="1">
        <f t="shared" si="14"/>
        <v>20.3125</v>
      </c>
    </row>
    <row r="182" spans="3:5" x14ac:dyDescent="0.25">
      <c r="C182" s="1">
        <f>24700</f>
        <v>24700</v>
      </c>
      <c r="D182" s="1">
        <f t="shared" si="13"/>
        <v>20800</v>
      </c>
      <c r="E182" s="1">
        <f t="shared" si="14"/>
        <v>20.3125</v>
      </c>
    </row>
    <row r="183" spans="3:5" x14ac:dyDescent="0.25">
      <c r="C183" s="1">
        <f>24876</f>
        <v>24876</v>
      </c>
      <c r="D183" s="1">
        <f t="shared" si="13"/>
        <v>20800</v>
      </c>
      <c r="E183" s="1">
        <f t="shared" si="14"/>
        <v>20.3125</v>
      </c>
    </row>
    <row r="184" spans="3:5" x14ac:dyDescent="0.25">
      <c r="C184" s="1">
        <f>25027</f>
        <v>25027</v>
      </c>
      <c r="D184" s="1">
        <f t="shared" si="13"/>
        <v>20800</v>
      </c>
      <c r="E184" s="1">
        <f t="shared" si="14"/>
        <v>20.3125</v>
      </c>
    </row>
    <row r="185" spans="3:5" x14ac:dyDescent="0.25">
      <c r="C185" s="1">
        <f>25152</f>
        <v>25152</v>
      </c>
      <c r="D185" s="1">
        <f t="shared" si="13"/>
        <v>20800</v>
      </c>
      <c r="E185" s="1">
        <f t="shared" si="14"/>
        <v>20.3125</v>
      </c>
    </row>
    <row r="186" spans="3:5" x14ac:dyDescent="0.25">
      <c r="C186" s="1">
        <f>25276</f>
        <v>25276</v>
      </c>
      <c r="D186" s="1">
        <f t="shared" si="13"/>
        <v>20800</v>
      </c>
      <c r="E186" s="1">
        <f t="shared" si="14"/>
        <v>20.3125</v>
      </c>
    </row>
    <row r="187" spans="3:5" x14ac:dyDescent="0.25">
      <c r="C187" s="1">
        <f>25408</f>
        <v>25408</v>
      </c>
      <c r="D187" s="1">
        <f>20801</f>
        <v>20801</v>
      </c>
      <c r="E187" s="1">
        <f>20.3134765625</f>
        <v>20.3134765625</v>
      </c>
    </row>
    <row r="188" spans="3:5" x14ac:dyDescent="0.25">
      <c r="C188" s="1">
        <f>25553</f>
        <v>25553</v>
      </c>
      <c r="D188" s="1">
        <f>20800</f>
        <v>20800</v>
      </c>
      <c r="E188" s="1">
        <f>20.3125</f>
        <v>20.3125</v>
      </c>
    </row>
    <row r="189" spans="3:5" x14ac:dyDescent="0.25">
      <c r="C189" s="1">
        <f>25686</f>
        <v>25686</v>
      </c>
      <c r="D189" s="1">
        <f>20801</f>
        <v>20801</v>
      </c>
      <c r="E189" s="1">
        <f>20.3134765625</f>
        <v>20.3134765625</v>
      </c>
    </row>
    <row r="190" spans="3:5" x14ac:dyDescent="0.25">
      <c r="C190" s="1">
        <f>25838</f>
        <v>25838</v>
      </c>
      <c r="D190" s="1">
        <f>20800</f>
        <v>20800</v>
      </c>
      <c r="E190" s="1">
        <f>20.3125</f>
        <v>20.3125</v>
      </c>
    </row>
    <row r="191" spans="3:5" x14ac:dyDescent="0.25">
      <c r="C191" s="1">
        <f>25977</f>
        <v>25977</v>
      </c>
      <c r="D191" s="1">
        <f>20800</f>
        <v>20800</v>
      </c>
      <c r="E191" s="1">
        <f>20.3125</f>
        <v>20.3125</v>
      </c>
    </row>
    <row r="192" spans="3:5" x14ac:dyDescent="0.25">
      <c r="C192" s="1">
        <f>26098</f>
        <v>26098</v>
      </c>
      <c r="D192" s="1">
        <f>20800</f>
        <v>20800</v>
      </c>
      <c r="E192" s="1">
        <f>20.3125</f>
        <v>20.3125</v>
      </c>
    </row>
    <row r="193" spans="3:5" x14ac:dyDescent="0.25">
      <c r="C193" s="1">
        <f>26241</f>
        <v>26241</v>
      </c>
      <c r="D193" s="1">
        <f>20801</f>
        <v>20801</v>
      </c>
      <c r="E193" s="1">
        <f>20.3134765625</f>
        <v>20.3134765625</v>
      </c>
    </row>
    <row r="194" spans="3:5" x14ac:dyDescent="0.25">
      <c r="C194" s="1">
        <f>26377</f>
        <v>26377</v>
      </c>
      <c r="D194" s="1">
        <f>20800</f>
        <v>20800</v>
      </c>
      <c r="E194" s="1">
        <f>20.3125</f>
        <v>20.3125</v>
      </c>
    </row>
    <row r="195" spans="3:5" x14ac:dyDescent="0.25">
      <c r="C195" s="1">
        <f>26565</f>
        <v>26565</v>
      </c>
      <c r="D195" s="1">
        <f>20801</f>
        <v>20801</v>
      </c>
      <c r="E195" s="1">
        <f>20.3134765625</f>
        <v>20.3134765625</v>
      </c>
    </row>
    <row r="196" spans="3:5" x14ac:dyDescent="0.25">
      <c r="C196" s="1">
        <f>26691</f>
        <v>26691</v>
      </c>
      <c r="D196" s="1">
        <f>21004</f>
        <v>21004</v>
      </c>
      <c r="E196" s="1">
        <f>20.51171875</f>
        <v>20.51171875</v>
      </c>
    </row>
    <row r="197" spans="3:5" x14ac:dyDescent="0.25">
      <c r="C197" s="1">
        <f>26813</f>
        <v>26813</v>
      </c>
      <c r="D197" s="1">
        <f>21005</f>
        <v>21005</v>
      </c>
      <c r="E197" s="1">
        <f>20.5126953125</f>
        <v>20.5126953125</v>
      </c>
    </row>
    <row r="198" spans="3:5" x14ac:dyDescent="0.25">
      <c r="C198" s="1">
        <f>26952</f>
        <v>26952</v>
      </c>
      <c r="D198" s="1">
        <f>21004</f>
        <v>21004</v>
      </c>
      <c r="E198" s="1">
        <f>20.51171875</f>
        <v>20.51171875</v>
      </c>
    </row>
    <row r="199" spans="3:5" x14ac:dyDescent="0.25">
      <c r="C199" s="1">
        <f>27072</f>
        <v>27072</v>
      </c>
      <c r="D199" s="1">
        <f>21005</f>
        <v>21005</v>
      </c>
      <c r="E199" s="1">
        <f>20.5126953125</f>
        <v>20.5126953125</v>
      </c>
    </row>
    <row r="200" spans="3:5" x14ac:dyDescent="0.25">
      <c r="C200" s="1">
        <f>27188</f>
        <v>27188</v>
      </c>
      <c r="D200" s="1">
        <f>21004</f>
        <v>21004</v>
      </c>
      <c r="E200" s="1">
        <f>20.51171875</f>
        <v>20.51171875</v>
      </c>
    </row>
    <row r="201" spans="3:5" x14ac:dyDescent="0.25">
      <c r="C201" s="1">
        <f>27338</f>
        <v>27338</v>
      </c>
      <c r="D201" s="1">
        <f>21005</f>
        <v>21005</v>
      </c>
      <c r="E201" s="1">
        <f>20.5126953125</f>
        <v>20.5126953125</v>
      </c>
    </row>
    <row r="202" spans="3:5" x14ac:dyDescent="0.25">
      <c r="C202" s="1">
        <f>27448</f>
        <v>27448</v>
      </c>
      <c r="D202" s="1">
        <f>21004</f>
        <v>21004</v>
      </c>
      <c r="E202" s="1">
        <f>20.51171875</f>
        <v>20.51171875</v>
      </c>
    </row>
    <row r="203" spans="3:5" x14ac:dyDescent="0.25">
      <c r="C203" s="1">
        <f>27571</f>
        <v>27571</v>
      </c>
      <c r="D203" s="1">
        <f>21004</f>
        <v>21004</v>
      </c>
      <c r="E203" s="1">
        <f>20.51171875</f>
        <v>20.51171875</v>
      </c>
    </row>
    <row r="204" spans="3:5" x14ac:dyDescent="0.25">
      <c r="C204" s="1">
        <f>27691</f>
        <v>27691</v>
      </c>
      <c r="D204" s="1">
        <f>21004</f>
        <v>21004</v>
      </c>
      <c r="E204" s="1">
        <f>20.51171875</f>
        <v>20.51171875</v>
      </c>
    </row>
    <row r="205" spans="3:5" x14ac:dyDescent="0.25">
      <c r="C205" s="1">
        <f>27811</f>
        <v>27811</v>
      </c>
      <c r="D205" s="1">
        <f>21004</f>
        <v>21004</v>
      </c>
      <c r="E205" s="1">
        <f>20.51171875</f>
        <v>20.51171875</v>
      </c>
    </row>
    <row r="206" spans="3:5" x14ac:dyDescent="0.25">
      <c r="C206" s="1">
        <f>27947</f>
        <v>27947</v>
      </c>
      <c r="D206" s="1">
        <f>21005</f>
        <v>21005</v>
      </c>
      <c r="E206" s="1">
        <f>20.5126953125</f>
        <v>20.5126953125</v>
      </c>
    </row>
    <row r="207" spans="3:5" x14ac:dyDescent="0.25">
      <c r="C207" s="1">
        <f>28066</f>
        <v>28066</v>
      </c>
      <c r="D207" s="1">
        <f>21004</f>
        <v>21004</v>
      </c>
      <c r="E207" s="1">
        <f>20.51171875</f>
        <v>20.51171875</v>
      </c>
    </row>
    <row r="208" spans="3:5" x14ac:dyDescent="0.25">
      <c r="C208" s="1">
        <f>28190</f>
        <v>28190</v>
      </c>
      <c r="D208" s="1">
        <f>21005</f>
        <v>21005</v>
      </c>
      <c r="E208" s="1">
        <f>20.5126953125</f>
        <v>20.5126953125</v>
      </c>
    </row>
    <row r="209" spans="3:5" x14ac:dyDescent="0.25">
      <c r="C209" s="1">
        <f>28313</f>
        <v>28313</v>
      </c>
      <c r="D209" s="1">
        <f t="shared" ref="D209:D216" si="15">21004</f>
        <v>21004</v>
      </c>
      <c r="E209" s="1">
        <f t="shared" ref="E209:E216" si="16">20.51171875</f>
        <v>20.51171875</v>
      </c>
    </row>
    <row r="210" spans="3:5" x14ac:dyDescent="0.25">
      <c r="C210" s="1">
        <f>28446</f>
        <v>28446</v>
      </c>
      <c r="D210" s="1">
        <f t="shared" si="15"/>
        <v>21004</v>
      </c>
      <c r="E210" s="1">
        <f t="shared" si="16"/>
        <v>20.51171875</v>
      </c>
    </row>
    <row r="211" spans="3:5" x14ac:dyDescent="0.25">
      <c r="C211" s="1">
        <f>28567</f>
        <v>28567</v>
      </c>
      <c r="D211" s="1">
        <f t="shared" si="15"/>
        <v>21004</v>
      </c>
      <c r="E211" s="1">
        <f t="shared" si="16"/>
        <v>20.51171875</v>
      </c>
    </row>
    <row r="212" spans="3:5" x14ac:dyDescent="0.25">
      <c r="C212" s="1">
        <f>28697</f>
        <v>28697</v>
      </c>
      <c r="D212" s="1">
        <f t="shared" si="15"/>
        <v>21004</v>
      </c>
      <c r="E212" s="1">
        <f t="shared" si="16"/>
        <v>20.51171875</v>
      </c>
    </row>
    <row r="213" spans="3:5" x14ac:dyDescent="0.25">
      <c r="C213" s="1">
        <f>28823</f>
        <v>28823</v>
      </c>
      <c r="D213" s="1">
        <f t="shared" si="15"/>
        <v>21004</v>
      </c>
      <c r="E213" s="1">
        <f t="shared" si="16"/>
        <v>20.51171875</v>
      </c>
    </row>
    <row r="214" spans="3:5" x14ac:dyDescent="0.25">
      <c r="C214" s="1">
        <f>28976</f>
        <v>28976</v>
      </c>
      <c r="D214" s="1">
        <f t="shared" si="15"/>
        <v>21004</v>
      </c>
      <c r="E214" s="1">
        <f t="shared" si="16"/>
        <v>20.51171875</v>
      </c>
    </row>
    <row r="215" spans="3:5" x14ac:dyDescent="0.25">
      <c r="C215" s="1">
        <f>29100</f>
        <v>29100</v>
      </c>
      <c r="D215" s="1">
        <f t="shared" si="15"/>
        <v>21004</v>
      </c>
      <c r="E215" s="1">
        <f t="shared" si="16"/>
        <v>20.51171875</v>
      </c>
    </row>
    <row r="216" spans="3:5" x14ac:dyDescent="0.25">
      <c r="C216" s="1">
        <f>29241</f>
        <v>29241</v>
      </c>
      <c r="D216" s="1">
        <f t="shared" si="15"/>
        <v>21004</v>
      </c>
      <c r="E216" s="1">
        <f t="shared" si="16"/>
        <v>20.51171875</v>
      </c>
    </row>
    <row r="217" spans="3:5" x14ac:dyDescent="0.25">
      <c r="C217" s="1">
        <f>29374</f>
        <v>29374</v>
      </c>
      <c r="D217" s="1">
        <f>21005</f>
        <v>21005</v>
      </c>
      <c r="E217" s="1">
        <f>20.5126953125</f>
        <v>20.5126953125</v>
      </c>
    </row>
    <row r="218" spans="3:5" x14ac:dyDescent="0.25">
      <c r="C218" s="1">
        <f>29499</f>
        <v>29499</v>
      </c>
      <c r="D218" s="1">
        <f>21004</f>
        <v>21004</v>
      </c>
      <c r="E218" s="1">
        <f>20.51171875</f>
        <v>20.51171875</v>
      </c>
    </row>
    <row r="219" spans="3:5" x14ac:dyDescent="0.25">
      <c r="C219" s="1">
        <f>29695</f>
        <v>29695</v>
      </c>
      <c r="D219" s="1">
        <f>20849</f>
        <v>20849</v>
      </c>
      <c r="E219" s="1">
        <f>20.3603515625</f>
        <v>20.3603515625</v>
      </c>
    </row>
    <row r="220" spans="3:5" x14ac:dyDescent="0.25">
      <c r="C220" s="1">
        <f>29814</f>
        <v>29814</v>
      </c>
      <c r="D220" s="1">
        <f>20852</f>
        <v>20852</v>
      </c>
      <c r="E220" s="1">
        <f>20.36328125</f>
        <v>20.36328125</v>
      </c>
    </row>
    <row r="221" spans="3:5" x14ac:dyDescent="0.25">
      <c r="C221" s="1">
        <f>29935</f>
        <v>29935</v>
      </c>
      <c r="D221" s="1">
        <f>20852</f>
        <v>20852</v>
      </c>
      <c r="E221" s="1">
        <f>20.36328125</f>
        <v>20.36328125</v>
      </c>
    </row>
    <row r="222" spans="3:5" x14ac:dyDescent="0.25">
      <c r="C222" s="1">
        <f>30054</f>
        <v>30054</v>
      </c>
      <c r="D222" s="1">
        <f>20852</f>
        <v>20852</v>
      </c>
      <c r="E222" s="1">
        <f>20.36328125</f>
        <v>20.36328125</v>
      </c>
    </row>
    <row r="223" spans="3:5" x14ac:dyDescent="0.25">
      <c r="C223" s="1">
        <f>30175</f>
        <v>30175</v>
      </c>
      <c r="D223" s="1">
        <f>20853</f>
        <v>20853</v>
      </c>
      <c r="E223" s="1">
        <f>20.3642578125</f>
        <v>20.3642578125</v>
      </c>
    </row>
    <row r="224" spans="3:5" x14ac:dyDescent="0.25">
      <c r="C224" s="1">
        <f>30298</f>
        <v>30298</v>
      </c>
      <c r="D224" s="1">
        <f>20852</f>
        <v>20852</v>
      </c>
      <c r="E224" s="1">
        <f>20.36328125</f>
        <v>20.36328125</v>
      </c>
    </row>
    <row r="225" spans="3:5" x14ac:dyDescent="0.25">
      <c r="C225" s="1">
        <f>30425</f>
        <v>30425</v>
      </c>
      <c r="D225" s="1">
        <f>20852</f>
        <v>20852</v>
      </c>
      <c r="E225" s="1">
        <f>20.36328125</f>
        <v>20.36328125</v>
      </c>
    </row>
    <row r="226" spans="3:5" x14ac:dyDescent="0.25">
      <c r="C226" s="1">
        <f>30552</f>
        <v>30552</v>
      </c>
      <c r="D226" s="1">
        <f>20852</f>
        <v>20852</v>
      </c>
      <c r="E226" s="1">
        <f>20.36328125</f>
        <v>20.36328125</v>
      </c>
    </row>
    <row r="227" spans="3:5" x14ac:dyDescent="0.25">
      <c r="C227" s="1">
        <f>30676</f>
        <v>30676</v>
      </c>
      <c r="D227" s="1">
        <f>20852</f>
        <v>20852</v>
      </c>
      <c r="E227" s="1">
        <f>20.36328125</f>
        <v>20.36328125</v>
      </c>
    </row>
    <row r="228" spans="3:5" x14ac:dyDescent="0.25">
      <c r="C228" s="1">
        <f>30803</f>
        <v>30803</v>
      </c>
      <c r="D228" s="1">
        <f>20852</f>
        <v>20852</v>
      </c>
      <c r="E228" s="1">
        <f>20.36328125</f>
        <v>20.36328125</v>
      </c>
    </row>
    <row r="229" spans="3:5" x14ac:dyDescent="0.25">
      <c r="C229" s="1">
        <f>30960</f>
        <v>30960</v>
      </c>
      <c r="D229" s="1">
        <f>21000</f>
        <v>21000</v>
      </c>
      <c r="E229" s="1">
        <f>20.5078125</f>
        <v>20.5078125</v>
      </c>
    </row>
    <row r="230" spans="3:5" x14ac:dyDescent="0.25">
      <c r="C230" s="1">
        <f>31103</f>
        <v>31103</v>
      </c>
      <c r="D230" s="1">
        <f>21000</f>
        <v>21000</v>
      </c>
      <c r="E230" s="1">
        <f>20.5078125</f>
        <v>20.5078125</v>
      </c>
    </row>
    <row r="231" spans="3:5" x14ac:dyDescent="0.25">
      <c r="C231" s="1">
        <f>31231</f>
        <v>31231</v>
      </c>
      <c r="D231" s="1">
        <f>21000</f>
        <v>21000</v>
      </c>
      <c r="E231" s="1">
        <f>20.5078125</f>
        <v>20.5078125</v>
      </c>
    </row>
    <row r="232" spans="3:5" x14ac:dyDescent="0.25">
      <c r="C232" s="1">
        <f>31358</f>
        <v>31358</v>
      </c>
      <c r="D232" s="1">
        <f>21001</f>
        <v>21001</v>
      </c>
      <c r="E232" s="1">
        <f>20.5087890625</f>
        <v>20.5087890625</v>
      </c>
    </row>
    <row r="233" spans="3:5" x14ac:dyDescent="0.25">
      <c r="C233" s="1">
        <f>31485</f>
        <v>31485</v>
      </c>
      <c r="D233" s="1">
        <f>21000</f>
        <v>21000</v>
      </c>
      <c r="E233" s="1">
        <f>20.5078125</f>
        <v>20.5078125</v>
      </c>
    </row>
    <row r="234" spans="3:5" x14ac:dyDescent="0.25">
      <c r="C234" s="1">
        <f>31643</f>
        <v>31643</v>
      </c>
      <c r="D234" s="1">
        <f>21001</f>
        <v>21001</v>
      </c>
      <c r="E234" s="1">
        <f>20.5087890625</f>
        <v>20.5087890625</v>
      </c>
    </row>
    <row r="235" spans="3:5" x14ac:dyDescent="0.25">
      <c r="C235" s="1">
        <f>31778</f>
        <v>31778</v>
      </c>
      <c r="D235" s="1">
        <f>21000</f>
        <v>21000</v>
      </c>
      <c r="E235" s="1">
        <f t="shared" ref="E235:E240" si="17">20.5078125</f>
        <v>20.5078125</v>
      </c>
    </row>
    <row r="236" spans="3:5" x14ac:dyDescent="0.25">
      <c r="C236" s="1">
        <f>31905</f>
        <v>31905</v>
      </c>
      <c r="D236" s="1">
        <f>21000</f>
        <v>21000</v>
      </c>
      <c r="E236" s="1">
        <f t="shared" si="17"/>
        <v>20.5078125</v>
      </c>
    </row>
    <row r="237" spans="3:5" x14ac:dyDescent="0.25">
      <c r="C237" s="1">
        <f>32029</f>
        <v>32029</v>
      </c>
      <c r="D237" s="1">
        <f>21000</f>
        <v>21000</v>
      </c>
      <c r="E237" s="1">
        <f t="shared" si="17"/>
        <v>20.5078125</v>
      </c>
    </row>
    <row r="238" spans="3:5" x14ac:dyDescent="0.25">
      <c r="C238" s="1">
        <f>32176</f>
        <v>32176</v>
      </c>
      <c r="D238" s="1">
        <f>21000</f>
        <v>21000</v>
      </c>
      <c r="E238" s="1">
        <f t="shared" si="17"/>
        <v>20.5078125</v>
      </c>
    </row>
    <row r="239" spans="3:5" x14ac:dyDescent="0.25">
      <c r="C239" s="1">
        <f>32307</f>
        <v>32307</v>
      </c>
      <c r="D239" s="1">
        <f>21000</f>
        <v>21000</v>
      </c>
      <c r="E239" s="1">
        <f t="shared" si="17"/>
        <v>20.5078125</v>
      </c>
    </row>
    <row r="240" spans="3:5" x14ac:dyDescent="0.25">
      <c r="C240" s="1">
        <f>32441</f>
        <v>32441</v>
      </c>
      <c r="D240" s="1">
        <f>21000</f>
        <v>21000</v>
      </c>
      <c r="E240" s="1">
        <f t="shared" si="17"/>
        <v>20.5078125</v>
      </c>
    </row>
    <row r="241" spans="3:5" x14ac:dyDescent="0.25">
      <c r="C241" s="1">
        <f>32682</f>
        <v>32682</v>
      </c>
      <c r="D241" s="1">
        <f>21052</f>
        <v>21052</v>
      </c>
      <c r="E241" s="1">
        <f>20.55859375</f>
        <v>20.55859375</v>
      </c>
    </row>
    <row r="242" spans="3:5" x14ac:dyDescent="0.25">
      <c r="C242" s="1">
        <f>32803</f>
        <v>32803</v>
      </c>
      <c r="D242" s="1">
        <f>20856</f>
        <v>20856</v>
      </c>
      <c r="E242" s="1">
        <f>20.3671875</f>
        <v>20.3671875</v>
      </c>
    </row>
    <row r="243" spans="3:5" x14ac:dyDescent="0.25">
      <c r="C243" s="1">
        <f>32918</f>
        <v>32918</v>
      </c>
      <c r="D243" s="1">
        <f>20856</f>
        <v>20856</v>
      </c>
      <c r="E243" s="1">
        <f>20.3671875</f>
        <v>20.3671875</v>
      </c>
    </row>
    <row r="244" spans="3:5" x14ac:dyDescent="0.25">
      <c r="C244" s="1">
        <f>33052</f>
        <v>33052</v>
      </c>
      <c r="D244" s="1">
        <f>20856</f>
        <v>20856</v>
      </c>
      <c r="E244" s="1">
        <f>20.3671875</f>
        <v>20.3671875</v>
      </c>
    </row>
    <row r="245" spans="3:5" x14ac:dyDescent="0.25">
      <c r="C245" s="1">
        <f>33191</f>
        <v>33191</v>
      </c>
      <c r="D245" s="1">
        <f>20968</f>
        <v>20968</v>
      </c>
      <c r="E245" s="1">
        <f>20.4765625</f>
        <v>20.4765625</v>
      </c>
    </row>
    <row r="246" spans="3:5" x14ac:dyDescent="0.25">
      <c r="C246" s="1">
        <f>33317</f>
        <v>33317</v>
      </c>
      <c r="D246" s="1">
        <f>20968</f>
        <v>20968</v>
      </c>
      <c r="E246" s="1">
        <f>20.4765625</f>
        <v>20.4765625</v>
      </c>
    </row>
    <row r="247" spans="3:5" x14ac:dyDescent="0.25">
      <c r="C247" s="1">
        <f>33440</f>
        <v>33440</v>
      </c>
      <c r="D247" s="1">
        <f>20969</f>
        <v>20969</v>
      </c>
      <c r="E247" s="1">
        <f>20.4775390625</f>
        <v>20.4775390625</v>
      </c>
    </row>
    <row r="248" spans="3:5" x14ac:dyDescent="0.25">
      <c r="C248" s="1">
        <f>33570</f>
        <v>33570</v>
      </c>
      <c r="D248" s="1">
        <f>20968</f>
        <v>20968</v>
      </c>
      <c r="E248" s="1">
        <f>20.4765625</f>
        <v>20.4765625</v>
      </c>
    </row>
    <row r="249" spans="3:5" x14ac:dyDescent="0.25">
      <c r="C249" s="1">
        <f>33696</f>
        <v>33696</v>
      </c>
      <c r="D249" s="1">
        <f>21012</f>
        <v>21012</v>
      </c>
      <c r="E249" s="1">
        <f>20.51953125</f>
        <v>20.51953125</v>
      </c>
    </row>
    <row r="250" spans="3:5" x14ac:dyDescent="0.25">
      <c r="C250" s="1">
        <f>33828</f>
        <v>33828</v>
      </c>
      <c r="D250" s="1">
        <f>21040</f>
        <v>21040</v>
      </c>
      <c r="E250" s="1">
        <f>20.546875</f>
        <v>20.546875</v>
      </c>
    </row>
    <row r="251" spans="3:5" x14ac:dyDescent="0.25">
      <c r="C251" s="1">
        <f>33961</f>
        <v>33961</v>
      </c>
      <c r="D251" s="1">
        <f>21048</f>
        <v>21048</v>
      </c>
      <c r="E251" s="1">
        <f>20.5546875</f>
        <v>20.5546875</v>
      </c>
    </row>
    <row r="252" spans="3:5" x14ac:dyDescent="0.25">
      <c r="C252" s="1">
        <f>34094</f>
        <v>34094</v>
      </c>
      <c r="D252" s="1">
        <f>21048</f>
        <v>21048</v>
      </c>
      <c r="E252" s="1">
        <f>20.5546875</f>
        <v>20.5546875</v>
      </c>
    </row>
    <row r="253" spans="3:5" x14ac:dyDescent="0.25">
      <c r="C253" s="1">
        <f>34218</f>
        <v>34218</v>
      </c>
      <c r="D253" s="1">
        <f>21048</f>
        <v>21048</v>
      </c>
      <c r="E253" s="1">
        <f>20.5546875</f>
        <v>20.5546875</v>
      </c>
    </row>
    <row r="254" spans="3:5" x14ac:dyDescent="0.25">
      <c r="C254" s="1">
        <f>34332</f>
        <v>34332</v>
      </c>
      <c r="D254" s="1">
        <f>21048</f>
        <v>21048</v>
      </c>
      <c r="E254" s="1">
        <f>20.5546875</f>
        <v>20.5546875</v>
      </c>
    </row>
    <row r="255" spans="3:5" x14ac:dyDescent="0.25">
      <c r="C255" s="1">
        <f>34443</f>
        <v>34443</v>
      </c>
      <c r="D255" s="1">
        <f>21048</f>
        <v>21048</v>
      </c>
      <c r="E255" s="1">
        <f>20.5546875</f>
        <v>20.5546875</v>
      </c>
    </row>
    <row r="256" spans="3:5" x14ac:dyDescent="0.25">
      <c r="C256" s="1">
        <f>34567</f>
        <v>34567</v>
      </c>
      <c r="D256" s="1">
        <f>21049</f>
        <v>21049</v>
      </c>
      <c r="E256" s="1">
        <f>20.5556640625</f>
        <v>20.5556640625</v>
      </c>
    </row>
    <row r="257" spans="3:5" x14ac:dyDescent="0.25">
      <c r="C257" s="1">
        <f>34694</f>
        <v>34694</v>
      </c>
      <c r="D257" s="1">
        <f>21048</f>
        <v>21048</v>
      </c>
      <c r="E257" s="1">
        <f>20.5546875</f>
        <v>20.5546875</v>
      </c>
    </row>
    <row r="258" spans="3:5" x14ac:dyDescent="0.25">
      <c r="C258" s="1">
        <f>34822</f>
        <v>34822</v>
      </c>
      <c r="D258" s="1">
        <f>21049</f>
        <v>21049</v>
      </c>
      <c r="E258" s="1">
        <f>20.5556640625</f>
        <v>20.5556640625</v>
      </c>
    </row>
    <row r="259" spans="3:5" x14ac:dyDescent="0.25">
      <c r="C259" s="1">
        <f>34936</f>
        <v>34936</v>
      </c>
      <c r="D259" s="1">
        <f>21048</f>
        <v>21048</v>
      </c>
      <c r="E259" s="1">
        <f t="shared" ref="E259:E264" si="18">20.5546875</f>
        <v>20.5546875</v>
      </c>
    </row>
    <row r="260" spans="3:5" x14ac:dyDescent="0.25">
      <c r="C260" s="1">
        <f>35050</f>
        <v>35050</v>
      </c>
      <c r="D260" s="1">
        <f>21048</f>
        <v>21048</v>
      </c>
      <c r="E260" s="1">
        <f t="shared" si="18"/>
        <v>20.5546875</v>
      </c>
    </row>
    <row r="261" spans="3:5" x14ac:dyDescent="0.25">
      <c r="C261" s="1">
        <f>35179</f>
        <v>35179</v>
      </c>
      <c r="D261" s="1">
        <f>21048</f>
        <v>21048</v>
      </c>
      <c r="E261" s="1">
        <f t="shared" si="18"/>
        <v>20.5546875</v>
      </c>
    </row>
    <row r="262" spans="3:5" x14ac:dyDescent="0.25">
      <c r="C262" s="1">
        <f>35326</f>
        <v>35326</v>
      </c>
      <c r="D262" s="1">
        <f>21048</f>
        <v>21048</v>
      </c>
      <c r="E262" s="1">
        <f t="shared" si="18"/>
        <v>20.5546875</v>
      </c>
    </row>
    <row r="263" spans="3:5" x14ac:dyDescent="0.25">
      <c r="C263" s="1">
        <f>35448</f>
        <v>35448</v>
      </c>
      <c r="D263" s="1">
        <f>21048</f>
        <v>21048</v>
      </c>
      <c r="E263" s="1">
        <f t="shared" si="18"/>
        <v>20.5546875</v>
      </c>
    </row>
    <row r="264" spans="3:5" x14ac:dyDescent="0.25">
      <c r="C264" s="1">
        <f>35569</f>
        <v>35569</v>
      </c>
      <c r="D264" s="1">
        <f>21048</f>
        <v>21048</v>
      </c>
      <c r="E264" s="1">
        <f t="shared" si="18"/>
        <v>20.5546875</v>
      </c>
    </row>
    <row r="265" spans="3:5" x14ac:dyDescent="0.25">
      <c r="C265" s="1">
        <f>35701</f>
        <v>35701</v>
      </c>
      <c r="D265" s="1">
        <f>21049</f>
        <v>21049</v>
      </c>
      <c r="E265" s="1">
        <f>20.5556640625</f>
        <v>20.5556640625</v>
      </c>
    </row>
    <row r="266" spans="3:5" x14ac:dyDescent="0.25">
      <c r="C266" s="1">
        <f>35815</f>
        <v>35815</v>
      </c>
      <c r="D266" s="1">
        <f>21048</f>
        <v>21048</v>
      </c>
      <c r="E266" s="1">
        <f>20.5546875</f>
        <v>20.5546875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2016-01-08T15:36:49Z</dcterms:modified>
</cp:coreProperties>
</file>