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Low-end\NeoMadPropertycross\"/>
    </mc:Choice>
  </mc:AlternateContent>
  <bookViews>
    <workbookView xWindow="240" yWindow="96" windowWidth="11100" windowHeight="6708" activeTab="1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J13" i="2" l="1"/>
  <c r="H13" i="2"/>
  <c r="E271" i="2"/>
  <c r="D271" i="2"/>
  <c r="C271" i="2"/>
  <c r="E270" i="2"/>
  <c r="D270" i="2"/>
  <c r="C270" i="2"/>
  <c r="E269" i="2"/>
  <c r="D269" i="2"/>
  <c r="C269" i="2"/>
  <c r="E268" i="2"/>
  <c r="D268" i="2"/>
  <c r="C268" i="2"/>
  <c r="E267" i="2"/>
  <c r="D267" i="2"/>
  <c r="C267" i="2"/>
  <c r="E266" i="2"/>
  <c r="D266" i="2"/>
  <c r="C266" i="2"/>
  <c r="E265" i="2"/>
  <c r="D265" i="2"/>
  <c r="C265" i="2"/>
  <c r="E264" i="2"/>
  <c r="D264" i="2"/>
  <c r="C264" i="2"/>
  <c r="E263" i="2"/>
  <c r="D263" i="2"/>
  <c r="C263" i="2"/>
  <c r="E262" i="2"/>
  <c r="D262" i="2"/>
  <c r="C262" i="2"/>
  <c r="E261" i="2"/>
  <c r="D261" i="2"/>
  <c r="C261" i="2"/>
  <c r="E260" i="2"/>
  <c r="D260" i="2"/>
  <c r="C260" i="2"/>
  <c r="E259" i="2"/>
  <c r="D259" i="2"/>
  <c r="C259" i="2"/>
  <c r="E258" i="2"/>
  <c r="D258" i="2"/>
  <c r="C258" i="2"/>
  <c r="E257" i="2"/>
  <c r="D257" i="2"/>
  <c r="C257" i="2"/>
  <c r="E256" i="2"/>
  <c r="D256" i="2"/>
  <c r="C256" i="2"/>
  <c r="E255" i="2"/>
  <c r="D255" i="2"/>
  <c r="C255" i="2"/>
  <c r="E254" i="2"/>
  <c r="D254" i="2"/>
  <c r="C254" i="2"/>
  <c r="E253" i="2"/>
  <c r="D253" i="2"/>
  <c r="C253" i="2"/>
  <c r="E252" i="2"/>
  <c r="D252" i="2"/>
  <c r="C252" i="2"/>
  <c r="E251" i="2"/>
  <c r="D251" i="2"/>
  <c r="C251" i="2"/>
  <c r="E250" i="2"/>
  <c r="D250" i="2"/>
  <c r="C250" i="2"/>
  <c r="E249" i="2"/>
  <c r="D249" i="2"/>
  <c r="C249" i="2"/>
  <c r="E248" i="2"/>
  <c r="D248" i="2"/>
  <c r="C248" i="2"/>
  <c r="E247" i="2"/>
  <c r="D247" i="2"/>
  <c r="C247" i="2"/>
  <c r="E246" i="2"/>
  <c r="D246" i="2"/>
  <c r="C246" i="2"/>
  <c r="E245" i="2"/>
  <c r="D245" i="2"/>
  <c r="C245" i="2"/>
  <c r="E244" i="2"/>
  <c r="D244" i="2"/>
  <c r="C244" i="2"/>
  <c r="E243" i="2"/>
  <c r="D243" i="2"/>
  <c r="C243" i="2"/>
  <c r="E242" i="2"/>
  <c r="D242" i="2"/>
  <c r="C242" i="2"/>
  <c r="E241" i="2"/>
  <c r="D241" i="2"/>
  <c r="C241" i="2"/>
  <c r="E240" i="2"/>
  <c r="D240" i="2"/>
  <c r="C240" i="2"/>
  <c r="E239" i="2"/>
  <c r="D239" i="2"/>
  <c r="C239" i="2"/>
  <c r="E238" i="2"/>
  <c r="D238" i="2"/>
  <c r="C238" i="2"/>
  <c r="E237" i="2"/>
  <c r="D237" i="2"/>
  <c r="C237" i="2"/>
  <c r="E236" i="2"/>
  <c r="D236" i="2"/>
  <c r="C236" i="2"/>
  <c r="E235" i="2"/>
  <c r="D235" i="2"/>
  <c r="C235" i="2"/>
  <c r="E234" i="2"/>
  <c r="D234" i="2"/>
  <c r="C234" i="2"/>
  <c r="E233" i="2"/>
  <c r="D233" i="2"/>
  <c r="C233" i="2"/>
  <c r="E232" i="2"/>
  <c r="D232" i="2"/>
  <c r="C232" i="2"/>
  <c r="E231" i="2"/>
  <c r="D231" i="2"/>
  <c r="C231" i="2"/>
  <c r="E230" i="2"/>
  <c r="D230" i="2"/>
  <c r="C230" i="2"/>
  <c r="E229" i="2"/>
  <c r="D229" i="2"/>
  <c r="C229" i="2"/>
  <c r="E228" i="2"/>
  <c r="D228" i="2"/>
  <c r="C228" i="2"/>
  <c r="E227" i="2"/>
  <c r="D227" i="2"/>
  <c r="C227" i="2"/>
  <c r="E226" i="2"/>
  <c r="D226" i="2"/>
  <c r="C226" i="2"/>
  <c r="E225" i="2"/>
  <c r="D225" i="2"/>
  <c r="C225" i="2"/>
  <c r="E224" i="2"/>
  <c r="D224" i="2"/>
  <c r="C224" i="2"/>
  <c r="E223" i="2"/>
  <c r="D223" i="2"/>
  <c r="C223" i="2"/>
  <c r="E222" i="2"/>
  <c r="D222" i="2"/>
  <c r="C222" i="2"/>
  <c r="E221" i="2"/>
  <c r="D221" i="2"/>
  <c r="C221" i="2"/>
  <c r="E220" i="2"/>
  <c r="D220" i="2"/>
  <c r="C220" i="2"/>
  <c r="E219" i="2"/>
  <c r="D219" i="2"/>
  <c r="C219" i="2"/>
  <c r="E218" i="2"/>
  <c r="D218" i="2"/>
  <c r="C218" i="2"/>
  <c r="E217" i="2"/>
  <c r="D217" i="2"/>
  <c r="C217" i="2"/>
  <c r="E216" i="2"/>
  <c r="D216" i="2"/>
  <c r="C216" i="2"/>
  <c r="E215" i="2"/>
  <c r="D215" i="2"/>
  <c r="C215" i="2"/>
  <c r="E214" i="2"/>
  <c r="D214" i="2"/>
  <c r="C214" i="2"/>
  <c r="E213" i="2"/>
  <c r="D213" i="2"/>
  <c r="C213" i="2"/>
  <c r="E212" i="2"/>
  <c r="D212" i="2"/>
  <c r="C212" i="2"/>
  <c r="E211" i="2"/>
  <c r="D211" i="2"/>
  <c r="C211" i="2"/>
  <c r="E210" i="2"/>
  <c r="D210" i="2"/>
  <c r="C210" i="2"/>
  <c r="E209" i="2"/>
  <c r="D209" i="2"/>
  <c r="C209" i="2"/>
  <c r="E208" i="2"/>
  <c r="D208" i="2"/>
  <c r="C208" i="2"/>
  <c r="E207" i="2"/>
  <c r="D207" i="2"/>
  <c r="C207" i="2"/>
  <c r="E206" i="2"/>
  <c r="D206" i="2"/>
  <c r="C206" i="2"/>
  <c r="E205" i="2"/>
  <c r="D205" i="2"/>
  <c r="C205" i="2"/>
  <c r="E204" i="2"/>
  <c r="D204" i="2"/>
  <c r="C204" i="2"/>
  <c r="E203" i="2"/>
  <c r="D203" i="2"/>
  <c r="C203" i="2"/>
  <c r="E202" i="2"/>
  <c r="D202" i="2"/>
  <c r="C202" i="2"/>
  <c r="E201" i="2"/>
  <c r="D201" i="2"/>
  <c r="C201" i="2"/>
  <c r="E200" i="2"/>
  <c r="D200" i="2"/>
  <c r="C200" i="2"/>
  <c r="E199" i="2"/>
  <c r="D199" i="2"/>
  <c r="C199" i="2"/>
  <c r="E198" i="2"/>
  <c r="D198" i="2"/>
  <c r="C198" i="2"/>
  <c r="E197" i="2"/>
  <c r="D197" i="2"/>
  <c r="C197" i="2"/>
  <c r="E196" i="2"/>
  <c r="D196" i="2"/>
  <c r="C196" i="2"/>
  <c r="E195" i="2"/>
  <c r="D195" i="2"/>
  <c r="C195" i="2"/>
  <c r="E194" i="2"/>
  <c r="D194" i="2"/>
  <c r="C194" i="2"/>
  <c r="E193" i="2"/>
  <c r="D193" i="2"/>
  <c r="C193" i="2"/>
  <c r="E192" i="2"/>
  <c r="D192" i="2"/>
  <c r="C192" i="2"/>
  <c r="E191" i="2"/>
  <c r="D191" i="2"/>
  <c r="C191" i="2"/>
  <c r="E190" i="2"/>
  <c r="D190" i="2"/>
  <c r="C190" i="2"/>
  <c r="E189" i="2"/>
  <c r="D189" i="2"/>
  <c r="C189" i="2"/>
  <c r="E188" i="2"/>
  <c r="D188" i="2"/>
  <c r="C188" i="2"/>
  <c r="E187" i="2"/>
  <c r="D187" i="2"/>
  <c r="C187" i="2"/>
  <c r="E186" i="2"/>
  <c r="D186" i="2"/>
  <c r="C186" i="2"/>
  <c r="E185" i="2"/>
  <c r="D185" i="2"/>
  <c r="C185" i="2"/>
  <c r="E184" i="2"/>
  <c r="D184" i="2"/>
  <c r="C184" i="2"/>
  <c r="E183" i="2"/>
  <c r="D183" i="2"/>
  <c r="C183" i="2"/>
  <c r="E182" i="2"/>
  <c r="D182" i="2"/>
  <c r="C182" i="2"/>
  <c r="E181" i="2"/>
  <c r="D181" i="2"/>
  <c r="C181" i="2"/>
  <c r="E180" i="2"/>
  <c r="D180" i="2"/>
  <c r="C180" i="2"/>
  <c r="E179" i="2"/>
  <c r="D179" i="2"/>
  <c r="C179" i="2"/>
  <c r="E178" i="2"/>
  <c r="D178" i="2"/>
  <c r="C178" i="2"/>
  <c r="E177" i="2"/>
  <c r="D177" i="2"/>
  <c r="C177" i="2"/>
  <c r="E176" i="2"/>
  <c r="D176" i="2"/>
  <c r="C176" i="2"/>
  <c r="E175" i="2"/>
  <c r="D175" i="2"/>
  <c r="C175" i="2"/>
  <c r="E174" i="2"/>
  <c r="D174" i="2"/>
  <c r="C174" i="2"/>
  <c r="E173" i="2"/>
  <c r="D173" i="2"/>
  <c r="C173" i="2"/>
  <c r="E172" i="2"/>
  <c r="D172" i="2"/>
  <c r="C172" i="2"/>
  <c r="E171" i="2"/>
  <c r="D171" i="2"/>
  <c r="C171" i="2"/>
  <c r="E170" i="2"/>
  <c r="D170" i="2"/>
  <c r="C170" i="2"/>
  <c r="E169" i="2"/>
  <c r="D169" i="2"/>
  <c r="C169" i="2"/>
  <c r="E168" i="2"/>
  <c r="D168" i="2"/>
  <c r="C168" i="2"/>
  <c r="E167" i="2"/>
  <c r="D167" i="2"/>
  <c r="C167" i="2"/>
  <c r="E166" i="2"/>
  <c r="D166" i="2"/>
  <c r="C166" i="2"/>
  <c r="E165" i="2"/>
  <c r="D165" i="2"/>
  <c r="C165" i="2"/>
  <c r="E164" i="2"/>
  <c r="D164" i="2"/>
  <c r="C164" i="2"/>
  <c r="E163" i="2"/>
  <c r="D163" i="2"/>
  <c r="C163" i="2"/>
  <c r="E162" i="2"/>
  <c r="D162" i="2"/>
  <c r="C162" i="2"/>
  <c r="E161" i="2"/>
  <c r="D161" i="2"/>
  <c r="C161" i="2"/>
  <c r="E160" i="2"/>
  <c r="D160" i="2"/>
  <c r="C160" i="2"/>
  <c r="E159" i="2"/>
  <c r="D159" i="2"/>
  <c r="C159" i="2"/>
  <c r="E158" i="2"/>
  <c r="D158" i="2"/>
  <c r="C158" i="2"/>
  <c r="E157" i="2"/>
  <c r="D157" i="2"/>
  <c r="C157" i="2"/>
  <c r="E156" i="2"/>
  <c r="D156" i="2"/>
  <c r="C156" i="2"/>
  <c r="E155" i="2"/>
  <c r="D155" i="2"/>
  <c r="C155" i="2"/>
  <c r="E154" i="2"/>
  <c r="D154" i="2"/>
  <c r="C154" i="2"/>
  <c r="E153" i="2"/>
  <c r="D153" i="2"/>
  <c r="C153" i="2"/>
  <c r="E152" i="2"/>
  <c r="D152" i="2"/>
  <c r="C152" i="2"/>
  <c r="E151" i="2"/>
  <c r="D151" i="2"/>
  <c r="C151" i="2"/>
  <c r="E150" i="2"/>
  <c r="D150" i="2"/>
  <c r="C150" i="2"/>
  <c r="E149" i="2"/>
  <c r="D149" i="2"/>
  <c r="C149" i="2"/>
  <c r="E148" i="2"/>
  <c r="D148" i="2"/>
  <c r="C148" i="2"/>
  <c r="E147" i="2"/>
  <c r="D147" i="2"/>
  <c r="C147" i="2"/>
  <c r="E146" i="2"/>
  <c r="D146" i="2"/>
  <c r="C146" i="2"/>
  <c r="E145" i="2"/>
  <c r="D145" i="2"/>
  <c r="C145" i="2"/>
  <c r="E144" i="2"/>
  <c r="D144" i="2"/>
  <c r="C144" i="2"/>
  <c r="E143" i="2"/>
  <c r="D143" i="2"/>
  <c r="C143" i="2"/>
  <c r="E142" i="2"/>
  <c r="D142" i="2"/>
  <c r="C142" i="2"/>
  <c r="E141" i="2"/>
  <c r="D141" i="2"/>
  <c r="C141" i="2"/>
  <c r="E140" i="2"/>
  <c r="D140" i="2"/>
  <c r="C140" i="2"/>
  <c r="E139" i="2"/>
  <c r="D139" i="2"/>
  <c r="C139" i="2"/>
  <c r="E138" i="2"/>
  <c r="D138" i="2"/>
  <c r="C138" i="2"/>
  <c r="E137" i="2"/>
  <c r="D137" i="2"/>
  <c r="C137" i="2"/>
  <c r="E136" i="2"/>
  <c r="D136" i="2"/>
  <c r="C136" i="2"/>
  <c r="E135" i="2"/>
  <c r="D135" i="2"/>
  <c r="C135" i="2"/>
  <c r="E134" i="2"/>
  <c r="D134" i="2"/>
  <c r="C134" i="2"/>
  <c r="E133" i="2"/>
  <c r="D133" i="2"/>
  <c r="C133" i="2"/>
  <c r="E132" i="2"/>
  <c r="D132" i="2"/>
  <c r="C132" i="2"/>
  <c r="E131" i="2"/>
  <c r="D131" i="2"/>
  <c r="C131" i="2"/>
  <c r="E130" i="2"/>
  <c r="D130" i="2"/>
  <c r="C130" i="2"/>
  <c r="E129" i="2"/>
  <c r="D129" i="2"/>
  <c r="C129" i="2"/>
  <c r="E128" i="2"/>
  <c r="D128" i="2"/>
  <c r="C128" i="2"/>
  <c r="E127" i="2"/>
  <c r="D127" i="2"/>
  <c r="C127" i="2"/>
  <c r="E126" i="2"/>
  <c r="D126" i="2"/>
  <c r="C126" i="2"/>
  <c r="E125" i="2"/>
  <c r="D125" i="2"/>
  <c r="C125" i="2"/>
  <c r="E124" i="2"/>
  <c r="D124" i="2"/>
  <c r="C124" i="2"/>
  <c r="E123" i="2"/>
  <c r="D123" i="2"/>
  <c r="C123" i="2"/>
  <c r="E122" i="2"/>
  <c r="D122" i="2"/>
  <c r="C122" i="2"/>
  <c r="B122" i="2"/>
  <c r="A122" i="2"/>
  <c r="E121" i="2"/>
  <c r="D121" i="2"/>
  <c r="C121" i="2"/>
  <c r="B121" i="2"/>
  <c r="A121" i="2"/>
  <c r="E120" i="2"/>
  <c r="D120" i="2"/>
  <c r="C120" i="2"/>
  <c r="B120" i="2"/>
  <c r="A120" i="2"/>
  <c r="E119" i="2"/>
  <c r="D119" i="2"/>
  <c r="C119" i="2"/>
  <c r="B119" i="2"/>
  <c r="A119" i="2"/>
  <c r="E118" i="2"/>
  <c r="D118" i="2"/>
  <c r="C118" i="2"/>
  <c r="B118" i="2"/>
  <c r="A118" i="2"/>
  <c r="E117" i="2"/>
  <c r="D117" i="2"/>
  <c r="C117" i="2"/>
  <c r="B117" i="2"/>
  <c r="A117" i="2"/>
  <c r="E116" i="2"/>
  <c r="D116" i="2"/>
  <c r="C116" i="2"/>
  <c r="B116" i="2"/>
  <c r="A116" i="2"/>
  <c r="E115" i="2"/>
  <c r="D115" i="2"/>
  <c r="C115" i="2"/>
  <c r="B115" i="2"/>
  <c r="A115" i="2"/>
  <c r="E114" i="2"/>
  <c r="D114" i="2"/>
  <c r="C114" i="2"/>
  <c r="B114" i="2"/>
  <c r="A114" i="2"/>
  <c r="E113" i="2"/>
  <c r="D113" i="2"/>
  <c r="C113" i="2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I13" i="2" s="1"/>
  <c r="D4" i="2"/>
  <c r="C4" i="2"/>
  <c r="B4" i="2"/>
  <c r="A4" i="2"/>
  <c r="E3" i="2"/>
  <c r="D3" i="2"/>
  <c r="C3" i="2"/>
  <c r="B3" i="2"/>
  <c r="A3" i="2"/>
  <c r="G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<sst xmlns="http://schemas.openxmlformats.org/spreadsheetml/2006/main" count="9" uniqueCount="9">
  <si>
    <t>CPU Timestamps</t>
  </si>
  <si>
    <t>CPU VALUES (%)</t>
  </si>
  <si>
    <t>MEM Timestamps</t>
  </si>
  <si>
    <t>MEM VALUES (KB)</t>
  </si>
  <si>
    <t>AVERAGE: 291(121x)</t>
  </si>
  <si>
    <t>AVERAGE: 132(270x)</t>
  </si>
  <si>
    <t>begin avg</t>
  </si>
  <si>
    <t>max</t>
  </si>
  <si>
    <t>end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</si>
</sst>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Sheet1!$A$2:$A$122</c:f>
              <c:numCache>
                <c:formatCode>General</c:formatCode>
                <c:ptCount val="121"/>
                <c:pt idx="0">
                  <c:v>1025</c:v>
                </c:pt>
                <c:pt idx="1">
                  <c:v>1306</c:v>
                </c:pt>
                <c:pt idx="2">
                  <c:v>1580</c:v>
                </c:pt>
                <c:pt idx="3">
                  <c:v>1906</c:v>
                </c:pt>
                <c:pt idx="4">
                  <c:v>2304</c:v>
                </c:pt>
                <c:pt idx="5">
                  <c:v>2684</c:v>
                </c:pt>
                <c:pt idx="6">
                  <c:v>3052</c:v>
                </c:pt>
                <c:pt idx="7">
                  <c:v>3429</c:v>
                </c:pt>
                <c:pt idx="8">
                  <c:v>3829</c:v>
                </c:pt>
                <c:pt idx="9">
                  <c:v>4214</c:v>
                </c:pt>
                <c:pt idx="10">
                  <c:v>4524</c:v>
                </c:pt>
                <c:pt idx="11">
                  <c:v>4796</c:v>
                </c:pt>
                <c:pt idx="12">
                  <c:v>5076</c:v>
                </c:pt>
                <c:pt idx="13">
                  <c:v>5368</c:v>
                </c:pt>
                <c:pt idx="14">
                  <c:v>5666</c:v>
                </c:pt>
                <c:pt idx="15">
                  <c:v>5964</c:v>
                </c:pt>
                <c:pt idx="16">
                  <c:v>6244</c:v>
                </c:pt>
                <c:pt idx="17">
                  <c:v>6537</c:v>
                </c:pt>
                <c:pt idx="18">
                  <c:v>6836</c:v>
                </c:pt>
                <c:pt idx="19">
                  <c:v>7124</c:v>
                </c:pt>
                <c:pt idx="20">
                  <c:v>7412</c:v>
                </c:pt>
                <c:pt idx="21">
                  <c:v>7723</c:v>
                </c:pt>
                <c:pt idx="22">
                  <c:v>8045</c:v>
                </c:pt>
                <c:pt idx="23">
                  <c:v>8390</c:v>
                </c:pt>
                <c:pt idx="24">
                  <c:v>8708</c:v>
                </c:pt>
                <c:pt idx="25">
                  <c:v>9006</c:v>
                </c:pt>
                <c:pt idx="26">
                  <c:v>9280</c:v>
                </c:pt>
                <c:pt idx="27">
                  <c:v>9549</c:v>
                </c:pt>
                <c:pt idx="28">
                  <c:v>9829</c:v>
                </c:pt>
                <c:pt idx="29">
                  <c:v>10106</c:v>
                </c:pt>
                <c:pt idx="30">
                  <c:v>10388</c:v>
                </c:pt>
                <c:pt idx="31">
                  <c:v>10673</c:v>
                </c:pt>
                <c:pt idx="32">
                  <c:v>10965</c:v>
                </c:pt>
                <c:pt idx="33">
                  <c:v>11249</c:v>
                </c:pt>
                <c:pt idx="34">
                  <c:v>11525</c:v>
                </c:pt>
                <c:pt idx="35">
                  <c:v>11811</c:v>
                </c:pt>
                <c:pt idx="36">
                  <c:v>12110</c:v>
                </c:pt>
                <c:pt idx="37">
                  <c:v>12401</c:v>
                </c:pt>
                <c:pt idx="38">
                  <c:v>12708</c:v>
                </c:pt>
                <c:pt idx="39">
                  <c:v>13026</c:v>
                </c:pt>
                <c:pt idx="40">
                  <c:v>13292</c:v>
                </c:pt>
                <c:pt idx="41">
                  <c:v>13567</c:v>
                </c:pt>
                <c:pt idx="42">
                  <c:v>13847</c:v>
                </c:pt>
                <c:pt idx="43">
                  <c:v>14128</c:v>
                </c:pt>
                <c:pt idx="44">
                  <c:v>14413</c:v>
                </c:pt>
                <c:pt idx="45">
                  <c:v>14697</c:v>
                </c:pt>
                <c:pt idx="46">
                  <c:v>14967</c:v>
                </c:pt>
                <c:pt idx="47">
                  <c:v>15241</c:v>
                </c:pt>
                <c:pt idx="48">
                  <c:v>15516</c:v>
                </c:pt>
                <c:pt idx="49">
                  <c:v>15806</c:v>
                </c:pt>
                <c:pt idx="50">
                  <c:v>16096</c:v>
                </c:pt>
                <c:pt idx="51">
                  <c:v>16363</c:v>
                </c:pt>
                <c:pt idx="52">
                  <c:v>16661</c:v>
                </c:pt>
                <c:pt idx="53">
                  <c:v>16978</c:v>
                </c:pt>
                <c:pt idx="54">
                  <c:v>17282</c:v>
                </c:pt>
                <c:pt idx="55">
                  <c:v>17586</c:v>
                </c:pt>
                <c:pt idx="56">
                  <c:v>17880</c:v>
                </c:pt>
                <c:pt idx="57">
                  <c:v>18169</c:v>
                </c:pt>
                <c:pt idx="58">
                  <c:v>18455</c:v>
                </c:pt>
                <c:pt idx="59">
                  <c:v>18738</c:v>
                </c:pt>
                <c:pt idx="60">
                  <c:v>19035</c:v>
                </c:pt>
                <c:pt idx="61">
                  <c:v>19303</c:v>
                </c:pt>
                <c:pt idx="62">
                  <c:v>19590</c:v>
                </c:pt>
                <c:pt idx="63">
                  <c:v>19877</c:v>
                </c:pt>
                <c:pt idx="64">
                  <c:v>20149</c:v>
                </c:pt>
                <c:pt idx="65">
                  <c:v>20444</c:v>
                </c:pt>
                <c:pt idx="66">
                  <c:v>20741</c:v>
                </c:pt>
                <c:pt idx="67">
                  <c:v>21018</c:v>
                </c:pt>
                <c:pt idx="68">
                  <c:v>21303</c:v>
                </c:pt>
                <c:pt idx="69">
                  <c:v>21577</c:v>
                </c:pt>
                <c:pt idx="70">
                  <c:v>21853</c:v>
                </c:pt>
                <c:pt idx="71">
                  <c:v>22139</c:v>
                </c:pt>
                <c:pt idx="72">
                  <c:v>22453</c:v>
                </c:pt>
                <c:pt idx="73">
                  <c:v>22758</c:v>
                </c:pt>
                <c:pt idx="74">
                  <c:v>23073</c:v>
                </c:pt>
                <c:pt idx="75">
                  <c:v>23391</c:v>
                </c:pt>
                <c:pt idx="76">
                  <c:v>23682</c:v>
                </c:pt>
                <c:pt idx="77">
                  <c:v>23969</c:v>
                </c:pt>
                <c:pt idx="78">
                  <c:v>24241</c:v>
                </c:pt>
                <c:pt idx="79">
                  <c:v>24531</c:v>
                </c:pt>
                <c:pt idx="80">
                  <c:v>24822</c:v>
                </c:pt>
                <c:pt idx="81">
                  <c:v>25116</c:v>
                </c:pt>
                <c:pt idx="82">
                  <c:v>25432</c:v>
                </c:pt>
                <c:pt idx="83">
                  <c:v>25743</c:v>
                </c:pt>
                <c:pt idx="84">
                  <c:v>26063</c:v>
                </c:pt>
                <c:pt idx="85">
                  <c:v>26457</c:v>
                </c:pt>
                <c:pt idx="86">
                  <c:v>26735</c:v>
                </c:pt>
                <c:pt idx="87">
                  <c:v>27014</c:v>
                </c:pt>
                <c:pt idx="88">
                  <c:v>27296</c:v>
                </c:pt>
                <c:pt idx="89">
                  <c:v>27570</c:v>
                </c:pt>
                <c:pt idx="90">
                  <c:v>27835</c:v>
                </c:pt>
                <c:pt idx="91">
                  <c:v>28121</c:v>
                </c:pt>
                <c:pt idx="92">
                  <c:v>28404</c:v>
                </c:pt>
                <c:pt idx="93">
                  <c:v>28691</c:v>
                </c:pt>
                <c:pt idx="94">
                  <c:v>28982</c:v>
                </c:pt>
                <c:pt idx="95">
                  <c:v>29253</c:v>
                </c:pt>
                <c:pt idx="96">
                  <c:v>29536</c:v>
                </c:pt>
                <c:pt idx="97">
                  <c:v>29821</c:v>
                </c:pt>
                <c:pt idx="98">
                  <c:v>30087</c:v>
                </c:pt>
                <c:pt idx="99">
                  <c:v>30360</c:v>
                </c:pt>
                <c:pt idx="100">
                  <c:v>30659</c:v>
                </c:pt>
                <c:pt idx="101">
                  <c:v>30941</c:v>
                </c:pt>
                <c:pt idx="102">
                  <c:v>31209</c:v>
                </c:pt>
                <c:pt idx="103">
                  <c:v>31492</c:v>
                </c:pt>
                <c:pt idx="104">
                  <c:v>31766</c:v>
                </c:pt>
                <c:pt idx="105">
                  <c:v>32051</c:v>
                </c:pt>
                <c:pt idx="106">
                  <c:v>32325</c:v>
                </c:pt>
                <c:pt idx="107">
                  <c:v>32597</c:v>
                </c:pt>
                <c:pt idx="108">
                  <c:v>32883</c:v>
                </c:pt>
                <c:pt idx="109">
                  <c:v>33154</c:v>
                </c:pt>
                <c:pt idx="110">
                  <c:v>33417</c:v>
                </c:pt>
                <c:pt idx="111">
                  <c:v>33676</c:v>
                </c:pt>
                <c:pt idx="112">
                  <c:v>33953</c:v>
                </c:pt>
                <c:pt idx="113">
                  <c:v>34228</c:v>
                </c:pt>
                <c:pt idx="114">
                  <c:v>34495</c:v>
                </c:pt>
                <c:pt idx="115">
                  <c:v>34761</c:v>
                </c:pt>
                <c:pt idx="116">
                  <c:v>35040</c:v>
                </c:pt>
                <c:pt idx="117">
                  <c:v>35338</c:v>
                </c:pt>
                <c:pt idx="118">
                  <c:v>35686</c:v>
                </c:pt>
                <c:pt idx="119">
                  <c:v>36070</c:v>
                </c:pt>
                <c:pt idx="120">
                  <c:v>36338</c:v>
                </c:pt>
              </c:numCache>
            </c:numRef>
          </c:cat>
          <c:val>
            <c:numRef>
              <c:f>Sheet1!$B$2:$B$122</c:f>
              <c:numCache>
                <c:formatCode>General</c:formatCode>
                <c:ptCount val="121"/>
                <c:pt idx="0">
                  <c:v>13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8</c:v>
                </c:pt>
                <c:pt idx="15">
                  <c:v>12</c:v>
                </c:pt>
                <c:pt idx="16">
                  <c:v>18</c:v>
                </c:pt>
                <c:pt idx="17">
                  <c:v>20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</c:v>
                </c:pt>
                <c:pt idx="25">
                  <c:v>2</c:v>
                </c:pt>
                <c:pt idx="26">
                  <c:v>12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4</c:v>
                </c:pt>
                <c:pt idx="60">
                  <c:v>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8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0</c:v>
                </c:pt>
                <c:pt idx="108">
                  <c:v>0</c:v>
                </c:pt>
                <c:pt idx="109">
                  <c:v>3</c:v>
                </c:pt>
                <c:pt idx="110">
                  <c:v>0</c:v>
                </c:pt>
                <c:pt idx="111">
                  <c:v>0</c:v>
                </c:pt>
                <c:pt idx="112">
                  <c:v>3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7020272"/>
        <c:axId val="657029520"/>
      </c:lineChart>
      <c:catAx>
        <c:axId val="657020272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657029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57029520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657020272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Sheet1!$C$2:$C$271</c:f>
              <c:numCache>
                <c:formatCode>General</c:formatCode>
                <c:ptCount val="270"/>
                <c:pt idx="0">
                  <c:v>793</c:v>
                </c:pt>
                <c:pt idx="1">
                  <c:v>925</c:v>
                </c:pt>
                <c:pt idx="2">
                  <c:v>1066</c:v>
                </c:pt>
                <c:pt idx="3">
                  <c:v>1211</c:v>
                </c:pt>
                <c:pt idx="4">
                  <c:v>1334</c:v>
                </c:pt>
                <c:pt idx="5">
                  <c:v>1450</c:v>
                </c:pt>
                <c:pt idx="6">
                  <c:v>1566</c:v>
                </c:pt>
                <c:pt idx="7">
                  <c:v>1693</c:v>
                </c:pt>
                <c:pt idx="8">
                  <c:v>1822</c:v>
                </c:pt>
                <c:pt idx="9">
                  <c:v>1979</c:v>
                </c:pt>
                <c:pt idx="10">
                  <c:v>2143</c:v>
                </c:pt>
                <c:pt idx="11">
                  <c:v>2326</c:v>
                </c:pt>
                <c:pt idx="12">
                  <c:v>2494</c:v>
                </c:pt>
                <c:pt idx="13">
                  <c:v>2648</c:v>
                </c:pt>
                <c:pt idx="14">
                  <c:v>2810</c:v>
                </c:pt>
                <c:pt idx="15">
                  <c:v>2962</c:v>
                </c:pt>
                <c:pt idx="16">
                  <c:v>3115</c:v>
                </c:pt>
                <c:pt idx="17">
                  <c:v>3256</c:v>
                </c:pt>
                <c:pt idx="18">
                  <c:v>3405</c:v>
                </c:pt>
                <c:pt idx="19">
                  <c:v>3565</c:v>
                </c:pt>
                <c:pt idx="20">
                  <c:v>3806</c:v>
                </c:pt>
                <c:pt idx="21">
                  <c:v>3962</c:v>
                </c:pt>
                <c:pt idx="22">
                  <c:v>4115</c:v>
                </c:pt>
                <c:pt idx="23">
                  <c:v>4284</c:v>
                </c:pt>
                <c:pt idx="24">
                  <c:v>4428</c:v>
                </c:pt>
                <c:pt idx="25">
                  <c:v>4549</c:v>
                </c:pt>
                <c:pt idx="26">
                  <c:v>4739</c:v>
                </c:pt>
                <c:pt idx="27">
                  <c:v>4880</c:v>
                </c:pt>
                <c:pt idx="28">
                  <c:v>5003</c:v>
                </c:pt>
                <c:pt idx="29">
                  <c:v>5122</c:v>
                </c:pt>
                <c:pt idx="30">
                  <c:v>5239</c:v>
                </c:pt>
                <c:pt idx="31">
                  <c:v>5360</c:v>
                </c:pt>
                <c:pt idx="32">
                  <c:v>5496</c:v>
                </c:pt>
                <c:pt idx="33">
                  <c:v>5682</c:v>
                </c:pt>
                <c:pt idx="34">
                  <c:v>5830</c:v>
                </c:pt>
                <c:pt idx="35">
                  <c:v>5956</c:v>
                </c:pt>
                <c:pt idx="36">
                  <c:v>6087</c:v>
                </c:pt>
                <c:pt idx="37">
                  <c:v>6216</c:v>
                </c:pt>
                <c:pt idx="38">
                  <c:v>6351</c:v>
                </c:pt>
                <c:pt idx="39">
                  <c:v>6486</c:v>
                </c:pt>
                <c:pt idx="40">
                  <c:v>6624</c:v>
                </c:pt>
                <c:pt idx="41">
                  <c:v>6754</c:v>
                </c:pt>
                <c:pt idx="42">
                  <c:v>6863</c:v>
                </c:pt>
                <c:pt idx="43">
                  <c:v>6987</c:v>
                </c:pt>
                <c:pt idx="44">
                  <c:v>7112</c:v>
                </c:pt>
                <c:pt idx="45">
                  <c:v>7248</c:v>
                </c:pt>
                <c:pt idx="46">
                  <c:v>7366</c:v>
                </c:pt>
                <c:pt idx="47">
                  <c:v>7510</c:v>
                </c:pt>
                <c:pt idx="48">
                  <c:v>7654</c:v>
                </c:pt>
                <c:pt idx="49">
                  <c:v>7822</c:v>
                </c:pt>
                <c:pt idx="50">
                  <c:v>7953</c:v>
                </c:pt>
                <c:pt idx="51">
                  <c:v>8094</c:v>
                </c:pt>
                <c:pt idx="52">
                  <c:v>8226</c:v>
                </c:pt>
                <c:pt idx="53">
                  <c:v>8364</c:v>
                </c:pt>
                <c:pt idx="54">
                  <c:v>8504</c:v>
                </c:pt>
                <c:pt idx="55">
                  <c:v>8674</c:v>
                </c:pt>
                <c:pt idx="56">
                  <c:v>8810</c:v>
                </c:pt>
                <c:pt idx="57">
                  <c:v>8932</c:v>
                </c:pt>
                <c:pt idx="58">
                  <c:v>9070</c:v>
                </c:pt>
                <c:pt idx="59">
                  <c:v>9208</c:v>
                </c:pt>
                <c:pt idx="60">
                  <c:v>9326</c:v>
                </c:pt>
                <c:pt idx="61">
                  <c:v>9444</c:v>
                </c:pt>
                <c:pt idx="62">
                  <c:v>9568</c:v>
                </c:pt>
                <c:pt idx="63">
                  <c:v>9686</c:v>
                </c:pt>
                <c:pt idx="64">
                  <c:v>9814</c:v>
                </c:pt>
                <c:pt idx="65">
                  <c:v>9938</c:v>
                </c:pt>
                <c:pt idx="66">
                  <c:v>10056</c:v>
                </c:pt>
                <c:pt idx="67">
                  <c:v>10190</c:v>
                </c:pt>
                <c:pt idx="68">
                  <c:v>10309</c:v>
                </c:pt>
                <c:pt idx="69">
                  <c:v>10453</c:v>
                </c:pt>
                <c:pt idx="70">
                  <c:v>10580</c:v>
                </c:pt>
                <c:pt idx="71">
                  <c:v>10770</c:v>
                </c:pt>
                <c:pt idx="72">
                  <c:v>10887</c:v>
                </c:pt>
                <c:pt idx="73">
                  <c:v>11007</c:v>
                </c:pt>
                <c:pt idx="74">
                  <c:v>11127</c:v>
                </c:pt>
                <c:pt idx="75">
                  <c:v>11253</c:v>
                </c:pt>
                <c:pt idx="76">
                  <c:v>11372</c:v>
                </c:pt>
                <c:pt idx="77">
                  <c:v>11487</c:v>
                </c:pt>
                <c:pt idx="78">
                  <c:v>11626</c:v>
                </c:pt>
                <c:pt idx="79">
                  <c:v>11742</c:v>
                </c:pt>
                <c:pt idx="80">
                  <c:v>11879</c:v>
                </c:pt>
                <c:pt idx="81">
                  <c:v>11994</c:v>
                </c:pt>
                <c:pt idx="82">
                  <c:v>12130</c:v>
                </c:pt>
                <c:pt idx="83">
                  <c:v>12251</c:v>
                </c:pt>
                <c:pt idx="84">
                  <c:v>12370</c:v>
                </c:pt>
                <c:pt idx="85">
                  <c:v>12507</c:v>
                </c:pt>
                <c:pt idx="86">
                  <c:v>12648</c:v>
                </c:pt>
                <c:pt idx="87">
                  <c:v>12882</c:v>
                </c:pt>
                <c:pt idx="88">
                  <c:v>13019</c:v>
                </c:pt>
                <c:pt idx="89">
                  <c:v>13139</c:v>
                </c:pt>
                <c:pt idx="90">
                  <c:v>13247</c:v>
                </c:pt>
                <c:pt idx="91">
                  <c:v>13365</c:v>
                </c:pt>
                <c:pt idx="92">
                  <c:v>13479</c:v>
                </c:pt>
                <c:pt idx="93">
                  <c:v>13593</c:v>
                </c:pt>
                <c:pt idx="94">
                  <c:v>13707</c:v>
                </c:pt>
                <c:pt idx="95">
                  <c:v>13841</c:v>
                </c:pt>
                <c:pt idx="96">
                  <c:v>13965</c:v>
                </c:pt>
                <c:pt idx="97">
                  <c:v>14082</c:v>
                </c:pt>
                <c:pt idx="98">
                  <c:v>14218</c:v>
                </c:pt>
                <c:pt idx="99">
                  <c:v>14346</c:v>
                </c:pt>
                <c:pt idx="100">
                  <c:v>14477</c:v>
                </c:pt>
                <c:pt idx="101">
                  <c:v>14601</c:v>
                </c:pt>
                <c:pt idx="102">
                  <c:v>14779</c:v>
                </c:pt>
                <c:pt idx="103">
                  <c:v>14919</c:v>
                </c:pt>
                <c:pt idx="104">
                  <c:v>15040</c:v>
                </c:pt>
                <c:pt idx="105">
                  <c:v>15160</c:v>
                </c:pt>
                <c:pt idx="106">
                  <c:v>15280</c:v>
                </c:pt>
                <c:pt idx="107">
                  <c:v>15399</c:v>
                </c:pt>
                <c:pt idx="108">
                  <c:v>15536</c:v>
                </c:pt>
                <c:pt idx="109">
                  <c:v>15656</c:v>
                </c:pt>
                <c:pt idx="110">
                  <c:v>15800</c:v>
                </c:pt>
                <c:pt idx="111">
                  <c:v>15959</c:v>
                </c:pt>
                <c:pt idx="112">
                  <c:v>16081</c:v>
                </c:pt>
                <c:pt idx="113">
                  <c:v>16207</c:v>
                </c:pt>
                <c:pt idx="114">
                  <c:v>16320</c:v>
                </c:pt>
                <c:pt idx="115">
                  <c:v>16443</c:v>
                </c:pt>
                <c:pt idx="116">
                  <c:v>16566</c:v>
                </c:pt>
                <c:pt idx="117">
                  <c:v>16702</c:v>
                </c:pt>
                <c:pt idx="118">
                  <c:v>16837</c:v>
                </c:pt>
                <c:pt idx="119">
                  <c:v>16978</c:v>
                </c:pt>
                <c:pt idx="120">
                  <c:v>17126</c:v>
                </c:pt>
                <c:pt idx="121">
                  <c:v>17265</c:v>
                </c:pt>
                <c:pt idx="122">
                  <c:v>17404</c:v>
                </c:pt>
                <c:pt idx="123">
                  <c:v>17543</c:v>
                </c:pt>
                <c:pt idx="124">
                  <c:v>17735</c:v>
                </c:pt>
                <c:pt idx="125">
                  <c:v>17854</c:v>
                </c:pt>
                <c:pt idx="126">
                  <c:v>17982</c:v>
                </c:pt>
                <c:pt idx="127">
                  <c:v>18122</c:v>
                </c:pt>
                <c:pt idx="128">
                  <c:v>18265</c:v>
                </c:pt>
                <c:pt idx="129">
                  <c:v>18378</c:v>
                </c:pt>
                <c:pt idx="130">
                  <c:v>18499</c:v>
                </c:pt>
                <c:pt idx="131">
                  <c:v>18622</c:v>
                </c:pt>
                <c:pt idx="132">
                  <c:v>18748</c:v>
                </c:pt>
                <c:pt idx="133">
                  <c:v>18877</c:v>
                </c:pt>
                <c:pt idx="134">
                  <c:v>19020</c:v>
                </c:pt>
                <c:pt idx="135">
                  <c:v>19148</c:v>
                </c:pt>
                <c:pt idx="136">
                  <c:v>19264</c:v>
                </c:pt>
                <c:pt idx="137">
                  <c:v>19388</c:v>
                </c:pt>
                <c:pt idx="138">
                  <c:v>19504</c:v>
                </c:pt>
                <c:pt idx="139">
                  <c:v>19625</c:v>
                </c:pt>
                <c:pt idx="140">
                  <c:v>19746</c:v>
                </c:pt>
                <c:pt idx="141">
                  <c:v>19866</c:v>
                </c:pt>
                <c:pt idx="142">
                  <c:v>19986</c:v>
                </c:pt>
                <c:pt idx="143">
                  <c:v>20111</c:v>
                </c:pt>
                <c:pt idx="144">
                  <c:v>20261</c:v>
                </c:pt>
                <c:pt idx="145">
                  <c:v>20382</c:v>
                </c:pt>
                <c:pt idx="146">
                  <c:v>20511</c:v>
                </c:pt>
                <c:pt idx="147">
                  <c:v>20677</c:v>
                </c:pt>
                <c:pt idx="148">
                  <c:v>20811</c:v>
                </c:pt>
                <c:pt idx="149">
                  <c:v>20937</c:v>
                </c:pt>
                <c:pt idx="150">
                  <c:v>21071</c:v>
                </c:pt>
                <c:pt idx="151">
                  <c:v>21181</c:v>
                </c:pt>
                <c:pt idx="152">
                  <c:v>21306</c:v>
                </c:pt>
                <c:pt idx="153">
                  <c:v>21428</c:v>
                </c:pt>
                <c:pt idx="154">
                  <c:v>21562</c:v>
                </c:pt>
                <c:pt idx="155">
                  <c:v>21685</c:v>
                </c:pt>
                <c:pt idx="156">
                  <c:v>21803</c:v>
                </c:pt>
                <c:pt idx="157">
                  <c:v>21927</c:v>
                </c:pt>
                <c:pt idx="158">
                  <c:v>22046</c:v>
                </c:pt>
                <c:pt idx="159">
                  <c:v>22179</c:v>
                </c:pt>
                <c:pt idx="160">
                  <c:v>22312</c:v>
                </c:pt>
                <c:pt idx="161">
                  <c:v>22445</c:v>
                </c:pt>
                <c:pt idx="162">
                  <c:v>22576</c:v>
                </c:pt>
                <c:pt idx="163">
                  <c:v>22722</c:v>
                </c:pt>
                <c:pt idx="164">
                  <c:v>22871</c:v>
                </c:pt>
                <c:pt idx="165">
                  <c:v>23027</c:v>
                </c:pt>
                <c:pt idx="166">
                  <c:v>23189</c:v>
                </c:pt>
                <c:pt idx="167">
                  <c:v>23319</c:v>
                </c:pt>
                <c:pt idx="168">
                  <c:v>23458</c:v>
                </c:pt>
                <c:pt idx="169">
                  <c:v>23587</c:v>
                </c:pt>
                <c:pt idx="170">
                  <c:v>23769</c:v>
                </c:pt>
                <c:pt idx="171">
                  <c:v>23892</c:v>
                </c:pt>
                <c:pt idx="172">
                  <c:v>24018</c:v>
                </c:pt>
                <c:pt idx="173">
                  <c:v>24138</c:v>
                </c:pt>
                <c:pt idx="174">
                  <c:v>24265</c:v>
                </c:pt>
                <c:pt idx="175">
                  <c:v>24391</c:v>
                </c:pt>
                <c:pt idx="176">
                  <c:v>24503</c:v>
                </c:pt>
                <c:pt idx="177">
                  <c:v>24626</c:v>
                </c:pt>
                <c:pt idx="178">
                  <c:v>24742</c:v>
                </c:pt>
                <c:pt idx="179">
                  <c:v>24863</c:v>
                </c:pt>
                <c:pt idx="180">
                  <c:v>24979</c:v>
                </c:pt>
                <c:pt idx="181">
                  <c:v>25105</c:v>
                </c:pt>
                <c:pt idx="182">
                  <c:v>25241</c:v>
                </c:pt>
                <c:pt idx="183">
                  <c:v>25374</c:v>
                </c:pt>
                <c:pt idx="184">
                  <c:v>25507</c:v>
                </c:pt>
                <c:pt idx="185">
                  <c:v>25629</c:v>
                </c:pt>
                <c:pt idx="186">
                  <c:v>25758</c:v>
                </c:pt>
                <c:pt idx="187">
                  <c:v>25888</c:v>
                </c:pt>
                <c:pt idx="188">
                  <c:v>26029</c:v>
                </c:pt>
                <c:pt idx="189">
                  <c:v>26198</c:v>
                </c:pt>
                <c:pt idx="190">
                  <c:v>26353</c:v>
                </c:pt>
                <c:pt idx="191">
                  <c:v>26527</c:v>
                </c:pt>
                <c:pt idx="192">
                  <c:v>26678</c:v>
                </c:pt>
                <c:pt idx="193">
                  <c:v>26798</c:v>
                </c:pt>
                <c:pt idx="194">
                  <c:v>26916</c:v>
                </c:pt>
                <c:pt idx="195">
                  <c:v>27036</c:v>
                </c:pt>
                <c:pt idx="196">
                  <c:v>27151</c:v>
                </c:pt>
                <c:pt idx="197">
                  <c:v>27270</c:v>
                </c:pt>
                <c:pt idx="198">
                  <c:v>27403</c:v>
                </c:pt>
                <c:pt idx="199">
                  <c:v>27531</c:v>
                </c:pt>
                <c:pt idx="200">
                  <c:v>27650</c:v>
                </c:pt>
                <c:pt idx="201">
                  <c:v>27769</c:v>
                </c:pt>
                <c:pt idx="202">
                  <c:v>27905</c:v>
                </c:pt>
                <c:pt idx="203">
                  <c:v>28059</c:v>
                </c:pt>
                <c:pt idx="204">
                  <c:v>28177</c:v>
                </c:pt>
                <c:pt idx="205">
                  <c:v>28295</c:v>
                </c:pt>
                <c:pt idx="206">
                  <c:v>28413</c:v>
                </c:pt>
                <c:pt idx="207">
                  <c:v>28543</c:v>
                </c:pt>
                <c:pt idx="208">
                  <c:v>28680</c:v>
                </c:pt>
                <c:pt idx="209">
                  <c:v>28823</c:v>
                </c:pt>
                <c:pt idx="210">
                  <c:v>28941</c:v>
                </c:pt>
                <c:pt idx="211">
                  <c:v>29067</c:v>
                </c:pt>
                <c:pt idx="212">
                  <c:v>29185</c:v>
                </c:pt>
                <c:pt idx="213">
                  <c:v>29307</c:v>
                </c:pt>
                <c:pt idx="214">
                  <c:v>29416</c:v>
                </c:pt>
                <c:pt idx="215">
                  <c:v>29551</c:v>
                </c:pt>
                <c:pt idx="216">
                  <c:v>29676</c:v>
                </c:pt>
                <c:pt idx="217">
                  <c:v>29837</c:v>
                </c:pt>
                <c:pt idx="218">
                  <c:v>29957</c:v>
                </c:pt>
                <c:pt idx="219">
                  <c:v>30102</c:v>
                </c:pt>
                <c:pt idx="220">
                  <c:v>30229</c:v>
                </c:pt>
                <c:pt idx="221">
                  <c:v>30349</c:v>
                </c:pt>
                <c:pt idx="222">
                  <c:v>30475</c:v>
                </c:pt>
                <c:pt idx="223">
                  <c:v>30593</c:v>
                </c:pt>
                <c:pt idx="224">
                  <c:v>30730</c:v>
                </c:pt>
                <c:pt idx="225">
                  <c:v>30925</c:v>
                </c:pt>
                <c:pt idx="226">
                  <c:v>31046</c:v>
                </c:pt>
                <c:pt idx="227">
                  <c:v>31162</c:v>
                </c:pt>
                <c:pt idx="228">
                  <c:v>31290</c:v>
                </c:pt>
                <c:pt idx="229">
                  <c:v>31409</c:v>
                </c:pt>
                <c:pt idx="230">
                  <c:v>31528</c:v>
                </c:pt>
                <c:pt idx="231">
                  <c:v>31646</c:v>
                </c:pt>
                <c:pt idx="232">
                  <c:v>31765</c:v>
                </c:pt>
                <c:pt idx="233">
                  <c:v>31892</c:v>
                </c:pt>
                <c:pt idx="234">
                  <c:v>32027</c:v>
                </c:pt>
                <c:pt idx="235">
                  <c:v>32160</c:v>
                </c:pt>
                <c:pt idx="236">
                  <c:v>32272</c:v>
                </c:pt>
                <c:pt idx="237">
                  <c:v>32397</c:v>
                </c:pt>
                <c:pt idx="238">
                  <c:v>32511</c:v>
                </c:pt>
                <c:pt idx="239">
                  <c:v>32701</c:v>
                </c:pt>
                <c:pt idx="240">
                  <c:v>32815</c:v>
                </c:pt>
                <c:pt idx="241">
                  <c:v>32927</c:v>
                </c:pt>
                <c:pt idx="242">
                  <c:v>33047</c:v>
                </c:pt>
                <c:pt idx="243">
                  <c:v>33175</c:v>
                </c:pt>
                <c:pt idx="244">
                  <c:v>33292</c:v>
                </c:pt>
                <c:pt idx="245">
                  <c:v>33414</c:v>
                </c:pt>
                <c:pt idx="246">
                  <c:v>33527</c:v>
                </c:pt>
                <c:pt idx="247">
                  <c:v>33653</c:v>
                </c:pt>
                <c:pt idx="248">
                  <c:v>33777</c:v>
                </c:pt>
                <c:pt idx="249">
                  <c:v>33917</c:v>
                </c:pt>
                <c:pt idx="250">
                  <c:v>34046</c:v>
                </c:pt>
                <c:pt idx="251">
                  <c:v>34157</c:v>
                </c:pt>
                <c:pt idx="252">
                  <c:v>34280</c:v>
                </c:pt>
                <c:pt idx="253">
                  <c:v>34394</c:v>
                </c:pt>
                <c:pt idx="254">
                  <c:v>34533</c:v>
                </c:pt>
                <c:pt idx="255">
                  <c:v>34655</c:v>
                </c:pt>
                <c:pt idx="256">
                  <c:v>34776</c:v>
                </c:pt>
                <c:pt idx="257">
                  <c:v>34892</c:v>
                </c:pt>
                <c:pt idx="258">
                  <c:v>35013</c:v>
                </c:pt>
                <c:pt idx="259">
                  <c:v>35155</c:v>
                </c:pt>
                <c:pt idx="260">
                  <c:v>35289</c:v>
                </c:pt>
                <c:pt idx="261">
                  <c:v>35432</c:v>
                </c:pt>
                <c:pt idx="262">
                  <c:v>35572</c:v>
                </c:pt>
                <c:pt idx="263">
                  <c:v>35745</c:v>
                </c:pt>
                <c:pt idx="264">
                  <c:v>35915</c:v>
                </c:pt>
                <c:pt idx="265">
                  <c:v>36060</c:v>
                </c:pt>
                <c:pt idx="266">
                  <c:v>36191</c:v>
                </c:pt>
                <c:pt idx="267">
                  <c:v>36307</c:v>
                </c:pt>
                <c:pt idx="268">
                  <c:v>36422</c:v>
                </c:pt>
                <c:pt idx="269">
                  <c:v>36544</c:v>
                </c:pt>
              </c:numCache>
            </c:numRef>
          </c:cat>
          <c:val>
            <c:numRef>
              <c:f>Sheet1!$E$2:$E$271</c:f>
              <c:numCache>
                <c:formatCode>General</c:formatCode>
                <c:ptCount val="270"/>
                <c:pt idx="0">
                  <c:v>3.6455078125</c:v>
                </c:pt>
                <c:pt idx="1">
                  <c:v>5.2431640625</c:v>
                </c:pt>
                <c:pt idx="2">
                  <c:v>9.0263671875</c:v>
                </c:pt>
                <c:pt idx="3">
                  <c:v>11.5009765625</c:v>
                </c:pt>
                <c:pt idx="4">
                  <c:v>11.681640625</c:v>
                </c:pt>
                <c:pt idx="5">
                  <c:v>11.681640625</c:v>
                </c:pt>
                <c:pt idx="6">
                  <c:v>11.681640625</c:v>
                </c:pt>
                <c:pt idx="7">
                  <c:v>11.681640625</c:v>
                </c:pt>
                <c:pt idx="8">
                  <c:v>11.701171875</c:v>
                </c:pt>
                <c:pt idx="9">
                  <c:v>11.701171875</c:v>
                </c:pt>
                <c:pt idx="10">
                  <c:v>11.701171875</c:v>
                </c:pt>
                <c:pt idx="11">
                  <c:v>11.8076171875</c:v>
                </c:pt>
                <c:pt idx="12">
                  <c:v>11.8271484375</c:v>
                </c:pt>
                <c:pt idx="13">
                  <c:v>11.8271484375</c:v>
                </c:pt>
                <c:pt idx="14">
                  <c:v>11.83203125</c:v>
                </c:pt>
                <c:pt idx="15">
                  <c:v>11.8310546875</c:v>
                </c:pt>
                <c:pt idx="16">
                  <c:v>11.8310546875</c:v>
                </c:pt>
                <c:pt idx="17">
                  <c:v>11.8427734375</c:v>
                </c:pt>
                <c:pt idx="18">
                  <c:v>11.8427734375</c:v>
                </c:pt>
                <c:pt idx="19">
                  <c:v>11.84375</c:v>
                </c:pt>
                <c:pt idx="20">
                  <c:v>11.7255859375</c:v>
                </c:pt>
                <c:pt idx="21">
                  <c:v>11.7265625</c:v>
                </c:pt>
                <c:pt idx="22">
                  <c:v>11.7255859375</c:v>
                </c:pt>
                <c:pt idx="23">
                  <c:v>11.7333984375</c:v>
                </c:pt>
                <c:pt idx="24">
                  <c:v>11.7333984375</c:v>
                </c:pt>
                <c:pt idx="25">
                  <c:v>11.7333984375</c:v>
                </c:pt>
                <c:pt idx="26">
                  <c:v>11.7333984375</c:v>
                </c:pt>
                <c:pt idx="27">
                  <c:v>11.7421875</c:v>
                </c:pt>
                <c:pt idx="28">
                  <c:v>11.7412109375</c:v>
                </c:pt>
                <c:pt idx="29">
                  <c:v>11.7412109375</c:v>
                </c:pt>
                <c:pt idx="30">
                  <c:v>11.7412109375</c:v>
                </c:pt>
                <c:pt idx="31">
                  <c:v>11.7490234375</c:v>
                </c:pt>
                <c:pt idx="32">
                  <c:v>11.7490234375</c:v>
                </c:pt>
                <c:pt idx="33">
                  <c:v>12.02734375</c:v>
                </c:pt>
                <c:pt idx="34">
                  <c:v>12.498046875</c:v>
                </c:pt>
                <c:pt idx="35">
                  <c:v>13.142578125</c:v>
                </c:pt>
                <c:pt idx="36">
                  <c:v>13.21875</c:v>
                </c:pt>
                <c:pt idx="37">
                  <c:v>13.689453125</c:v>
                </c:pt>
                <c:pt idx="38">
                  <c:v>14.00390625</c:v>
                </c:pt>
                <c:pt idx="39">
                  <c:v>14.4453125</c:v>
                </c:pt>
                <c:pt idx="40">
                  <c:v>15.552734375</c:v>
                </c:pt>
                <c:pt idx="41">
                  <c:v>15.5927734375</c:v>
                </c:pt>
                <c:pt idx="42">
                  <c:v>15.5927734375</c:v>
                </c:pt>
                <c:pt idx="43">
                  <c:v>15.5927734375</c:v>
                </c:pt>
                <c:pt idx="44">
                  <c:v>15.5927734375</c:v>
                </c:pt>
                <c:pt idx="45">
                  <c:v>15.59375</c:v>
                </c:pt>
                <c:pt idx="46">
                  <c:v>15.5927734375</c:v>
                </c:pt>
                <c:pt idx="47">
                  <c:v>15.5947265625</c:v>
                </c:pt>
                <c:pt idx="48">
                  <c:v>15.5927734375</c:v>
                </c:pt>
                <c:pt idx="49">
                  <c:v>15.5927734375</c:v>
                </c:pt>
                <c:pt idx="50">
                  <c:v>15.5927734375</c:v>
                </c:pt>
                <c:pt idx="51">
                  <c:v>15.5927734375</c:v>
                </c:pt>
                <c:pt idx="52">
                  <c:v>15.5927734375</c:v>
                </c:pt>
                <c:pt idx="53">
                  <c:v>15.5927734375</c:v>
                </c:pt>
                <c:pt idx="54">
                  <c:v>15.5947265625</c:v>
                </c:pt>
                <c:pt idx="55">
                  <c:v>15.7646484375</c:v>
                </c:pt>
                <c:pt idx="56">
                  <c:v>15.7666015625</c:v>
                </c:pt>
                <c:pt idx="57">
                  <c:v>15.7705078125</c:v>
                </c:pt>
                <c:pt idx="58">
                  <c:v>15.9599609375</c:v>
                </c:pt>
                <c:pt idx="59">
                  <c:v>17.2021484375</c:v>
                </c:pt>
                <c:pt idx="60">
                  <c:v>16.994140625</c:v>
                </c:pt>
                <c:pt idx="61">
                  <c:v>16.994140625</c:v>
                </c:pt>
                <c:pt idx="62">
                  <c:v>16.994140625</c:v>
                </c:pt>
                <c:pt idx="63">
                  <c:v>16.994140625</c:v>
                </c:pt>
                <c:pt idx="64">
                  <c:v>16.994140625</c:v>
                </c:pt>
                <c:pt idx="65">
                  <c:v>16.99609375</c:v>
                </c:pt>
                <c:pt idx="66">
                  <c:v>16.994140625</c:v>
                </c:pt>
                <c:pt idx="67">
                  <c:v>16.99609375</c:v>
                </c:pt>
                <c:pt idx="68">
                  <c:v>16.994140625</c:v>
                </c:pt>
                <c:pt idx="69">
                  <c:v>16.994140625</c:v>
                </c:pt>
                <c:pt idx="70">
                  <c:v>16.994140625</c:v>
                </c:pt>
                <c:pt idx="71">
                  <c:v>16.9931640625</c:v>
                </c:pt>
                <c:pt idx="72">
                  <c:v>16.9931640625</c:v>
                </c:pt>
                <c:pt idx="73">
                  <c:v>16.9931640625</c:v>
                </c:pt>
                <c:pt idx="74">
                  <c:v>16.9931640625</c:v>
                </c:pt>
                <c:pt idx="75">
                  <c:v>16.9931640625</c:v>
                </c:pt>
                <c:pt idx="76">
                  <c:v>16.9931640625</c:v>
                </c:pt>
                <c:pt idx="77">
                  <c:v>16.9931640625</c:v>
                </c:pt>
                <c:pt idx="78">
                  <c:v>16.9951171875</c:v>
                </c:pt>
                <c:pt idx="79">
                  <c:v>16.9931640625</c:v>
                </c:pt>
                <c:pt idx="80">
                  <c:v>17.1845703125</c:v>
                </c:pt>
                <c:pt idx="81">
                  <c:v>17.2392578125</c:v>
                </c:pt>
                <c:pt idx="82">
                  <c:v>17.2392578125</c:v>
                </c:pt>
                <c:pt idx="83">
                  <c:v>17.2392578125</c:v>
                </c:pt>
                <c:pt idx="84">
                  <c:v>17.2392578125</c:v>
                </c:pt>
                <c:pt idx="85">
                  <c:v>17.2412109375</c:v>
                </c:pt>
                <c:pt idx="86">
                  <c:v>17.2392578125</c:v>
                </c:pt>
                <c:pt idx="87">
                  <c:v>17.2412109375</c:v>
                </c:pt>
                <c:pt idx="88">
                  <c:v>17.2392578125</c:v>
                </c:pt>
                <c:pt idx="89">
                  <c:v>17.2392578125</c:v>
                </c:pt>
                <c:pt idx="90">
                  <c:v>17.2392578125</c:v>
                </c:pt>
                <c:pt idx="91">
                  <c:v>17.2412109375</c:v>
                </c:pt>
                <c:pt idx="92">
                  <c:v>17.2392578125</c:v>
                </c:pt>
                <c:pt idx="93">
                  <c:v>17.2392578125</c:v>
                </c:pt>
                <c:pt idx="94">
                  <c:v>17.2392578125</c:v>
                </c:pt>
                <c:pt idx="95">
                  <c:v>17.2392578125</c:v>
                </c:pt>
                <c:pt idx="96">
                  <c:v>17.2392578125</c:v>
                </c:pt>
                <c:pt idx="97">
                  <c:v>17.2392578125</c:v>
                </c:pt>
                <c:pt idx="98">
                  <c:v>17.2412109375</c:v>
                </c:pt>
                <c:pt idx="99">
                  <c:v>17.2392578125</c:v>
                </c:pt>
                <c:pt idx="100">
                  <c:v>17.2392578125</c:v>
                </c:pt>
                <c:pt idx="101">
                  <c:v>17.2392578125</c:v>
                </c:pt>
                <c:pt idx="102">
                  <c:v>17.1328125</c:v>
                </c:pt>
                <c:pt idx="103">
                  <c:v>17.13671875</c:v>
                </c:pt>
                <c:pt idx="104">
                  <c:v>17.138671875</c:v>
                </c:pt>
                <c:pt idx="105">
                  <c:v>17.13671875</c:v>
                </c:pt>
                <c:pt idx="106">
                  <c:v>17.13671875</c:v>
                </c:pt>
                <c:pt idx="107">
                  <c:v>17.13671875</c:v>
                </c:pt>
                <c:pt idx="108">
                  <c:v>17.13671875</c:v>
                </c:pt>
                <c:pt idx="109">
                  <c:v>17.13671875</c:v>
                </c:pt>
                <c:pt idx="110">
                  <c:v>17.13671875</c:v>
                </c:pt>
                <c:pt idx="111">
                  <c:v>17.515625</c:v>
                </c:pt>
                <c:pt idx="112">
                  <c:v>17.54296875</c:v>
                </c:pt>
                <c:pt idx="113">
                  <c:v>17.544921875</c:v>
                </c:pt>
                <c:pt idx="114">
                  <c:v>17.54296875</c:v>
                </c:pt>
                <c:pt idx="115">
                  <c:v>17.544921875</c:v>
                </c:pt>
                <c:pt idx="116">
                  <c:v>17.54296875</c:v>
                </c:pt>
                <c:pt idx="117">
                  <c:v>17.54296875</c:v>
                </c:pt>
                <c:pt idx="118">
                  <c:v>17.54296875</c:v>
                </c:pt>
                <c:pt idx="119">
                  <c:v>17.54296875</c:v>
                </c:pt>
                <c:pt idx="120">
                  <c:v>17.54296875</c:v>
                </c:pt>
                <c:pt idx="121">
                  <c:v>17.54296875</c:v>
                </c:pt>
                <c:pt idx="122">
                  <c:v>17.5439453125</c:v>
                </c:pt>
                <c:pt idx="123">
                  <c:v>17.54296875</c:v>
                </c:pt>
                <c:pt idx="124">
                  <c:v>17.314453125</c:v>
                </c:pt>
                <c:pt idx="125">
                  <c:v>17.3203125</c:v>
                </c:pt>
                <c:pt idx="126">
                  <c:v>17.322265625</c:v>
                </c:pt>
                <c:pt idx="127">
                  <c:v>17.3203125</c:v>
                </c:pt>
                <c:pt idx="128">
                  <c:v>17.431640625</c:v>
                </c:pt>
                <c:pt idx="129">
                  <c:v>17.4296875</c:v>
                </c:pt>
                <c:pt idx="130">
                  <c:v>17.4296875</c:v>
                </c:pt>
                <c:pt idx="131">
                  <c:v>17.4296875</c:v>
                </c:pt>
                <c:pt idx="132">
                  <c:v>17.47265625</c:v>
                </c:pt>
                <c:pt idx="133">
                  <c:v>17.5</c:v>
                </c:pt>
                <c:pt idx="134">
                  <c:v>17.5078125</c:v>
                </c:pt>
                <c:pt idx="135">
                  <c:v>17.5087890625</c:v>
                </c:pt>
                <c:pt idx="136">
                  <c:v>17.5078125</c:v>
                </c:pt>
                <c:pt idx="137">
                  <c:v>17.509765625</c:v>
                </c:pt>
                <c:pt idx="138">
                  <c:v>17.5078125</c:v>
                </c:pt>
                <c:pt idx="139">
                  <c:v>17.5078125</c:v>
                </c:pt>
                <c:pt idx="140">
                  <c:v>17.5078125</c:v>
                </c:pt>
                <c:pt idx="141">
                  <c:v>17.5078125</c:v>
                </c:pt>
                <c:pt idx="142">
                  <c:v>17.5087890625</c:v>
                </c:pt>
                <c:pt idx="143">
                  <c:v>17.5078125</c:v>
                </c:pt>
                <c:pt idx="144">
                  <c:v>17.509765625</c:v>
                </c:pt>
                <c:pt idx="145">
                  <c:v>17.5078125</c:v>
                </c:pt>
                <c:pt idx="146">
                  <c:v>17.5078125</c:v>
                </c:pt>
                <c:pt idx="147">
                  <c:v>17.56640625</c:v>
                </c:pt>
                <c:pt idx="148">
                  <c:v>17.56640625</c:v>
                </c:pt>
                <c:pt idx="149">
                  <c:v>17.5703125</c:v>
                </c:pt>
                <c:pt idx="150">
                  <c:v>17.5703125</c:v>
                </c:pt>
                <c:pt idx="151">
                  <c:v>17.5703125</c:v>
                </c:pt>
                <c:pt idx="152">
                  <c:v>17.5703125</c:v>
                </c:pt>
                <c:pt idx="153">
                  <c:v>17.5703125</c:v>
                </c:pt>
                <c:pt idx="154">
                  <c:v>17.5703125</c:v>
                </c:pt>
                <c:pt idx="155">
                  <c:v>17.5712890625</c:v>
                </c:pt>
                <c:pt idx="156">
                  <c:v>17.5703125</c:v>
                </c:pt>
                <c:pt idx="157">
                  <c:v>17.572265625</c:v>
                </c:pt>
                <c:pt idx="158">
                  <c:v>17.5703125</c:v>
                </c:pt>
                <c:pt idx="159">
                  <c:v>17.5703125</c:v>
                </c:pt>
                <c:pt idx="160">
                  <c:v>17.5703125</c:v>
                </c:pt>
                <c:pt idx="161">
                  <c:v>17.5703125</c:v>
                </c:pt>
                <c:pt idx="162">
                  <c:v>17.5703125</c:v>
                </c:pt>
                <c:pt idx="163">
                  <c:v>17.5703125</c:v>
                </c:pt>
                <c:pt idx="164">
                  <c:v>17.673828125</c:v>
                </c:pt>
                <c:pt idx="165">
                  <c:v>17.671875</c:v>
                </c:pt>
                <c:pt idx="166">
                  <c:v>17.673828125</c:v>
                </c:pt>
                <c:pt idx="167">
                  <c:v>17.671875</c:v>
                </c:pt>
                <c:pt idx="168">
                  <c:v>17.671875</c:v>
                </c:pt>
                <c:pt idx="169">
                  <c:v>17.671875</c:v>
                </c:pt>
                <c:pt idx="170">
                  <c:v>17.82421875</c:v>
                </c:pt>
                <c:pt idx="171">
                  <c:v>18.83984375</c:v>
                </c:pt>
                <c:pt idx="172">
                  <c:v>18.83984375</c:v>
                </c:pt>
                <c:pt idx="173">
                  <c:v>18.83984375</c:v>
                </c:pt>
                <c:pt idx="174">
                  <c:v>18.83984375</c:v>
                </c:pt>
                <c:pt idx="175">
                  <c:v>18.83984375</c:v>
                </c:pt>
                <c:pt idx="176">
                  <c:v>18.83984375</c:v>
                </c:pt>
                <c:pt idx="177">
                  <c:v>18.841796875</c:v>
                </c:pt>
                <c:pt idx="178">
                  <c:v>18.83984375</c:v>
                </c:pt>
                <c:pt idx="179">
                  <c:v>18.83984375</c:v>
                </c:pt>
                <c:pt idx="180">
                  <c:v>18.83984375</c:v>
                </c:pt>
                <c:pt idx="181">
                  <c:v>18.83984375</c:v>
                </c:pt>
                <c:pt idx="182">
                  <c:v>18.83984375</c:v>
                </c:pt>
                <c:pt idx="183">
                  <c:v>18.83984375</c:v>
                </c:pt>
                <c:pt idx="184">
                  <c:v>18.841796875</c:v>
                </c:pt>
                <c:pt idx="185">
                  <c:v>18.83984375</c:v>
                </c:pt>
                <c:pt idx="186">
                  <c:v>18.83984375</c:v>
                </c:pt>
                <c:pt idx="187">
                  <c:v>18.84765625</c:v>
                </c:pt>
                <c:pt idx="188">
                  <c:v>18.84765625</c:v>
                </c:pt>
                <c:pt idx="189">
                  <c:v>18.849609375</c:v>
                </c:pt>
                <c:pt idx="190">
                  <c:v>18.84765625</c:v>
                </c:pt>
                <c:pt idx="191">
                  <c:v>18.84765625</c:v>
                </c:pt>
                <c:pt idx="192">
                  <c:v>18.99609375</c:v>
                </c:pt>
                <c:pt idx="193">
                  <c:v>19.052734375</c:v>
                </c:pt>
                <c:pt idx="194">
                  <c:v>19.05078125</c:v>
                </c:pt>
                <c:pt idx="195">
                  <c:v>19.05078125</c:v>
                </c:pt>
                <c:pt idx="196">
                  <c:v>19.05078125</c:v>
                </c:pt>
                <c:pt idx="197">
                  <c:v>19.05078125</c:v>
                </c:pt>
                <c:pt idx="198">
                  <c:v>19.052734375</c:v>
                </c:pt>
                <c:pt idx="199">
                  <c:v>19.05078125</c:v>
                </c:pt>
                <c:pt idx="200">
                  <c:v>19.052734375</c:v>
                </c:pt>
                <c:pt idx="201">
                  <c:v>19.05078125</c:v>
                </c:pt>
                <c:pt idx="202">
                  <c:v>19.052734375</c:v>
                </c:pt>
                <c:pt idx="203">
                  <c:v>19.05078125</c:v>
                </c:pt>
                <c:pt idx="204">
                  <c:v>19.05078125</c:v>
                </c:pt>
                <c:pt idx="205">
                  <c:v>19.05078125</c:v>
                </c:pt>
                <c:pt idx="206">
                  <c:v>19.05078125</c:v>
                </c:pt>
                <c:pt idx="207">
                  <c:v>19.05078125</c:v>
                </c:pt>
                <c:pt idx="208">
                  <c:v>19.05078125</c:v>
                </c:pt>
                <c:pt idx="209">
                  <c:v>19.05078125</c:v>
                </c:pt>
                <c:pt idx="210">
                  <c:v>19.05078125</c:v>
                </c:pt>
                <c:pt idx="211">
                  <c:v>19.052734375</c:v>
                </c:pt>
                <c:pt idx="212">
                  <c:v>19.05078125</c:v>
                </c:pt>
                <c:pt idx="213">
                  <c:v>19.05078125</c:v>
                </c:pt>
                <c:pt idx="214">
                  <c:v>19.05078125</c:v>
                </c:pt>
                <c:pt idx="215">
                  <c:v>19.05859375</c:v>
                </c:pt>
                <c:pt idx="216">
                  <c:v>19.05859375</c:v>
                </c:pt>
                <c:pt idx="217">
                  <c:v>19.05859375</c:v>
                </c:pt>
                <c:pt idx="218">
                  <c:v>19.05859375</c:v>
                </c:pt>
                <c:pt idx="219">
                  <c:v>19.05859375</c:v>
                </c:pt>
                <c:pt idx="220">
                  <c:v>19.05859375</c:v>
                </c:pt>
                <c:pt idx="221">
                  <c:v>19.05859375</c:v>
                </c:pt>
                <c:pt idx="222">
                  <c:v>19.0595703125</c:v>
                </c:pt>
                <c:pt idx="223">
                  <c:v>19.05859375</c:v>
                </c:pt>
                <c:pt idx="224">
                  <c:v>19.05859375</c:v>
                </c:pt>
                <c:pt idx="225">
                  <c:v>18.9140625</c:v>
                </c:pt>
                <c:pt idx="226">
                  <c:v>18.9189453125</c:v>
                </c:pt>
                <c:pt idx="227">
                  <c:v>18.91796875</c:v>
                </c:pt>
                <c:pt idx="228">
                  <c:v>18.919921875</c:v>
                </c:pt>
                <c:pt idx="229">
                  <c:v>18.91796875</c:v>
                </c:pt>
                <c:pt idx="230">
                  <c:v>18.91796875</c:v>
                </c:pt>
                <c:pt idx="231">
                  <c:v>18.91796875</c:v>
                </c:pt>
                <c:pt idx="232">
                  <c:v>18.91796875</c:v>
                </c:pt>
                <c:pt idx="233">
                  <c:v>18.91796875</c:v>
                </c:pt>
                <c:pt idx="234">
                  <c:v>18.96484375</c:v>
                </c:pt>
                <c:pt idx="235">
                  <c:v>19.064453125</c:v>
                </c:pt>
                <c:pt idx="236">
                  <c:v>19.0625</c:v>
                </c:pt>
                <c:pt idx="237">
                  <c:v>19.064453125</c:v>
                </c:pt>
                <c:pt idx="238">
                  <c:v>19.0625</c:v>
                </c:pt>
                <c:pt idx="239">
                  <c:v>18.921875</c:v>
                </c:pt>
                <c:pt idx="240">
                  <c:v>18.921875</c:v>
                </c:pt>
                <c:pt idx="241">
                  <c:v>18.921875</c:v>
                </c:pt>
                <c:pt idx="242">
                  <c:v>18.921875</c:v>
                </c:pt>
                <c:pt idx="243">
                  <c:v>19.03125</c:v>
                </c:pt>
                <c:pt idx="244">
                  <c:v>19.03125</c:v>
                </c:pt>
                <c:pt idx="245">
                  <c:v>19.03125</c:v>
                </c:pt>
                <c:pt idx="246">
                  <c:v>19.03125</c:v>
                </c:pt>
                <c:pt idx="247">
                  <c:v>19.07421875</c:v>
                </c:pt>
                <c:pt idx="248">
                  <c:v>19.076171875</c:v>
                </c:pt>
                <c:pt idx="249">
                  <c:v>19.109375</c:v>
                </c:pt>
                <c:pt idx="250">
                  <c:v>19.111328125</c:v>
                </c:pt>
                <c:pt idx="251">
                  <c:v>19.109375</c:v>
                </c:pt>
                <c:pt idx="252">
                  <c:v>19.109375</c:v>
                </c:pt>
                <c:pt idx="253">
                  <c:v>19.109375</c:v>
                </c:pt>
                <c:pt idx="254">
                  <c:v>19.109375</c:v>
                </c:pt>
                <c:pt idx="255">
                  <c:v>19.109375</c:v>
                </c:pt>
                <c:pt idx="256">
                  <c:v>19.109375</c:v>
                </c:pt>
                <c:pt idx="257">
                  <c:v>19.109375</c:v>
                </c:pt>
                <c:pt idx="258">
                  <c:v>19.109375</c:v>
                </c:pt>
                <c:pt idx="259">
                  <c:v>19.111328125</c:v>
                </c:pt>
                <c:pt idx="260">
                  <c:v>19.109375</c:v>
                </c:pt>
                <c:pt idx="261">
                  <c:v>19.111328125</c:v>
                </c:pt>
                <c:pt idx="262">
                  <c:v>19.109375</c:v>
                </c:pt>
                <c:pt idx="263">
                  <c:v>19.109375</c:v>
                </c:pt>
                <c:pt idx="264">
                  <c:v>19.109375</c:v>
                </c:pt>
                <c:pt idx="265">
                  <c:v>19.109375</c:v>
                </c:pt>
                <c:pt idx="266">
                  <c:v>19.1142578125</c:v>
                </c:pt>
                <c:pt idx="267">
                  <c:v>19.11328125</c:v>
                </c:pt>
                <c:pt idx="268">
                  <c:v>19.115234375</c:v>
                </c:pt>
                <c:pt idx="269">
                  <c:v>19.11328125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7015376"/>
        <c:axId val="657030064"/>
      </c:lineChart>
      <c:catAx>
        <c:axId val="657015376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657030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57030064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657015376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71"/>
  <sheetViews>
    <sheetView tabSelected="1" topLeftCell="A11" workbookViewId="0">
      <selection activeCell="J14" sqref="J14"/>
    </sheetView>
  </sheetViews>
  <sheetFormatPr defaultColWidth="9.109375" defaultRowHeight="13.2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</row>
    <row r="2" spans="1:10" x14ac:dyDescent="0.25">
      <c r="A2" s="1">
        <f>1025</f>
        <v>1025</v>
      </c>
      <c r="B2" s="1">
        <f>13</f>
        <v>13</v>
      </c>
      <c r="C2" s="1">
        <f>793</f>
        <v>793</v>
      </c>
      <c r="D2" s="1">
        <f>3733</f>
        <v>3733</v>
      </c>
      <c r="E2" s="1">
        <f>3.6455078125</f>
        <v>3.6455078125</v>
      </c>
      <c r="G2" s="1">
        <f>291</f>
        <v>291</v>
      </c>
    </row>
    <row r="3" spans="1:10" x14ac:dyDescent="0.25">
      <c r="A3" s="1">
        <f>1306</f>
        <v>1306</v>
      </c>
      <c r="B3" s="1">
        <f>6</f>
        <v>6</v>
      </c>
      <c r="C3" s="1">
        <f>925</f>
        <v>925</v>
      </c>
      <c r="D3" s="1">
        <f>5369</f>
        <v>5369</v>
      </c>
      <c r="E3" s="1">
        <f>5.2431640625</f>
        <v>5.2431640625</v>
      </c>
    </row>
    <row r="4" spans="1:10" x14ac:dyDescent="0.25">
      <c r="A4" s="1">
        <f>1580</f>
        <v>1580</v>
      </c>
      <c r="B4" s="1">
        <f>0</f>
        <v>0</v>
      </c>
      <c r="C4" s="1">
        <f>1066</f>
        <v>1066</v>
      </c>
      <c r="D4" s="1">
        <f>9243</f>
        <v>9243</v>
      </c>
      <c r="E4" s="1">
        <f>9.0263671875</f>
        <v>9.0263671875</v>
      </c>
      <c r="G4" s="1" t="s">
        <v>5</v>
      </c>
    </row>
    <row r="5" spans="1:10" x14ac:dyDescent="0.25">
      <c r="A5" s="1">
        <f>1906</f>
        <v>1906</v>
      </c>
      <c r="B5" s="1">
        <f>0</f>
        <v>0</v>
      </c>
      <c r="C5" s="1">
        <f>1211</f>
        <v>1211</v>
      </c>
      <c r="D5" s="1">
        <f>11777</f>
        <v>11777</v>
      </c>
      <c r="E5" s="1">
        <f>11.5009765625</f>
        <v>11.5009765625</v>
      </c>
      <c r="G5" s="1">
        <f>132</f>
        <v>132</v>
      </c>
    </row>
    <row r="6" spans="1:10" x14ac:dyDescent="0.25">
      <c r="A6" s="1">
        <f>2304</f>
        <v>2304</v>
      </c>
      <c r="B6" s="1">
        <f>6</f>
        <v>6</v>
      </c>
      <c r="C6" s="1">
        <f>1334</f>
        <v>1334</v>
      </c>
      <c r="D6" s="1">
        <f>11962</f>
        <v>11962</v>
      </c>
      <c r="E6" s="1">
        <f>11.681640625</f>
        <v>11.681640625</v>
      </c>
    </row>
    <row r="7" spans="1:10" x14ac:dyDescent="0.25">
      <c r="A7" s="1">
        <f>2684</f>
        <v>2684</v>
      </c>
      <c r="B7" s="1">
        <f>0</f>
        <v>0</v>
      </c>
      <c r="C7" s="1">
        <f>1450</f>
        <v>1450</v>
      </c>
      <c r="D7" s="1">
        <f>11962</f>
        <v>11962</v>
      </c>
      <c r="E7" s="1">
        <f>11.681640625</f>
        <v>11.681640625</v>
      </c>
    </row>
    <row r="8" spans="1:10" x14ac:dyDescent="0.25">
      <c r="A8" s="1">
        <f>3052</f>
        <v>3052</v>
      </c>
      <c r="B8" s="1">
        <f>0</f>
        <v>0</v>
      </c>
      <c r="C8" s="1">
        <f>1566</f>
        <v>1566</v>
      </c>
      <c r="D8" s="1">
        <f>11962</f>
        <v>11962</v>
      </c>
      <c r="E8" s="1">
        <f>11.681640625</f>
        <v>11.681640625</v>
      </c>
    </row>
    <row r="9" spans="1:10" x14ac:dyDescent="0.25">
      <c r="A9" s="1">
        <f>3429</f>
        <v>3429</v>
      </c>
      <c r="B9" s="1">
        <f>0</f>
        <v>0</v>
      </c>
      <c r="C9" s="1">
        <f>1693</f>
        <v>1693</v>
      </c>
      <c r="D9" s="1">
        <f>11962</f>
        <v>11962</v>
      </c>
      <c r="E9" s="1">
        <f>11.681640625</f>
        <v>11.681640625</v>
      </c>
    </row>
    <row r="10" spans="1:10" x14ac:dyDescent="0.25">
      <c r="A10" s="1">
        <f>3829</f>
        <v>3829</v>
      </c>
      <c r="B10" s="1">
        <f>2</f>
        <v>2</v>
      </c>
      <c r="C10" s="1">
        <f>1822</f>
        <v>1822</v>
      </c>
      <c r="D10" s="1">
        <f>11982</f>
        <v>11982</v>
      </c>
      <c r="E10" s="1">
        <f>11.701171875</f>
        <v>11.701171875</v>
      </c>
    </row>
    <row r="11" spans="1:10" x14ac:dyDescent="0.25">
      <c r="A11" s="1">
        <f>4214</f>
        <v>4214</v>
      </c>
      <c r="B11" s="1">
        <f>0</f>
        <v>0</v>
      </c>
      <c r="C11" s="1">
        <f>1979</f>
        <v>1979</v>
      </c>
      <c r="D11" s="1">
        <f>11982</f>
        <v>11982</v>
      </c>
      <c r="E11" s="1">
        <f>11.701171875</f>
        <v>11.701171875</v>
      </c>
    </row>
    <row r="12" spans="1:10" x14ac:dyDescent="0.25">
      <c r="A12" s="1">
        <f>4524</f>
        <v>4524</v>
      </c>
      <c r="B12" s="1">
        <f>0</f>
        <v>0</v>
      </c>
      <c r="C12" s="1">
        <f>2143</f>
        <v>2143</v>
      </c>
      <c r="D12" s="1">
        <f>11982</f>
        <v>11982</v>
      </c>
      <c r="E12" s="1">
        <f>11.701171875</f>
        <v>11.701171875</v>
      </c>
      <c r="H12" s="1" t="s">
        <v>6</v>
      </c>
      <c r="I12" s="1" t="s">
        <v>7</v>
      </c>
      <c r="J12" s="1" t="s">
        <v>8</v>
      </c>
    </row>
    <row r="13" spans="1:10" x14ac:dyDescent="0.25">
      <c r="A13" s="1">
        <f>4796</f>
        <v>4796</v>
      </c>
      <c r="B13" s="1">
        <f>0</f>
        <v>0</v>
      </c>
      <c r="C13" s="1">
        <f>2326</f>
        <v>2326</v>
      </c>
      <c r="D13" s="1">
        <f>12091</f>
        <v>12091</v>
      </c>
      <c r="E13" s="1">
        <f>11.8076171875</f>
        <v>11.8076171875</v>
      </c>
      <c r="H13" s="1">
        <f>AVERAGE(E5:E26)</f>
        <v>11.748224431818182</v>
      </c>
      <c r="I13" s="1">
        <f>MAX(E2:E325)</f>
        <v>19.115234375</v>
      </c>
      <c r="J13" s="1">
        <f>AVERAGE(E250:E271)</f>
        <v>19.10897549715909</v>
      </c>
    </row>
    <row r="14" spans="1:10" x14ac:dyDescent="0.25">
      <c r="A14" s="1">
        <f>5076</f>
        <v>5076</v>
      </c>
      <c r="B14" s="1">
        <f>0</f>
        <v>0</v>
      </c>
      <c r="C14" s="1">
        <f>2494</f>
        <v>2494</v>
      </c>
      <c r="D14" s="1">
        <f>12111</f>
        <v>12111</v>
      </c>
      <c r="E14" s="1">
        <f>11.8271484375</f>
        <v>11.8271484375</v>
      </c>
    </row>
    <row r="15" spans="1:10" x14ac:dyDescent="0.25">
      <c r="A15" s="1">
        <f>5368</f>
        <v>5368</v>
      </c>
      <c r="B15" s="1">
        <f>3</f>
        <v>3</v>
      </c>
      <c r="C15" s="1">
        <f>2648</f>
        <v>2648</v>
      </c>
      <c r="D15" s="1">
        <f>12111</f>
        <v>12111</v>
      </c>
      <c r="E15" s="1">
        <f>11.8271484375</f>
        <v>11.8271484375</v>
      </c>
    </row>
    <row r="16" spans="1:10" x14ac:dyDescent="0.25">
      <c r="A16" s="1">
        <f>5666</f>
        <v>5666</v>
      </c>
      <c r="B16" s="1">
        <f>8</f>
        <v>8</v>
      </c>
      <c r="C16" s="1">
        <f>2810</f>
        <v>2810</v>
      </c>
      <c r="D16" s="1">
        <f>12116</f>
        <v>12116</v>
      </c>
      <c r="E16" s="1">
        <f>11.83203125</f>
        <v>11.83203125</v>
      </c>
    </row>
    <row r="17" spans="1:5" x14ac:dyDescent="0.25">
      <c r="A17" s="1">
        <f>5964</f>
        <v>5964</v>
      </c>
      <c r="B17" s="1">
        <f>12</f>
        <v>12</v>
      </c>
      <c r="C17" s="1">
        <f>2962</f>
        <v>2962</v>
      </c>
      <c r="D17" s="1">
        <f>12115</f>
        <v>12115</v>
      </c>
      <c r="E17" s="1">
        <f>11.8310546875</f>
        <v>11.8310546875</v>
      </c>
    </row>
    <row r="18" spans="1:5" x14ac:dyDescent="0.25">
      <c r="A18" s="1">
        <f>6244</f>
        <v>6244</v>
      </c>
      <c r="B18" s="1">
        <f>18</f>
        <v>18</v>
      </c>
      <c r="C18" s="1">
        <f>3115</f>
        <v>3115</v>
      </c>
      <c r="D18" s="1">
        <f>12115</f>
        <v>12115</v>
      </c>
      <c r="E18" s="1">
        <f>11.8310546875</f>
        <v>11.8310546875</v>
      </c>
    </row>
    <row r="19" spans="1:5" x14ac:dyDescent="0.25">
      <c r="A19" s="1">
        <f>6537</f>
        <v>6537</v>
      </c>
      <c r="B19" s="1">
        <f>20</f>
        <v>20</v>
      </c>
      <c r="C19" s="1">
        <f>3256</f>
        <v>3256</v>
      </c>
      <c r="D19" s="1">
        <f>12127</f>
        <v>12127</v>
      </c>
      <c r="E19" s="1">
        <f>11.8427734375</f>
        <v>11.8427734375</v>
      </c>
    </row>
    <row r="20" spans="1:5" x14ac:dyDescent="0.25">
      <c r="A20" s="1">
        <f>6836</f>
        <v>6836</v>
      </c>
      <c r="B20" s="1">
        <f>0</f>
        <v>0</v>
      </c>
      <c r="C20" s="1">
        <f>3405</f>
        <v>3405</v>
      </c>
      <c r="D20" s="1">
        <f>12127</f>
        <v>12127</v>
      </c>
      <c r="E20" s="1">
        <f>11.8427734375</f>
        <v>11.8427734375</v>
      </c>
    </row>
    <row r="21" spans="1:5" x14ac:dyDescent="0.25">
      <c r="A21" s="1">
        <f>7124</f>
        <v>7124</v>
      </c>
      <c r="B21" s="1">
        <f>0</f>
        <v>0</v>
      </c>
      <c r="C21" s="1">
        <f>3565</f>
        <v>3565</v>
      </c>
      <c r="D21" s="1">
        <f>12128</f>
        <v>12128</v>
      </c>
      <c r="E21" s="1">
        <f>11.84375</f>
        <v>11.84375</v>
      </c>
    </row>
    <row r="22" spans="1:5" x14ac:dyDescent="0.25">
      <c r="A22" s="1">
        <f>7412</f>
        <v>7412</v>
      </c>
      <c r="B22" s="1">
        <f>0</f>
        <v>0</v>
      </c>
      <c r="C22" s="1">
        <f>3806</f>
        <v>3806</v>
      </c>
      <c r="D22" s="1">
        <f>12007</f>
        <v>12007</v>
      </c>
      <c r="E22" s="1">
        <f>11.7255859375</f>
        <v>11.7255859375</v>
      </c>
    </row>
    <row r="23" spans="1:5" x14ac:dyDescent="0.25">
      <c r="A23" s="1">
        <f>7723</f>
        <v>7723</v>
      </c>
      <c r="B23" s="1">
        <f>0</f>
        <v>0</v>
      </c>
      <c r="C23" s="1">
        <f>3962</f>
        <v>3962</v>
      </c>
      <c r="D23" s="1">
        <f>12008</f>
        <v>12008</v>
      </c>
      <c r="E23" s="1">
        <f>11.7265625</f>
        <v>11.7265625</v>
      </c>
    </row>
    <row r="24" spans="1:5" x14ac:dyDescent="0.25">
      <c r="A24" s="1">
        <f>8045</f>
        <v>8045</v>
      </c>
      <c r="B24" s="1">
        <f>0</f>
        <v>0</v>
      </c>
      <c r="C24" s="1">
        <f>4115</f>
        <v>4115</v>
      </c>
      <c r="D24" s="1">
        <f>12007</f>
        <v>12007</v>
      </c>
      <c r="E24" s="1">
        <f>11.7255859375</f>
        <v>11.7255859375</v>
      </c>
    </row>
    <row r="25" spans="1:5" x14ac:dyDescent="0.25">
      <c r="A25" s="1">
        <f>8390</f>
        <v>8390</v>
      </c>
      <c r="B25" s="1">
        <f>0</f>
        <v>0</v>
      </c>
      <c r="C25" s="1">
        <f>4284</f>
        <v>4284</v>
      </c>
      <c r="D25" s="1">
        <f>12015</f>
        <v>12015</v>
      </c>
      <c r="E25" s="1">
        <f>11.7333984375</f>
        <v>11.7333984375</v>
      </c>
    </row>
    <row r="26" spans="1:5" x14ac:dyDescent="0.25">
      <c r="A26" s="1">
        <f>8708</f>
        <v>8708</v>
      </c>
      <c r="B26" s="1">
        <f>4</f>
        <v>4</v>
      </c>
      <c r="C26" s="1">
        <f>4428</f>
        <v>4428</v>
      </c>
      <c r="D26" s="1">
        <f>12015</f>
        <v>12015</v>
      </c>
      <c r="E26" s="1">
        <f>11.7333984375</f>
        <v>11.7333984375</v>
      </c>
    </row>
    <row r="27" spans="1:5" x14ac:dyDescent="0.25">
      <c r="A27" s="1">
        <f>9006</f>
        <v>9006</v>
      </c>
      <c r="B27" s="1">
        <f>2</f>
        <v>2</v>
      </c>
      <c r="C27" s="1">
        <f>4549</f>
        <v>4549</v>
      </c>
      <c r="D27" s="1">
        <f>12015</f>
        <v>12015</v>
      </c>
      <c r="E27" s="1">
        <f>11.7333984375</f>
        <v>11.7333984375</v>
      </c>
    </row>
    <row r="28" spans="1:5" x14ac:dyDescent="0.25">
      <c r="A28" s="1">
        <f>9280</f>
        <v>9280</v>
      </c>
      <c r="B28" s="1">
        <f>12</f>
        <v>12</v>
      </c>
      <c r="C28" s="1">
        <f>4739</f>
        <v>4739</v>
      </c>
      <c r="D28" s="1">
        <f>12015</f>
        <v>12015</v>
      </c>
      <c r="E28" s="1">
        <f>11.7333984375</f>
        <v>11.7333984375</v>
      </c>
    </row>
    <row r="29" spans="1:5" x14ac:dyDescent="0.25">
      <c r="A29" s="1">
        <f>9549</f>
        <v>9549</v>
      </c>
      <c r="B29" s="1">
        <f t="shared" ref="B29:B46" si="0">0</f>
        <v>0</v>
      </c>
      <c r="C29" s="1">
        <f>4880</f>
        <v>4880</v>
      </c>
      <c r="D29" s="1">
        <f>12024</f>
        <v>12024</v>
      </c>
      <c r="E29" s="1">
        <f>11.7421875</f>
        <v>11.7421875</v>
      </c>
    </row>
    <row r="30" spans="1:5" x14ac:dyDescent="0.25">
      <c r="A30" s="1">
        <f>9829</f>
        <v>9829</v>
      </c>
      <c r="B30" s="1">
        <f t="shared" si="0"/>
        <v>0</v>
      </c>
      <c r="C30" s="1">
        <f>5003</f>
        <v>5003</v>
      </c>
      <c r="D30" s="1">
        <f>12023</f>
        <v>12023</v>
      </c>
      <c r="E30" s="1">
        <f>11.7412109375</f>
        <v>11.7412109375</v>
      </c>
    </row>
    <row r="31" spans="1:5" x14ac:dyDescent="0.25">
      <c r="A31" s="1">
        <f>10106</f>
        <v>10106</v>
      </c>
      <c r="B31" s="1">
        <f t="shared" si="0"/>
        <v>0</v>
      </c>
      <c r="C31" s="1">
        <f>5122</f>
        <v>5122</v>
      </c>
      <c r="D31" s="1">
        <f>12023</f>
        <v>12023</v>
      </c>
      <c r="E31" s="1">
        <f>11.7412109375</f>
        <v>11.7412109375</v>
      </c>
    </row>
    <row r="32" spans="1:5" x14ac:dyDescent="0.25">
      <c r="A32" s="1">
        <f>10388</f>
        <v>10388</v>
      </c>
      <c r="B32" s="1">
        <f t="shared" si="0"/>
        <v>0</v>
      </c>
      <c r="C32" s="1">
        <f>5239</f>
        <v>5239</v>
      </c>
      <c r="D32" s="1">
        <f>12023</f>
        <v>12023</v>
      </c>
      <c r="E32" s="1">
        <f>11.7412109375</f>
        <v>11.7412109375</v>
      </c>
    </row>
    <row r="33" spans="1:5" x14ac:dyDescent="0.25">
      <c r="A33" s="1">
        <f>10673</f>
        <v>10673</v>
      </c>
      <c r="B33" s="1">
        <f t="shared" si="0"/>
        <v>0</v>
      </c>
      <c r="C33" s="1">
        <f>5360</f>
        <v>5360</v>
      </c>
      <c r="D33" s="1">
        <f>12031</f>
        <v>12031</v>
      </c>
      <c r="E33" s="1">
        <f>11.7490234375</f>
        <v>11.7490234375</v>
      </c>
    </row>
    <row r="34" spans="1:5" x14ac:dyDescent="0.25">
      <c r="A34" s="1">
        <f>10965</f>
        <v>10965</v>
      </c>
      <c r="B34" s="1">
        <f t="shared" si="0"/>
        <v>0</v>
      </c>
      <c r="C34" s="1">
        <f>5496</f>
        <v>5496</v>
      </c>
      <c r="D34" s="1">
        <f>12031</f>
        <v>12031</v>
      </c>
      <c r="E34" s="1">
        <f>11.7490234375</f>
        <v>11.7490234375</v>
      </c>
    </row>
    <row r="35" spans="1:5" x14ac:dyDescent="0.25">
      <c r="A35" s="1">
        <f>11249</f>
        <v>11249</v>
      </c>
      <c r="B35" s="1">
        <f t="shared" si="0"/>
        <v>0</v>
      </c>
      <c r="C35" s="1">
        <f>5682</f>
        <v>5682</v>
      </c>
      <c r="D35" s="1">
        <f>12316</f>
        <v>12316</v>
      </c>
      <c r="E35" s="1">
        <f>12.02734375</f>
        <v>12.02734375</v>
      </c>
    </row>
    <row r="36" spans="1:5" x14ac:dyDescent="0.25">
      <c r="A36" s="1">
        <f>11525</f>
        <v>11525</v>
      </c>
      <c r="B36" s="1">
        <f t="shared" si="0"/>
        <v>0</v>
      </c>
      <c r="C36" s="1">
        <f>5830</f>
        <v>5830</v>
      </c>
      <c r="D36" s="1">
        <f>12798</f>
        <v>12798</v>
      </c>
      <c r="E36" s="1">
        <f>12.498046875</f>
        <v>12.498046875</v>
      </c>
    </row>
    <row r="37" spans="1:5" x14ac:dyDescent="0.25">
      <c r="A37" s="1">
        <f>11811</f>
        <v>11811</v>
      </c>
      <c r="B37" s="1">
        <f t="shared" si="0"/>
        <v>0</v>
      </c>
      <c r="C37" s="1">
        <f>5956</f>
        <v>5956</v>
      </c>
      <c r="D37" s="1">
        <f>13458</f>
        <v>13458</v>
      </c>
      <c r="E37" s="1">
        <f>13.142578125</f>
        <v>13.142578125</v>
      </c>
    </row>
    <row r="38" spans="1:5" x14ac:dyDescent="0.25">
      <c r="A38" s="1">
        <f>12110</f>
        <v>12110</v>
      </c>
      <c r="B38" s="1">
        <f t="shared" si="0"/>
        <v>0</v>
      </c>
      <c r="C38" s="1">
        <f>6087</f>
        <v>6087</v>
      </c>
      <c r="D38" s="1">
        <f>13536</f>
        <v>13536</v>
      </c>
      <c r="E38" s="1">
        <f>13.21875</f>
        <v>13.21875</v>
      </c>
    </row>
    <row r="39" spans="1:5" x14ac:dyDescent="0.25">
      <c r="A39" s="1">
        <f>12401</f>
        <v>12401</v>
      </c>
      <c r="B39" s="1">
        <f t="shared" si="0"/>
        <v>0</v>
      </c>
      <c r="C39" s="1">
        <f>6216</f>
        <v>6216</v>
      </c>
      <c r="D39" s="1">
        <f>14018</f>
        <v>14018</v>
      </c>
      <c r="E39" s="1">
        <f>13.689453125</f>
        <v>13.689453125</v>
      </c>
    </row>
    <row r="40" spans="1:5" x14ac:dyDescent="0.25">
      <c r="A40" s="1">
        <f>12708</f>
        <v>12708</v>
      </c>
      <c r="B40" s="1">
        <f t="shared" si="0"/>
        <v>0</v>
      </c>
      <c r="C40" s="1">
        <f>6351</f>
        <v>6351</v>
      </c>
      <c r="D40" s="1">
        <f>14340</f>
        <v>14340</v>
      </c>
      <c r="E40" s="1">
        <f>14.00390625</f>
        <v>14.00390625</v>
      </c>
    </row>
    <row r="41" spans="1:5" x14ac:dyDescent="0.25">
      <c r="A41" s="1">
        <f>13026</f>
        <v>13026</v>
      </c>
      <c r="B41" s="1">
        <f t="shared" si="0"/>
        <v>0</v>
      </c>
      <c r="C41" s="1">
        <f>6486</f>
        <v>6486</v>
      </c>
      <c r="D41" s="1">
        <f>14792</f>
        <v>14792</v>
      </c>
      <c r="E41" s="1">
        <f>14.4453125</f>
        <v>14.4453125</v>
      </c>
    </row>
    <row r="42" spans="1:5" x14ac:dyDescent="0.25">
      <c r="A42" s="1">
        <f>13292</f>
        <v>13292</v>
      </c>
      <c r="B42" s="1">
        <f t="shared" si="0"/>
        <v>0</v>
      </c>
      <c r="C42" s="1">
        <f>6624</f>
        <v>6624</v>
      </c>
      <c r="D42" s="1">
        <f>15926</f>
        <v>15926</v>
      </c>
      <c r="E42" s="1">
        <f>15.552734375</f>
        <v>15.552734375</v>
      </c>
    </row>
    <row r="43" spans="1:5" x14ac:dyDescent="0.25">
      <c r="A43" s="1">
        <f>13567</f>
        <v>13567</v>
      </c>
      <c r="B43" s="1">
        <f t="shared" si="0"/>
        <v>0</v>
      </c>
      <c r="C43" s="1">
        <f>6754</f>
        <v>6754</v>
      </c>
      <c r="D43" s="1">
        <f>15967</f>
        <v>15967</v>
      </c>
      <c r="E43" s="1">
        <f>15.5927734375</f>
        <v>15.5927734375</v>
      </c>
    </row>
    <row r="44" spans="1:5" x14ac:dyDescent="0.25">
      <c r="A44" s="1">
        <f>13847</f>
        <v>13847</v>
      </c>
      <c r="B44" s="1">
        <f t="shared" si="0"/>
        <v>0</v>
      </c>
      <c r="C44" s="1">
        <f>6863</f>
        <v>6863</v>
      </c>
      <c r="D44" s="1">
        <f>15967</f>
        <v>15967</v>
      </c>
      <c r="E44" s="1">
        <f>15.5927734375</f>
        <v>15.5927734375</v>
      </c>
    </row>
    <row r="45" spans="1:5" x14ac:dyDescent="0.25">
      <c r="A45" s="1">
        <f>14128</f>
        <v>14128</v>
      </c>
      <c r="B45" s="1">
        <f t="shared" si="0"/>
        <v>0</v>
      </c>
      <c r="C45" s="1">
        <f>6987</f>
        <v>6987</v>
      </c>
      <c r="D45" s="1">
        <f>15967</f>
        <v>15967</v>
      </c>
      <c r="E45" s="1">
        <f>15.5927734375</f>
        <v>15.5927734375</v>
      </c>
    </row>
    <row r="46" spans="1:5" x14ac:dyDescent="0.25">
      <c r="A46" s="1">
        <f>14413</f>
        <v>14413</v>
      </c>
      <c r="B46" s="1">
        <f t="shared" si="0"/>
        <v>0</v>
      </c>
      <c r="C46" s="1">
        <f>7112</f>
        <v>7112</v>
      </c>
      <c r="D46" s="1">
        <f>15967</f>
        <v>15967</v>
      </c>
      <c r="E46" s="1">
        <f>15.5927734375</f>
        <v>15.5927734375</v>
      </c>
    </row>
    <row r="47" spans="1:5" x14ac:dyDescent="0.25">
      <c r="A47" s="1">
        <f>14697</f>
        <v>14697</v>
      </c>
      <c r="B47" s="1">
        <f>9</f>
        <v>9</v>
      </c>
      <c r="C47" s="1">
        <f>7248</f>
        <v>7248</v>
      </c>
      <c r="D47" s="1">
        <f>15968</f>
        <v>15968</v>
      </c>
      <c r="E47" s="1">
        <f>15.59375</f>
        <v>15.59375</v>
      </c>
    </row>
    <row r="48" spans="1:5" x14ac:dyDescent="0.25">
      <c r="A48" s="1">
        <f>14967</f>
        <v>14967</v>
      </c>
      <c r="B48" s="1">
        <f>0</f>
        <v>0</v>
      </c>
      <c r="C48" s="1">
        <f>7366</f>
        <v>7366</v>
      </c>
      <c r="D48" s="1">
        <f>15967</f>
        <v>15967</v>
      </c>
      <c r="E48" s="1">
        <f>15.5927734375</f>
        <v>15.5927734375</v>
      </c>
    </row>
    <row r="49" spans="1:5" x14ac:dyDescent="0.25">
      <c r="A49" s="1">
        <f>15241</f>
        <v>15241</v>
      </c>
      <c r="B49" s="1">
        <f>0</f>
        <v>0</v>
      </c>
      <c r="C49" s="1">
        <f>7510</f>
        <v>7510</v>
      </c>
      <c r="D49" s="1">
        <f>15969</f>
        <v>15969</v>
      </c>
      <c r="E49" s="1">
        <f>15.5947265625</f>
        <v>15.5947265625</v>
      </c>
    </row>
    <row r="50" spans="1:5" x14ac:dyDescent="0.25">
      <c r="A50" s="1">
        <f>15516</f>
        <v>15516</v>
      </c>
      <c r="B50" s="1">
        <f>0</f>
        <v>0</v>
      </c>
      <c r="C50" s="1">
        <f>7654</f>
        <v>7654</v>
      </c>
      <c r="D50" s="1">
        <f>15967</f>
        <v>15967</v>
      </c>
      <c r="E50" s="1">
        <f t="shared" ref="E50:E55" si="1">15.5927734375</f>
        <v>15.5927734375</v>
      </c>
    </row>
    <row r="51" spans="1:5" x14ac:dyDescent="0.25">
      <c r="A51" s="1">
        <f>15806</f>
        <v>15806</v>
      </c>
      <c r="B51" s="1">
        <f>0</f>
        <v>0</v>
      </c>
      <c r="C51" s="1">
        <f>7822</f>
        <v>7822</v>
      </c>
      <c r="D51" s="1">
        <f>15967</f>
        <v>15967</v>
      </c>
      <c r="E51" s="1">
        <f t="shared" si="1"/>
        <v>15.5927734375</v>
      </c>
    </row>
    <row r="52" spans="1:5" x14ac:dyDescent="0.25">
      <c r="A52" s="1">
        <f>16096</f>
        <v>16096</v>
      </c>
      <c r="B52" s="1">
        <f>6</f>
        <v>6</v>
      </c>
      <c r="C52" s="1">
        <f>7953</f>
        <v>7953</v>
      </c>
      <c r="D52" s="1">
        <f>15967</f>
        <v>15967</v>
      </c>
      <c r="E52" s="1">
        <f t="shared" si="1"/>
        <v>15.5927734375</v>
      </c>
    </row>
    <row r="53" spans="1:5" x14ac:dyDescent="0.25">
      <c r="A53" s="1">
        <f>16363</f>
        <v>16363</v>
      </c>
      <c r="B53" s="1">
        <f t="shared" ref="B53:B60" si="2">0</f>
        <v>0</v>
      </c>
      <c r="C53" s="1">
        <f>8094</f>
        <v>8094</v>
      </c>
      <c r="D53" s="1">
        <f>15967</f>
        <v>15967</v>
      </c>
      <c r="E53" s="1">
        <f t="shared" si="1"/>
        <v>15.5927734375</v>
      </c>
    </row>
    <row r="54" spans="1:5" x14ac:dyDescent="0.25">
      <c r="A54" s="1">
        <f>16661</f>
        <v>16661</v>
      </c>
      <c r="B54" s="1">
        <f t="shared" si="2"/>
        <v>0</v>
      </c>
      <c r="C54" s="1">
        <f>8226</f>
        <v>8226</v>
      </c>
      <c r="D54" s="1">
        <f>15967</f>
        <v>15967</v>
      </c>
      <c r="E54" s="1">
        <f t="shared" si="1"/>
        <v>15.5927734375</v>
      </c>
    </row>
    <row r="55" spans="1:5" x14ac:dyDescent="0.25">
      <c r="A55" s="1">
        <f>16978</f>
        <v>16978</v>
      </c>
      <c r="B55" s="1">
        <f t="shared" si="2"/>
        <v>0</v>
      </c>
      <c r="C55" s="1">
        <f>8364</f>
        <v>8364</v>
      </c>
      <c r="D55" s="1">
        <f>15967</f>
        <v>15967</v>
      </c>
      <c r="E55" s="1">
        <f t="shared" si="1"/>
        <v>15.5927734375</v>
      </c>
    </row>
    <row r="56" spans="1:5" x14ac:dyDescent="0.25">
      <c r="A56" s="1">
        <f>17282</f>
        <v>17282</v>
      </c>
      <c r="B56" s="1">
        <f t="shared" si="2"/>
        <v>0</v>
      </c>
      <c r="C56" s="1">
        <f>8504</f>
        <v>8504</v>
      </c>
      <c r="D56" s="1">
        <f>15969</f>
        <v>15969</v>
      </c>
      <c r="E56" s="1">
        <f>15.5947265625</f>
        <v>15.5947265625</v>
      </c>
    </row>
    <row r="57" spans="1:5" x14ac:dyDescent="0.25">
      <c r="A57" s="1">
        <f>17586</f>
        <v>17586</v>
      </c>
      <c r="B57" s="1">
        <f t="shared" si="2"/>
        <v>0</v>
      </c>
      <c r="C57" s="1">
        <f>8674</f>
        <v>8674</v>
      </c>
      <c r="D57" s="1">
        <f>16143</f>
        <v>16143</v>
      </c>
      <c r="E57" s="1">
        <f>15.7646484375</f>
        <v>15.7646484375</v>
      </c>
    </row>
    <row r="58" spans="1:5" x14ac:dyDescent="0.25">
      <c r="A58" s="1">
        <f>17880</f>
        <v>17880</v>
      </c>
      <c r="B58" s="1">
        <f t="shared" si="2"/>
        <v>0</v>
      </c>
      <c r="C58" s="1">
        <f>8810</f>
        <v>8810</v>
      </c>
      <c r="D58" s="1">
        <f>16145</f>
        <v>16145</v>
      </c>
      <c r="E58" s="1">
        <f>15.7666015625</f>
        <v>15.7666015625</v>
      </c>
    </row>
    <row r="59" spans="1:5" x14ac:dyDescent="0.25">
      <c r="A59" s="1">
        <f>18169</f>
        <v>18169</v>
      </c>
      <c r="B59" s="1">
        <f t="shared" si="2"/>
        <v>0</v>
      </c>
      <c r="C59" s="1">
        <f>8932</f>
        <v>8932</v>
      </c>
      <c r="D59" s="1">
        <f>16149</f>
        <v>16149</v>
      </c>
      <c r="E59" s="1">
        <f>15.7705078125</f>
        <v>15.7705078125</v>
      </c>
    </row>
    <row r="60" spans="1:5" x14ac:dyDescent="0.25">
      <c r="A60" s="1">
        <f>18455</f>
        <v>18455</v>
      </c>
      <c r="B60" s="1">
        <f t="shared" si="2"/>
        <v>0</v>
      </c>
      <c r="C60" s="1">
        <f>9070</f>
        <v>9070</v>
      </c>
      <c r="D60" s="1">
        <f>16343</f>
        <v>16343</v>
      </c>
      <c r="E60" s="1">
        <f>15.9599609375</f>
        <v>15.9599609375</v>
      </c>
    </row>
    <row r="61" spans="1:5" x14ac:dyDescent="0.25">
      <c r="A61" s="1">
        <f>18738</f>
        <v>18738</v>
      </c>
      <c r="B61" s="1">
        <f>4</f>
        <v>4</v>
      </c>
      <c r="C61" s="1">
        <f>9208</f>
        <v>9208</v>
      </c>
      <c r="D61" s="1">
        <f>17615</f>
        <v>17615</v>
      </c>
      <c r="E61" s="1">
        <f>17.2021484375</f>
        <v>17.2021484375</v>
      </c>
    </row>
    <row r="62" spans="1:5" x14ac:dyDescent="0.25">
      <c r="A62" s="1">
        <f>19035</f>
        <v>19035</v>
      </c>
      <c r="B62" s="1">
        <f>5</f>
        <v>5</v>
      </c>
      <c r="C62" s="1">
        <f>9326</f>
        <v>9326</v>
      </c>
      <c r="D62" s="1">
        <f>17402</f>
        <v>17402</v>
      </c>
      <c r="E62" s="1">
        <f>16.994140625</f>
        <v>16.994140625</v>
      </c>
    </row>
    <row r="63" spans="1:5" x14ac:dyDescent="0.25">
      <c r="A63" s="1">
        <f>19303</f>
        <v>19303</v>
      </c>
      <c r="B63" s="1">
        <f>0</f>
        <v>0</v>
      </c>
      <c r="C63" s="1">
        <f>9444</f>
        <v>9444</v>
      </c>
      <c r="D63" s="1">
        <f>17402</f>
        <v>17402</v>
      </c>
      <c r="E63" s="1">
        <f>16.994140625</f>
        <v>16.994140625</v>
      </c>
    </row>
    <row r="64" spans="1:5" x14ac:dyDescent="0.25">
      <c r="A64" s="1">
        <f>19590</f>
        <v>19590</v>
      </c>
      <c r="B64" s="1">
        <f>0</f>
        <v>0</v>
      </c>
      <c r="C64" s="1">
        <f>9568</f>
        <v>9568</v>
      </c>
      <c r="D64" s="1">
        <f>17402</f>
        <v>17402</v>
      </c>
      <c r="E64" s="1">
        <f>16.994140625</f>
        <v>16.994140625</v>
      </c>
    </row>
    <row r="65" spans="1:5" x14ac:dyDescent="0.25">
      <c r="A65" s="1">
        <f>19877</f>
        <v>19877</v>
      </c>
      <c r="B65" s="1">
        <f>0</f>
        <v>0</v>
      </c>
      <c r="C65" s="1">
        <f>9686</f>
        <v>9686</v>
      </c>
      <c r="D65" s="1">
        <f>17402</f>
        <v>17402</v>
      </c>
      <c r="E65" s="1">
        <f>16.994140625</f>
        <v>16.994140625</v>
      </c>
    </row>
    <row r="66" spans="1:5" x14ac:dyDescent="0.25">
      <c r="A66" s="1">
        <f>20149</f>
        <v>20149</v>
      </c>
      <c r="B66" s="1">
        <f>0</f>
        <v>0</v>
      </c>
      <c r="C66" s="1">
        <f>9814</f>
        <v>9814</v>
      </c>
      <c r="D66" s="1">
        <f>17402</f>
        <v>17402</v>
      </c>
      <c r="E66" s="1">
        <f>16.994140625</f>
        <v>16.994140625</v>
      </c>
    </row>
    <row r="67" spans="1:5" x14ac:dyDescent="0.25">
      <c r="A67" s="1">
        <f>20444</f>
        <v>20444</v>
      </c>
      <c r="B67" s="1">
        <f>0</f>
        <v>0</v>
      </c>
      <c r="C67" s="1">
        <f>9938</f>
        <v>9938</v>
      </c>
      <c r="D67" s="1">
        <f>17404</f>
        <v>17404</v>
      </c>
      <c r="E67" s="1">
        <f>16.99609375</f>
        <v>16.99609375</v>
      </c>
    </row>
    <row r="68" spans="1:5" x14ac:dyDescent="0.25">
      <c r="A68" s="1">
        <f>20741</f>
        <v>20741</v>
      </c>
      <c r="B68" s="1">
        <f>20</f>
        <v>20</v>
      </c>
      <c r="C68" s="1">
        <f>10056</f>
        <v>10056</v>
      </c>
      <c r="D68" s="1">
        <f>17402</f>
        <v>17402</v>
      </c>
      <c r="E68" s="1">
        <f>16.994140625</f>
        <v>16.994140625</v>
      </c>
    </row>
    <row r="69" spans="1:5" x14ac:dyDescent="0.25">
      <c r="A69" s="1">
        <f>21018</f>
        <v>21018</v>
      </c>
      <c r="B69" s="1">
        <f t="shared" ref="B69:B87" si="3">0</f>
        <v>0</v>
      </c>
      <c r="C69" s="1">
        <f>10190</f>
        <v>10190</v>
      </c>
      <c r="D69" s="1">
        <f>17404</f>
        <v>17404</v>
      </c>
      <c r="E69" s="1">
        <f>16.99609375</f>
        <v>16.99609375</v>
      </c>
    </row>
    <row r="70" spans="1:5" x14ac:dyDescent="0.25">
      <c r="A70" s="1">
        <f>21303</f>
        <v>21303</v>
      </c>
      <c r="B70" s="1">
        <f t="shared" si="3"/>
        <v>0</v>
      </c>
      <c r="C70" s="1">
        <f>10309</f>
        <v>10309</v>
      </c>
      <c r="D70" s="1">
        <f>17402</f>
        <v>17402</v>
      </c>
      <c r="E70" s="1">
        <f>16.994140625</f>
        <v>16.994140625</v>
      </c>
    </row>
    <row r="71" spans="1:5" x14ac:dyDescent="0.25">
      <c r="A71" s="1">
        <f>21577</f>
        <v>21577</v>
      </c>
      <c r="B71" s="1">
        <f t="shared" si="3"/>
        <v>0</v>
      </c>
      <c r="C71" s="1">
        <f>10453</f>
        <v>10453</v>
      </c>
      <c r="D71" s="1">
        <f>17402</f>
        <v>17402</v>
      </c>
      <c r="E71" s="1">
        <f>16.994140625</f>
        <v>16.994140625</v>
      </c>
    </row>
    <row r="72" spans="1:5" x14ac:dyDescent="0.25">
      <c r="A72" s="1">
        <f>21853</f>
        <v>21853</v>
      </c>
      <c r="B72" s="1">
        <f t="shared" si="3"/>
        <v>0</v>
      </c>
      <c r="C72" s="1">
        <f>10580</f>
        <v>10580</v>
      </c>
      <c r="D72" s="1">
        <f>17402</f>
        <v>17402</v>
      </c>
      <c r="E72" s="1">
        <f>16.994140625</f>
        <v>16.994140625</v>
      </c>
    </row>
    <row r="73" spans="1:5" x14ac:dyDescent="0.25">
      <c r="A73" s="1">
        <f>22139</f>
        <v>22139</v>
      </c>
      <c r="B73" s="1">
        <f t="shared" si="3"/>
        <v>0</v>
      </c>
      <c r="C73" s="1">
        <f>10770</f>
        <v>10770</v>
      </c>
      <c r="D73" s="1">
        <f>17401</f>
        <v>17401</v>
      </c>
      <c r="E73" s="1">
        <f t="shared" ref="E73:E79" si="4">16.9931640625</f>
        <v>16.9931640625</v>
      </c>
    </row>
    <row r="74" spans="1:5" x14ac:dyDescent="0.25">
      <c r="A74" s="1">
        <f>22453</f>
        <v>22453</v>
      </c>
      <c r="B74" s="1">
        <f t="shared" si="3"/>
        <v>0</v>
      </c>
      <c r="C74" s="1">
        <f>10887</f>
        <v>10887</v>
      </c>
      <c r="D74" s="1">
        <f>17401</f>
        <v>17401</v>
      </c>
      <c r="E74" s="1">
        <f t="shared" si="4"/>
        <v>16.9931640625</v>
      </c>
    </row>
    <row r="75" spans="1:5" x14ac:dyDescent="0.25">
      <c r="A75" s="1">
        <f>22758</f>
        <v>22758</v>
      </c>
      <c r="B75" s="1">
        <f t="shared" si="3"/>
        <v>0</v>
      </c>
      <c r="C75" s="1">
        <f>11007</f>
        <v>11007</v>
      </c>
      <c r="D75" s="1">
        <f>17401</f>
        <v>17401</v>
      </c>
      <c r="E75" s="1">
        <f t="shared" si="4"/>
        <v>16.9931640625</v>
      </c>
    </row>
    <row r="76" spans="1:5" x14ac:dyDescent="0.25">
      <c r="A76" s="1">
        <f>23073</f>
        <v>23073</v>
      </c>
      <c r="B76" s="1">
        <f t="shared" si="3"/>
        <v>0</v>
      </c>
      <c r="C76" s="1">
        <f>11127</f>
        <v>11127</v>
      </c>
      <c r="D76" s="1">
        <f>17401</f>
        <v>17401</v>
      </c>
      <c r="E76" s="1">
        <f t="shared" si="4"/>
        <v>16.9931640625</v>
      </c>
    </row>
    <row r="77" spans="1:5" x14ac:dyDescent="0.25">
      <c r="A77" s="1">
        <f>23391</f>
        <v>23391</v>
      </c>
      <c r="B77" s="1">
        <f t="shared" si="3"/>
        <v>0</v>
      </c>
      <c r="C77" s="1">
        <f>11253</f>
        <v>11253</v>
      </c>
      <c r="D77" s="1">
        <f>17401</f>
        <v>17401</v>
      </c>
      <c r="E77" s="1">
        <f t="shared" si="4"/>
        <v>16.9931640625</v>
      </c>
    </row>
    <row r="78" spans="1:5" x14ac:dyDescent="0.25">
      <c r="A78" s="1">
        <f>23682</f>
        <v>23682</v>
      </c>
      <c r="B78" s="1">
        <f t="shared" si="3"/>
        <v>0</v>
      </c>
      <c r="C78" s="1">
        <f>11372</f>
        <v>11372</v>
      </c>
      <c r="D78" s="1">
        <f>17401</f>
        <v>17401</v>
      </c>
      <c r="E78" s="1">
        <f t="shared" si="4"/>
        <v>16.9931640625</v>
      </c>
    </row>
    <row r="79" spans="1:5" x14ac:dyDescent="0.25">
      <c r="A79" s="1">
        <f>23969</f>
        <v>23969</v>
      </c>
      <c r="B79" s="1">
        <f t="shared" si="3"/>
        <v>0</v>
      </c>
      <c r="C79" s="1">
        <f>11487</f>
        <v>11487</v>
      </c>
      <c r="D79" s="1">
        <f>17401</f>
        <v>17401</v>
      </c>
      <c r="E79" s="1">
        <f t="shared" si="4"/>
        <v>16.9931640625</v>
      </c>
    </row>
    <row r="80" spans="1:5" x14ac:dyDescent="0.25">
      <c r="A80" s="1">
        <f>24241</f>
        <v>24241</v>
      </c>
      <c r="B80" s="1">
        <f t="shared" si="3"/>
        <v>0</v>
      </c>
      <c r="C80" s="1">
        <f>11626</f>
        <v>11626</v>
      </c>
      <c r="D80" s="1">
        <f>17403</f>
        <v>17403</v>
      </c>
      <c r="E80" s="1">
        <f>16.9951171875</f>
        <v>16.9951171875</v>
      </c>
    </row>
    <row r="81" spans="1:5" x14ac:dyDescent="0.25">
      <c r="A81" s="1">
        <f>24531</f>
        <v>24531</v>
      </c>
      <c r="B81" s="1">
        <f t="shared" si="3"/>
        <v>0</v>
      </c>
      <c r="C81" s="1">
        <f>11742</f>
        <v>11742</v>
      </c>
      <c r="D81" s="1">
        <f>17401</f>
        <v>17401</v>
      </c>
      <c r="E81" s="1">
        <f>16.9931640625</f>
        <v>16.9931640625</v>
      </c>
    </row>
    <row r="82" spans="1:5" x14ac:dyDescent="0.25">
      <c r="A82" s="1">
        <f>24822</f>
        <v>24822</v>
      </c>
      <c r="B82" s="1">
        <f t="shared" si="3"/>
        <v>0</v>
      </c>
      <c r="C82" s="1">
        <f>11879</f>
        <v>11879</v>
      </c>
      <c r="D82" s="1">
        <f>17597</f>
        <v>17597</v>
      </c>
      <c r="E82" s="1">
        <f>17.1845703125</f>
        <v>17.1845703125</v>
      </c>
    </row>
    <row r="83" spans="1:5" x14ac:dyDescent="0.25">
      <c r="A83" s="1">
        <f>25116</f>
        <v>25116</v>
      </c>
      <c r="B83" s="1">
        <f t="shared" si="3"/>
        <v>0</v>
      </c>
      <c r="C83" s="1">
        <f>11994</f>
        <v>11994</v>
      </c>
      <c r="D83" s="1">
        <f>17653</f>
        <v>17653</v>
      </c>
      <c r="E83" s="1">
        <f>17.2392578125</f>
        <v>17.2392578125</v>
      </c>
    </row>
    <row r="84" spans="1:5" x14ac:dyDescent="0.25">
      <c r="A84" s="1">
        <f>25432</f>
        <v>25432</v>
      </c>
      <c r="B84" s="1">
        <f t="shared" si="3"/>
        <v>0</v>
      </c>
      <c r="C84" s="1">
        <f>12130</f>
        <v>12130</v>
      </c>
      <c r="D84" s="1">
        <f>17653</f>
        <v>17653</v>
      </c>
      <c r="E84" s="1">
        <f>17.2392578125</f>
        <v>17.2392578125</v>
      </c>
    </row>
    <row r="85" spans="1:5" x14ac:dyDescent="0.25">
      <c r="A85" s="1">
        <f>25743</f>
        <v>25743</v>
      </c>
      <c r="B85" s="1">
        <f t="shared" si="3"/>
        <v>0</v>
      </c>
      <c r="C85" s="1">
        <f>12251</f>
        <v>12251</v>
      </c>
      <c r="D85" s="1">
        <f>17653</f>
        <v>17653</v>
      </c>
      <c r="E85" s="1">
        <f>17.2392578125</f>
        <v>17.2392578125</v>
      </c>
    </row>
    <row r="86" spans="1:5" x14ac:dyDescent="0.25">
      <c r="A86" s="1">
        <f>26063</f>
        <v>26063</v>
      </c>
      <c r="B86" s="1">
        <f t="shared" si="3"/>
        <v>0</v>
      </c>
      <c r="C86" s="1">
        <f>12370</f>
        <v>12370</v>
      </c>
      <c r="D86" s="1">
        <f>17653</f>
        <v>17653</v>
      </c>
      <c r="E86" s="1">
        <f>17.2392578125</f>
        <v>17.2392578125</v>
      </c>
    </row>
    <row r="87" spans="1:5" x14ac:dyDescent="0.25">
      <c r="A87" s="1">
        <f>26457</f>
        <v>26457</v>
      </c>
      <c r="B87" s="1">
        <f t="shared" si="3"/>
        <v>0</v>
      </c>
      <c r="C87" s="1">
        <f>12507</f>
        <v>12507</v>
      </c>
      <c r="D87" s="1">
        <f>17655</f>
        <v>17655</v>
      </c>
      <c r="E87" s="1">
        <f>17.2412109375</f>
        <v>17.2412109375</v>
      </c>
    </row>
    <row r="88" spans="1:5" x14ac:dyDescent="0.25">
      <c r="A88" s="1">
        <f>26735</f>
        <v>26735</v>
      </c>
      <c r="B88" s="1">
        <f>4</f>
        <v>4</v>
      </c>
      <c r="C88" s="1">
        <f>12648</f>
        <v>12648</v>
      </c>
      <c r="D88" s="1">
        <f>17653</f>
        <v>17653</v>
      </c>
      <c r="E88" s="1">
        <f>17.2392578125</f>
        <v>17.2392578125</v>
      </c>
    </row>
    <row r="89" spans="1:5" x14ac:dyDescent="0.25">
      <c r="A89" s="1">
        <f>27014</f>
        <v>27014</v>
      </c>
      <c r="B89" s="1">
        <f t="shared" ref="B89:B102" si="5">0</f>
        <v>0</v>
      </c>
      <c r="C89" s="1">
        <f>12882</f>
        <v>12882</v>
      </c>
      <c r="D89" s="1">
        <f>17655</f>
        <v>17655</v>
      </c>
      <c r="E89" s="1">
        <f>17.2412109375</f>
        <v>17.2412109375</v>
      </c>
    </row>
    <row r="90" spans="1:5" x14ac:dyDescent="0.25">
      <c r="A90" s="1">
        <f>27296</f>
        <v>27296</v>
      </c>
      <c r="B90" s="1">
        <f t="shared" si="5"/>
        <v>0</v>
      </c>
      <c r="C90" s="1">
        <f>13019</f>
        <v>13019</v>
      </c>
      <c r="D90" s="1">
        <f>17653</f>
        <v>17653</v>
      </c>
      <c r="E90" s="1">
        <f>17.2392578125</f>
        <v>17.2392578125</v>
      </c>
    </row>
    <row r="91" spans="1:5" x14ac:dyDescent="0.25">
      <c r="A91" s="1">
        <f>27570</f>
        <v>27570</v>
      </c>
      <c r="B91" s="1">
        <f t="shared" si="5"/>
        <v>0</v>
      </c>
      <c r="C91" s="1">
        <f>13139</f>
        <v>13139</v>
      </c>
      <c r="D91" s="1">
        <f>17653</f>
        <v>17653</v>
      </c>
      <c r="E91" s="1">
        <f>17.2392578125</f>
        <v>17.2392578125</v>
      </c>
    </row>
    <row r="92" spans="1:5" x14ac:dyDescent="0.25">
      <c r="A92" s="1">
        <f>27835</f>
        <v>27835</v>
      </c>
      <c r="B92" s="1">
        <f t="shared" si="5"/>
        <v>0</v>
      </c>
      <c r="C92" s="1">
        <f>13247</f>
        <v>13247</v>
      </c>
      <c r="D92" s="1">
        <f>17653</f>
        <v>17653</v>
      </c>
      <c r="E92" s="1">
        <f>17.2392578125</f>
        <v>17.2392578125</v>
      </c>
    </row>
    <row r="93" spans="1:5" x14ac:dyDescent="0.25">
      <c r="A93" s="1">
        <f>28121</f>
        <v>28121</v>
      </c>
      <c r="B93" s="1">
        <f t="shared" si="5"/>
        <v>0</v>
      </c>
      <c r="C93" s="1">
        <f>13365</f>
        <v>13365</v>
      </c>
      <c r="D93" s="1">
        <f>17655</f>
        <v>17655</v>
      </c>
      <c r="E93" s="1">
        <f>17.2412109375</f>
        <v>17.2412109375</v>
      </c>
    </row>
    <row r="94" spans="1:5" x14ac:dyDescent="0.25">
      <c r="A94" s="1">
        <f>28404</f>
        <v>28404</v>
      </c>
      <c r="B94" s="1">
        <f t="shared" si="5"/>
        <v>0</v>
      </c>
      <c r="C94" s="1">
        <f>13479</f>
        <v>13479</v>
      </c>
      <c r="D94" s="1">
        <f>17653</f>
        <v>17653</v>
      </c>
      <c r="E94" s="1">
        <f t="shared" ref="E94:E99" si="6">17.2392578125</f>
        <v>17.2392578125</v>
      </c>
    </row>
    <row r="95" spans="1:5" x14ac:dyDescent="0.25">
      <c r="A95" s="1">
        <f>28691</f>
        <v>28691</v>
      </c>
      <c r="B95" s="1">
        <f t="shared" si="5"/>
        <v>0</v>
      </c>
      <c r="C95" s="1">
        <f>13593</f>
        <v>13593</v>
      </c>
      <c r="D95" s="1">
        <f>17653</f>
        <v>17653</v>
      </c>
      <c r="E95" s="1">
        <f t="shared" si="6"/>
        <v>17.2392578125</v>
      </c>
    </row>
    <row r="96" spans="1:5" x14ac:dyDescent="0.25">
      <c r="A96" s="1">
        <f>28982</f>
        <v>28982</v>
      </c>
      <c r="B96" s="1">
        <f t="shared" si="5"/>
        <v>0</v>
      </c>
      <c r="C96" s="1">
        <f>13707</f>
        <v>13707</v>
      </c>
      <c r="D96" s="1">
        <f>17653</f>
        <v>17653</v>
      </c>
      <c r="E96" s="1">
        <f t="shared" si="6"/>
        <v>17.2392578125</v>
      </c>
    </row>
    <row r="97" spans="1:5" x14ac:dyDescent="0.25">
      <c r="A97" s="1">
        <f>29253</f>
        <v>29253</v>
      </c>
      <c r="B97" s="1">
        <f t="shared" si="5"/>
        <v>0</v>
      </c>
      <c r="C97" s="1">
        <f>13841</f>
        <v>13841</v>
      </c>
      <c r="D97" s="1">
        <f>17653</f>
        <v>17653</v>
      </c>
      <c r="E97" s="1">
        <f t="shared" si="6"/>
        <v>17.2392578125</v>
      </c>
    </row>
    <row r="98" spans="1:5" x14ac:dyDescent="0.25">
      <c r="A98" s="1">
        <f>29536</f>
        <v>29536</v>
      </c>
      <c r="B98" s="1">
        <f t="shared" si="5"/>
        <v>0</v>
      </c>
      <c r="C98" s="1">
        <f>13965</f>
        <v>13965</v>
      </c>
      <c r="D98" s="1">
        <f>17653</f>
        <v>17653</v>
      </c>
      <c r="E98" s="1">
        <f t="shared" si="6"/>
        <v>17.2392578125</v>
      </c>
    </row>
    <row r="99" spans="1:5" x14ac:dyDescent="0.25">
      <c r="A99" s="1">
        <f>29821</f>
        <v>29821</v>
      </c>
      <c r="B99" s="1">
        <f t="shared" si="5"/>
        <v>0</v>
      </c>
      <c r="C99" s="1">
        <f>14082</f>
        <v>14082</v>
      </c>
      <c r="D99" s="1">
        <f>17653</f>
        <v>17653</v>
      </c>
      <c r="E99" s="1">
        <f t="shared" si="6"/>
        <v>17.2392578125</v>
      </c>
    </row>
    <row r="100" spans="1:5" x14ac:dyDescent="0.25">
      <c r="A100" s="1">
        <f>30087</f>
        <v>30087</v>
      </c>
      <c r="B100" s="1">
        <f t="shared" si="5"/>
        <v>0</v>
      </c>
      <c r="C100" s="1">
        <f>14218</f>
        <v>14218</v>
      </c>
      <c r="D100" s="1">
        <f>17655</f>
        <v>17655</v>
      </c>
      <c r="E100" s="1">
        <f>17.2412109375</f>
        <v>17.2412109375</v>
      </c>
    </row>
    <row r="101" spans="1:5" x14ac:dyDescent="0.25">
      <c r="A101" s="1">
        <f>30360</f>
        <v>30360</v>
      </c>
      <c r="B101" s="1">
        <f t="shared" si="5"/>
        <v>0</v>
      </c>
      <c r="C101" s="1">
        <f>14346</f>
        <v>14346</v>
      </c>
      <c r="D101" s="1">
        <f>17653</f>
        <v>17653</v>
      </c>
      <c r="E101" s="1">
        <f>17.2392578125</f>
        <v>17.2392578125</v>
      </c>
    </row>
    <row r="102" spans="1:5" x14ac:dyDescent="0.25">
      <c r="A102" s="1">
        <f>30659</f>
        <v>30659</v>
      </c>
      <c r="B102" s="1">
        <f t="shared" si="5"/>
        <v>0</v>
      </c>
      <c r="C102" s="1">
        <f>14477</f>
        <v>14477</v>
      </c>
      <c r="D102" s="1">
        <f>17653</f>
        <v>17653</v>
      </c>
      <c r="E102" s="1">
        <f>17.2392578125</f>
        <v>17.2392578125</v>
      </c>
    </row>
    <row r="103" spans="1:5" x14ac:dyDescent="0.25">
      <c r="A103" s="1">
        <f>30941</f>
        <v>30941</v>
      </c>
      <c r="B103" s="1">
        <f>8</f>
        <v>8</v>
      </c>
      <c r="C103" s="1">
        <f>14601</f>
        <v>14601</v>
      </c>
      <c r="D103" s="1">
        <f>17653</f>
        <v>17653</v>
      </c>
      <c r="E103" s="1">
        <f>17.2392578125</f>
        <v>17.2392578125</v>
      </c>
    </row>
    <row r="104" spans="1:5" x14ac:dyDescent="0.25">
      <c r="A104" s="1">
        <f>31209</f>
        <v>31209</v>
      </c>
      <c r="B104" s="1">
        <f>0</f>
        <v>0</v>
      </c>
      <c r="C104" s="1">
        <f>14779</f>
        <v>14779</v>
      </c>
      <c r="D104" s="1">
        <f>17544</f>
        <v>17544</v>
      </c>
      <c r="E104" s="1">
        <f>17.1328125</f>
        <v>17.1328125</v>
      </c>
    </row>
    <row r="105" spans="1:5" x14ac:dyDescent="0.25">
      <c r="A105" s="1">
        <f>31492</f>
        <v>31492</v>
      </c>
      <c r="B105" s="1">
        <f>0</f>
        <v>0</v>
      </c>
      <c r="C105" s="1">
        <f>14919</f>
        <v>14919</v>
      </c>
      <c r="D105" s="1">
        <f>17548</f>
        <v>17548</v>
      </c>
      <c r="E105" s="1">
        <f>17.13671875</f>
        <v>17.13671875</v>
      </c>
    </row>
    <row r="106" spans="1:5" x14ac:dyDescent="0.25">
      <c r="A106" s="1">
        <f>31766</f>
        <v>31766</v>
      </c>
      <c r="B106" s="1">
        <f>0</f>
        <v>0</v>
      </c>
      <c r="C106" s="1">
        <f>15040</f>
        <v>15040</v>
      </c>
      <c r="D106" s="1">
        <f>17550</f>
        <v>17550</v>
      </c>
      <c r="E106" s="1">
        <f>17.138671875</f>
        <v>17.138671875</v>
      </c>
    </row>
    <row r="107" spans="1:5" x14ac:dyDescent="0.25">
      <c r="A107" s="1">
        <f>32051</f>
        <v>32051</v>
      </c>
      <c r="B107" s="1">
        <f>0</f>
        <v>0</v>
      </c>
      <c r="C107" s="1">
        <f>15160</f>
        <v>15160</v>
      </c>
      <c r="D107" s="1">
        <f>17548</f>
        <v>17548</v>
      </c>
      <c r="E107" s="1">
        <f t="shared" ref="E107:E112" si="7">17.13671875</f>
        <v>17.13671875</v>
      </c>
    </row>
    <row r="108" spans="1:5" x14ac:dyDescent="0.25">
      <c r="A108" s="1">
        <f>32325</f>
        <v>32325</v>
      </c>
      <c r="B108" s="1">
        <f>2</f>
        <v>2</v>
      </c>
      <c r="C108" s="1">
        <f>15280</f>
        <v>15280</v>
      </c>
      <c r="D108" s="1">
        <f>17548</f>
        <v>17548</v>
      </c>
      <c r="E108" s="1">
        <f t="shared" si="7"/>
        <v>17.13671875</v>
      </c>
    </row>
    <row r="109" spans="1:5" x14ac:dyDescent="0.25">
      <c r="A109" s="1">
        <f>32597</f>
        <v>32597</v>
      </c>
      <c r="B109" s="1">
        <f>0</f>
        <v>0</v>
      </c>
      <c r="C109" s="1">
        <f>15399</f>
        <v>15399</v>
      </c>
      <c r="D109" s="1">
        <f>17548</f>
        <v>17548</v>
      </c>
      <c r="E109" s="1">
        <f t="shared" si="7"/>
        <v>17.13671875</v>
      </c>
    </row>
    <row r="110" spans="1:5" x14ac:dyDescent="0.25">
      <c r="A110" s="1">
        <f>32883</f>
        <v>32883</v>
      </c>
      <c r="B110" s="1">
        <f>0</f>
        <v>0</v>
      </c>
      <c r="C110" s="1">
        <f>15536</f>
        <v>15536</v>
      </c>
      <c r="D110" s="1">
        <f>17548</f>
        <v>17548</v>
      </c>
      <c r="E110" s="1">
        <f t="shared" si="7"/>
        <v>17.13671875</v>
      </c>
    </row>
    <row r="111" spans="1:5" x14ac:dyDescent="0.25">
      <c r="A111" s="1">
        <f>33154</f>
        <v>33154</v>
      </c>
      <c r="B111" s="1">
        <f>3</f>
        <v>3</v>
      </c>
      <c r="C111" s="1">
        <f>15656</f>
        <v>15656</v>
      </c>
      <c r="D111" s="1">
        <f>17548</f>
        <v>17548</v>
      </c>
      <c r="E111" s="1">
        <f t="shared" si="7"/>
        <v>17.13671875</v>
      </c>
    </row>
    <row r="112" spans="1:5" x14ac:dyDescent="0.25">
      <c r="A112" s="1">
        <f>33417</f>
        <v>33417</v>
      </c>
      <c r="B112" s="1">
        <f>0</f>
        <v>0</v>
      </c>
      <c r="C112" s="1">
        <f>15800</f>
        <v>15800</v>
      </c>
      <c r="D112" s="1">
        <f>17548</f>
        <v>17548</v>
      </c>
      <c r="E112" s="1">
        <f t="shared" si="7"/>
        <v>17.13671875</v>
      </c>
    </row>
    <row r="113" spans="1:5" x14ac:dyDescent="0.25">
      <c r="A113" s="1">
        <f>33676</f>
        <v>33676</v>
      </c>
      <c r="B113" s="1">
        <f>0</f>
        <v>0</v>
      </c>
      <c r="C113" s="1">
        <f>15959</f>
        <v>15959</v>
      </c>
      <c r="D113" s="1">
        <f>17936</f>
        <v>17936</v>
      </c>
      <c r="E113" s="1">
        <f>17.515625</f>
        <v>17.515625</v>
      </c>
    </row>
    <row r="114" spans="1:5" x14ac:dyDescent="0.25">
      <c r="A114" s="1">
        <f>33953</f>
        <v>33953</v>
      </c>
      <c r="B114" s="1">
        <f>3</f>
        <v>3</v>
      </c>
      <c r="C114" s="1">
        <f>16081</f>
        <v>16081</v>
      </c>
      <c r="D114" s="1">
        <f>17964</f>
        <v>17964</v>
      </c>
      <c r="E114" s="1">
        <f>17.54296875</f>
        <v>17.54296875</v>
      </c>
    </row>
    <row r="115" spans="1:5" x14ac:dyDescent="0.25">
      <c r="A115" s="1">
        <f>34228</f>
        <v>34228</v>
      </c>
      <c r="B115" s="1">
        <f t="shared" ref="B115:B122" si="8">0</f>
        <v>0</v>
      </c>
      <c r="C115" s="1">
        <f>16207</f>
        <v>16207</v>
      </c>
      <c r="D115" s="1">
        <f>17966</f>
        <v>17966</v>
      </c>
      <c r="E115" s="1">
        <f>17.544921875</f>
        <v>17.544921875</v>
      </c>
    </row>
    <row r="116" spans="1:5" x14ac:dyDescent="0.25">
      <c r="A116" s="1">
        <f>34495</f>
        <v>34495</v>
      </c>
      <c r="B116" s="1">
        <f t="shared" si="8"/>
        <v>0</v>
      </c>
      <c r="C116" s="1">
        <f>16320</f>
        <v>16320</v>
      </c>
      <c r="D116" s="1">
        <f>17964</f>
        <v>17964</v>
      </c>
      <c r="E116" s="1">
        <f>17.54296875</f>
        <v>17.54296875</v>
      </c>
    </row>
    <row r="117" spans="1:5" x14ac:dyDescent="0.25">
      <c r="A117" s="1">
        <f>34761</f>
        <v>34761</v>
      </c>
      <c r="B117" s="1">
        <f t="shared" si="8"/>
        <v>0</v>
      </c>
      <c r="C117" s="1">
        <f>16443</f>
        <v>16443</v>
      </c>
      <c r="D117" s="1">
        <f>17966</f>
        <v>17966</v>
      </c>
      <c r="E117" s="1">
        <f>17.544921875</f>
        <v>17.544921875</v>
      </c>
    </row>
    <row r="118" spans="1:5" x14ac:dyDescent="0.25">
      <c r="A118" s="1">
        <f>35040</f>
        <v>35040</v>
      </c>
      <c r="B118" s="1">
        <f t="shared" si="8"/>
        <v>0</v>
      </c>
      <c r="C118" s="1">
        <f>16566</f>
        <v>16566</v>
      </c>
      <c r="D118" s="1">
        <f>17964</f>
        <v>17964</v>
      </c>
      <c r="E118" s="1">
        <f t="shared" ref="E118:E123" si="9">17.54296875</f>
        <v>17.54296875</v>
      </c>
    </row>
    <row r="119" spans="1:5" x14ac:dyDescent="0.25">
      <c r="A119" s="1">
        <f>35338</f>
        <v>35338</v>
      </c>
      <c r="B119" s="1">
        <f t="shared" si="8"/>
        <v>0</v>
      </c>
      <c r="C119" s="1">
        <f>16702</f>
        <v>16702</v>
      </c>
      <c r="D119" s="1">
        <f>17964</f>
        <v>17964</v>
      </c>
      <c r="E119" s="1">
        <f t="shared" si="9"/>
        <v>17.54296875</v>
      </c>
    </row>
    <row r="120" spans="1:5" x14ac:dyDescent="0.25">
      <c r="A120" s="1">
        <f>35686</f>
        <v>35686</v>
      </c>
      <c r="B120" s="1">
        <f t="shared" si="8"/>
        <v>0</v>
      </c>
      <c r="C120" s="1">
        <f>16837</f>
        <v>16837</v>
      </c>
      <c r="D120" s="1">
        <f>17964</f>
        <v>17964</v>
      </c>
      <c r="E120" s="1">
        <f t="shared" si="9"/>
        <v>17.54296875</v>
      </c>
    </row>
    <row r="121" spans="1:5" x14ac:dyDescent="0.25">
      <c r="A121" s="1">
        <f>36070</f>
        <v>36070</v>
      </c>
      <c r="B121" s="1">
        <f t="shared" si="8"/>
        <v>0</v>
      </c>
      <c r="C121" s="1">
        <f>16978</f>
        <v>16978</v>
      </c>
      <c r="D121" s="1">
        <f>17964</f>
        <v>17964</v>
      </c>
      <c r="E121" s="1">
        <f t="shared" si="9"/>
        <v>17.54296875</v>
      </c>
    </row>
    <row r="122" spans="1:5" x14ac:dyDescent="0.25">
      <c r="A122" s="1">
        <f>36338</f>
        <v>36338</v>
      </c>
      <c r="B122" s="1">
        <f t="shared" si="8"/>
        <v>0</v>
      </c>
      <c r="C122" s="1">
        <f>17126</f>
        <v>17126</v>
      </c>
      <c r="D122" s="1">
        <f>17964</f>
        <v>17964</v>
      </c>
      <c r="E122" s="1">
        <f t="shared" si="9"/>
        <v>17.54296875</v>
      </c>
    </row>
    <row r="123" spans="1:5" x14ac:dyDescent="0.25">
      <c r="C123" s="1">
        <f>17265</f>
        <v>17265</v>
      </c>
      <c r="D123" s="1">
        <f>17964</f>
        <v>17964</v>
      </c>
      <c r="E123" s="1">
        <f t="shared" si="9"/>
        <v>17.54296875</v>
      </c>
    </row>
    <row r="124" spans="1:5" x14ac:dyDescent="0.25">
      <c r="C124" s="1">
        <f>17404</f>
        <v>17404</v>
      </c>
      <c r="D124" s="1">
        <f>17965</f>
        <v>17965</v>
      </c>
      <c r="E124" s="1">
        <f>17.5439453125</f>
        <v>17.5439453125</v>
      </c>
    </row>
    <row r="125" spans="1:5" x14ac:dyDescent="0.25">
      <c r="C125" s="1">
        <f>17543</f>
        <v>17543</v>
      </c>
      <c r="D125" s="1">
        <f>17964</f>
        <v>17964</v>
      </c>
      <c r="E125" s="1">
        <f>17.54296875</f>
        <v>17.54296875</v>
      </c>
    </row>
    <row r="126" spans="1:5" x14ac:dyDescent="0.25">
      <c r="C126" s="1">
        <f>17735</f>
        <v>17735</v>
      </c>
      <c r="D126" s="1">
        <f>17730</f>
        <v>17730</v>
      </c>
      <c r="E126" s="1">
        <f>17.314453125</f>
        <v>17.314453125</v>
      </c>
    </row>
    <row r="127" spans="1:5" x14ac:dyDescent="0.25">
      <c r="C127" s="1">
        <f>17854</f>
        <v>17854</v>
      </c>
      <c r="D127" s="1">
        <f>17736</f>
        <v>17736</v>
      </c>
      <c r="E127" s="1">
        <f>17.3203125</f>
        <v>17.3203125</v>
      </c>
    </row>
    <row r="128" spans="1:5" x14ac:dyDescent="0.25">
      <c r="C128" s="1">
        <f>17982</f>
        <v>17982</v>
      </c>
      <c r="D128" s="1">
        <f>17738</f>
        <v>17738</v>
      </c>
      <c r="E128" s="1">
        <f>17.322265625</f>
        <v>17.322265625</v>
      </c>
    </row>
    <row r="129" spans="3:5" x14ac:dyDescent="0.25">
      <c r="C129" s="1">
        <f>18122</f>
        <v>18122</v>
      </c>
      <c r="D129" s="1">
        <f>17736</f>
        <v>17736</v>
      </c>
      <c r="E129" s="1">
        <f>17.3203125</f>
        <v>17.3203125</v>
      </c>
    </row>
    <row r="130" spans="3:5" x14ac:dyDescent="0.25">
      <c r="C130" s="1">
        <f>18265</f>
        <v>18265</v>
      </c>
      <c r="D130" s="1">
        <f>17850</f>
        <v>17850</v>
      </c>
      <c r="E130" s="1">
        <f>17.431640625</f>
        <v>17.431640625</v>
      </c>
    </row>
    <row r="131" spans="3:5" x14ac:dyDescent="0.25">
      <c r="C131" s="1">
        <f>18378</f>
        <v>18378</v>
      </c>
      <c r="D131" s="1">
        <f>17848</f>
        <v>17848</v>
      </c>
      <c r="E131" s="1">
        <f>17.4296875</f>
        <v>17.4296875</v>
      </c>
    </row>
    <row r="132" spans="3:5" x14ac:dyDescent="0.25">
      <c r="C132" s="1">
        <f>18499</f>
        <v>18499</v>
      </c>
      <c r="D132" s="1">
        <f>17848</f>
        <v>17848</v>
      </c>
      <c r="E132" s="1">
        <f>17.4296875</f>
        <v>17.4296875</v>
      </c>
    </row>
    <row r="133" spans="3:5" x14ac:dyDescent="0.25">
      <c r="C133" s="1">
        <f>18622</f>
        <v>18622</v>
      </c>
      <c r="D133" s="1">
        <f>17848</f>
        <v>17848</v>
      </c>
      <c r="E133" s="1">
        <f>17.4296875</f>
        <v>17.4296875</v>
      </c>
    </row>
    <row r="134" spans="3:5" x14ac:dyDescent="0.25">
      <c r="C134" s="1">
        <f>18748</f>
        <v>18748</v>
      </c>
      <c r="D134" s="1">
        <f>17892</f>
        <v>17892</v>
      </c>
      <c r="E134" s="1">
        <f>17.47265625</f>
        <v>17.47265625</v>
      </c>
    </row>
    <row r="135" spans="3:5" x14ac:dyDescent="0.25">
      <c r="C135" s="1">
        <f>18877</f>
        <v>18877</v>
      </c>
      <c r="D135" s="1">
        <f>17920</f>
        <v>17920</v>
      </c>
      <c r="E135" s="1">
        <f>17.5</f>
        <v>17.5</v>
      </c>
    </row>
    <row r="136" spans="3:5" x14ac:dyDescent="0.25">
      <c r="C136" s="1">
        <f>19020</f>
        <v>19020</v>
      </c>
      <c r="D136" s="1">
        <f>17928</f>
        <v>17928</v>
      </c>
      <c r="E136" s="1">
        <f>17.5078125</f>
        <v>17.5078125</v>
      </c>
    </row>
    <row r="137" spans="3:5" x14ac:dyDescent="0.25">
      <c r="C137" s="1">
        <f>19148</f>
        <v>19148</v>
      </c>
      <c r="D137" s="1">
        <f>17929</f>
        <v>17929</v>
      </c>
      <c r="E137" s="1">
        <f>17.5087890625</f>
        <v>17.5087890625</v>
      </c>
    </row>
    <row r="138" spans="3:5" x14ac:dyDescent="0.25">
      <c r="C138" s="1">
        <f>19264</f>
        <v>19264</v>
      </c>
      <c r="D138" s="1">
        <f>17928</f>
        <v>17928</v>
      </c>
      <c r="E138" s="1">
        <f>17.5078125</f>
        <v>17.5078125</v>
      </c>
    </row>
    <row r="139" spans="3:5" x14ac:dyDescent="0.25">
      <c r="C139" s="1">
        <f>19388</f>
        <v>19388</v>
      </c>
      <c r="D139" s="1">
        <f>17930</f>
        <v>17930</v>
      </c>
      <c r="E139" s="1">
        <f>17.509765625</f>
        <v>17.509765625</v>
      </c>
    </row>
    <row r="140" spans="3:5" x14ac:dyDescent="0.25">
      <c r="C140" s="1">
        <f>19504</f>
        <v>19504</v>
      </c>
      <c r="D140" s="1">
        <f>17928</f>
        <v>17928</v>
      </c>
      <c r="E140" s="1">
        <f>17.5078125</f>
        <v>17.5078125</v>
      </c>
    </row>
    <row r="141" spans="3:5" x14ac:dyDescent="0.25">
      <c r="C141" s="1">
        <f>19625</f>
        <v>19625</v>
      </c>
      <c r="D141" s="1">
        <f>17928</f>
        <v>17928</v>
      </c>
      <c r="E141" s="1">
        <f>17.5078125</f>
        <v>17.5078125</v>
      </c>
    </row>
    <row r="142" spans="3:5" x14ac:dyDescent="0.25">
      <c r="C142" s="1">
        <f>19746</f>
        <v>19746</v>
      </c>
      <c r="D142" s="1">
        <f>17928</f>
        <v>17928</v>
      </c>
      <c r="E142" s="1">
        <f>17.5078125</f>
        <v>17.5078125</v>
      </c>
    </row>
    <row r="143" spans="3:5" x14ac:dyDescent="0.25">
      <c r="C143" s="1">
        <f>19866</f>
        <v>19866</v>
      </c>
      <c r="D143" s="1">
        <f>17928</f>
        <v>17928</v>
      </c>
      <c r="E143" s="1">
        <f>17.5078125</f>
        <v>17.5078125</v>
      </c>
    </row>
    <row r="144" spans="3:5" x14ac:dyDescent="0.25">
      <c r="C144" s="1">
        <f>19986</f>
        <v>19986</v>
      </c>
      <c r="D144" s="1">
        <f>17929</f>
        <v>17929</v>
      </c>
      <c r="E144" s="1">
        <f>17.5087890625</f>
        <v>17.5087890625</v>
      </c>
    </row>
    <row r="145" spans="3:5" x14ac:dyDescent="0.25">
      <c r="C145" s="1">
        <f>20111</f>
        <v>20111</v>
      </c>
      <c r="D145" s="1">
        <f>17928</f>
        <v>17928</v>
      </c>
      <c r="E145" s="1">
        <f>17.5078125</f>
        <v>17.5078125</v>
      </c>
    </row>
    <row r="146" spans="3:5" x14ac:dyDescent="0.25">
      <c r="C146" s="1">
        <f>20261</f>
        <v>20261</v>
      </c>
      <c r="D146" s="1">
        <f>17930</f>
        <v>17930</v>
      </c>
      <c r="E146" s="1">
        <f>17.509765625</f>
        <v>17.509765625</v>
      </c>
    </row>
    <row r="147" spans="3:5" x14ac:dyDescent="0.25">
      <c r="C147" s="1">
        <f>20382</f>
        <v>20382</v>
      </c>
      <c r="D147" s="1">
        <f>17928</f>
        <v>17928</v>
      </c>
      <c r="E147" s="1">
        <f>17.5078125</f>
        <v>17.5078125</v>
      </c>
    </row>
    <row r="148" spans="3:5" x14ac:dyDescent="0.25">
      <c r="C148" s="1">
        <f>20511</f>
        <v>20511</v>
      </c>
      <c r="D148" s="1">
        <f>17928</f>
        <v>17928</v>
      </c>
      <c r="E148" s="1">
        <f>17.5078125</f>
        <v>17.5078125</v>
      </c>
    </row>
    <row r="149" spans="3:5" x14ac:dyDescent="0.25">
      <c r="C149" s="1">
        <f>20677</f>
        <v>20677</v>
      </c>
      <c r="D149" s="1">
        <f>17988</f>
        <v>17988</v>
      </c>
      <c r="E149" s="1">
        <f>17.56640625</f>
        <v>17.56640625</v>
      </c>
    </row>
    <row r="150" spans="3:5" x14ac:dyDescent="0.25">
      <c r="C150" s="1">
        <f>20811</f>
        <v>20811</v>
      </c>
      <c r="D150" s="1">
        <f>17988</f>
        <v>17988</v>
      </c>
      <c r="E150" s="1">
        <f>17.56640625</f>
        <v>17.56640625</v>
      </c>
    </row>
    <row r="151" spans="3:5" x14ac:dyDescent="0.25">
      <c r="C151" s="1">
        <f>20937</f>
        <v>20937</v>
      </c>
      <c r="D151" s="1">
        <f>17992</f>
        <v>17992</v>
      </c>
      <c r="E151" s="1">
        <f t="shared" ref="E151:E156" si="10">17.5703125</f>
        <v>17.5703125</v>
      </c>
    </row>
    <row r="152" spans="3:5" x14ac:dyDescent="0.25">
      <c r="C152" s="1">
        <f>21071</f>
        <v>21071</v>
      </c>
      <c r="D152" s="1">
        <f>17992</f>
        <v>17992</v>
      </c>
      <c r="E152" s="1">
        <f t="shared" si="10"/>
        <v>17.5703125</v>
      </c>
    </row>
    <row r="153" spans="3:5" x14ac:dyDescent="0.25">
      <c r="C153" s="1">
        <f>21181</f>
        <v>21181</v>
      </c>
      <c r="D153" s="1">
        <f>17992</f>
        <v>17992</v>
      </c>
      <c r="E153" s="1">
        <f t="shared" si="10"/>
        <v>17.5703125</v>
      </c>
    </row>
    <row r="154" spans="3:5" x14ac:dyDescent="0.25">
      <c r="C154" s="1">
        <f>21306</f>
        <v>21306</v>
      </c>
      <c r="D154" s="1">
        <f>17992</f>
        <v>17992</v>
      </c>
      <c r="E154" s="1">
        <f t="shared" si="10"/>
        <v>17.5703125</v>
      </c>
    </row>
    <row r="155" spans="3:5" x14ac:dyDescent="0.25">
      <c r="C155" s="1">
        <f>21428</f>
        <v>21428</v>
      </c>
      <c r="D155" s="1">
        <f>17992</f>
        <v>17992</v>
      </c>
      <c r="E155" s="1">
        <f t="shared" si="10"/>
        <v>17.5703125</v>
      </c>
    </row>
    <row r="156" spans="3:5" x14ac:dyDescent="0.25">
      <c r="C156" s="1">
        <f>21562</f>
        <v>21562</v>
      </c>
      <c r="D156" s="1">
        <f>17992</f>
        <v>17992</v>
      </c>
      <c r="E156" s="1">
        <f t="shared" si="10"/>
        <v>17.5703125</v>
      </c>
    </row>
    <row r="157" spans="3:5" x14ac:dyDescent="0.25">
      <c r="C157" s="1">
        <f>21685</f>
        <v>21685</v>
      </c>
      <c r="D157" s="1">
        <f>17993</f>
        <v>17993</v>
      </c>
      <c r="E157" s="1">
        <f>17.5712890625</f>
        <v>17.5712890625</v>
      </c>
    </row>
    <row r="158" spans="3:5" x14ac:dyDescent="0.25">
      <c r="C158" s="1">
        <f>21803</f>
        <v>21803</v>
      </c>
      <c r="D158" s="1">
        <f>17992</f>
        <v>17992</v>
      </c>
      <c r="E158" s="1">
        <f>17.5703125</f>
        <v>17.5703125</v>
      </c>
    </row>
    <row r="159" spans="3:5" x14ac:dyDescent="0.25">
      <c r="C159" s="1">
        <f>21927</f>
        <v>21927</v>
      </c>
      <c r="D159" s="1">
        <f>17994</f>
        <v>17994</v>
      </c>
      <c r="E159" s="1">
        <f>17.572265625</f>
        <v>17.572265625</v>
      </c>
    </row>
    <row r="160" spans="3:5" x14ac:dyDescent="0.25">
      <c r="C160" s="1">
        <f>22046</f>
        <v>22046</v>
      </c>
      <c r="D160" s="1">
        <f>17992</f>
        <v>17992</v>
      </c>
      <c r="E160" s="1">
        <f t="shared" ref="E160:E165" si="11">17.5703125</f>
        <v>17.5703125</v>
      </c>
    </row>
    <row r="161" spans="3:5" x14ac:dyDescent="0.25">
      <c r="C161" s="1">
        <f>22179</f>
        <v>22179</v>
      </c>
      <c r="D161" s="1">
        <f>17992</f>
        <v>17992</v>
      </c>
      <c r="E161" s="1">
        <f t="shared" si="11"/>
        <v>17.5703125</v>
      </c>
    </row>
    <row r="162" spans="3:5" x14ac:dyDescent="0.25">
      <c r="C162" s="1">
        <f>22312</f>
        <v>22312</v>
      </c>
      <c r="D162" s="1">
        <f>17992</f>
        <v>17992</v>
      </c>
      <c r="E162" s="1">
        <f t="shared" si="11"/>
        <v>17.5703125</v>
      </c>
    </row>
    <row r="163" spans="3:5" x14ac:dyDescent="0.25">
      <c r="C163" s="1">
        <f>22445</f>
        <v>22445</v>
      </c>
      <c r="D163" s="1">
        <f>17992</f>
        <v>17992</v>
      </c>
      <c r="E163" s="1">
        <f t="shared" si="11"/>
        <v>17.5703125</v>
      </c>
    </row>
    <row r="164" spans="3:5" x14ac:dyDescent="0.25">
      <c r="C164" s="1">
        <f>22576</f>
        <v>22576</v>
      </c>
      <c r="D164" s="1">
        <f>17992</f>
        <v>17992</v>
      </c>
      <c r="E164" s="1">
        <f t="shared" si="11"/>
        <v>17.5703125</v>
      </c>
    </row>
    <row r="165" spans="3:5" x14ac:dyDescent="0.25">
      <c r="C165" s="1">
        <f>22722</f>
        <v>22722</v>
      </c>
      <c r="D165" s="1">
        <f>17992</f>
        <v>17992</v>
      </c>
      <c r="E165" s="1">
        <f t="shared" si="11"/>
        <v>17.5703125</v>
      </c>
    </row>
    <row r="166" spans="3:5" x14ac:dyDescent="0.25">
      <c r="C166" s="1">
        <f>22871</f>
        <v>22871</v>
      </c>
      <c r="D166" s="1">
        <f>18098</f>
        <v>18098</v>
      </c>
      <c r="E166" s="1">
        <f>17.673828125</f>
        <v>17.673828125</v>
      </c>
    </row>
    <row r="167" spans="3:5" x14ac:dyDescent="0.25">
      <c r="C167" s="1">
        <f>23027</f>
        <v>23027</v>
      </c>
      <c r="D167" s="1">
        <f>18096</f>
        <v>18096</v>
      </c>
      <c r="E167" s="1">
        <f>17.671875</f>
        <v>17.671875</v>
      </c>
    </row>
    <row r="168" spans="3:5" x14ac:dyDescent="0.25">
      <c r="C168" s="1">
        <f>23189</f>
        <v>23189</v>
      </c>
      <c r="D168" s="1">
        <f>18098</f>
        <v>18098</v>
      </c>
      <c r="E168" s="1">
        <f>17.673828125</f>
        <v>17.673828125</v>
      </c>
    </row>
    <row r="169" spans="3:5" x14ac:dyDescent="0.25">
      <c r="C169" s="1">
        <f>23319</f>
        <v>23319</v>
      </c>
      <c r="D169" s="1">
        <f>18096</f>
        <v>18096</v>
      </c>
      <c r="E169" s="1">
        <f>17.671875</f>
        <v>17.671875</v>
      </c>
    </row>
    <row r="170" spans="3:5" x14ac:dyDescent="0.25">
      <c r="C170" s="1">
        <f>23458</f>
        <v>23458</v>
      </c>
      <c r="D170" s="1">
        <f>18096</f>
        <v>18096</v>
      </c>
      <c r="E170" s="1">
        <f>17.671875</f>
        <v>17.671875</v>
      </c>
    </row>
    <row r="171" spans="3:5" x14ac:dyDescent="0.25">
      <c r="C171" s="1">
        <f>23587</f>
        <v>23587</v>
      </c>
      <c r="D171" s="1">
        <f>18096</f>
        <v>18096</v>
      </c>
      <c r="E171" s="1">
        <f>17.671875</f>
        <v>17.671875</v>
      </c>
    </row>
    <row r="172" spans="3:5" x14ac:dyDescent="0.25">
      <c r="C172" s="1">
        <f>23769</f>
        <v>23769</v>
      </c>
      <c r="D172" s="1">
        <f>18252</f>
        <v>18252</v>
      </c>
      <c r="E172" s="1">
        <f>17.82421875</f>
        <v>17.82421875</v>
      </c>
    </row>
    <row r="173" spans="3:5" x14ac:dyDescent="0.25">
      <c r="C173" s="1">
        <f>23892</f>
        <v>23892</v>
      </c>
      <c r="D173" s="1">
        <f>19292</f>
        <v>19292</v>
      </c>
      <c r="E173" s="1">
        <f t="shared" ref="E173:E178" si="12">18.83984375</f>
        <v>18.83984375</v>
      </c>
    </row>
    <row r="174" spans="3:5" x14ac:dyDescent="0.25">
      <c r="C174" s="1">
        <f>24018</f>
        <v>24018</v>
      </c>
      <c r="D174" s="1">
        <f>19292</f>
        <v>19292</v>
      </c>
      <c r="E174" s="1">
        <f t="shared" si="12"/>
        <v>18.83984375</v>
      </c>
    </row>
    <row r="175" spans="3:5" x14ac:dyDescent="0.25">
      <c r="C175" s="1">
        <f>24138</f>
        <v>24138</v>
      </c>
      <c r="D175" s="1">
        <f>19292</f>
        <v>19292</v>
      </c>
      <c r="E175" s="1">
        <f t="shared" si="12"/>
        <v>18.83984375</v>
      </c>
    </row>
    <row r="176" spans="3:5" x14ac:dyDescent="0.25">
      <c r="C176" s="1">
        <f>24265</f>
        <v>24265</v>
      </c>
      <c r="D176" s="1">
        <f>19292</f>
        <v>19292</v>
      </c>
      <c r="E176" s="1">
        <f t="shared" si="12"/>
        <v>18.83984375</v>
      </c>
    </row>
    <row r="177" spans="3:5" x14ac:dyDescent="0.25">
      <c r="C177" s="1">
        <f>24391</f>
        <v>24391</v>
      </c>
      <c r="D177" s="1">
        <f>19292</f>
        <v>19292</v>
      </c>
      <c r="E177" s="1">
        <f t="shared" si="12"/>
        <v>18.83984375</v>
      </c>
    </row>
    <row r="178" spans="3:5" x14ac:dyDescent="0.25">
      <c r="C178" s="1">
        <f>24503</f>
        <v>24503</v>
      </c>
      <c r="D178" s="1">
        <f>19292</f>
        <v>19292</v>
      </c>
      <c r="E178" s="1">
        <f t="shared" si="12"/>
        <v>18.83984375</v>
      </c>
    </row>
    <row r="179" spans="3:5" x14ac:dyDescent="0.25">
      <c r="C179" s="1">
        <f>24626</f>
        <v>24626</v>
      </c>
      <c r="D179" s="1">
        <f>19294</f>
        <v>19294</v>
      </c>
      <c r="E179" s="1">
        <f>18.841796875</f>
        <v>18.841796875</v>
      </c>
    </row>
    <row r="180" spans="3:5" x14ac:dyDescent="0.25">
      <c r="C180" s="1">
        <f>24742</f>
        <v>24742</v>
      </c>
      <c r="D180" s="1">
        <f>19292</f>
        <v>19292</v>
      </c>
      <c r="E180" s="1">
        <f t="shared" ref="E180:E185" si="13">18.83984375</f>
        <v>18.83984375</v>
      </c>
    </row>
    <row r="181" spans="3:5" x14ac:dyDescent="0.25">
      <c r="C181" s="1">
        <f>24863</f>
        <v>24863</v>
      </c>
      <c r="D181" s="1">
        <f>19292</f>
        <v>19292</v>
      </c>
      <c r="E181" s="1">
        <f t="shared" si="13"/>
        <v>18.83984375</v>
      </c>
    </row>
    <row r="182" spans="3:5" x14ac:dyDescent="0.25">
      <c r="C182" s="1">
        <f>24979</f>
        <v>24979</v>
      </c>
      <c r="D182" s="1">
        <f>19292</f>
        <v>19292</v>
      </c>
      <c r="E182" s="1">
        <f t="shared" si="13"/>
        <v>18.83984375</v>
      </c>
    </row>
    <row r="183" spans="3:5" x14ac:dyDescent="0.25">
      <c r="C183" s="1">
        <f>25105</f>
        <v>25105</v>
      </c>
      <c r="D183" s="1">
        <f>19292</f>
        <v>19292</v>
      </c>
      <c r="E183" s="1">
        <f t="shared" si="13"/>
        <v>18.83984375</v>
      </c>
    </row>
    <row r="184" spans="3:5" x14ac:dyDescent="0.25">
      <c r="C184" s="1">
        <f>25241</f>
        <v>25241</v>
      </c>
      <c r="D184" s="1">
        <f>19292</f>
        <v>19292</v>
      </c>
      <c r="E184" s="1">
        <f t="shared" si="13"/>
        <v>18.83984375</v>
      </c>
    </row>
    <row r="185" spans="3:5" x14ac:dyDescent="0.25">
      <c r="C185" s="1">
        <f>25374</f>
        <v>25374</v>
      </c>
      <c r="D185" s="1">
        <f>19292</f>
        <v>19292</v>
      </c>
      <c r="E185" s="1">
        <f t="shared" si="13"/>
        <v>18.83984375</v>
      </c>
    </row>
    <row r="186" spans="3:5" x14ac:dyDescent="0.25">
      <c r="C186" s="1">
        <f>25507</f>
        <v>25507</v>
      </c>
      <c r="D186" s="1">
        <f>19294</f>
        <v>19294</v>
      </c>
      <c r="E186" s="1">
        <f>18.841796875</f>
        <v>18.841796875</v>
      </c>
    </row>
    <row r="187" spans="3:5" x14ac:dyDescent="0.25">
      <c r="C187" s="1">
        <f>25629</f>
        <v>25629</v>
      </c>
      <c r="D187" s="1">
        <f>19292</f>
        <v>19292</v>
      </c>
      <c r="E187" s="1">
        <f>18.83984375</f>
        <v>18.83984375</v>
      </c>
    </row>
    <row r="188" spans="3:5" x14ac:dyDescent="0.25">
      <c r="C188" s="1">
        <f>25758</f>
        <v>25758</v>
      </c>
      <c r="D188" s="1">
        <f>19292</f>
        <v>19292</v>
      </c>
      <c r="E188" s="1">
        <f>18.83984375</f>
        <v>18.83984375</v>
      </c>
    </row>
    <row r="189" spans="3:5" x14ac:dyDescent="0.25">
      <c r="C189" s="1">
        <f>25888</f>
        <v>25888</v>
      </c>
      <c r="D189" s="1">
        <f>19300</f>
        <v>19300</v>
      </c>
      <c r="E189" s="1">
        <f>18.84765625</f>
        <v>18.84765625</v>
      </c>
    </row>
    <row r="190" spans="3:5" x14ac:dyDescent="0.25">
      <c r="C190" s="1">
        <f>26029</f>
        <v>26029</v>
      </c>
      <c r="D190" s="1">
        <f>19300</f>
        <v>19300</v>
      </c>
      <c r="E190" s="1">
        <f>18.84765625</f>
        <v>18.84765625</v>
      </c>
    </row>
    <row r="191" spans="3:5" x14ac:dyDescent="0.25">
      <c r="C191" s="1">
        <f>26198</f>
        <v>26198</v>
      </c>
      <c r="D191" s="1">
        <f>19302</f>
        <v>19302</v>
      </c>
      <c r="E191" s="1">
        <f>18.849609375</f>
        <v>18.849609375</v>
      </c>
    </row>
    <row r="192" spans="3:5" x14ac:dyDescent="0.25">
      <c r="C192" s="1">
        <f>26353</f>
        <v>26353</v>
      </c>
      <c r="D192" s="1">
        <f>19300</f>
        <v>19300</v>
      </c>
      <c r="E192" s="1">
        <f>18.84765625</f>
        <v>18.84765625</v>
      </c>
    </row>
    <row r="193" spans="3:5" x14ac:dyDescent="0.25">
      <c r="C193" s="1">
        <f>26527</f>
        <v>26527</v>
      </c>
      <c r="D193" s="1">
        <f>19300</f>
        <v>19300</v>
      </c>
      <c r="E193" s="1">
        <f>18.84765625</f>
        <v>18.84765625</v>
      </c>
    </row>
    <row r="194" spans="3:5" x14ac:dyDescent="0.25">
      <c r="C194" s="1">
        <f>26678</f>
        <v>26678</v>
      </c>
      <c r="D194" s="1">
        <f>19452</f>
        <v>19452</v>
      </c>
      <c r="E194" s="1">
        <f>18.99609375</f>
        <v>18.99609375</v>
      </c>
    </row>
    <row r="195" spans="3:5" x14ac:dyDescent="0.25">
      <c r="C195" s="1">
        <f>26798</f>
        <v>26798</v>
      </c>
      <c r="D195" s="1">
        <f>19510</f>
        <v>19510</v>
      </c>
      <c r="E195" s="1">
        <f>19.052734375</f>
        <v>19.052734375</v>
      </c>
    </row>
    <row r="196" spans="3:5" x14ac:dyDescent="0.25">
      <c r="C196" s="1">
        <f>26916</f>
        <v>26916</v>
      </c>
      <c r="D196" s="1">
        <f>19508</f>
        <v>19508</v>
      </c>
      <c r="E196" s="1">
        <f>19.05078125</f>
        <v>19.05078125</v>
      </c>
    </row>
    <row r="197" spans="3:5" x14ac:dyDescent="0.25">
      <c r="C197" s="1">
        <f>27036</f>
        <v>27036</v>
      </c>
      <c r="D197" s="1">
        <f>19508</f>
        <v>19508</v>
      </c>
      <c r="E197" s="1">
        <f>19.05078125</f>
        <v>19.05078125</v>
      </c>
    </row>
    <row r="198" spans="3:5" x14ac:dyDescent="0.25">
      <c r="C198" s="1">
        <f>27151</f>
        <v>27151</v>
      </c>
      <c r="D198" s="1">
        <f>19508</f>
        <v>19508</v>
      </c>
      <c r="E198" s="1">
        <f>19.05078125</f>
        <v>19.05078125</v>
      </c>
    </row>
    <row r="199" spans="3:5" x14ac:dyDescent="0.25">
      <c r="C199" s="1">
        <f>27270</f>
        <v>27270</v>
      </c>
      <c r="D199" s="1">
        <f>19508</f>
        <v>19508</v>
      </c>
      <c r="E199" s="1">
        <f>19.05078125</f>
        <v>19.05078125</v>
      </c>
    </row>
    <row r="200" spans="3:5" x14ac:dyDescent="0.25">
      <c r="C200" s="1">
        <f>27403</f>
        <v>27403</v>
      </c>
      <c r="D200" s="1">
        <f>19510</f>
        <v>19510</v>
      </c>
      <c r="E200" s="1">
        <f>19.052734375</f>
        <v>19.052734375</v>
      </c>
    </row>
    <row r="201" spans="3:5" x14ac:dyDescent="0.25">
      <c r="C201" s="1">
        <f>27531</f>
        <v>27531</v>
      </c>
      <c r="D201" s="1">
        <f>19508</f>
        <v>19508</v>
      </c>
      <c r="E201" s="1">
        <f>19.05078125</f>
        <v>19.05078125</v>
      </c>
    </row>
    <row r="202" spans="3:5" x14ac:dyDescent="0.25">
      <c r="C202" s="1">
        <f>27650</f>
        <v>27650</v>
      </c>
      <c r="D202" s="1">
        <f>19510</f>
        <v>19510</v>
      </c>
      <c r="E202" s="1">
        <f>19.052734375</f>
        <v>19.052734375</v>
      </c>
    </row>
    <row r="203" spans="3:5" x14ac:dyDescent="0.25">
      <c r="C203" s="1">
        <f>27769</f>
        <v>27769</v>
      </c>
      <c r="D203" s="1">
        <f>19508</f>
        <v>19508</v>
      </c>
      <c r="E203" s="1">
        <f>19.05078125</f>
        <v>19.05078125</v>
      </c>
    </row>
    <row r="204" spans="3:5" x14ac:dyDescent="0.25">
      <c r="C204" s="1">
        <f>27905</f>
        <v>27905</v>
      </c>
      <c r="D204" s="1">
        <f>19510</f>
        <v>19510</v>
      </c>
      <c r="E204" s="1">
        <f>19.052734375</f>
        <v>19.052734375</v>
      </c>
    </row>
    <row r="205" spans="3:5" x14ac:dyDescent="0.25">
      <c r="C205" s="1">
        <f>28059</f>
        <v>28059</v>
      </c>
      <c r="D205" s="1">
        <f t="shared" ref="D205:D212" si="14">19508</f>
        <v>19508</v>
      </c>
      <c r="E205" s="1">
        <f t="shared" ref="E205:E212" si="15">19.05078125</f>
        <v>19.05078125</v>
      </c>
    </row>
    <row r="206" spans="3:5" x14ac:dyDescent="0.25">
      <c r="C206" s="1">
        <f>28177</f>
        <v>28177</v>
      </c>
      <c r="D206" s="1">
        <f t="shared" si="14"/>
        <v>19508</v>
      </c>
      <c r="E206" s="1">
        <f t="shared" si="15"/>
        <v>19.05078125</v>
      </c>
    </row>
    <row r="207" spans="3:5" x14ac:dyDescent="0.25">
      <c r="C207" s="1">
        <f>28295</f>
        <v>28295</v>
      </c>
      <c r="D207" s="1">
        <f t="shared" si="14"/>
        <v>19508</v>
      </c>
      <c r="E207" s="1">
        <f t="shared" si="15"/>
        <v>19.05078125</v>
      </c>
    </row>
    <row r="208" spans="3:5" x14ac:dyDescent="0.25">
      <c r="C208" s="1">
        <f>28413</f>
        <v>28413</v>
      </c>
      <c r="D208" s="1">
        <f t="shared" si="14"/>
        <v>19508</v>
      </c>
      <c r="E208" s="1">
        <f t="shared" si="15"/>
        <v>19.05078125</v>
      </c>
    </row>
    <row r="209" spans="3:5" x14ac:dyDescent="0.25">
      <c r="C209" s="1">
        <f>28543</f>
        <v>28543</v>
      </c>
      <c r="D209" s="1">
        <f t="shared" si="14"/>
        <v>19508</v>
      </c>
      <c r="E209" s="1">
        <f t="shared" si="15"/>
        <v>19.05078125</v>
      </c>
    </row>
    <row r="210" spans="3:5" x14ac:dyDescent="0.25">
      <c r="C210" s="1">
        <f>28680</f>
        <v>28680</v>
      </c>
      <c r="D210" s="1">
        <f t="shared" si="14"/>
        <v>19508</v>
      </c>
      <c r="E210" s="1">
        <f t="shared" si="15"/>
        <v>19.05078125</v>
      </c>
    </row>
    <row r="211" spans="3:5" x14ac:dyDescent="0.25">
      <c r="C211" s="1">
        <f>28823</f>
        <v>28823</v>
      </c>
      <c r="D211" s="1">
        <f t="shared" si="14"/>
        <v>19508</v>
      </c>
      <c r="E211" s="1">
        <f t="shared" si="15"/>
        <v>19.05078125</v>
      </c>
    </row>
    <row r="212" spans="3:5" x14ac:dyDescent="0.25">
      <c r="C212" s="1">
        <f>28941</f>
        <v>28941</v>
      </c>
      <c r="D212" s="1">
        <f t="shared" si="14"/>
        <v>19508</v>
      </c>
      <c r="E212" s="1">
        <f t="shared" si="15"/>
        <v>19.05078125</v>
      </c>
    </row>
    <row r="213" spans="3:5" x14ac:dyDescent="0.25">
      <c r="C213" s="1">
        <f>29067</f>
        <v>29067</v>
      </c>
      <c r="D213" s="1">
        <f>19510</f>
        <v>19510</v>
      </c>
      <c r="E213" s="1">
        <f>19.052734375</f>
        <v>19.052734375</v>
      </c>
    </row>
    <row r="214" spans="3:5" x14ac:dyDescent="0.25">
      <c r="C214" s="1">
        <f>29185</f>
        <v>29185</v>
      </c>
      <c r="D214" s="1">
        <f>19508</f>
        <v>19508</v>
      </c>
      <c r="E214" s="1">
        <f>19.05078125</f>
        <v>19.05078125</v>
      </c>
    </row>
    <row r="215" spans="3:5" x14ac:dyDescent="0.25">
      <c r="C215" s="1">
        <f>29307</f>
        <v>29307</v>
      </c>
      <c r="D215" s="1">
        <f>19508</f>
        <v>19508</v>
      </c>
      <c r="E215" s="1">
        <f>19.05078125</f>
        <v>19.05078125</v>
      </c>
    </row>
    <row r="216" spans="3:5" x14ac:dyDescent="0.25">
      <c r="C216" s="1">
        <f>29416</f>
        <v>29416</v>
      </c>
      <c r="D216" s="1">
        <f>19508</f>
        <v>19508</v>
      </c>
      <c r="E216" s="1">
        <f>19.05078125</f>
        <v>19.05078125</v>
      </c>
    </row>
    <row r="217" spans="3:5" x14ac:dyDescent="0.25">
      <c r="C217" s="1">
        <f>29551</f>
        <v>29551</v>
      </c>
      <c r="D217" s="1">
        <f>19516</f>
        <v>19516</v>
      </c>
      <c r="E217" s="1">
        <f t="shared" ref="E217:E223" si="16">19.05859375</f>
        <v>19.05859375</v>
      </c>
    </row>
    <row r="218" spans="3:5" x14ac:dyDescent="0.25">
      <c r="C218" s="1">
        <f>29676</f>
        <v>29676</v>
      </c>
      <c r="D218" s="1">
        <f>19516</f>
        <v>19516</v>
      </c>
      <c r="E218" s="1">
        <f t="shared" si="16"/>
        <v>19.05859375</v>
      </c>
    </row>
    <row r="219" spans="3:5" x14ac:dyDescent="0.25">
      <c r="C219" s="1">
        <f>29837</f>
        <v>29837</v>
      </c>
      <c r="D219" s="1">
        <f>19516</f>
        <v>19516</v>
      </c>
      <c r="E219" s="1">
        <f t="shared" si="16"/>
        <v>19.05859375</v>
      </c>
    </row>
    <row r="220" spans="3:5" x14ac:dyDescent="0.25">
      <c r="C220" s="1">
        <f>29957</f>
        <v>29957</v>
      </c>
      <c r="D220" s="1">
        <f>19516</f>
        <v>19516</v>
      </c>
      <c r="E220" s="1">
        <f t="shared" si="16"/>
        <v>19.05859375</v>
      </c>
    </row>
    <row r="221" spans="3:5" x14ac:dyDescent="0.25">
      <c r="C221" s="1">
        <f>30102</f>
        <v>30102</v>
      </c>
      <c r="D221" s="1">
        <f>19516</f>
        <v>19516</v>
      </c>
      <c r="E221" s="1">
        <f t="shared" si="16"/>
        <v>19.05859375</v>
      </c>
    </row>
    <row r="222" spans="3:5" x14ac:dyDescent="0.25">
      <c r="C222" s="1">
        <f>30229</f>
        <v>30229</v>
      </c>
      <c r="D222" s="1">
        <f>19516</f>
        <v>19516</v>
      </c>
      <c r="E222" s="1">
        <f t="shared" si="16"/>
        <v>19.05859375</v>
      </c>
    </row>
    <row r="223" spans="3:5" x14ac:dyDescent="0.25">
      <c r="C223" s="1">
        <f>30349</f>
        <v>30349</v>
      </c>
      <c r="D223" s="1">
        <f>19516</f>
        <v>19516</v>
      </c>
      <c r="E223" s="1">
        <f t="shared" si="16"/>
        <v>19.05859375</v>
      </c>
    </row>
    <row r="224" spans="3:5" x14ac:dyDescent="0.25">
      <c r="C224" s="1">
        <f>30475</f>
        <v>30475</v>
      </c>
      <c r="D224" s="1">
        <f>19517</f>
        <v>19517</v>
      </c>
      <c r="E224" s="1">
        <f>19.0595703125</f>
        <v>19.0595703125</v>
      </c>
    </row>
    <row r="225" spans="3:5" x14ac:dyDescent="0.25">
      <c r="C225" s="1">
        <f>30593</f>
        <v>30593</v>
      </c>
      <c r="D225" s="1">
        <f>19516</f>
        <v>19516</v>
      </c>
      <c r="E225" s="1">
        <f>19.05859375</f>
        <v>19.05859375</v>
      </c>
    </row>
    <row r="226" spans="3:5" x14ac:dyDescent="0.25">
      <c r="C226" s="1">
        <f>30730</f>
        <v>30730</v>
      </c>
      <c r="D226" s="1">
        <f>19516</f>
        <v>19516</v>
      </c>
      <c r="E226" s="1">
        <f>19.05859375</f>
        <v>19.05859375</v>
      </c>
    </row>
    <row r="227" spans="3:5" x14ac:dyDescent="0.25">
      <c r="C227" s="1">
        <f>30925</f>
        <v>30925</v>
      </c>
      <c r="D227" s="1">
        <f>19368</f>
        <v>19368</v>
      </c>
      <c r="E227" s="1">
        <f>18.9140625</f>
        <v>18.9140625</v>
      </c>
    </row>
    <row r="228" spans="3:5" x14ac:dyDescent="0.25">
      <c r="C228" s="1">
        <f>31046</f>
        <v>31046</v>
      </c>
      <c r="D228" s="1">
        <f>19373</f>
        <v>19373</v>
      </c>
      <c r="E228" s="1">
        <f>18.9189453125</f>
        <v>18.9189453125</v>
      </c>
    </row>
    <row r="229" spans="3:5" x14ac:dyDescent="0.25">
      <c r="C229" s="1">
        <f>31162</f>
        <v>31162</v>
      </c>
      <c r="D229" s="1">
        <f>19372</f>
        <v>19372</v>
      </c>
      <c r="E229" s="1">
        <f>18.91796875</f>
        <v>18.91796875</v>
      </c>
    </row>
    <row r="230" spans="3:5" x14ac:dyDescent="0.25">
      <c r="C230" s="1">
        <f>31290</f>
        <v>31290</v>
      </c>
      <c r="D230" s="1">
        <f>19374</f>
        <v>19374</v>
      </c>
      <c r="E230" s="1">
        <f>18.919921875</f>
        <v>18.919921875</v>
      </c>
    </row>
    <row r="231" spans="3:5" x14ac:dyDescent="0.25">
      <c r="C231" s="1">
        <f>31409</f>
        <v>31409</v>
      </c>
      <c r="D231" s="1">
        <f>19372</f>
        <v>19372</v>
      </c>
      <c r="E231" s="1">
        <f>18.91796875</f>
        <v>18.91796875</v>
      </c>
    </row>
    <row r="232" spans="3:5" x14ac:dyDescent="0.25">
      <c r="C232" s="1">
        <f>31528</f>
        <v>31528</v>
      </c>
      <c r="D232" s="1">
        <f>19372</f>
        <v>19372</v>
      </c>
      <c r="E232" s="1">
        <f>18.91796875</f>
        <v>18.91796875</v>
      </c>
    </row>
    <row r="233" spans="3:5" x14ac:dyDescent="0.25">
      <c r="C233" s="1">
        <f>31646</f>
        <v>31646</v>
      </c>
      <c r="D233" s="1">
        <f>19372</f>
        <v>19372</v>
      </c>
      <c r="E233" s="1">
        <f>18.91796875</f>
        <v>18.91796875</v>
      </c>
    </row>
    <row r="234" spans="3:5" x14ac:dyDescent="0.25">
      <c r="C234" s="1">
        <f>31765</f>
        <v>31765</v>
      </c>
      <c r="D234" s="1">
        <f>19372</f>
        <v>19372</v>
      </c>
      <c r="E234" s="1">
        <f>18.91796875</f>
        <v>18.91796875</v>
      </c>
    </row>
    <row r="235" spans="3:5" x14ac:dyDescent="0.25">
      <c r="C235" s="1">
        <f>31892</f>
        <v>31892</v>
      </c>
      <c r="D235" s="1">
        <f>19372</f>
        <v>19372</v>
      </c>
      <c r="E235" s="1">
        <f>18.91796875</f>
        <v>18.91796875</v>
      </c>
    </row>
    <row r="236" spans="3:5" x14ac:dyDescent="0.25">
      <c r="C236" s="1">
        <f>32027</f>
        <v>32027</v>
      </c>
      <c r="D236" s="1">
        <f>19420</f>
        <v>19420</v>
      </c>
      <c r="E236" s="1">
        <f>18.96484375</f>
        <v>18.96484375</v>
      </c>
    </row>
    <row r="237" spans="3:5" x14ac:dyDescent="0.25">
      <c r="C237" s="1">
        <f>32160</f>
        <v>32160</v>
      </c>
      <c r="D237" s="1">
        <f>19522</f>
        <v>19522</v>
      </c>
      <c r="E237" s="1">
        <f>19.064453125</f>
        <v>19.064453125</v>
      </c>
    </row>
    <row r="238" spans="3:5" x14ac:dyDescent="0.25">
      <c r="C238" s="1">
        <f>32272</f>
        <v>32272</v>
      </c>
      <c r="D238" s="1">
        <f>19520</f>
        <v>19520</v>
      </c>
      <c r="E238" s="1">
        <f>19.0625</f>
        <v>19.0625</v>
      </c>
    </row>
    <row r="239" spans="3:5" x14ac:dyDescent="0.25">
      <c r="C239" s="1">
        <f>32397</f>
        <v>32397</v>
      </c>
      <c r="D239" s="1">
        <f>19522</f>
        <v>19522</v>
      </c>
      <c r="E239" s="1">
        <f>19.064453125</f>
        <v>19.064453125</v>
      </c>
    </row>
    <row r="240" spans="3:5" x14ac:dyDescent="0.25">
      <c r="C240" s="1">
        <f>32511</f>
        <v>32511</v>
      </c>
      <c r="D240" s="1">
        <f>19520</f>
        <v>19520</v>
      </c>
      <c r="E240" s="1">
        <f>19.0625</f>
        <v>19.0625</v>
      </c>
    </row>
    <row r="241" spans="3:5" x14ac:dyDescent="0.25">
      <c r="C241" s="1">
        <f>32701</f>
        <v>32701</v>
      </c>
      <c r="D241" s="1">
        <f>19376</f>
        <v>19376</v>
      </c>
      <c r="E241" s="1">
        <f>18.921875</f>
        <v>18.921875</v>
      </c>
    </row>
    <row r="242" spans="3:5" x14ac:dyDescent="0.25">
      <c r="C242" s="1">
        <f>32815</f>
        <v>32815</v>
      </c>
      <c r="D242" s="1">
        <f>19376</f>
        <v>19376</v>
      </c>
      <c r="E242" s="1">
        <f>18.921875</f>
        <v>18.921875</v>
      </c>
    </row>
    <row r="243" spans="3:5" x14ac:dyDescent="0.25">
      <c r="C243" s="1">
        <f>32927</f>
        <v>32927</v>
      </c>
      <c r="D243" s="1">
        <f>19376</f>
        <v>19376</v>
      </c>
      <c r="E243" s="1">
        <f>18.921875</f>
        <v>18.921875</v>
      </c>
    </row>
    <row r="244" spans="3:5" x14ac:dyDescent="0.25">
      <c r="C244" s="1">
        <f>33047</f>
        <v>33047</v>
      </c>
      <c r="D244" s="1">
        <f>19376</f>
        <v>19376</v>
      </c>
      <c r="E244" s="1">
        <f>18.921875</f>
        <v>18.921875</v>
      </c>
    </row>
    <row r="245" spans="3:5" x14ac:dyDescent="0.25">
      <c r="C245" s="1">
        <f>33175</f>
        <v>33175</v>
      </c>
      <c r="D245" s="1">
        <f>19488</f>
        <v>19488</v>
      </c>
      <c r="E245" s="1">
        <f>19.03125</f>
        <v>19.03125</v>
      </c>
    </row>
    <row r="246" spans="3:5" x14ac:dyDescent="0.25">
      <c r="C246" s="1">
        <f>33292</f>
        <v>33292</v>
      </c>
      <c r="D246" s="1">
        <f>19488</f>
        <v>19488</v>
      </c>
      <c r="E246" s="1">
        <f>19.03125</f>
        <v>19.03125</v>
      </c>
    </row>
    <row r="247" spans="3:5" x14ac:dyDescent="0.25">
      <c r="C247" s="1">
        <f>33414</f>
        <v>33414</v>
      </c>
      <c r="D247" s="1">
        <f>19488</f>
        <v>19488</v>
      </c>
      <c r="E247" s="1">
        <f>19.03125</f>
        <v>19.03125</v>
      </c>
    </row>
    <row r="248" spans="3:5" x14ac:dyDescent="0.25">
      <c r="C248" s="1">
        <f>33527</f>
        <v>33527</v>
      </c>
      <c r="D248" s="1">
        <f>19488</f>
        <v>19488</v>
      </c>
      <c r="E248" s="1">
        <f>19.03125</f>
        <v>19.03125</v>
      </c>
    </row>
    <row r="249" spans="3:5" x14ac:dyDescent="0.25">
      <c r="C249" s="1">
        <f>33653</f>
        <v>33653</v>
      </c>
      <c r="D249" s="1">
        <f>19532</f>
        <v>19532</v>
      </c>
      <c r="E249" s="1">
        <f>19.07421875</f>
        <v>19.07421875</v>
      </c>
    </row>
    <row r="250" spans="3:5" x14ac:dyDescent="0.25">
      <c r="C250" s="1">
        <f>33777</f>
        <v>33777</v>
      </c>
      <c r="D250" s="1">
        <f>19534</f>
        <v>19534</v>
      </c>
      <c r="E250" s="1">
        <f>19.076171875</f>
        <v>19.076171875</v>
      </c>
    </row>
    <row r="251" spans="3:5" x14ac:dyDescent="0.25">
      <c r="C251" s="1">
        <f>33917</f>
        <v>33917</v>
      </c>
      <c r="D251" s="1">
        <f>19568</f>
        <v>19568</v>
      </c>
      <c r="E251" s="1">
        <f>19.109375</f>
        <v>19.109375</v>
      </c>
    </row>
    <row r="252" spans="3:5" x14ac:dyDescent="0.25">
      <c r="C252" s="1">
        <f>34046</f>
        <v>34046</v>
      </c>
      <c r="D252" s="1">
        <f>19570</f>
        <v>19570</v>
      </c>
      <c r="E252" s="1">
        <f>19.111328125</f>
        <v>19.111328125</v>
      </c>
    </row>
    <row r="253" spans="3:5" x14ac:dyDescent="0.25">
      <c r="C253" s="1">
        <f>34157</f>
        <v>34157</v>
      </c>
      <c r="D253" s="1">
        <f t="shared" ref="D253:D260" si="17">19568</f>
        <v>19568</v>
      </c>
      <c r="E253" s="1">
        <f t="shared" ref="E253:E260" si="18">19.109375</f>
        <v>19.109375</v>
      </c>
    </row>
    <row r="254" spans="3:5" x14ac:dyDescent="0.25">
      <c r="C254" s="1">
        <f>34280</f>
        <v>34280</v>
      </c>
      <c r="D254" s="1">
        <f t="shared" si="17"/>
        <v>19568</v>
      </c>
      <c r="E254" s="1">
        <f t="shared" si="18"/>
        <v>19.109375</v>
      </c>
    </row>
    <row r="255" spans="3:5" x14ac:dyDescent="0.25">
      <c r="C255" s="1">
        <f>34394</f>
        <v>34394</v>
      </c>
      <c r="D255" s="1">
        <f t="shared" si="17"/>
        <v>19568</v>
      </c>
      <c r="E255" s="1">
        <f t="shared" si="18"/>
        <v>19.109375</v>
      </c>
    </row>
    <row r="256" spans="3:5" x14ac:dyDescent="0.25">
      <c r="C256" s="1">
        <f>34533</f>
        <v>34533</v>
      </c>
      <c r="D256" s="1">
        <f t="shared" si="17"/>
        <v>19568</v>
      </c>
      <c r="E256" s="1">
        <f t="shared" si="18"/>
        <v>19.109375</v>
      </c>
    </row>
    <row r="257" spans="3:5" x14ac:dyDescent="0.25">
      <c r="C257" s="1">
        <f>34655</f>
        <v>34655</v>
      </c>
      <c r="D257" s="1">
        <f t="shared" si="17"/>
        <v>19568</v>
      </c>
      <c r="E257" s="1">
        <f t="shared" si="18"/>
        <v>19.109375</v>
      </c>
    </row>
    <row r="258" spans="3:5" x14ac:dyDescent="0.25">
      <c r="C258" s="1">
        <f>34776</f>
        <v>34776</v>
      </c>
      <c r="D258" s="1">
        <f t="shared" si="17"/>
        <v>19568</v>
      </c>
      <c r="E258" s="1">
        <f t="shared" si="18"/>
        <v>19.109375</v>
      </c>
    </row>
    <row r="259" spans="3:5" x14ac:dyDescent="0.25">
      <c r="C259" s="1">
        <f>34892</f>
        <v>34892</v>
      </c>
      <c r="D259" s="1">
        <f t="shared" si="17"/>
        <v>19568</v>
      </c>
      <c r="E259" s="1">
        <f t="shared" si="18"/>
        <v>19.109375</v>
      </c>
    </row>
    <row r="260" spans="3:5" x14ac:dyDescent="0.25">
      <c r="C260" s="1">
        <f>35013</f>
        <v>35013</v>
      </c>
      <c r="D260" s="1">
        <f t="shared" si="17"/>
        <v>19568</v>
      </c>
      <c r="E260" s="1">
        <f t="shared" si="18"/>
        <v>19.109375</v>
      </c>
    </row>
    <row r="261" spans="3:5" x14ac:dyDescent="0.25">
      <c r="C261" s="1">
        <f>35155</f>
        <v>35155</v>
      </c>
      <c r="D261" s="1">
        <f>19570</f>
        <v>19570</v>
      </c>
      <c r="E261" s="1">
        <f>19.111328125</f>
        <v>19.111328125</v>
      </c>
    </row>
    <row r="262" spans="3:5" x14ac:dyDescent="0.25">
      <c r="C262" s="1">
        <f>35289</f>
        <v>35289</v>
      </c>
      <c r="D262" s="1">
        <f>19568</f>
        <v>19568</v>
      </c>
      <c r="E262" s="1">
        <f>19.109375</f>
        <v>19.109375</v>
      </c>
    </row>
    <row r="263" spans="3:5" x14ac:dyDescent="0.25">
      <c r="C263" s="1">
        <f>35432</f>
        <v>35432</v>
      </c>
      <c r="D263" s="1">
        <f>19570</f>
        <v>19570</v>
      </c>
      <c r="E263" s="1">
        <f>19.111328125</f>
        <v>19.111328125</v>
      </c>
    </row>
    <row r="264" spans="3:5" x14ac:dyDescent="0.25">
      <c r="C264" s="1">
        <f>35572</f>
        <v>35572</v>
      </c>
      <c r="D264" s="1">
        <f>19568</f>
        <v>19568</v>
      </c>
      <c r="E264" s="1">
        <f>19.109375</f>
        <v>19.109375</v>
      </c>
    </row>
    <row r="265" spans="3:5" x14ac:dyDescent="0.25">
      <c r="C265" s="1">
        <f>35745</f>
        <v>35745</v>
      </c>
      <c r="D265" s="1">
        <f>19568</f>
        <v>19568</v>
      </c>
      <c r="E265" s="1">
        <f>19.109375</f>
        <v>19.109375</v>
      </c>
    </row>
    <row r="266" spans="3:5" x14ac:dyDescent="0.25">
      <c r="C266" s="1">
        <f>35915</f>
        <v>35915</v>
      </c>
      <c r="D266" s="1">
        <f>19568</f>
        <v>19568</v>
      </c>
      <c r="E266" s="1">
        <f>19.109375</f>
        <v>19.109375</v>
      </c>
    </row>
    <row r="267" spans="3:5" x14ac:dyDescent="0.25">
      <c r="C267" s="1">
        <f>36060</f>
        <v>36060</v>
      </c>
      <c r="D267" s="1">
        <f>19568</f>
        <v>19568</v>
      </c>
      <c r="E267" s="1">
        <f>19.109375</f>
        <v>19.109375</v>
      </c>
    </row>
    <row r="268" spans="3:5" x14ac:dyDescent="0.25">
      <c r="C268" s="1">
        <f>36191</f>
        <v>36191</v>
      </c>
      <c r="D268" s="1">
        <f>19573</f>
        <v>19573</v>
      </c>
      <c r="E268" s="1">
        <f>19.1142578125</f>
        <v>19.1142578125</v>
      </c>
    </row>
    <row r="269" spans="3:5" x14ac:dyDescent="0.25">
      <c r="C269" s="1">
        <f>36307</f>
        <v>36307</v>
      </c>
      <c r="D269" s="1">
        <f>19572</f>
        <v>19572</v>
      </c>
      <c r="E269" s="1">
        <f>19.11328125</f>
        <v>19.11328125</v>
      </c>
    </row>
    <row r="270" spans="3:5" x14ac:dyDescent="0.25">
      <c r="C270" s="1">
        <f>36422</f>
        <v>36422</v>
      </c>
      <c r="D270" s="1">
        <f>19574</f>
        <v>19574</v>
      </c>
      <c r="E270" s="1">
        <f>19.115234375</f>
        <v>19.115234375</v>
      </c>
    </row>
    <row r="271" spans="3:5" x14ac:dyDescent="0.25">
      <c r="C271" s="1">
        <f>36544</f>
        <v>36544</v>
      </c>
      <c r="D271" s="1">
        <f>19572</f>
        <v>19572</v>
      </c>
      <c r="E271" s="1">
        <f>19.11328125</f>
        <v>19.11328125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2016-01-08T15:46:54Z</cp:lastPrinted>
  <dcterms:created xsi:type="dcterms:W3CDTF">2016-01-08T15:46:54Z</dcterms:created>
  <dcterms:modified xsi:type="dcterms:W3CDTF">2016-01-08T15:36:50Z</dcterms:modified>
</cp:coreProperties>
</file>