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NeoMadPropertycross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<sst xmlns="http://schemas.openxmlformats.org/spreadsheetml/2006/main" count="9" uniqueCount="9">
  <si>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</si>
  <si>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</si>
  <si>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</si>
  <si>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</si>
  <si>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283(125x)</t>
  </si>
  <si>
    <t>AVERAGE: 131(272x)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</si>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</sst>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spPr>
            <a:ln w="19050">
              <a:solidFill>
                <a:srgbClr val="FF6600"/>
              </a:solidFill>
            </a:ln>
          </c:spPr>
          <c:cat>
            <c:numRef>
              <c:f>Sheet1!$A$2:$A$126</c:f>
              <c:numCache>
                <c:formatCode>General</c:formatCode>
                <c:ptCount val="125"/>
                <c:pt idx="0">
                  <c:v>478</c:v>
                </c:pt>
                <c:pt idx="1">
                  <c:v>776</c:v>
                </c:pt>
                <c:pt idx="2">
                  <c:v>1048</c:v>
                </c:pt>
                <c:pt idx="3">
                  <c:v>1321</c:v>
                </c:pt>
                <c:pt idx="4">
                  <c:v>1589</c:v>
                </c:pt>
                <c:pt idx="5">
                  <c:v>1849</c:v>
                </c:pt>
                <c:pt idx="6">
                  <c:v>2147</c:v>
                </c:pt>
                <c:pt idx="7">
                  <c:v>2412</c:v>
                </c:pt>
                <c:pt idx="8">
                  <c:v>2679</c:v>
                </c:pt>
                <c:pt idx="9">
                  <c:v>2945</c:v>
                </c:pt>
                <c:pt idx="10">
                  <c:v>3219</c:v>
                </c:pt>
                <c:pt idx="11">
                  <c:v>3506</c:v>
                </c:pt>
                <c:pt idx="12">
                  <c:v>3787</c:v>
                </c:pt>
                <c:pt idx="13">
                  <c:v>4057</c:v>
                </c:pt>
                <c:pt idx="14">
                  <c:v>4336</c:v>
                </c:pt>
                <c:pt idx="15">
                  <c:v>4609</c:v>
                </c:pt>
                <c:pt idx="16">
                  <c:v>4871</c:v>
                </c:pt>
                <c:pt idx="17">
                  <c:v>5180</c:v>
                </c:pt>
                <c:pt idx="18">
                  <c:v>5483</c:v>
                </c:pt>
                <c:pt idx="19">
                  <c:v>5774</c:v>
                </c:pt>
                <c:pt idx="20">
                  <c:v>6061</c:v>
                </c:pt>
                <c:pt idx="21">
                  <c:v>6342</c:v>
                </c:pt>
                <c:pt idx="22">
                  <c:v>6628</c:v>
                </c:pt>
                <c:pt idx="23">
                  <c:v>6908</c:v>
                </c:pt>
                <c:pt idx="24">
                  <c:v>7236</c:v>
                </c:pt>
                <c:pt idx="25">
                  <c:v>7519</c:v>
                </c:pt>
                <c:pt idx="26">
                  <c:v>7825</c:v>
                </c:pt>
                <c:pt idx="27">
                  <c:v>8138</c:v>
                </c:pt>
                <c:pt idx="28">
                  <c:v>8434</c:v>
                </c:pt>
                <c:pt idx="29">
                  <c:v>8720</c:v>
                </c:pt>
                <c:pt idx="30">
                  <c:v>9011</c:v>
                </c:pt>
                <c:pt idx="31">
                  <c:v>9275</c:v>
                </c:pt>
                <c:pt idx="32">
                  <c:v>9557</c:v>
                </c:pt>
                <c:pt idx="33">
                  <c:v>9861</c:v>
                </c:pt>
                <c:pt idx="34">
                  <c:v>10143</c:v>
                </c:pt>
                <c:pt idx="35">
                  <c:v>10432</c:v>
                </c:pt>
                <c:pt idx="36">
                  <c:v>10746</c:v>
                </c:pt>
                <c:pt idx="37">
                  <c:v>11043</c:v>
                </c:pt>
                <c:pt idx="38">
                  <c:v>11355</c:v>
                </c:pt>
                <c:pt idx="39">
                  <c:v>11622</c:v>
                </c:pt>
                <c:pt idx="40">
                  <c:v>11886</c:v>
                </c:pt>
                <c:pt idx="41">
                  <c:v>12161</c:v>
                </c:pt>
                <c:pt idx="42">
                  <c:v>12427</c:v>
                </c:pt>
                <c:pt idx="43">
                  <c:v>12705</c:v>
                </c:pt>
                <c:pt idx="44">
                  <c:v>12970</c:v>
                </c:pt>
                <c:pt idx="45">
                  <c:v>13236</c:v>
                </c:pt>
                <c:pt idx="46">
                  <c:v>13520</c:v>
                </c:pt>
                <c:pt idx="47">
                  <c:v>13781</c:v>
                </c:pt>
                <c:pt idx="48">
                  <c:v>14059</c:v>
                </c:pt>
                <c:pt idx="49">
                  <c:v>14344</c:v>
                </c:pt>
                <c:pt idx="50">
                  <c:v>14642</c:v>
                </c:pt>
                <c:pt idx="51">
                  <c:v>14907</c:v>
                </c:pt>
                <c:pt idx="52">
                  <c:v>15190</c:v>
                </c:pt>
                <c:pt idx="53">
                  <c:v>15462</c:v>
                </c:pt>
                <c:pt idx="54">
                  <c:v>15746</c:v>
                </c:pt>
                <c:pt idx="55">
                  <c:v>16013</c:v>
                </c:pt>
                <c:pt idx="56">
                  <c:v>16278</c:v>
                </c:pt>
                <c:pt idx="57">
                  <c:v>16545</c:v>
                </c:pt>
                <c:pt idx="58">
                  <c:v>16837</c:v>
                </c:pt>
                <c:pt idx="59">
                  <c:v>17113</c:v>
                </c:pt>
                <c:pt idx="60">
                  <c:v>17427</c:v>
                </c:pt>
                <c:pt idx="61">
                  <c:v>17707</c:v>
                </c:pt>
                <c:pt idx="62">
                  <c:v>17998</c:v>
                </c:pt>
                <c:pt idx="63">
                  <c:v>18317</c:v>
                </c:pt>
                <c:pt idx="64">
                  <c:v>18624</c:v>
                </c:pt>
                <c:pt idx="65">
                  <c:v>18944</c:v>
                </c:pt>
                <c:pt idx="66">
                  <c:v>19241</c:v>
                </c:pt>
                <c:pt idx="67">
                  <c:v>19560</c:v>
                </c:pt>
                <c:pt idx="68">
                  <c:v>19859</c:v>
                </c:pt>
                <c:pt idx="69">
                  <c:v>20161</c:v>
                </c:pt>
                <c:pt idx="70">
                  <c:v>20474</c:v>
                </c:pt>
                <c:pt idx="71">
                  <c:v>20768</c:v>
                </c:pt>
                <c:pt idx="72">
                  <c:v>21049</c:v>
                </c:pt>
                <c:pt idx="73">
                  <c:v>21325</c:v>
                </c:pt>
                <c:pt idx="74">
                  <c:v>21598</c:v>
                </c:pt>
                <c:pt idx="75">
                  <c:v>21896</c:v>
                </c:pt>
                <c:pt idx="76">
                  <c:v>22194</c:v>
                </c:pt>
                <c:pt idx="77">
                  <c:v>22462</c:v>
                </c:pt>
                <c:pt idx="78">
                  <c:v>22738</c:v>
                </c:pt>
                <c:pt idx="79">
                  <c:v>23006</c:v>
                </c:pt>
                <c:pt idx="80">
                  <c:v>23298</c:v>
                </c:pt>
                <c:pt idx="81">
                  <c:v>23565</c:v>
                </c:pt>
                <c:pt idx="82">
                  <c:v>23841</c:v>
                </c:pt>
                <c:pt idx="83">
                  <c:v>24112</c:v>
                </c:pt>
                <c:pt idx="84">
                  <c:v>24444</c:v>
                </c:pt>
                <c:pt idx="85">
                  <c:v>24754</c:v>
                </c:pt>
                <c:pt idx="86">
                  <c:v>25064</c:v>
                </c:pt>
                <c:pt idx="87">
                  <c:v>25344</c:v>
                </c:pt>
                <c:pt idx="88">
                  <c:v>25615</c:v>
                </c:pt>
                <c:pt idx="89">
                  <c:v>25901</c:v>
                </c:pt>
                <c:pt idx="90">
                  <c:v>26175</c:v>
                </c:pt>
                <c:pt idx="91">
                  <c:v>26452</c:v>
                </c:pt>
                <c:pt idx="92">
                  <c:v>26725</c:v>
                </c:pt>
                <c:pt idx="93">
                  <c:v>26982</c:v>
                </c:pt>
                <c:pt idx="94">
                  <c:v>27250</c:v>
                </c:pt>
                <c:pt idx="95">
                  <c:v>27576</c:v>
                </c:pt>
                <c:pt idx="96">
                  <c:v>27841</c:v>
                </c:pt>
                <c:pt idx="97">
                  <c:v>28118</c:v>
                </c:pt>
                <c:pt idx="98">
                  <c:v>28409</c:v>
                </c:pt>
                <c:pt idx="99">
                  <c:v>28699</c:v>
                </c:pt>
                <c:pt idx="100">
                  <c:v>28996</c:v>
                </c:pt>
                <c:pt idx="101">
                  <c:v>29274</c:v>
                </c:pt>
                <c:pt idx="102">
                  <c:v>29575</c:v>
                </c:pt>
                <c:pt idx="103">
                  <c:v>29859</c:v>
                </c:pt>
                <c:pt idx="104">
                  <c:v>30119</c:v>
                </c:pt>
                <c:pt idx="105">
                  <c:v>30393</c:v>
                </c:pt>
                <c:pt idx="106">
                  <c:v>30671</c:v>
                </c:pt>
                <c:pt idx="107">
                  <c:v>30934</c:v>
                </c:pt>
                <c:pt idx="108">
                  <c:v>31210</c:v>
                </c:pt>
                <c:pt idx="109">
                  <c:v>31488</c:v>
                </c:pt>
                <c:pt idx="110">
                  <c:v>31760</c:v>
                </c:pt>
                <c:pt idx="111">
                  <c:v>32067</c:v>
                </c:pt>
                <c:pt idx="112">
                  <c:v>32388</c:v>
                </c:pt>
                <c:pt idx="113">
                  <c:v>32724</c:v>
                </c:pt>
                <c:pt idx="114">
                  <c:v>32987</c:v>
                </c:pt>
                <c:pt idx="115">
                  <c:v>33269</c:v>
                </c:pt>
                <c:pt idx="116">
                  <c:v>33571</c:v>
                </c:pt>
                <c:pt idx="117">
                  <c:v>33954</c:v>
                </c:pt>
                <c:pt idx="118">
                  <c:v>34293</c:v>
                </c:pt>
                <c:pt idx="119">
                  <c:v>34579</c:v>
                </c:pt>
                <c:pt idx="120">
                  <c:v>34861</c:v>
                </c:pt>
                <c:pt idx="121">
                  <c:v>35138</c:v>
                </c:pt>
                <c:pt idx="122">
                  <c:v>35423</c:v>
                </c:pt>
                <c:pt idx="123">
                  <c:v>35701</c:v>
                </c:pt>
                <c:pt idx="124">
                  <c:v>35963</c:v>
                </c:pt>
              </c:numCache>
            </c:numRef>
          </c:cat>
          <c:val>
            <c:numRef>
              <c:f>Sheet1!$B$2:$B$126</c:f>
              <c:numCache>
                <c:formatCode>General</c:formatCode>
                <c:ptCount val="125"/>
                <c:pt idx="0">
                  <c:v>0</c:v>
                </c:pt>
                <c:pt idx="1">
                  <c:v>14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</c:v>
                </c:pt>
                <c:pt idx="20">
                  <c:v>15</c:v>
                </c:pt>
                <c:pt idx="21">
                  <c:v>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10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9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028976"/>
        <c:axId val="582935904"/>
      </c:lineChart>
      <c:catAx>
        <c:axId val="65702897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58293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2935904"/>
        <c:scaling>
          <c:orientation val="minMax"/>
          <c:max val="100"/>
        </c:scaling>
        <c:delete val="0"/>
        <c:axPos val="l"/>
        <c:majorGridlines>
          <c:spPr>
            <a:ln w="6350">
              <a:solidFill>
                <a:srgbClr val="333333"/>
              </a:solidFill>
            </a:ln>
          </c:spPr>
        </c:majorGridlines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144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657028976"/>
        <c:crosses val="autoZero"/>
        <c:crossBetween val="between"/>
      </c:valAx>
      <c:spPr>
        <a:solidFill>
          <a:srgbClr val="F2F2F2">
            <a:alpha val="100000"/>
          </a:srgbClr>
        </a:solidFill>
        <a:ln w="9525">
          <a:noFill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9525">
      <a:solidFill>
        <a:srgbClr val="333333"/>
      </a:solidFill>
    </a:ln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Sheet1!$C$2:$C$273</c:f>
              <c:numCache>
                <c:formatCode>General</c:formatCode>
                <c:ptCount val="272"/>
                <c:pt idx="0">
                  <c:v>495</c:v>
                </c:pt>
                <c:pt idx="1">
                  <c:v>645</c:v>
                </c:pt>
                <c:pt idx="2">
                  <c:v>792</c:v>
                </c:pt>
                <c:pt idx="3">
                  <c:v>922</c:v>
                </c:pt>
                <c:pt idx="4">
                  <c:v>1031</c:v>
                </c:pt>
                <c:pt idx="5">
                  <c:v>1144</c:v>
                </c:pt>
                <c:pt idx="6">
                  <c:v>1255</c:v>
                </c:pt>
                <c:pt idx="7">
                  <c:v>1374</c:v>
                </c:pt>
                <c:pt idx="8">
                  <c:v>1494</c:v>
                </c:pt>
                <c:pt idx="9">
                  <c:v>1603</c:v>
                </c:pt>
                <c:pt idx="10">
                  <c:v>1717</c:v>
                </c:pt>
                <c:pt idx="11">
                  <c:v>1824</c:v>
                </c:pt>
                <c:pt idx="12">
                  <c:v>1954</c:v>
                </c:pt>
                <c:pt idx="13">
                  <c:v>2077</c:v>
                </c:pt>
                <c:pt idx="14">
                  <c:v>2232</c:v>
                </c:pt>
                <c:pt idx="15">
                  <c:v>2350</c:v>
                </c:pt>
                <c:pt idx="16">
                  <c:v>2481</c:v>
                </c:pt>
                <c:pt idx="17">
                  <c:v>2601</c:v>
                </c:pt>
                <c:pt idx="18">
                  <c:v>2717</c:v>
                </c:pt>
                <c:pt idx="19">
                  <c:v>2831</c:v>
                </c:pt>
                <c:pt idx="20">
                  <c:v>2951</c:v>
                </c:pt>
                <c:pt idx="21">
                  <c:v>3059</c:v>
                </c:pt>
                <c:pt idx="22">
                  <c:v>3176</c:v>
                </c:pt>
                <c:pt idx="23">
                  <c:v>3298</c:v>
                </c:pt>
                <c:pt idx="24">
                  <c:v>3413</c:v>
                </c:pt>
                <c:pt idx="25">
                  <c:v>3545</c:v>
                </c:pt>
                <c:pt idx="26">
                  <c:v>3672</c:v>
                </c:pt>
                <c:pt idx="27">
                  <c:v>3791</c:v>
                </c:pt>
                <c:pt idx="28">
                  <c:v>3937</c:v>
                </c:pt>
                <c:pt idx="29">
                  <c:v>4059</c:v>
                </c:pt>
                <c:pt idx="30">
                  <c:v>4183</c:v>
                </c:pt>
                <c:pt idx="31">
                  <c:v>4316</c:v>
                </c:pt>
                <c:pt idx="32">
                  <c:v>4433</c:v>
                </c:pt>
                <c:pt idx="33">
                  <c:v>4544</c:v>
                </c:pt>
                <c:pt idx="34">
                  <c:v>4675</c:v>
                </c:pt>
                <c:pt idx="35">
                  <c:v>4796</c:v>
                </c:pt>
                <c:pt idx="36">
                  <c:v>4944</c:v>
                </c:pt>
                <c:pt idx="37">
                  <c:v>5064</c:v>
                </c:pt>
                <c:pt idx="38">
                  <c:v>5215</c:v>
                </c:pt>
                <c:pt idx="39">
                  <c:v>5361</c:v>
                </c:pt>
                <c:pt idx="40">
                  <c:v>5480</c:v>
                </c:pt>
                <c:pt idx="41">
                  <c:v>5647</c:v>
                </c:pt>
                <c:pt idx="42">
                  <c:v>5806</c:v>
                </c:pt>
                <c:pt idx="43">
                  <c:v>5932</c:v>
                </c:pt>
                <c:pt idx="44">
                  <c:v>6071</c:v>
                </c:pt>
                <c:pt idx="45">
                  <c:v>6205</c:v>
                </c:pt>
                <c:pt idx="46">
                  <c:v>6351</c:v>
                </c:pt>
                <c:pt idx="47">
                  <c:v>6485</c:v>
                </c:pt>
                <c:pt idx="48">
                  <c:v>6623</c:v>
                </c:pt>
                <c:pt idx="49">
                  <c:v>6753</c:v>
                </c:pt>
                <c:pt idx="50">
                  <c:v>6880</c:v>
                </c:pt>
                <c:pt idx="51">
                  <c:v>7033</c:v>
                </c:pt>
                <c:pt idx="52">
                  <c:v>7192</c:v>
                </c:pt>
                <c:pt idx="53">
                  <c:v>7331</c:v>
                </c:pt>
                <c:pt idx="54">
                  <c:v>7456</c:v>
                </c:pt>
                <c:pt idx="55">
                  <c:v>7589</c:v>
                </c:pt>
                <c:pt idx="56">
                  <c:v>7725</c:v>
                </c:pt>
                <c:pt idx="57">
                  <c:v>7857</c:v>
                </c:pt>
                <c:pt idx="58">
                  <c:v>7977</c:v>
                </c:pt>
                <c:pt idx="59">
                  <c:v>8107</c:v>
                </c:pt>
                <c:pt idx="60">
                  <c:v>8250</c:v>
                </c:pt>
                <c:pt idx="61">
                  <c:v>8385</c:v>
                </c:pt>
                <c:pt idx="62">
                  <c:v>8533</c:v>
                </c:pt>
                <c:pt idx="63">
                  <c:v>8667</c:v>
                </c:pt>
                <c:pt idx="64">
                  <c:v>8829</c:v>
                </c:pt>
                <c:pt idx="65">
                  <c:v>8978</c:v>
                </c:pt>
                <c:pt idx="66">
                  <c:v>9102</c:v>
                </c:pt>
                <c:pt idx="67">
                  <c:v>9220</c:v>
                </c:pt>
                <c:pt idx="68">
                  <c:v>9346</c:v>
                </c:pt>
                <c:pt idx="69">
                  <c:v>9471</c:v>
                </c:pt>
                <c:pt idx="70">
                  <c:v>9591</c:v>
                </c:pt>
                <c:pt idx="71">
                  <c:v>9710</c:v>
                </c:pt>
                <c:pt idx="72">
                  <c:v>9837</c:v>
                </c:pt>
                <c:pt idx="73">
                  <c:v>9974</c:v>
                </c:pt>
                <c:pt idx="74">
                  <c:v>10100</c:v>
                </c:pt>
                <c:pt idx="75">
                  <c:v>10230</c:v>
                </c:pt>
                <c:pt idx="76">
                  <c:v>10366</c:v>
                </c:pt>
                <c:pt idx="77">
                  <c:v>10509</c:v>
                </c:pt>
                <c:pt idx="78">
                  <c:v>10674</c:v>
                </c:pt>
                <c:pt idx="79">
                  <c:v>10797</c:v>
                </c:pt>
                <c:pt idx="80">
                  <c:v>10923</c:v>
                </c:pt>
                <c:pt idx="81">
                  <c:v>11062</c:v>
                </c:pt>
                <c:pt idx="82">
                  <c:v>11187</c:v>
                </c:pt>
                <c:pt idx="83">
                  <c:v>11319</c:v>
                </c:pt>
                <c:pt idx="84">
                  <c:v>11436</c:v>
                </c:pt>
                <c:pt idx="85">
                  <c:v>11552</c:v>
                </c:pt>
                <c:pt idx="86">
                  <c:v>11691</c:v>
                </c:pt>
                <c:pt idx="87">
                  <c:v>11809</c:v>
                </c:pt>
                <c:pt idx="88">
                  <c:v>11929</c:v>
                </c:pt>
                <c:pt idx="89">
                  <c:v>12054</c:v>
                </c:pt>
                <c:pt idx="90">
                  <c:v>12189</c:v>
                </c:pt>
                <c:pt idx="91">
                  <c:v>12321</c:v>
                </c:pt>
                <c:pt idx="92">
                  <c:v>12474</c:v>
                </c:pt>
                <c:pt idx="93">
                  <c:v>12585</c:v>
                </c:pt>
                <c:pt idx="94">
                  <c:v>12705</c:v>
                </c:pt>
                <c:pt idx="95">
                  <c:v>12829</c:v>
                </c:pt>
                <c:pt idx="96">
                  <c:v>12941</c:v>
                </c:pt>
                <c:pt idx="97">
                  <c:v>13073</c:v>
                </c:pt>
                <c:pt idx="98">
                  <c:v>13201</c:v>
                </c:pt>
                <c:pt idx="99">
                  <c:v>13348</c:v>
                </c:pt>
                <c:pt idx="100">
                  <c:v>13471</c:v>
                </c:pt>
                <c:pt idx="101">
                  <c:v>13606</c:v>
                </c:pt>
                <c:pt idx="102">
                  <c:v>13731</c:v>
                </c:pt>
                <c:pt idx="103">
                  <c:v>13860</c:v>
                </c:pt>
                <c:pt idx="104">
                  <c:v>13980</c:v>
                </c:pt>
                <c:pt idx="105">
                  <c:v>14103</c:v>
                </c:pt>
                <c:pt idx="106">
                  <c:v>14258</c:v>
                </c:pt>
                <c:pt idx="107">
                  <c:v>14402</c:v>
                </c:pt>
                <c:pt idx="108">
                  <c:v>14604</c:v>
                </c:pt>
                <c:pt idx="109">
                  <c:v>14715</c:v>
                </c:pt>
                <c:pt idx="110">
                  <c:v>14836</c:v>
                </c:pt>
                <c:pt idx="111">
                  <c:v>14981</c:v>
                </c:pt>
                <c:pt idx="112">
                  <c:v>15099</c:v>
                </c:pt>
                <c:pt idx="113">
                  <c:v>15223</c:v>
                </c:pt>
                <c:pt idx="114">
                  <c:v>15363</c:v>
                </c:pt>
                <c:pt idx="115">
                  <c:v>15507</c:v>
                </c:pt>
                <c:pt idx="116">
                  <c:v>15645</c:v>
                </c:pt>
                <c:pt idx="117">
                  <c:v>15792</c:v>
                </c:pt>
                <c:pt idx="118">
                  <c:v>15947</c:v>
                </c:pt>
                <c:pt idx="119">
                  <c:v>16073</c:v>
                </c:pt>
                <c:pt idx="120">
                  <c:v>16194</c:v>
                </c:pt>
                <c:pt idx="121">
                  <c:v>16325</c:v>
                </c:pt>
                <c:pt idx="122">
                  <c:v>16450</c:v>
                </c:pt>
                <c:pt idx="123">
                  <c:v>16561</c:v>
                </c:pt>
                <c:pt idx="124">
                  <c:v>16698</c:v>
                </c:pt>
                <c:pt idx="125">
                  <c:v>16823</c:v>
                </c:pt>
                <c:pt idx="126">
                  <c:v>16948</c:v>
                </c:pt>
                <c:pt idx="127">
                  <c:v>17077</c:v>
                </c:pt>
                <c:pt idx="128">
                  <c:v>17290</c:v>
                </c:pt>
                <c:pt idx="129">
                  <c:v>17411</c:v>
                </c:pt>
                <c:pt idx="130">
                  <c:v>17548</c:v>
                </c:pt>
                <c:pt idx="131">
                  <c:v>17676</c:v>
                </c:pt>
                <c:pt idx="132">
                  <c:v>17800</c:v>
                </c:pt>
                <c:pt idx="133">
                  <c:v>17914</c:v>
                </c:pt>
                <c:pt idx="134">
                  <c:v>18030</c:v>
                </c:pt>
                <c:pt idx="135">
                  <c:v>18163</c:v>
                </c:pt>
                <c:pt idx="136">
                  <c:v>18299</c:v>
                </c:pt>
                <c:pt idx="137">
                  <c:v>18442</c:v>
                </c:pt>
                <c:pt idx="138">
                  <c:v>18584</c:v>
                </c:pt>
                <c:pt idx="139">
                  <c:v>18724</c:v>
                </c:pt>
                <c:pt idx="140">
                  <c:v>18889</c:v>
                </c:pt>
                <c:pt idx="141">
                  <c:v>19074</c:v>
                </c:pt>
                <c:pt idx="142">
                  <c:v>19203</c:v>
                </c:pt>
                <c:pt idx="143">
                  <c:v>19360</c:v>
                </c:pt>
                <c:pt idx="144">
                  <c:v>19502</c:v>
                </c:pt>
                <c:pt idx="145">
                  <c:v>19661</c:v>
                </c:pt>
                <c:pt idx="146">
                  <c:v>19799</c:v>
                </c:pt>
                <c:pt idx="147">
                  <c:v>19950</c:v>
                </c:pt>
                <c:pt idx="148">
                  <c:v>20076</c:v>
                </c:pt>
                <c:pt idx="149">
                  <c:v>20220</c:v>
                </c:pt>
                <c:pt idx="150">
                  <c:v>20367</c:v>
                </c:pt>
                <c:pt idx="151">
                  <c:v>20505</c:v>
                </c:pt>
                <c:pt idx="152">
                  <c:v>20682</c:v>
                </c:pt>
                <c:pt idx="153">
                  <c:v>20801</c:v>
                </c:pt>
                <c:pt idx="154">
                  <c:v>20920</c:v>
                </c:pt>
                <c:pt idx="155">
                  <c:v>21043</c:v>
                </c:pt>
                <c:pt idx="156">
                  <c:v>21175</c:v>
                </c:pt>
                <c:pt idx="157">
                  <c:v>21294</c:v>
                </c:pt>
                <c:pt idx="158">
                  <c:v>21430</c:v>
                </c:pt>
                <c:pt idx="159">
                  <c:v>21550</c:v>
                </c:pt>
                <c:pt idx="160">
                  <c:v>21682</c:v>
                </c:pt>
                <c:pt idx="161">
                  <c:v>21795</c:v>
                </c:pt>
                <c:pt idx="162">
                  <c:v>21923</c:v>
                </c:pt>
                <c:pt idx="163">
                  <c:v>22046</c:v>
                </c:pt>
                <c:pt idx="164">
                  <c:v>22170</c:v>
                </c:pt>
                <c:pt idx="165">
                  <c:v>22327</c:v>
                </c:pt>
                <c:pt idx="166">
                  <c:v>22450</c:v>
                </c:pt>
                <c:pt idx="167">
                  <c:v>22605</c:v>
                </c:pt>
                <c:pt idx="168">
                  <c:v>22732</c:v>
                </c:pt>
                <c:pt idx="169">
                  <c:v>22855</c:v>
                </c:pt>
                <c:pt idx="170">
                  <c:v>22980</c:v>
                </c:pt>
                <c:pt idx="171">
                  <c:v>23104</c:v>
                </c:pt>
                <c:pt idx="172">
                  <c:v>23222</c:v>
                </c:pt>
                <c:pt idx="173">
                  <c:v>23356</c:v>
                </c:pt>
                <c:pt idx="174">
                  <c:v>23475</c:v>
                </c:pt>
                <c:pt idx="175">
                  <c:v>23637</c:v>
                </c:pt>
                <c:pt idx="176">
                  <c:v>23778</c:v>
                </c:pt>
                <c:pt idx="177">
                  <c:v>23899</c:v>
                </c:pt>
                <c:pt idx="178">
                  <c:v>24024</c:v>
                </c:pt>
                <c:pt idx="179">
                  <c:v>24164</c:v>
                </c:pt>
                <c:pt idx="180">
                  <c:v>24299</c:v>
                </c:pt>
                <c:pt idx="181">
                  <c:v>24444</c:v>
                </c:pt>
                <c:pt idx="182">
                  <c:v>24583</c:v>
                </c:pt>
                <c:pt idx="183">
                  <c:v>24720</c:v>
                </c:pt>
                <c:pt idx="184">
                  <c:v>24863</c:v>
                </c:pt>
                <c:pt idx="185">
                  <c:v>25007</c:v>
                </c:pt>
                <c:pt idx="186">
                  <c:v>25141</c:v>
                </c:pt>
                <c:pt idx="187">
                  <c:v>25255</c:v>
                </c:pt>
                <c:pt idx="188">
                  <c:v>25384</c:v>
                </c:pt>
                <c:pt idx="189">
                  <c:v>25496</c:v>
                </c:pt>
                <c:pt idx="190">
                  <c:v>25643</c:v>
                </c:pt>
                <c:pt idx="191">
                  <c:v>25773</c:v>
                </c:pt>
                <c:pt idx="192">
                  <c:v>25887</c:v>
                </c:pt>
                <c:pt idx="193">
                  <c:v>26014</c:v>
                </c:pt>
                <c:pt idx="194">
                  <c:v>26160</c:v>
                </c:pt>
                <c:pt idx="195">
                  <c:v>26297</c:v>
                </c:pt>
                <c:pt idx="196">
                  <c:v>26420</c:v>
                </c:pt>
                <c:pt idx="197">
                  <c:v>26550</c:v>
                </c:pt>
                <c:pt idx="198">
                  <c:v>26678</c:v>
                </c:pt>
                <c:pt idx="199">
                  <c:v>26808</c:v>
                </c:pt>
                <c:pt idx="200">
                  <c:v>26938</c:v>
                </c:pt>
                <c:pt idx="201">
                  <c:v>27076</c:v>
                </c:pt>
                <c:pt idx="202">
                  <c:v>27196</c:v>
                </c:pt>
                <c:pt idx="203">
                  <c:v>27324</c:v>
                </c:pt>
                <c:pt idx="204">
                  <c:v>27483</c:v>
                </c:pt>
                <c:pt idx="205">
                  <c:v>27612</c:v>
                </c:pt>
                <c:pt idx="206">
                  <c:v>27731</c:v>
                </c:pt>
                <c:pt idx="207">
                  <c:v>27852</c:v>
                </c:pt>
                <c:pt idx="208">
                  <c:v>27971</c:v>
                </c:pt>
                <c:pt idx="209">
                  <c:v>28090</c:v>
                </c:pt>
                <c:pt idx="210">
                  <c:v>28225</c:v>
                </c:pt>
                <c:pt idx="211">
                  <c:v>28369</c:v>
                </c:pt>
                <c:pt idx="212">
                  <c:v>28501</c:v>
                </c:pt>
                <c:pt idx="213">
                  <c:v>28648</c:v>
                </c:pt>
                <c:pt idx="214">
                  <c:v>28793</c:v>
                </c:pt>
                <c:pt idx="215">
                  <c:v>28929</c:v>
                </c:pt>
                <c:pt idx="216">
                  <c:v>29079</c:v>
                </c:pt>
                <c:pt idx="217">
                  <c:v>29215</c:v>
                </c:pt>
                <c:pt idx="218">
                  <c:v>29343</c:v>
                </c:pt>
                <c:pt idx="219">
                  <c:v>29479</c:v>
                </c:pt>
                <c:pt idx="220">
                  <c:v>29609</c:v>
                </c:pt>
                <c:pt idx="221">
                  <c:v>29773</c:v>
                </c:pt>
                <c:pt idx="222">
                  <c:v>29892</c:v>
                </c:pt>
                <c:pt idx="223">
                  <c:v>30005</c:v>
                </c:pt>
                <c:pt idx="224">
                  <c:v>30124</c:v>
                </c:pt>
                <c:pt idx="225">
                  <c:v>30239</c:v>
                </c:pt>
                <c:pt idx="226">
                  <c:v>30399</c:v>
                </c:pt>
                <c:pt idx="227">
                  <c:v>30525</c:v>
                </c:pt>
                <c:pt idx="228">
                  <c:v>30648</c:v>
                </c:pt>
                <c:pt idx="229">
                  <c:v>30787</c:v>
                </c:pt>
                <c:pt idx="230">
                  <c:v>30900</c:v>
                </c:pt>
                <c:pt idx="231">
                  <c:v>31051</c:v>
                </c:pt>
                <c:pt idx="232">
                  <c:v>31188</c:v>
                </c:pt>
                <c:pt idx="233">
                  <c:v>31312</c:v>
                </c:pt>
                <c:pt idx="234">
                  <c:v>31432</c:v>
                </c:pt>
                <c:pt idx="235">
                  <c:v>31553</c:v>
                </c:pt>
                <c:pt idx="236">
                  <c:v>31678</c:v>
                </c:pt>
                <c:pt idx="237">
                  <c:v>31824</c:v>
                </c:pt>
                <c:pt idx="238">
                  <c:v>31962</c:v>
                </c:pt>
                <c:pt idx="239">
                  <c:v>32094</c:v>
                </c:pt>
                <c:pt idx="240">
                  <c:v>32234</c:v>
                </c:pt>
                <c:pt idx="241">
                  <c:v>32370</c:v>
                </c:pt>
                <c:pt idx="242">
                  <c:v>32501</c:v>
                </c:pt>
                <c:pt idx="243">
                  <c:v>32639</c:v>
                </c:pt>
                <c:pt idx="244">
                  <c:v>32779</c:v>
                </c:pt>
                <c:pt idx="245">
                  <c:v>32890</c:v>
                </c:pt>
                <c:pt idx="246">
                  <c:v>33010</c:v>
                </c:pt>
                <c:pt idx="247">
                  <c:v>33129</c:v>
                </c:pt>
                <c:pt idx="248">
                  <c:v>33265</c:v>
                </c:pt>
                <c:pt idx="249">
                  <c:v>33404</c:v>
                </c:pt>
                <c:pt idx="250">
                  <c:v>33538</c:v>
                </c:pt>
                <c:pt idx="251">
                  <c:v>33692</c:v>
                </c:pt>
                <c:pt idx="252">
                  <c:v>33855</c:v>
                </c:pt>
                <c:pt idx="253">
                  <c:v>34055</c:v>
                </c:pt>
                <c:pt idx="254">
                  <c:v>34201</c:v>
                </c:pt>
                <c:pt idx="255">
                  <c:v>34318</c:v>
                </c:pt>
                <c:pt idx="256">
                  <c:v>34433</c:v>
                </c:pt>
                <c:pt idx="257">
                  <c:v>34552</c:v>
                </c:pt>
                <c:pt idx="258">
                  <c:v>34684</c:v>
                </c:pt>
                <c:pt idx="259">
                  <c:v>34806</c:v>
                </c:pt>
                <c:pt idx="260">
                  <c:v>34930</c:v>
                </c:pt>
                <c:pt idx="261">
                  <c:v>35055</c:v>
                </c:pt>
                <c:pt idx="262">
                  <c:v>35178</c:v>
                </c:pt>
                <c:pt idx="263">
                  <c:v>35299</c:v>
                </c:pt>
                <c:pt idx="264">
                  <c:v>35430</c:v>
                </c:pt>
                <c:pt idx="265">
                  <c:v>35554</c:v>
                </c:pt>
                <c:pt idx="266">
                  <c:v>35671</c:v>
                </c:pt>
                <c:pt idx="267">
                  <c:v>35792</c:v>
                </c:pt>
                <c:pt idx="268">
                  <c:v>35910</c:v>
                </c:pt>
                <c:pt idx="269">
                  <c:v>36027</c:v>
                </c:pt>
                <c:pt idx="270">
                  <c:v>36141</c:v>
                </c:pt>
                <c:pt idx="271">
                  <c:v>36259</c:v>
                </c:pt>
              </c:numCache>
            </c:numRef>
          </c:cat>
          <c:val>
            <c:numRef>
              <c:f>Sheet1!$E$2:$E$273</c:f>
              <c:numCache>
                <c:formatCode>General</c:formatCode>
                <c:ptCount val="272"/>
                <c:pt idx="0">
                  <c:v>3.6962890625</c:v>
                </c:pt>
                <c:pt idx="1">
                  <c:v>5.291015625</c:v>
                </c:pt>
                <c:pt idx="2">
                  <c:v>9.1005859375</c:v>
                </c:pt>
                <c:pt idx="3">
                  <c:v>11.5390625</c:v>
                </c:pt>
                <c:pt idx="4">
                  <c:v>11.7353515625</c:v>
                </c:pt>
                <c:pt idx="5">
                  <c:v>11.736328125</c:v>
                </c:pt>
                <c:pt idx="6">
                  <c:v>11.7353515625</c:v>
                </c:pt>
                <c:pt idx="7">
                  <c:v>11.736328125</c:v>
                </c:pt>
                <c:pt idx="8">
                  <c:v>11.7548828125</c:v>
                </c:pt>
                <c:pt idx="9">
                  <c:v>11.7548828125</c:v>
                </c:pt>
                <c:pt idx="10">
                  <c:v>11.7548828125</c:v>
                </c:pt>
                <c:pt idx="11">
                  <c:v>11.7548828125</c:v>
                </c:pt>
                <c:pt idx="12">
                  <c:v>11.8076171875</c:v>
                </c:pt>
                <c:pt idx="13">
                  <c:v>11.896484375</c:v>
                </c:pt>
                <c:pt idx="14">
                  <c:v>11.953125</c:v>
                </c:pt>
                <c:pt idx="15">
                  <c:v>11.951171875</c:v>
                </c:pt>
                <c:pt idx="16">
                  <c:v>11.9560546875</c:v>
                </c:pt>
                <c:pt idx="17">
                  <c:v>11.955078125</c:v>
                </c:pt>
                <c:pt idx="18">
                  <c:v>11.955078125</c:v>
                </c:pt>
                <c:pt idx="19">
                  <c:v>11.955078125</c:v>
                </c:pt>
                <c:pt idx="20">
                  <c:v>11.955078125</c:v>
                </c:pt>
                <c:pt idx="21">
                  <c:v>11.830078125</c:v>
                </c:pt>
                <c:pt idx="22">
                  <c:v>11.830078125</c:v>
                </c:pt>
                <c:pt idx="23">
                  <c:v>11.83203125</c:v>
                </c:pt>
                <c:pt idx="24">
                  <c:v>11.830078125</c:v>
                </c:pt>
                <c:pt idx="25">
                  <c:v>11.826171875</c:v>
                </c:pt>
                <c:pt idx="26">
                  <c:v>11.826171875</c:v>
                </c:pt>
                <c:pt idx="27">
                  <c:v>11.826171875</c:v>
                </c:pt>
                <c:pt idx="28">
                  <c:v>11.826171875</c:v>
                </c:pt>
                <c:pt idx="29">
                  <c:v>11.826171875</c:v>
                </c:pt>
                <c:pt idx="30">
                  <c:v>11.826171875</c:v>
                </c:pt>
                <c:pt idx="31">
                  <c:v>11.826171875</c:v>
                </c:pt>
                <c:pt idx="32">
                  <c:v>11.828125</c:v>
                </c:pt>
                <c:pt idx="33">
                  <c:v>11.826171875</c:v>
                </c:pt>
                <c:pt idx="34">
                  <c:v>11.8271484375</c:v>
                </c:pt>
                <c:pt idx="35">
                  <c:v>11.826171875</c:v>
                </c:pt>
                <c:pt idx="36">
                  <c:v>11.828125</c:v>
                </c:pt>
                <c:pt idx="37">
                  <c:v>11.826171875</c:v>
                </c:pt>
                <c:pt idx="38">
                  <c:v>11.826171875</c:v>
                </c:pt>
                <c:pt idx="39">
                  <c:v>11.8251953125</c:v>
                </c:pt>
                <c:pt idx="40">
                  <c:v>11.83984375</c:v>
                </c:pt>
                <c:pt idx="41">
                  <c:v>12.0791015625</c:v>
                </c:pt>
                <c:pt idx="42">
                  <c:v>12.8505859375</c:v>
                </c:pt>
                <c:pt idx="43">
                  <c:v>13.294921875</c:v>
                </c:pt>
                <c:pt idx="44">
                  <c:v>13.490234375</c:v>
                </c:pt>
                <c:pt idx="45">
                  <c:v>14.14453125</c:v>
                </c:pt>
                <c:pt idx="46">
                  <c:v>14.6591796875</c:v>
                </c:pt>
                <c:pt idx="47">
                  <c:v>15.6953125</c:v>
                </c:pt>
                <c:pt idx="48">
                  <c:v>15.712890625</c:v>
                </c:pt>
                <c:pt idx="49">
                  <c:v>15.712890625</c:v>
                </c:pt>
                <c:pt idx="50">
                  <c:v>15.712890625</c:v>
                </c:pt>
                <c:pt idx="51">
                  <c:v>15.71484375</c:v>
                </c:pt>
                <c:pt idx="52">
                  <c:v>15.712890625</c:v>
                </c:pt>
                <c:pt idx="53">
                  <c:v>15.71484375</c:v>
                </c:pt>
                <c:pt idx="54">
                  <c:v>15.712890625</c:v>
                </c:pt>
                <c:pt idx="55">
                  <c:v>15.7138671875</c:v>
                </c:pt>
                <c:pt idx="56">
                  <c:v>15.712890625</c:v>
                </c:pt>
                <c:pt idx="57">
                  <c:v>15.712890625</c:v>
                </c:pt>
                <c:pt idx="58">
                  <c:v>15.712890625</c:v>
                </c:pt>
                <c:pt idx="59">
                  <c:v>15.712890625</c:v>
                </c:pt>
                <c:pt idx="60">
                  <c:v>15.71484375</c:v>
                </c:pt>
                <c:pt idx="61">
                  <c:v>15.712890625</c:v>
                </c:pt>
                <c:pt idx="62">
                  <c:v>15.8671875</c:v>
                </c:pt>
                <c:pt idx="63">
                  <c:v>15.869140625</c:v>
                </c:pt>
                <c:pt idx="64">
                  <c:v>15.9208984375</c:v>
                </c:pt>
                <c:pt idx="65">
                  <c:v>17.0634765625</c:v>
                </c:pt>
                <c:pt idx="66">
                  <c:v>17.126953125</c:v>
                </c:pt>
                <c:pt idx="67">
                  <c:v>17.125</c:v>
                </c:pt>
                <c:pt idx="68">
                  <c:v>17.126953125</c:v>
                </c:pt>
                <c:pt idx="69">
                  <c:v>17.125</c:v>
                </c:pt>
                <c:pt idx="70">
                  <c:v>17.125</c:v>
                </c:pt>
                <c:pt idx="71">
                  <c:v>17.125</c:v>
                </c:pt>
                <c:pt idx="72">
                  <c:v>17.125</c:v>
                </c:pt>
                <c:pt idx="73">
                  <c:v>17.1259765625</c:v>
                </c:pt>
                <c:pt idx="74">
                  <c:v>17.125</c:v>
                </c:pt>
                <c:pt idx="75">
                  <c:v>17.126953125</c:v>
                </c:pt>
                <c:pt idx="76">
                  <c:v>17.125</c:v>
                </c:pt>
                <c:pt idx="77">
                  <c:v>17.126953125</c:v>
                </c:pt>
                <c:pt idx="78">
                  <c:v>17.125</c:v>
                </c:pt>
                <c:pt idx="79">
                  <c:v>17.125</c:v>
                </c:pt>
                <c:pt idx="80">
                  <c:v>17.125</c:v>
                </c:pt>
                <c:pt idx="81">
                  <c:v>17.125</c:v>
                </c:pt>
                <c:pt idx="82">
                  <c:v>17.125</c:v>
                </c:pt>
                <c:pt idx="83">
                  <c:v>17.125</c:v>
                </c:pt>
                <c:pt idx="84">
                  <c:v>17.126953125</c:v>
                </c:pt>
                <c:pt idx="85">
                  <c:v>17.125</c:v>
                </c:pt>
                <c:pt idx="86">
                  <c:v>17.361328125</c:v>
                </c:pt>
                <c:pt idx="87">
                  <c:v>17.359375</c:v>
                </c:pt>
                <c:pt idx="88">
                  <c:v>17.359375</c:v>
                </c:pt>
                <c:pt idx="89">
                  <c:v>17.359375</c:v>
                </c:pt>
                <c:pt idx="90">
                  <c:v>17.359375</c:v>
                </c:pt>
                <c:pt idx="91">
                  <c:v>17.359375</c:v>
                </c:pt>
                <c:pt idx="92">
                  <c:v>17.359375</c:v>
                </c:pt>
                <c:pt idx="93">
                  <c:v>17.359375</c:v>
                </c:pt>
                <c:pt idx="94">
                  <c:v>17.359375</c:v>
                </c:pt>
                <c:pt idx="95">
                  <c:v>17.359375</c:v>
                </c:pt>
                <c:pt idx="96">
                  <c:v>17.359375</c:v>
                </c:pt>
                <c:pt idx="97">
                  <c:v>17.361328125</c:v>
                </c:pt>
                <c:pt idx="98">
                  <c:v>17.359375</c:v>
                </c:pt>
                <c:pt idx="99">
                  <c:v>17.361328125</c:v>
                </c:pt>
                <c:pt idx="100">
                  <c:v>17.359375</c:v>
                </c:pt>
                <c:pt idx="101">
                  <c:v>17.361328125</c:v>
                </c:pt>
                <c:pt idx="102">
                  <c:v>17.359375</c:v>
                </c:pt>
                <c:pt idx="103">
                  <c:v>17.361328125</c:v>
                </c:pt>
                <c:pt idx="104">
                  <c:v>17.359375</c:v>
                </c:pt>
                <c:pt idx="105">
                  <c:v>17.359375</c:v>
                </c:pt>
                <c:pt idx="106">
                  <c:v>17.359375</c:v>
                </c:pt>
                <c:pt idx="107">
                  <c:v>17.3603515625</c:v>
                </c:pt>
                <c:pt idx="108">
                  <c:v>17.2587890625</c:v>
                </c:pt>
                <c:pt idx="109">
                  <c:v>17.275390625</c:v>
                </c:pt>
                <c:pt idx="110">
                  <c:v>17.2734375</c:v>
                </c:pt>
                <c:pt idx="111">
                  <c:v>17.275390625</c:v>
                </c:pt>
                <c:pt idx="112">
                  <c:v>17.2734375</c:v>
                </c:pt>
                <c:pt idx="113">
                  <c:v>17.2734375</c:v>
                </c:pt>
                <c:pt idx="114">
                  <c:v>17.2734375</c:v>
                </c:pt>
                <c:pt idx="115">
                  <c:v>17.2734375</c:v>
                </c:pt>
                <c:pt idx="116">
                  <c:v>17.2734375</c:v>
                </c:pt>
                <c:pt idx="117">
                  <c:v>17.6171875</c:v>
                </c:pt>
                <c:pt idx="118">
                  <c:v>17.66015625</c:v>
                </c:pt>
                <c:pt idx="119">
                  <c:v>17.6611328125</c:v>
                </c:pt>
                <c:pt idx="120">
                  <c:v>17.66015625</c:v>
                </c:pt>
                <c:pt idx="121">
                  <c:v>17.66015625</c:v>
                </c:pt>
                <c:pt idx="122">
                  <c:v>17.66015625</c:v>
                </c:pt>
                <c:pt idx="123">
                  <c:v>17.66015625</c:v>
                </c:pt>
                <c:pt idx="124">
                  <c:v>17.66015625</c:v>
                </c:pt>
                <c:pt idx="125">
                  <c:v>17.66015625</c:v>
                </c:pt>
                <c:pt idx="126">
                  <c:v>17.662109375</c:v>
                </c:pt>
                <c:pt idx="127">
                  <c:v>17.66015625</c:v>
                </c:pt>
                <c:pt idx="128">
                  <c:v>17.662109375</c:v>
                </c:pt>
                <c:pt idx="129">
                  <c:v>17.66015625</c:v>
                </c:pt>
                <c:pt idx="130">
                  <c:v>17.6611328125</c:v>
                </c:pt>
                <c:pt idx="131">
                  <c:v>17.51171875</c:v>
                </c:pt>
                <c:pt idx="132">
                  <c:v>17.513671875</c:v>
                </c:pt>
                <c:pt idx="133">
                  <c:v>17.51171875</c:v>
                </c:pt>
                <c:pt idx="134">
                  <c:v>17.51171875</c:v>
                </c:pt>
                <c:pt idx="135">
                  <c:v>17.640625</c:v>
                </c:pt>
                <c:pt idx="136">
                  <c:v>17.640625</c:v>
                </c:pt>
                <c:pt idx="137">
                  <c:v>17.6416015625</c:v>
                </c:pt>
                <c:pt idx="138">
                  <c:v>17.6875</c:v>
                </c:pt>
                <c:pt idx="139">
                  <c:v>17.689453125</c:v>
                </c:pt>
                <c:pt idx="140">
                  <c:v>17.73828125</c:v>
                </c:pt>
                <c:pt idx="141">
                  <c:v>17.748046875</c:v>
                </c:pt>
                <c:pt idx="142">
                  <c:v>17.74609375</c:v>
                </c:pt>
                <c:pt idx="143">
                  <c:v>17.748046875</c:v>
                </c:pt>
                <c:pt idx="144">
                  <c:v>17.74609375</c:v>
                </c:pt>
                <c:pt idx="145">
                  <c:v>17.751953125</c:v>
                </c:pt>
                <c:pt idx="146">
                  <c:v>17.75</c:v>
                </c:pt>
                <c:pt idx="147">
                  <c:v>17.751953125</c:v>
                </c:pt>
                <c:pt idx="148">
                  <c:v>17.75</c:v>
                </c:pt>
                <c:pt idx="149">
                  <c:v>17.75</c:v>
                </c:pt>
                <c:pt idx="150">
                  <c:v>17.75</c:v>
                </c:pt>
                <c:pt idx="151">
                  <c:v>17.75</c:v>
                </c:pt>
                <c:pt idx="152">
                  <c:v>17.90625</c:v>
                </c:pt>
                <c:pt idx="153">
                  <c:v>17.8125</c:v>
                </c:pt>
                <c:pt idx="154">
                  <c:v>17.8125</c:v>
                </c:pt>
                <c:pt idx="155">
                  <c:v>17.8125</c:v>
                </c:pt>
                <c:pt idx="156">
                  <c:v>17.814453125</c:v>
                </c:pt>
                <c:pt idx="157">
                  <c:v>17.8125</c:v>
                </c:pt>
                <c:pt idx="158">
                  <c:v>17.814453125</c:v>
                </c:pt>
                <c:pt idx="159">
                  <c:v>17.8125</c:v>
                </c:pt>
                <c:pt idx="160">
                  <c:v>17.814453125</c:v>
                </c:pt>
                <c:pt idx="161">
                  <c:v>17.8125</c:v>
                </c:pt>
                <c:pt idx="162">
                  <c:v>17.8125</c:v>
                </c:pt>
                <c:pt idx="163">
                  <c:v>17.8125</c:v>
                </c:pt>
                <c:pt idx="164">
                  <c:v>17.8125</c:v>
                </c:pt>
                <c:pt idx="165">
                  <c:v>17.814453125</c:v>
                </c:pt>
                <c:pt idx="166">
                  <c:v>17.8125</c:v>
                </c:pt>
                <c:pt idx="167">
                  <c:v>17.814453125</c:v>
                </c:pt>
                <c:pt idx="168">
                  <c:v>17.8125</c:v>
                </c:pt>
                <c:pt idx="169">
                  <c:v>17.90625</c:v>
                </c:pt>
                <c:pt idx="170">
                  <c:v>17.90625</c:v>
                </c:pt>
                <c:pt idx="171">
                  <c:v>17.908203125</c:v>
                </c:pt>
                <c:pt idx="172">
                  <c:v>17.90625</c:v>
                </c:pt>
                <c:pt idx="173">
                  <c:v>17.9072265625</c:v>
                </c:pt>
                <c:pt idx="174">
                  <c:v>17.90625</c:v>
                </c:pt>
                <c:pt idx="175">
                  <c:v>17.9609375</c:v>
                </c:pt>
                <c:pt idx="176">
                  <c:v>18.9609375</c:v>
                </c:pt>
                <c:pt idx="177">
                  <c:v>18.9619140625</c:v>
                </c:pt>
                <c:pt idx="178">
                  <c:v>18.9609375</c:v>
                </c:pt>
                <c:pt idx="179">
                  <c:v>18.9609375</c:v>
                </c:pt>
                <c:pt idx="180">
                  <c:v>18.9609375</c:v>
                </c:pt>
                <c:pt idx="181">
                  <c:v>18.9609375</c:v>
                </c:pt>
                <c:pt idx="182">
                  <c:v>18.9609375</c:v>
                </c:pt>
                <c:pt idx="183">
                  <c:v>18.9609375</c:v>
                </c:pt>
                <c:pt idx="184">
                  <c:v>18.962890625</c:v>
                </c:pt>
                <c:pt idx="185">
                  <c:v>18.9609375</c:v>
                </c:pt>
                <c:pt idx="186">
                  <c:v>18.962890625</c:v>
                </c:pt>
                <c:pt idx="187">
                  <c:v>18.9609375</c:v>
                </c:pt>
                <c:pt idx="188">
                  <c:v>18.9609375</c:v>
                </c:pt>
                <c:pt idx="189">
                  <c:v>18.9609375</c:v>
                </c:pt>
                <c:pt idx="190">
                  <c:v>18.9609375</c:v>
                </c:pt>
                <c:pt idx="191">
                  <c:v>18.9609375</c:v>
                </c:pt>
                <c:pt idx="192">
                  <c:v>18.9609375</c:v>
                </c:pt>
                <c:pt idx="193">
                  <c:v>18.962890625</c:v>
                </c:pt>
                <c:pt idx="194">
                  <c:v>18.9609375</c:v>
                </c:pt>
                <c:pt idx="195">
                  <c:v>18.962890625</c:v>
                </c:pt>
                <c:pt idx="196">
                  <c:v>18.9609375</c:v>
                </c:pt>
                <c:pt idx="197">
                  <c:v>18.962890625</c:v>
                </c:pt>
                <c:pt idx="198">
                  <c:v>19.16015625</c:v>
                </c:pt>
                <c:pt idx="199">
                  <c:v>19.162109375</c:v>
                </c:pt>
                <c:pt idx="200">
                  <c:v>19.16015625</c:v>
                </c:pt>
                <c:pt idx="201">
                  <c:v>19.162109375</c:v>
                </c:pt>
                <c:pt idx="202">
                  <c:v>19.16015625</c:v>
                </c:pt>
                <c:pt idx="203">
                  <c:v>19.162109375</c:v>
                </c:pt>
                <c:pt idx="204">
                  <c:v>19.16015625</c:v>
                </c:pt>
                <c:pt idx="205">
                  <c:v>19.16015625</c:v>
                </c:pt>
                <c:pt idx="206">
                  <c:v>19.16015625</c:v>
                </c:pt>
                <c:pt idx="207">
                  <c:v>19.16015625</c:v>
                </c:pt>
                <c:pt idx="208">
                  <c:v>19.16015625</c:v>
                </c:pt>
                <c:pt idx="209">
                  <c:v>19.16015625</c:v>
                </c:pt>
                <c:pt idx="210">
                  <c:v>19.162109375</c:v>
                </c:pt>
                <c:pt idx="211">
                  <c:v>19.16015625</c:v>
                </c:pt>
                <c:pt idx="212">
                  <c:v>19.162109375</c:v>
                </c:pt>
                <c:pt idx="213">
                  <c:v>19.16015625</c:v>
                </c:pt>
                <c:pt idx="214">
                  <c:v>19.162109375</c:v>
                </c:pt>
                <c:pt idx="215">
                  <c:v>19.16015625</c:v>
                </c:pt>
                <c:pt idx="216">
                  <c:v>19.162109375</c:v>
                </c:pt>
                <c:pt idx="217">
                  <c:v>19.16015625</c:v>
                </c:pt>
                <c:pt idx="218">
                  <c:v>19.1611328125</c:v>
                </c:pt>
                <c:pt idx="219">
                  <c:v>19.16015625</c:v>
                </c:pt>
                <c:pt idx="220">
                  <c:v>19.16015625</c:v>
                </c:pt>
                <c:pt idx="221">
                  <c:v>19.1953125</c:v>
                </c:pt>
                <c:pt idx="222">
                  <c:v>19.01171875</c:v>
                </c:pt>
                <c:pt idx="223">
                  <c:v>19.01171875</c:v>
                </c:pt>
                <c:pt idx="224">
                  <c:v>19.01171875</c:v>
                </c:pt>
                <c:pt idx="225">
                  <c:v>19.01171875</c:v>
                </c:pt>
                <c:pt idx="226">
                  <c:v>19.01171875</c:v>
                </c:pt>
                <c:pt idx="227">
                  <c:v>19.01171875</c:v>
                </c:pt>
                <c:pt idx="228">
                  <c:v>19.01171875</c:v>
                </c:pt>
                <c:pt idx="229">
                  <c:v>19.01171875</c:v>
                </c:pt>
                <c:pt idx="230">
                  <c:v>19.01171875</c:v>
                </c:pt>
                <c:pt idx="231">
                  <c:v>19.158203125</c:v>
                </c:pt>
                <c:pt idx="232">
                  <c:v>19.15625</c:v>
                </c:pt>
                <c:pt idx="233">
                  <c:v>19.158203125</c:v>
                </c:pt>
                <c:pt idx="234">
                  <c:v>19.15625</c:v>
                </c:pt>
                <c:pt idx="235">
                  <c:v>19.158203125</c:v>
                </c:pt>
                <c:pt idx="236">
                  <c:v>19.15625</c:v>
                </c:pt>
                <c:pt idx="237">
                  <c:v>19.15625</c:v>
                </c:pt>
                <c:pt idx="238">
                  <c:v>19.1787109375</c:v>
                </c:pt>
                <c:pt idx="239">
                  <c:v>19.1787109375</c:v>
                </c:pt>
                <c:pt idx="240">
                  <c:v>19.1787109375</c:v>
                </c:pt>
                <c:pt idx="241">
                  <c:v>19.1787109375</c:v>
                </c:pt>
                <c:pt idx="242">
                  <c:v>19.1796875</c:v>
                </c:pt>
                <c:pt idx="243">
                  <c:v>19.1787109375</c:v>
                </c:pt>
                <c:pt idx="244">
                  <c:v>19.0380859375</c:v>
                </c:pt>
                <c:pt idx="245">
                  <c:v>19.0380859375</c:v>
                </c:pt>
                <c:pt idx="246">
                  <c:v>19.0380859375</c:v>
                </c:pt>
                <c:pt idx="247">
                  <c:v>19.0380859375</c:v>
                </c:pt>
                <c:pt idx="248">
                  <c:v>19.1474609375</c:v>
                </c:pt>
                <c:pt idx="249">
                  <c:v>19.1474609375</c:v>
                </c:pt>
                <c:pt idx="250">
                  <c:v>19.1474609375</c:v>
                </c:pt>
                <c:pt idx="251">
                  <c:v>19.19140625</c:v>
                </c:pt>
                <c:pt idx="252">
                  <c:v>19.1904296875</c:v>
                </c:pt>
                <c:pt idx="253">
                  <c:v>19.2255859375</c:v>
                </c:pt>
                <c:pt idx="254">
                  <c:v>19.2255859375</c:v>
                </c:pt>
                <c:pt idx="255">
                  <c:v>19.2255859375</c:v>
                </c:pt>
                <c:pt idx="256">
                  <c:v>19.2255859375</c:v>
                </c:pt>
                <c:pt idx="257">
                  <c:v>19.2255859375</c:v>
                </c:pt>
                <c:pt idx="258">
                  <c:v>19.2265625</c:v>
                </c:pt>
                <c:pt idx="259">
                  <c:v>19.2255859375</c:v>
                </c:pt>
                <c:pt idx="260">
                  <c:v>19.2265625</c:v>
                </c:pt>
                <c:pt idx="261">
                  <c:v>19.2255859375</c:v>
                </c:pt>
                <c:pt idx="262">
                  <c:v>19.2255859375</c:v>
                </c:pt>
                <c:pt idx="263">
                  <c:v>19.2255859375</c:v>
                </c:pt>
                <c:pt idx="264">
                  <c:v>19.2255859375</c:v>
                </c:pt>
                <c:pt idx="265">
                  <c:v>19.2255859375</c:v>
                </c:pt>
                <c:pt idx="266">
                  <c:v>19.2255859375</c:v>
                </c:pt>
                <c:pt idx="267">
                  <c:v>19.2265625</c:v>
                </c:pt>
                <c:pt idx="268">
                  <c:v>19.2255859375</c:v>
                </c:pt>
                <c:pt idx="269">
                  <c:v>19.2265625</c:v>
                </c:pt>
                <c:pt idx="270">
                  <c:v>19.2255859375</c:v>
                </c:pt>
                <c:pt idx="271">
                  <c:v>19.2255859375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736704"/>
        <c:axId val="811144688"/>
      </c:lineChart>
      <c:catAx>
        <c:axId val="53473670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81114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1144688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53473670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80" zoomScalePageLayoutView="80"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3"/>
  <sheetViews>
    <sheetView tabSelected="1" topLeftCell="A1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478</f>
        <v>478</v>
      </c>
      <c r="B2" s="1">
        <f>0</f>
        <v>0</v>
      </c>
      <c r="C2" s="1">
        <f>495</f>
        <v>495</v>
      </c>
      <c r="D2" s="1">
        <f>3785</f>
        <v>3785</v>
      </c>
      <c r="E2" s="1">
        <f>3.6962890625</f>
        <v>3.6962890625</v>
      </c>
      <c r="G2" s="1">
        <f>283</f>
        <v>283</v>
      </c>
    </row>
    <row r="3" spans="1:10" x14ac:dyDescent="0.25">
      <c r="A3" s="1">
        <f>776</f>
        <v>776</v>
      </c>
      <c r="B3" s="1">
        <f>14</f>
        <v>14</v>
      </c>
      <c r="C3" s="1">
        <f>645</f>
        <v>645</v>
      </c>
      <c r="D3" s="1">
        <f>5418</f>
        <v>5418</v>
      </c>
      <c r="E3" s="1">
        <f>5.291015625</f>
        <v>5.291015625</v>
      </c>
    </row>
    <row r="4" spans="1:10" x14ac:dyDescent="0.25">
      <c r="A4" s="1">
        <f>1048</f>
        <v>1048</v>
      </c>
      <c r="B4" s="1">
        <f>6</f>
        <v>6</v>
      </c>
      <c r="C4" s="1">
        <f>792</f>
        <v>792</v>
      </c>
      <c r="D4" s="1">
        <f>9319</f>
        <v>9319</v>
      </c>
      <c r="E4" s="1">
        <f>9.1005859375</f>
        <v>9.1005859375</v>
      </c>
      <c r="G4" s="1" t="s">
        <v>5</v>
      </c>
    </row>
    <row r="5" spans="1:10" x14ac:dyDescent="0.25">
      <c r="A5" s="1">
        <f>1321</f>
        <v>1321</v>
      </c>
      <c r="B5" s="1">
        <f>0</f>
        <v>0</v>
      </c>
      <c r="C5" s="1">
        <f>922</f>
        <v>922</v>
      </c>
      <c r="D5" s="1">
        <f>11816</f>
        <v>11816</v>
      </c>
      <c r="E5" s="1">
        <f>11.5390625</f>
        <v>11.5390625</v>
      </c>
      <c r="G5" s="1">
        <f>131</f>
        <v>131</v>
      </c>
    </row>
    <row r="6" spans="1:10" x14ac:dyDescent="0.25">
      <c r="A6" s="1">
        <f>1589</f>
        <v>1589</v>
      </c>
      <c r="B6" s="1">
        <f>0</f>
        <v>0</v>
      </c>
      <c r="C6" s="1">
        <f>1031</f>
        <v>1031</v>
      </c>
      <c r="D6" s="1">
        <f>12017</f>
        <v>12017</v>
      </c>
      <c r="E6" s="1">
        <f>11.7353515625</f>
        <v>11.7353515625</v>
      </c>
    </row>
    <row r="7" spans="1:10" x14ac:dyDescent="0.25">
      <c r="A7" s="1">
        <f>1849</f>
        <v>1849</v>
      </c>
      <c r="B7" s="1">
        <f>0</f>
        <v>0</v>
      </c>
      <c r="C7" s="1">
        <f>1144</f>
        <v>1144</v>
      </c>
      <c r="D7" s="1">
        <f>12018</f>
        <v>12018</v>
      </c>
      <c r="E7" s="1">
        <f>11.736328125</f>
        <v>11.736328125</v>
      </c>
    </row>
    <row r="8" spans="1:10" x14ac:dyDescent="0.25">
      <c r="A8" s="1">
        <f>2147</f>
        <v>2147</v>
      </c>
      <c r="B8" s="1">
        <f>8</f>
        <v>8</v>
      </c>
      <c r="C8" s="1">
        <f>1255</f>
        <v>1255</v>
      </c>
      <c r="D8" s="1">
        <f>12017</f>
        <v>12017</v>
      </c>
      <c r="E8" s="1">
        <f>11.7353515625</f>
        <v>11.7353515625</v>
      </c>
    </row>
    <row r="9" spans="1:10" x14ac:dyDescent="0.25">
      <c r="A9" s="1">
        <f>2412</f>
        <v>2412</v>
      </c>
      <c r="B9" s="1">
        <f>0</f>
        <v>0</v>
      </c>
      <c r="C9" s="1">
        <f>1374</f>
        <v>1374</v>
      </c>
      <c r="D9" s="1">
        <f>12018</f>
        <v>12018</v>
      </c>
      <c r="E9" s="1">
        <f>11.736328125</f>
        <v>11.736328125</v>
      </c>
    </row>
    <row r="10" spans="1:10" x14ac:dyDescent="0.25">
      <c r="A10" s="1">
        <f>2679</f>
        <v>2679</v>
      </c>
      <c r="B10" s="1">
        <f>0</f>
        <v>0</v>
      </c>
      <c r="C10" s="1">
        <f>1494</f>
        <v>1494</v>
      </c>
      <c r="D10" s="1">
        <f>12037</f>
        <v>12037</v>
      </c>
      <c r="E10" s="1">
        <f>11.7548828125</f>
        <v>11.7548828125</v>
      </c>
    </row>
    <row r="11" spans="1:10" x14ac:dyDescent="0.25">
      <c r="A11" s="1">
        <f>2945</f>
        <v>2945</v>
      </c>
      <c r="B11" s="1">
        <f>0</f>
        <v>0</v>
      </c>
      <c r="C11" s="1">
        <f>1603</f>
        <v>1603</v>
      </c>
      <c r="D11" s="1">
        <f>12037</f>
        <v>12037</v>
      </c>
      <c r="E11" s="1">
        <f>11.7548828125</f>
        <v>11.7548828125</v>
      </c>
    </row>
    <row r="12" spans="1:10" x14ac:dyDescent="0.25">
      <c r="A12" s="1">
        <f>3219</f>
        <v>3219</v>
      </c>
      <c r="B12" s="1">
        <f>0</f>
        <v>0</v>
      </c>
      <c r="C12" s="1">
        <f>1717</f>
        <v>1717</v>
      </c>
      <c r="D12" s="1">
        <f>12037</f>
        <v>12037</v>
      </c>
      <c r="E12" s="1">
        <f>11.7548828125</f>
        <v>11.7548828125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3506</f>
        <v>3506</v>
      </c>
      <c r="B13" s="1">
        <f>0</f>
        <v>0</v>
      </c>
      <c r="C13" s="1">
        <f>1824</f>
        <v>1824</v>
      </c>
      <c r="D13" s="1">
        <f>12037</f>
        <v>12037</v>
      </c>
      <c r="E13" s="1">
        <f>11.7548828125</f>
        <v>11.7548828125</v>
      </c>
      <c r="H13" s="1">
        <f>AVERAGE(E7:E31)</f>
        <v>11.8426171875</v>
      </c>
      <c r="I13" s="1">
        <f>MAX(E2:E325)</f>
        <v>19.2265625</v>
      </c>
      <c r="J13" s="1">
        <f>AVERAGE(E248:E273)</f>
        <v>19.199631911057693</v>
      </c>
    </row>
    <row r="14" spans="1:10" x14ac:dyDescent="0.25">
      <c r="A14" s="1">
        <f>3787</f>
        <v>3787</v>
      </c>
      <c r="B14" s="1">
        <f>0</f>
        <v>0</v>
      </c>
      <c r="C14" s="1">
        <f>1954</f>
        <v>1954</v>
      </c>
      <c r="D14" s="1">
        <f>12091</f>
        <v>12091</v>
      </c>
      <c r="E14" s="1">
        <f>11.8076171875</f>
        <v>11.8076171875</v>
      </c>
    </row>
    <row r="15" spans="1:10" x14ac:dyDescent="0.25">
      <c r="A15" s="1">
        <f>4057</f>
        <v>4057</v>
      </c>
      <c r="B15" s="1">
        <f>4</f>
        <v>4</v>
      </c>
      <c r="C15" s="1">
        <f>2077</f>
        <v>2077</v>
      </c>
      <c r="D15" s="1">
        <f>12182</f>
        <v>12182</v>
      </c>
      <c r="E15" s="1">
        <f>11.896484375</f>
        <v>11.896484375</v>
      </c>
    </row>
    <row r="16" spans="1:10" x14ac:dyDescent="0.25">
      <c r="A16" s="1">
        <f>4336</f>
        <v>4336</v>
      </c>
      <c r="B16" s="1">
        <f>0</f>
        <v>0</v>
      </c>
      <c r="C16" s="1">
        <f>2232</f>
        <v>2232</v>
      </c>
      <c r="D16" s="1">
        <f>12240</f>
        <v>12240</v>
      </c>
      <c r="E16" s="1">
        <f>11.953125</f>
        <v>11.953125</v>
      </c>
    </row>
    <row r="17" spans="1:5" x14ac:dyDescent="0.25">
      <c r="A17" s="1">
        <f>4609</f>
        <v>4609</v>
      </c>
      <c r="B17" s="1">
        <f>0</f>
        <v>0</v>
      </c>
      <c r="C17" s="1">
        <f>2350</f>
        <v>2350</v>
      </c>
      <c r="D17" s="1">
        <f>12238</f>
        <v>12238</v>
      </c>
      <c r="E17" s="1">
        <f>11.951171875</f>
        <v>11.951171875</v>
      </c>
    </row>
    <row r="18" spans="1:5" x14ac:dyDescent="0.25">
      <c r="A18" s="1">
        <f>4871</f>
        <v>4871</v>
      </c>
      <c r="B18" s="1">
        <f>0</f>
        <v>0</v>
      </c>
      <c r="C18" s="1">
        <f>2481</f>
        <v>2481</v>
      </c>
      <c r="D18" s="1">
        <f>12243</f>
        <v>12243</v>
      </c>
      <c r="E18" s="1">
        <f>11.9560546875</f>
        <v>11.9560546875</v>
      </c>
    </row>
    <row r="19" spans="1:5" x14ac:dyDescent="0.25">
      <c r="A19" s="1">
        <f>5180</f>
        <v>5180</v>
      </c>
      <c r="B19" s="1">
        <f>0</f>
        <v>0</v>
      </c>
      <c r="C19" s="1">
        <f>2601</f>
        <v>2601</v>
      </c>
      <c r="D19" s="1">
        <f>12242</f>
        <v>12242</v>
      </c>
      <c r="E19" s="1">
        <f>11.955078125</f>
        <v>11.955078125</v>
      </c>
    </row>
    <row r="20" spans="1:5" x14ac:dyDescent="0.25">
      <c r="A20" s="1">
        <f>5483</f>
        <v>5483</v>
      </c>
      <c r="B20" s="1">
        <f>0</f>
        <v>0</v>
      </c>
      <c r="C20" s="1">
        <f>2717</f>
        <v>2717</v>
      </c>
      <c r="D20" s="1">
        <f>12242</f>
        <v>12242</v>
      </c>
      <c r="E20" s="1">
        <f>11.955078125</f>
        <v>11.955078125</v>
      </c>
    </row>
    <row r="21" spans="1:5" x14ac:dyDescent="0.25">
      <c r="A21" s="1">
        <f>5774</f>
        <v>5774</v>
      </c>
      <c r="B21" s="1">
        <f>18</f>
        <v>18</v>
      </c>
      <c r="C21" s="1">
        <f>2831</f>
        <v>2831</v>
      </c>
      <c r="D21" s="1">
        <f>12242</f>
        <v>12242</v>
      </c>
      <c r="E21" s="1">
        <f>11.955078125</f>
        <v>11.955078125</v>
      </c>
    </row>
    <row r="22" spans="1:5" x14ac:dyDescent="0.25">
      <c r="A22" s="1">
        <f>6061</f>
        <v>6061</v>
      </c>
      <c r="B22" s="1">
        <f>15</f>
        <v>15</v>
      </c>
      <c r="C22" s="1">
        <f>2951</f>
        <v>2951</v>
      </c>
      <c r="D22" s="1">
        <f>12242</f>
        <v>12242</v>
      </c>
      <c r="E22" s="1">
        <f>11.955078125</f>
        <v>11.955078125</v>
      </c>
    </row>
    <row r="23" spans="1:5" x14ac:dyDescent="0.25">
      <c r="A23" s="1">
        <f>6342</f>
        <v>6342</v>
      </c>
      <c r="B23" s="1">
        <f>17</f>
        <v>17</v>
      </c>
      <c r="C23" s="1">
        <f>3059</f>
        <v>3059</v>
      </c>
      <c r="D23" s="1">
        <f>12114</f>
        <v>12114</v>
      </c>
      <c r="E23" s="1">
        <f>11.830078125</f>
        <v>11.830078125</v>
      </c>
    </row>
    <row r="24" spans="1:5" x14ac:dyDescent="0.25">
      <c r="A24" s="1">
        <f>6628</f>
        <v>6628</v>
      </c>
      <c r="B24" s="1">
        <f t="shared" ref="B24:B31" si="0">0</f>
        <v>0</v>
      </c>
      <c r="C24" s="1">
        <f>3176</f>
        <v>3176</v>
      </c>
      <c r="D24" s="1">
        <f>12114</f>
        <v>12114</v>
      </c>
      <c r="E24" s="1">
        <f>11.830078125</f>
        <v>11.830078125</v>
      </c>
    </row>
    <row r="25" spans="1:5" x14ac:dyDescent="0.25">
      <c r="A25" s="1">
        <f>6908</f>
        <v>6908</v>
      </c>
      <c r="B25" s="1">
        <f t="shared" si="0"/>
        <v>0</v>
      </c>
      <c r="C25" s="1">
        <f>3298</f>
        <v>3298</v>
      </c>
      <c r="D25" s="1">
        <f>12116</f>
        <v>12116</v>
      </c>
      <c r="E25" s="1">
        <f>11.83203125</f>
        <v>11.83203125</v>
      </c>
    </row>
    <row r="26" spans="1:5" x14ac:dyDescent="0.25">
      <c r="A26" s="1">
        <f>7236</f>
        <v>7236</v>
      </c>
      <c r="B26" s="1">
        <f t="shared" si="0"/>
        <v>0</v>
      </c>
      <c r="C26" s="1">
        <f>3413</f>
        <v>3413</v>
      </c>
      <c r="D26" s="1">
        <f>12114</f>
        <v>12114</v>
      </c>
      <c r="E26" s="1">
        <f>11.830078125</f>
        <v>11.830078125</v>
      </c>
    </row>
    <row r="27" spans="1:5" x14ac:dyDescent="0.25">
      <c r="A27" s="1">
        <f>7519</f>
        <v>7519</v>
      </c>
      <c r="B27" s="1">
        <f t="shared" si="0"/>
        <v>0</v>
      </c>
      <c r="C27" s="1">
        <f>3545</f>
        <v>3545</v>
      </c>
      <c r="D27" s="1">
        <f>12110</f>
        <v>12110</v>
      </c>
      <c r="E27" s="1">
        <f t="shared" ref="E27:E33" si="1">11.826171875</f>
        <v>11.826171875</v>
      </c>
    </row>
    <row r="28" spans="1:5" x14ac:dyDescent="0.25">
      <c r="A28" s="1">
        <f>7825</f>
        <v>7825</v>
      </c>
      <c r="B28" s="1">
        <f t="shared" si="0"/>
        <v>0</v>
      </c>
      <c r="C28" s="1">
        <f>3672</f>
        <v>3672</v>
      </c>
      <c r="D28" s="1">
        <f>12110</f>
        <v>12110</v>
      </c>
      <c r="E28" s="1">
        <f t="shared" si="1"/>
        <v>11.826171875</v>
      </c>
    </row>
    <row r="29" spans="1:5" x14ac:dyDescent="0.25">
      <c r="A29" s="1">
        <f>8138</f>
        <v>8138</v>
      </c>
      <c r="B29" s="1">
        <f t="shared" si="0"/>
        <v>0</v>
      </c>
      <c r="C29" s="1">
        <f>3791</f>
        <v>3791</v>
      </c>
      <c r="D29" s="1">
        <f>12110</f>
        <v>12110</v>
      </c>
      <c r="E29" s="1">
        <f t="shared" si="1"/>
        <v>11.826171875</v>
      </c>
    </row>
    <row r="30" spans="1:5" x14ac:dyDescent="0.25">
      <c r="A30" s="1">
        <f>8434</f>
        <v>8434</v>
      </c>
      <c r="B30" s="1">
        <f t="shared" si="0"/>
        <v>0</v>
      </c>
      <c r="C30" s="1">
        <f>3937</f>
        <v>3937</v>
      </c>
      <c r="D30" s="1">
        <f>12110</f>
        <v>12110</v>
      </c>
      <c r="E30" s="1">
        <f t="shared" si="1"/>
        <v>11.826171875</v>
      </c>
    </row>
    <row r="31" spans="1:5" x14ac:dyDescent="0.25">
      <c r="A31" s="1">
        <f>8720</f>
        <v>8720</v>
      </c>
      <c r="B31" s="1">
        <f t="shared" si="0"/>
        <v>0</v>
      </c>
      <c r="C31" s="1">
        <f>4059</f>
        <v>4059</v>
      </c>
      <c r="D31" s="1">
        <f>12110</f>
        <v>12110</v>
      </c>
      <c r="E31" s="1">
        <f t="shared" si="1"/>
        <v>11.826171875</v>
      </c>
    </row>
    <row r="32" spans="1:5" x14ac:dyDescent="0.25">
      <c r="A32" s="1">
        <f>9011</f>
        <v>9011</v>
      </c>
      <c r="B32" s="1">
        <f>11</f>
        <v>11</v>
      </c>
      <c r="C32" s="1">
        <f>4183</f>
        <v>4183</v>
      </c>
      <c r="D32" s="1">
        <f>12110</f>
        <v>12110</v>
      </c>
      <c r="E32" s="1">
        <f t="shared" si="1"/>
        <v>11.826171875</v>
      </c>
    </row>
    <row r="33" spans="1:5" x14ac:dyDescent="0.25">
      <c r="A33" s="1">
        <f>9275</f>
        <v>9275</v>
      </c>
      <c r="B33" s="1">
        <f t="shared" ref="B33:B40" si="2">0</f>
        <v>0</v>
      </c>
      <c r="C33" s="1">
        <f>4316</f>
        <v>4316</v>
      </c>
      <c r="D33" s="1">
        <f>12110</f>
        <v>12110</v>
      </c>
      <c r="E33" s="1">
        <f t="shared" si="1"/>
        <v>11.826171875</v>
      </c>
    </row>
    <row r="34" spans="1:5" x14ac:dyDescent="0.25">
      <c r="A34" s="1">
        <f>9557</f>
        <v>9557</v>
      </c>
      <c r="B34" s="1">
        <f t="shared" si="2"/>
        <v>0</v>
      </c>
      <c r="C34" s="1">
        <f>4433</f>
        <v>4433</v>
      </c>
      <c r="D34" s="1">
        <f>12112</f>
        <v>12112</v>
      </c>
      <c r="E34" s="1">
        <f>11.828125</f>
        <v>11.828125</v>
      </c>
    </row>
    <row r="35" spans="1:5" x14ac:dyDescent="0.25">
      <c r="A35" s="1">
        <f>9861</f>
        <v>9861</v>
      </c>
      <c r="B35" s="1">
        <f t="shared" si="2"/>
        <v>0</v>
      </c>
      <c r="C35" s="1">
        <f>4544</f>
        <v>4544</v>
      </c>
      <c r="D35" s="1">
        <f>12110</f>
        <v>12110</v>
      </c>
      <c r="E35" s="1">
        <f>11.826171875</f>
        <v>11.826171875</v>
      </c>
    </row>
    <row r="36" spans="1:5" x14ac:dyDescent="0.25">
      <c r="A36" s="1">
        <f>10143</f>
        <v>10143</v>
      </c>
      <c r="B36" s="1">
        <f t="shared" si="2"/>
        <v>0</v>
      </c>
      <c r="C36" s="1">
        <f>4675</f>
        <v>4675</v>
      </c>
      <c r="D36" s="1">
        <f>12111</f>
        <v>12111</v>
      </c>
      <c r="E36" s="1">
        <f>11.8271484375</f>
        <v>11.8271484375</v>
      </c>
    </row>
    <row r="37" spans="1:5" x14ac:dyDescent="0.25">
      <c r="A37" s="1">
        <f>10432</f>
        <v>10432</v>
      </c>
      <c r="B37" s="1">
        <f t="shared" si="2"/>
        <v>0</v>
      </c>
      <c r="C37" s="1">
        <f>4796</f>
        <v>4796</v>
      </c>
      <c r="D37" s="1">
        <f>12110</f>
        <v>12110</v>
      </c>
      <c r="E37" s="1">
        <f>11.826171875</f>
        <v>11.826171875</v>
      </c>
    </row>
    <row r="38" spans="1:5" x14ac:dyDescent="0.25">
      <c r="A38" s="1">
        <f>10746</f>
        <v>10746</v>
      </c>
      <c r="B38" s="1">
        <f t="shared" si="2"/>
        <v>0</v>
      </c>
      <c r="C38" s="1">
        <f>4944</f>
        <v>4944</v>
      </c>
      <c r="D38" s="1">
        <f>12112</f>
        <v>12112</v>
      </c>
      <c r="E38" s="1">
        <f>11.828125</f>
        <v>11.828125</v>
      </c>
    </row>
    <row r="39" spans="1:5" x14ac:dyDescent="0.25">
      <c r="A39" s="1">
        <f>11043</f>
        <v>11043</v>
      </c>
      <c r="B39" s="1">
        <f t="shared" si="2"/>
        <v>0</v>
      </c>
      <c r="C39" s="1">
        <f>5064</f>
        <v>5064</v>
      </c>
      <c r="D39" s="1">
        <f>12110</f>
        <v>12110</v>
      </c>
      <c r="E39" s="1">
        <f>11.826171875</f>
        <v>11.826171875</v>
      </c>
    </row>
    <row r="40" spans="1:5" x14ac:dyDescent="0.25">
      <c r="A40" s="1">
        <f>11355</f>
        <v>11355</v>
      </c>
      <c r="B40" s="1">
        <f t="shared" si="2"/>
        <v>0</v>
      </c>
      <c r="C40" s="1">
        <f>5215</f>
        <v>5215</v>
      </c>
      <c r="D40" s="1">
        <f>12110</f>
        <v>12110</v>
      </c>
      <c r="E40" s="1">
        <f>11.826171875</f>
        <v>11.826171875</v>
      </c>
    </row>
    <row r="41" spans="1:5" x14ac:dyDescent="0.25">
      <c r="A41" s="1">
        <f>11622</f>
        <v>11622</v>
      </c>
      <c r="B41" s="1">
        <f>6</f>
        <v>6</v>
      </c>
      <c r="C41" s="1">
        <f>5361</f>
        <v>5361</v>
      </c>
      <c r="D41" s="1">
        <f>12109</f>
        <v>12109</v>
      </c>
      <c r="E41" s="1">
        <f>11.8251953125</f>
        <v>11.8251953125</v>
      </c>
    </row>
    <row r="42" spans="1:5" x14ac:dyDescent="0.25">
      <c r="A42" s="1">
        <f>11886</f>
        <v>11886</v>
      </c>
      <c r="B42" s="1">
        <f t="shared" ref="B42:B51" si="3">0</f>
        <v>0</v>
      </c>
      <c r="C42" s="1">
        <f>5480</f>
        <v>5480</v>
      </c>
      <c r="D42" s="1">
        <f>12124</f>
        <v>12124</v>
      </c>
      <c r="E42" s="1">
        <f>11.83984375</f>
        <v>11.83984375</v>
      </c>
    </row>
    <row r="43" spans="1:5" x14ac:dyDescent="0.25">
      <c r="A43" s="1">
        <f>12161</f>
        <v>12161</v>
      </c>
      <c r="B43" s="1">
        <f t="shared" si="3"/>
        <v>0</v>
      </c>
      <c r="C43" s="1">
        <f>5647</f>
        <v>5647</v>
      </c>
      <c r="D43" s="1">
        <f>12369</f>
        <v>12369</v>
      </c>
      <c r="E43" s="1">
        <f>12.0791015625</f>
        <v>12.0791015625</v>
      </c>
    </row>
    <row r="44" spans="1:5" x14ac:dyDescent="0.25">
      <c r="A44" s="1">
        <f>12427</f>
        <v>12427</v>
      </c>
      <c r="B44" s="1">
        <f t="shared" si="3"/>
        <v>0</v>
      </c>
      <c r="C44" s="1">
        <f>5806</f>
        <v>5806</v>
      </c>
      <c r="D44" s="1">
        <f>13159</f>
        <v>13159</v>
      </c>
      <c r="E44" s="1">
        <f>12.8505859375</f>
        <v>12.8505859375</v>
      </c>
    </row>
    <row r="45" spans="1:5" x14ac:dyDescent="0.25">
      <c r="A45" s="1">
        <f>12705</f>
        <v>12705</v>
      </c>
      <c r="B45" s="1">
        <f t="shared" si="3"/>
        <v>0</v>
      </c>
      <c r="C45" s="1">
        <f>5932</f>
        <v>5932</v>
      </c>
      <c r="D45" s="1">
        <f>13614</f>
        <v>13614</v>
      </c>
      <c r="E45" s="1">
        <f>13.294921875</f>
        <v>13.294921875</v>
      </c>
    </row>
    <row r="46" spans="1:5" x14ac:dyDescent="0.25">
      <c r="A46" s="1">
        <f>12970</f>
        <v>12970</v>
      </c>
      <c r="B46" s="1">
        <f t="shared" si="3"/>
        <v>0</v>
      </c>
      <c r="C46" s="1">
        <f>6071</f>
        <v>6071</v>
      </c>
      <c r="D46" s="1">
        <f>13814</f>
        <v>13814</v>
      </c>
      <c r="E46" s="1">
        <f>13.490234375</f>
        <v>13.490234375</v>
      </c>
    </row>
    <row r="47" spans="1:5" x14ac:dyDescent="0.25">
      <c r="A47" s="1">
        <f>13236</f>
        <v>13236</v>
      </c>
      <c r="B47" s="1">
        <f t="shared" si="3"/>
        <v>0</v>
      </c>
      <c r="C47" s="1">
        <f>6205</f>
        <v>6205</v>
      </c>
      <c r="D47" s="1">
        <f>14484</f>
        <v>14484</v>
      </c>
      <c r="E47" s="1">
        <f>14.14453125</f>
        <v>14.14453125</v>
      </c>
    </row>
    <row r="48" spans="1:5" x14ac:dyDescent="0.25">
      <c r="A48" s="1">
        <f>13520</f>
        <v>13520</v>
      </c>
      <c r="B48" s="1">
        <f t="shared" si="3"/>
        <v>0</v>
      </c>
      <c r="C48" s="1">
        <f>6351</f>
        <v>6351</v>
      </c>
      <c r="D48" s="1">
        <f>15011</f>
        <v>15011</v>
      </c>
      <c r="E48" s="1">
        <f>14.6591796875</f>
        <v>14.6591796875</v>
      </c>
    </row>
    <row r="49" spans="1:5" x14ac:dyDescent="0.25">
      <c r="A49" s="1">
        <f>13781</f>
        <v>13781</v>
      </c>
      <c r="B49" s="1">
        <f t="shared" si="3"/>
        <v>0</v>
      </c>
      <c r="C49" s="1">
        <f>6485</f>
        <v>6485</v>
      </c>
      <c r="D49" s="1">
        <f>16072</f>
        <v>16072</v>
      </c>
      <c r="E49" s="1">
        <f>15.6953125</f>
        <v>15.6953125</v>
      </c>
    </row>
    <row r="50" spans="1:5" x14ac:dyDescent="0.25">
      <c r="A50" s="1">
        <f>14059</f>
        <v>14059</v>
      </c>
      <c r="B50" s="1">
        <f t="shared" si="3"/>
        <v>0</v>
      </c>
      <c r="C50" s="1">
        <f>6623</f>
        <v>6623</v>
      </c>
      <c r="D50" s="1">
        <f>16090</f>
        <v>16090</v>
      </c>
      <c r="E50" s="1">
        <f>15.712890625</f>
        <v>15.712890625</v>
      </c>
    </row>
    <row r="51" spans="1:5" x14ac:dyDescent="0.25">
      <c r="A51" s="1">
        <f>14344</f>
        <v>14344</v>
      </c>
      <c r="B51" s="1">
        <f t="shared" si="3"/>
        <v>0</v>
      </c>
      <c r="C51" s="1">
        <f>6753</f>
        <v>6753</v>
      </c>
      <c r="D51" s="1">
        <f>16090</f>
        <v>16090</v>
      </c>
      <c r="E51" s="1">
        <f>15.712890625</f>
        <v>15.712890625</v>
      </c>
    </row>
    <row r="52" spans="1:5" x14ac:dyDescent="0.25">
      <c r="A52" s="1">
        <f>14642</f>
        <v>14642</v>
      </c>
      <c r="B52" s="1">
        <f>9</f>
        <v>9</v>
      </c>
      <c r="C52" s="1">
        <f>6880</f>
        <v>6880</v>
      </c>
      <c r="D52" s="1">
        <f>16090</f>
        <v>16090</v>
      </c>
      <c r="E52" s="1">
        <f>15.712890625</f>
        <v>15.712890625</v>
      </c>
    </row>
    <row r="53" spans="1:5" x14ac:dyDescent="0.25">
      <c r="A53" s="1">
        <f>14907</f>
        <v>14907</v>
      </c>
      <c r="B53" s="1">
        <f>0</f>
        <v>0</v>
      </c>
      <c r="C53" s="1">
        <f>7033</f>
        <v>7033</v>
      </c>
      <c r="D53" s="1">
        <f>16092</f>
        <v>16092</v>
      </c>
      <c r="E53" s="1">
        <f>15.71484375</f>
        <v>15.71484375</v>
      </c>
    </row>
    <row r="54" spans="1:5" x14ac:dyDescent="0.25">
      <c r="A54" s="1">
        <f>15190</f>
        <v>15190</v>
      </c>
      <c r="B54" s="1">
        <f>0</f>
        <v>0</v>
      </c>
      <c r="C54" s="1">
        <f>7192</f>
        <v>7192</v>
      </c>
      <c r="D54" s="1">
        <f>16090</f>
        <v>16090</v>
      </c>
      <c r="E54" s="1">
        <f>15.712890625</f>
        <v>15.712890625</v>
      </c>
    </row>
    <row r="55" spans="1:5" x14ac:dyDescent="0.25">
      <c r="A55" s="1">
        <f>15462</f>
        <v>15462</v>
      </c>
      <c r="B55" s="1">
        <f>0</f>
        <v>0</v>
      </c>
      <c r="C55" s="1">
        <f>7331</f>
        <v>7331</v>
      </c>
      <c r="D55" s="1">
        <f>16092</f>
        <v>16092</v>
      </c>
      <c r="E55" s="1">
        <f>15.71484375</f>
        <v>15.71484375</v>
      </c>
    </row>
    <row r="56" spans="1:5" x14ac:dyDescent="0.25">
      <c r="A56" s="1">
        <f>15746</f>
        <v>15746</v>
      </c>
      <c r="B56" s="1">
        <f>4</f>
        <v>4</v>
      </c>
      <c r="C56" s="1">
        <f>7456</f>
        <v>7456</v>
      </c>
      <c r="D56" s="1">
        <f>16090</f>
        <v>16090</v>
      </c>
      <c r="E56" s="1">
        <f>15.712890625</f>
        <v>15.712890625</v>
      </c>
    </row>
    <row r="57" spans="1:5" x14ac:dyDescent="0.25">
      <c r="A57" s="1">
        <f>16013</f>
        <v>16013</v>
      </c>
      <c r="B57" s="1">
        <f>4</f>
        <v>4</v>
      </c>
      <c r="C57" s="1">
        <f>7589</f>
        <v>7589</v>
      </c>
      <c r="D57" s="1">
        <f>16091</f>
        <v>16091</v>
      </c>
      <c r="E57" s="1">
        <f>15.7138671875</f>
        <v>15.7138671875</v>
      </c>
    </row>
    <row r="58" spans="1:5" x14ac:dyDescent="0.25">
      <c r="A58" s="1">
        <f>16278</f>
        <v>16278</v>
      </c>
      <c r="B58" s="1">
        <f>0</f>
        <v>0</v>
      </c>
      <c r="C58" s="1">
        <f>7725</f>
        <v>7725</v>
      </c>
      <c r="D58" s="1">
        <f>16090</f>
        <v>16090</v>
      </c>
      <c r="E58" s="1">
        <f>15.712890625</f>
        <v>15.712890625</v>
      </c>
    </row>
    <row r="59" spans="1:5" x14ac:dyDescent="0.25">
      <c r="A59" s="1">
        <f>16545</f>
        <v>16545</v>
      </c>
      <c r="B59" s="1">
        <f>0</f>
        <v>0</v>
      </c>
      <c r="C59" s="1">
        <f>7857</f>
        <v>7857</v>
      </c>
      <c r="D59" s="1">
        <f>16090</f>
        <v>16090</v>
      </c>
      <c r="E59" s="1">
        <f>15.712890625</f>
        <v>15.712890625</v>
      </c>
    </row>
    <row r="60" spans="1:5" x14ac:dyDescent="0.25">
      <c r="A60" s="1">
        <f>16837</f>
        <v>16837</v>
      </c>
      <c r="B60" s="1">
        <f>0</f>
        <v>0</v>
      </c>
      <c r="C60" s="1">
        <f>7977</f>
        <v>7977</v>
      </c>
      <c r="D60" s="1">
        <f>16090</f>
        <v>16090</v>
      </c>
      <c r="E60" s="1">
        <f>15.712890625</f>
        <v>15.712890625</v>
      </c>
    </row>
    <row r="61" spans="1:5" x14ac:dyDescent="0.25">
      <c r="A61" s="1">
        <f>17113</f>
        <v>17113</v>
      </c>
      <c r="B61" s="1">
        <f>0</f>
        <v>0</v>
      </c>
      <c r="C61" s="1">
        <f>8107</f>
        <v>8107</v>
      </c>
      <c r="D61" s="1">
        <f>16090</f>
        <v>16090</v>
      </c>
      <c r="E61" s="1">
        <f>15.712890625</f>
        <v>15.712890625</v>
      </c>
    </row>
    <row r="62" spans="1:5" x14ac:dyDescent="0.25">
      <c r="A62" s="1">
        <f>17427</f>
        <v>17427</v>
      </c>
      <c r="B62" s="1">
        <f>0</f>
        <v>0</v>
      </c>
      <c r="C62" s="1">
        <f>8250</f>
        <v>8250</v>
      </c>
      <c r="D62" s="1">
        <f>16092</f>
        <v>16092</v>
      </c>
      <c r="E62" s="1">
        <f>15.71484375</f>
        <v>15.71484375</v>
      </c>
    </row>
    <row r="63" spans="1:5" x14ac:dyDescent="0.25">
      <c r="A63" s="1">
        <f>17707</f>
        <v>17707</v>
      </c>
      <c r="B63" s="1">
        <f>5</f>
        <v>5</v>
      </c>
      <c r="C63" s="1">
        <f>8385</f>
        <v>8385</v>
      </c>
      <c r="D63" s="1">
        <f>16090</f>
        <v>16090</v>
      </c>
      <c r="E63" s="1">
        <f>15.712890625</f>
        <v>15.712890625</v>
      </c>
    </row>
    <row r="64" spans="1:5" x14ac:dyDescent="0.25">
      <c r="A64" s="1">
        <f>17998</f>
        <v>17998</v>
      </c>
      <c r="B64" s="1">
        <f>0</f>
        <v>0</v>
      </c>
      <c r="C64" s="1">
        <f>8533</f>
        <v>8533</v>
      </c>
      <c r="D64" s="1">
        <f>16248</f>
        <v>16248</v>
      </c>
      <c r="E64" s="1">
        <f>15.8671875</f>
        <v>15.8671875</v>
      </c>
    </row>
    <row r="65" spans="1:5" x14ac:dyDescent="0.25">
      <c r="A65" s="1">
        <f>18317</f>
        <v>18317</v>
      </c>
      <c r="B65" s="1">
        <f>0</f>
        <v>0</v>
      </c>
      <c r="C65" s="1">
        <f>8667</f>
        <v>8667</v>
      </c>
      <c r="D65" s="1">
        <f>16250</f>
        <v>16250</v>
      </c>
      <c r="E65" s="1">
        <f>15.869140625</f>
        <v>15.869140625</v>
      </c>
    </row>
    <row r="66" spans="1:5" x14ac:dyDescent="0.25">
      <c r="A66" s="1">
        <f>18624</f>
        <v>18624</v>
      </c>
      <c r="B66" s="1">
        <f>0</f>
        <v>0</v>
      </c>
      <c r="C66" s="1">
        <f>8829</f>
        <v>8829</v>
      </c>
      <c r="D66" s="1">
        <f>16303</f>
        <v>16303</v>
      </c>
      <c r="E66" s="1">
        <f>15.9208984375</f>
        <v>15.9208984375</v>
      </c>
    </row>
    <row r="67" spans="1:5" x14ac:dyDescent="0.25">
      <c r="A67" s="1">
        <f>18944</f>
        <v>18944</v>
      </c>
      <c r="B67" s="1">
        <f>3</f>
        <v>3</v>
      </c>
      <c r="C67" s="1">
        <f>8978</f>
        <v>8978</v>
      </c>
      <c r="D67" s="1">
        <f>17473</f>
        <v>17473</v>
      </c>
      <c r="E67" s="1">
        <f>17.0634765625</f>
        <v>17.0634765625</v>
      </c>
    </row>
    <row r="68" spans="1:5" x14ac:dyDescent="0.25">
      <c r="A68" s="1">
        <f>19241</f>
        <v>19241</v>
      </c>
      <c r="B68" s="1">
        <f>0</f>
        <v>0</v>
      </c>
      <c r="C68" s="1">
        <f>9102</f>
        <v>9102</v>
      </c>
      <c r="D68" s="1">
        <f>17538</f>
        <v>17538</v>
      </c>
      <c r="E68" s="1">
        <f>17.126953125</f>
        <v>17.126953125</v>
      </c>
    </row>
    <row r="69" spans="1:5" x14ac:dyDescent="0.25">
      <c r="A69" s="1">
        <f>19560</f>
        <v>19560</v>
      </c>
      <c r="B69" s="1">
        <f>0</f>
        <v>0</v>
      </c>
      <c r="C69" s="1">
        <f>9220</f>
        <v>9220</v>
      </c>
      <c r="D69" s="1">
        <f>17536</f>
        <v>17536</v>
      </c>
      <c r="E69" s="1">
        <f>17.125</f>
        <v>17.125</v>
      </c>
    </row>
    <row r="70" spans="1:5" x14ac:dyDescent="0.25">
      <c r="A70" s="1">
        <f>19859</f>
        <v>19859</v>
      </c>
      <c r="B70" s="1">
        <f>0</f>
        <v>0</v>
      </c>
      <c r="C70" s="1">
        <f>9346</f>
        <v>9346</v>
      </c>
      <c r="D70" s="1">
        <f>17538</f>
        <v>17538</v>
      </c>
      <c r="E70" s="1">
        <f>17.126953125</f>
        <v>17.126953125</v>
      </c>
    </row>
    <row r="71" spans="1:5" x14ac:dyDescent="0.25">
      <c r="A71" s="1">
        <f>20161</f>
        <v>20161</v>
      </c>
      <c r="B71" s="1">
        <f>3</f>
        <v>3</v>
      </c>
      <c r="C71" s="1">
        <f>9471</f>
        <v>9471</v>
      </c>
      <c r="D71" s="1">
        <f>17536</f>
        <v>17536</v>
      </c>
      <c r="E71" s="1">
        <f>17.125</f>
        <v>17.125</v>
      </c>
    </row>
    <row r="72" spans="1:5" x14ac:dyDescent="0.25">
      <c r="A72" s="1">
        <f>20474</f>
        <v>20474</v>
      </c>
      <c r="B72" s="1">
        <f>0</f>
        <v>0</v>
      </c>
      <c r="C72" s="1">
        <f>9591</f>
        <v>9591</v>
      </c>
      <c r="D72" s="1">
        <f>17536</f>
        <v>17536</v>
      </c>
      <c r="E72" s="1">
        <f>17.125</f>
        <v>17.125</v>
      </c>
    </row>
    <row r="73" spans="1:5" x14ac:dyDescent="0.25">
      <c r="A73" s="1">
        <f>20768</f>
        <v>20768</v>
      </c>
      <c r="B73" s="1">
        <f>10</f>
        <v>10</v>
      </c>
      <c r="C73" s="1">
        <f>9710</f>
        <v>9710</v>
      </c>
      <c r="D73" s="1">
        <f>17536</f>
        <v>17536</v>
      </c>
      <c r="E73" s="1">
        <f>17.125</f>
        <v>17.125</v>
      </c>
    </row>
    <row r="74" spans="1:5" x14ac:dyDescent="0.25">
      <c r="A74" s="1">
        <f>21049</f>
        <v>21049</v>
      </c>
      <c r="B74" s="1">
        <f t="shared" ref="B74:B104" si="4">0</f>
        <v>0</v>
      </c>
      <c r="C74" s="1">
        <f>9837</f>
        <v>9837</v>
      </c>
      <c r="D74" s="1">
        <f>17536</f>
        <v>17536</v>
      </c>
      <c r="E74" s="1">
        <f>17.125</f>
        <v>17.125</v>
      </c>
    </row>
    <row r="75" spans="1:5" x14ac:dyDescent="0.25">
      <c r="A75" s="1">
        <f>21325</f>
        <v>21325</v>
      </c>
      <c r="B75" s="1">
        <f t="shared" si="4"/>
        <v>0</v>
      </c>
      <c r="C75" s="1">
        <f>9974</f>
        <v>9974</v>
      </c>
      <c r="D75" s="1">
        <f>17537</f>
        <v>17537</v>
      </c>
      <c r="E75" s="1">
        <f>17.1259765625</f>
        <v>17.1259765625</v>
      </c>
    </row>
    <row r="76" spans="1:5" x14ac:dyDescent="0.25">
      <c r="A76" s="1">
        <f>21598</f>
        <v>21598</v>
      </c>
      <c r="B76" s="1">
        <f t="shared" si="4"/>
        <v>0</v>
      </c>
      <c r="C76" s="1">
        <f>10100</f>
        <v>10100</v>
      </c>
      <c r="D76" s="1">
        <f>17536</f>
        <v>17536</v>
      </c>
      <c r="E76" s="1">
        <f>17.125</f>
        <v>17.125</v>
      </c>
    </row>
    <row r="77" spans="1:5" x14ac:dyDescent="0.25">
      <c r="A77" s="1">
        <f>21896</f>
        <v>21896</v>
      </c>
      <c r="B77" s="1">
        <f t="shared" si="4"/>
        <v>0</v>
      </c>
      <c r="C77" s="1">
        <f>10230</f>
        <v>10230</v>
      </c>
      <c r="D77" s="1">
        <f>17538</f>
        <v>17538</v>
      </c>
      <c r="E77" s="1">
        <f>17.126953125</f>
        <v>17.126953125</v>
      </c>
    </row>
    <row r="78" spans="1:5" x14ac:dyDescent="0.25">
      <c r="A78" s="1">
        <f>22194</f>
        <v>22194</v>
      </c>
      <c r="B78" s="1">
        <f t="shared" si="4"/>
        <v>0</v>
      </c>
      <c r="C78" s="1">
        <f>10366</f>
        <v>10366</v>
      </c>
      <c r="D78" s="1">
        <f>17536</f>
        <v>17536</v>
      </c>
      <c r="E78" s="1">
        <f>17.125</f>
        <v>17.125</v>
      </c>
    </row>
    <row r="79" spans="1:5" x14ac:dyDescent="0.25">
      <c r="A79" s="1">
        <f>22462</f>
        <v>22462</v>
      </c>
      <c r="B79" s="1">
        <f t="shared" si="4"/>
        <v>0</v>
      </c>
      <c r="C79" s="1">
        <f>10509</f>
        <v>10509</v>
      </c>
      <c r="D79" s="1">
        <f>17538</f>
        <v>17538</v>
      </c>
      <c r="E79" s="1">
        <f>17.126953125</f>
        <v>17.126953125</v>
      </c>
    </row>
    <row r="80" spans="1:5" x14ac:dyDescent="0.25">
      <c r="A80" s="1">
        <f>22738</f>
        <v>22738</v>
      </c>
      <c r="B80" s="1">
        <f t="shared" si="4"/>
        <v>0</v>
      </c>
      <c r="C80" s="1">
        <f>10674</f>
        <v>10674</v>
      </c>
      <c r="D80" s="1">
        <f>17536</f>
        <v>17536</v>
      </c>
      <c r="E80" s="1">
        <f t="shared" ref="E80:E85" si="5">17.125</f>
        <v>17.125</v>
      </c>
    </row>
    <row r="81" spans="1:5" x14ac:dyDescent="0.25">
      <c r="A81" s="1">
        <f>23006</f>
        <v>23006</v>
      </c>
      <c r="B81" s="1">
        <f t="shared" si="4"/>
        <v>0</v>
      </c>
      <c r="C81" s="1">
        <f>10797</f>
        <v>10797</v>
      </c>
      <c r="D81" s="1">
        <f>17536</f>
        <v>17536</v>
      </c>
      <c r="E81" s="1">
        <f t="shared" si="5"/>
        <v>17.125</v>
      </c>
    </row>
    <row r="82" spans="1:5" x14ac:dyDescent="0.25">
      <c r="A82" s="1">
        <f>23298</f>
        <v>23298</v>
      </c>
      <c r="B82" s="1">
        <f t="shared" si="4"/>
        <v>0</v>
      </c>
      <c r="C82" s="1">
        <f>10923</f>
        <v>10923</v>
      </c>
      <c r="D82" s="1">
        <f>17536</f>
        <v>17536</v>
      </c>
      <c r="E82" s="1">
        <f t="shared" si="5"/>
        <v>17.125</v>
      </c>
    </row>
    <row r="83" spans="1:5" x14ac:dyDescent="0.25">
      <c r="A83" s="1">
        <f>23565</f>
        <v>23565</v>
      </c>
      <c r="B83" s="1">
        <f t="shared" si="4"/>
        <v>0</v>
      </c>
      <c r="C83" s="1">
        <f>11062</f>
        <v>11062</v>
      </c>
      <c r="D83" s="1">
        <f>17536</f>
        <v>17536</v>
      </c>
      <c r="E83" s="1">
        <f t="shared" si="5"/>
        <v>17.125</v>
      </c>
    </row>
    <row r="84" spans="1:5" x14ac:dyDescent="0.25">
      <c r="A84" s="1">
        <f>23841</f>
        <v>23841</v>
      </c>
      <c r="B84" s="1">
        <f t="shared" si="4"/>
        <v>0</v>
      </c>
      <c r="C84" s="1">
        <f>11187</f>
        <v>11187</v>
      </c>
      <c r="D84" s="1">
        <f>17536</f>
        <v>17536</v>
      </c>
      <c r="E84" s="1">
        <f t="shared" si="5"/>
        <v>17.125</v>
      </c>
    </row>
    <row r="85" spans="1:5" x14ac:dyDescent="0.25">
      <c r="A85" s="1">
        <f>24112</f>
        <v>24112</v>
      </c>
      <c r="B85" s="1">
        <f t="shared" si="4"/>
        <v>0</v>
      </c>
      <c r="C85" s="1">
        <f>11319</f>
        <v>11319</v>
      </c>
      <c r="D85" s="1">
        <f>17536</f>
        <v>17536</v>
      </c>
      <c r="E85" s="1">
        <f t="shared" si="5"/>
        <v>17.125</v>
      </c>
    </row>
    <row r="86" spans="1:5" x14ac:dyDescent="0.25">
      <c r="A86" s="1">
        <f>24444</f>
        <v>24444</v>
      </c>
      <c r="B86" s="1">
        <f t="shared" si="4"/>
        <v>0</v>
      </c>
      <c r="C86" s="1">
        <f>11436</f>
        <v>11436</v>
      </c>
      <c r="D86" s="1">
        <f>17538</f>
        <v>17538</v>
      </c>
      <c r="E86" s="1">
        <f>17.126953125</f>
        <v>17.126953125</v>
      </c>
    </row>
    <row r="87" spans="1:5" x14ac:dyDescent="0.25">
      <c r="A87" s="1">
        <f>24754</f>
        <v>24754</v>
      </c>
      <c r="B87" s="1">
        <f t="shared" si="4"/>
        <v>0</v>
      </c>
      <c r="C87" s="1">
        <f>11552</f>
        <v>11552</v>
      </c>
      <c r="D87" s="1">
        <f>17536</f>
        <v>17536</v>
      </c>
      <c r="E87" s="1">
        <f>17.125</f>
        <v>17.125</v>
      </c>
    </row>
    <row r="88" spans="1:5" x14ac:dyDescent="0.25">
      <c r="A88" s="1">
        <f>25064</f>
        <v>25064</v>
      </c>
      <c r="B88" s="1">
        <f t="shared" si="4"/>
        <v>0</v>
      </c>
      <c r="C88" s="1">
        <f>11691</f>
        <v>11691</v>
      </c>
      <c r="D88" s="1">
        <f>17778</f>
        <v>17778</v>
      </c>
      <c r="E88" s="1">
        <f>17.361328125</f>
        <v>17.361328125</v>
      </c>
    </row>
    <row r="89" spans="1:5" x14ac:dyDescent="0.25">
      <c r="A89" s="1">
        <f>25344</f>
        <v>25344</v>
      </c>
      <c r="B89" s="1">
        <f t="shared" si="4"/>
        <v>0</v>
      </c>
      <c r="C89" s="1">
        <f>11809</f>
        <v>11809</v>
      </c>
      <c r="D89" s="1">
        <f t="shared" ref="D89:D98" si="6">17776</f>
        <v>17776</v>
      </c>
      <c r="E89" s="1">
        <f t="shared" ref="E89:E98" si="7">17.359375</f>
        <v>17.359375</v>
      </c>
    </row>
    <row r="90" spans="1:5" x14ac:dyDescent="0.25">
      <c r="A90" s="1">
        <f>25615</f>
        <v>25615</v>
      </c>
      <c r="B90" s="1">
        <f t="shared" si="4"/>
        <v>0</v>
      </c>
      <c r="C90" s="1">
        <f>11929</f>
        <v>11929</v>
      </c>
      <c r="D90" s="1">
        <f t="shared" si="6"/>
        <v>17776</v>
      </c>
      <c r="E90" s="1">
        <f t="shared" si="7"/>
        <v>17.359375</v>
      </c>
    </row>
    <row r="91" spans="1:5" x14ac:dyDescent="0.25">
      <c r="A91" s="1">
        <f>25901</f>
        <v>25901</v>
      </c>
      <c r="B91" s="1">
        <f t="shared" si="4"/>
        <v>0</v>
      </c>
      <c r="C91" s="1">
        <f>12054</f>
        <v>12054</v>
      </c>
      <c r="D91" s="1">
        <f t="shared" si="6"/>
        <v>17776</v>
      </c>
      <c r="E91" s="1">
        <f t="shared" si="7"/>
        <v>17.359375</v>
      </c>
    </row>
    <row r="92" spans="1:5" x14ac:dyDescent="0.25">
      <c r="A92" s="1">
        <f>26175</f>
        <v>26175</v>
      </c>
      <c r="B92" s="1">
        <f t="shared" si="4"/>
        <v>0</v>
      </c>
      <c r="C92" s="1">
        <f>12189</f>
        <v>12189</v>
      </c>
      <c r="D92" s="1">
        <f t="shared" si="6"/>
        <v>17776</v>
      </c>
      <c r="E92" s="1">
        <f t="shared" si="7"/>
        <v>17.359375</v>
      </c>
    </row>
    <row r="93" spans="1:5" x14ac:dyDescent="0.25">
      <c r="A93" s="1">
        <f>26452</f>
        <v>26452</v>
      </c>
      <c r="B93" s="1">
        <f t="shared" si="4"/>
        <v>0</v>
      </c>
      <c r="C93" s="1">
        <f>12321</f>
        <v>12321</v>
      </c>
      <c r="D93" s="1">
        <f t="shared" si="6"/>
        <v>17776</v>
      </c>
      <c r="E93" s="1">
        <f t="shared" si="7"/>
        <v>17.359375</v>
      </c>
    </row>
    <row r="94" spans="1:5" x14ac:dyDescent="0.25">
      <c r="A94" s="1">
        <f>26725</f>
        <v>26725</v>
      </c>
      <c r="B94" s="1">
        <f t="shared" si="4"/>
        <v>0</v>
      </c>
      <c r="C94" s="1">
        <f>12474</f>
        <v>12474</v>
      </c>
      <c r="D94" s="1">
        <f t="shared" si="6"/>
        <v>17776</v>
      </c>
      <c r="E94" s="1">
        <f t="shared" si="7"/>
        <v>17.359375</v>
      </c>
    </row>
    <row r="95" spans="1:5" x14ac:dyDescent="0.25">
      <c r="A95" s="1">
        <f>26982</f>
        <v>26982</v>
      </c>
      <c r="B95" s="1">
        <f t="shared" si="4"/>
        <v>0</v>
      </c>
      <c r="C95" s="1">
        <f>12585</f>
        <v>12585</v>
      </c>
      <c r="D95" s="1">
        <f t="shared" si="6"/>
        <v>17776</v>
      </c>
      <c r="E95" s="1">
        <f t="shared" si="7"/>
        <v>17.359375</v>
      </c>
    </row>
    <row r="96" spans="1:5" x14ac:dyDescent="0.25">
      <c r="A96" s="1">
        <f>27250</f>
        <v>27250</v>
      </c>
      <c r="B96" s="1">
        <f t="shared" si="4"/>
        <v>0</v>
      </c>
      <c r="C96" s="1">
        <f>12705</f>
        <v>12705</v>
      </c>
      <c r="D96" s="1">
        <f t="shared" si="6"/>
        <v>17776</v>
      </c>
      <c r="E96" s="1">
        <f t="shared" si="7"/>
        <v>17.359375</v>
      </c>
    </row>
    <row r="97" spans="1:5" x14ac:dyDescent="0.25">
      <c r="A97" s="1">
        <f>27576</f>
        <v>27576</v>
      </c>
      <c r="B97" s="1">
        <f t="shared" si="4"/>
        <v>0</v>
      </c>
      <c r="C97" s="1">
        <f>12829</f>
        <v>12829</v>
      </c>
      <c r="D97" s="1">
        <f t="shared" si="6"/>
        <v>17776</v>
      </c>
      <c r="E97" s="1">
        <f t="shared" si="7"/>
        <v>17.359375</v>
      </c>
    </row>
    <row r="98" spans="1:5" x14ac:dyDescent="0.25">
      <c r="A98" s="1">
        <f>27841</f>
        <v>27841</v>
      </c>
      <c r="B98" s="1">
        <f t="shared" si="4"/>
        <v>0</v>
      </c>
      <c r="C98" s="1">
        <f>12941</f>
        <v>12941</v>
      </c>
      <c r="D98" s="1">
        <f t="shared" si="6"/>
        <v>17776</v>
      </c>
      <c r="E98" s="1">
        <f t="shared" si="7"/>
        <v>17.359375</v>
      </c>
    </row>
    <row r="99" spans="1:5" x14ac:dyDescent="0.25">
      <c r="A99" s="1">
        <f>28118</f>
        <v>28118</v>
      </c>
      <c r="B99" s="1">
        <f t="shared" si="4"/>
        <v>0</v>
      </c>
      <c r="C99" s="1">
        <f>13073</f>
        <v>13073</v>
      </c>
      <c r="D99" s="1">
        <f>17778</f>
        <v>17778</v>
      </c>
      <c r="E99" s="1">
        <f>17.361328125</f>
        <v>17.361328125</v>
      </c>
    </row>
    <row r="100" spans="1:5" x14ac:dyDescent="0.25">
      <c r="A100" s="1">
        <f>28409</f>
        <v>28409</v>
      </c>
      <c r="B100" s="1">
        <f t="shared" si="4"/>
        <v>0</v>
      </c>
      <c r="C100" s="1">
        <f>13201</f>
        <v>13201</v>
      </c>
      <c r="D100" s="1">
        <f>17776</f>
        <v>17776</v>
      </c>
      <c r="E100" s="1">
        <f>17.359375</f>
        <v>17.359375</v>
      </c>
    </row>
    <row r="101" spans="1:5" x14ac:dyDescent="0.25">
      <c r="A101" s="1">
        <f>28699</f>
        <v>28699</v>
      </c>
      <c r="B101" s="1">
        <f t="shared" si="4"/>
        <v>0</v>
      </c>
      <c r="C101" s="1">
        <f>13348</f>
        <v>13348</v>
      </c>
      <c r="D101" s="1">
        <f>17778</f>
        <v>17778</v>
      </c>
      <c r="E101" s="1">
        <f>17.361328125</f>
        <v>17.361328125</v>
      </c>
    </row>
    <row r="102" spans="1:5" x14ac:dyDescent="0.25">
      <c r="A102" s="1">
        <f>28996</f>
        <v>28996</v>
      </c>
      <c r="B102" s="1">
        <f t="shared" si="4"/>
        <v>0</v>
      </c>
      <c r="C102" s="1">
        <f>13471</f>
        <v>13471</v>
      </c>
      <c r="D102" s="1">
        <f>17776</f>
        <v>17776</v>
      </c>
      <c r="E102" s="1">
        <f>17.359375</f>
        <v>17.359375</v>
      </c>
    </row>
    <row r="103" spans="1:5" x14ac:dyDescent="0.25">
      <c r="A103" s="1">
        <f>29274</f>
        <v>29274</v>
      </c>
      <c r="B103" s="1">
        <f t="shared" si="4"/>
        <v>0</v>
      </c>
      <c r="C103" s="1">
        <f>13606</f>
        <v>13606</v>
      </c>
      <c r="D103" s="1">
        <f>17778</f>
        <v>17778</v>
      </c>
      <c r="E103" s="1">
        <f>17.361328125</f>
        <v>17.361328125</v>
      </c>
    </row>
    <row r="104" spans="1:5" x14ac:dyDescent="0.25">
      <c r="A104" s="1">
        <f>29575</f>
        <v>29575</v>
      </c>
      <c r="B104" s="1">
        <f t="shared" si="4"/>
        <v>0</v>
      </c>
      <c r="C104" s="1">
        <f>13731</f>
        <v>13731</v>
      </c>
      <c r="D104" s="1">
        <f>17776</f>
        <v>17776</v>
      </c>
      <c r="E104" s="1">
        <f>17.359375</f>
        <v>17.359375</v>
      </c>
    </row>
    <row r="105" spans="1:5" x14ac:dyDescent="0.25">
      <c r="A105" s="1">
        <f>29859</f>
        <v>29859</v>
      </c>
      <c r="B105" s="1">
        <f>9</f>
        <v>9</v>
      </c>
      <c r="C105" s="1">
        <f>13860</f>
        <v>13860</v>
      </c>
      <c r="D105" s="1">
        <f>17778</f>
        <v>17778</v>
      </c>
      <c r="E105" s="1">
        <f>17.361328125</f>
        <v>17.361328125</v>
      </c>
    </row>
    <row r="106" spans="1:5" x14ac:dyDescent="0.25">
      <c r="A106" s="1">
        <f>30119</f>
        <v>30119</v>
      </c>
      <c r="B106" s="1">
        <f>0</f>
        <v>0</v>
      </c>
      <c r="C106" s="1">
        <f>13980</f>
        <v>13980</v>
      </c>
      <c r="D106" s="1">
        <f>17776</f>
        <v>17776</v>
      </c>
      <c r="E106" s="1">
        <f>17.359375</f>
        <v>17.359375</v>
      </c>
    </row>
    <row r="107" spans="1:5" x14ac:dyDescent="0.25">
      <c r="A107" s="1">
        <f>30393</f>
        <v>30393</v>
      </c>
      <c r="B107" s="1">
        <f>0</f>
        <v>0</v>
      </c>
      <c r="C107" s="1">
        <f>14103</f>
        <v>14103</v>
      </c>
      <c r="D107" s="1">
        <f>17776</f>
        <v>17776</v>
      </c>
      <c r="E107" s="1">
        <f>17.359375</f>
        <v>17.359375</v>
      </c>
    </row>
    <row r="108" spans="1:5" x14ac:dyDescent="0.25">
      <c r="A108" s="1">
        <f>30671</f>
        <v>30671</v>
      </c>
      <c r="B108" s="1">
        <f>0</f>
        <v>0</v>
      </c>
      <c r="C108" s="1">
        <f>14258</f>
        <v>14258</v>
      </c>
      <c r="D108" s="1">
        <f>17776</f>
        <v>17776</v>
      </c>
      <c r="E108" s="1">
        <f>17.359375</f>
        <v>17.359375</v>
      </c>
    </row>
    <row r="109" spans="1:5" x14ac:dyDescent="0.25">
      <c r="A109" s="1">
        <f>30934</f>
        <v>30934</v>
      </c>
      <c r="B109" s="1">
        <f>0</f>
        <v>0</v>
      </c>
      <c r="C109" s="1">
        <f>14402</f>
        <v>14402</v>
      </c>
      <c r="D109" s="1">
        <f>17777</f>
        <v>17777</v>
      </c>
      <c r="E109" s="1">
        <f>17.3603515625</f>
        <v>17.3603515625</v>
      </c>
    </row>
    <row r="110" spans="1:5" x14ac:dyDescent="0.25">
      <c r="A110" s="1">
        <f>31210</f>
        <v>31210</v>
      </c>
      <c r="B110" s="1">
        <f>3</f>
        <v>3</v>
      </c>
      <c r="C110" s="1">
        <f>14604</f>
        <v>14604</v>
      </c>
      <c r="D110" s="1">
        <f>17673</f>
        <v>17673</v>
      </c>
      <c r="E110" s="1">
        <f>17.2587890625</f>
        <v>17.2587890625</v>
      </c>
    </row>
    <row r="111" spans="1:5" x14ac:dyDescent="0.25">
      <c r="A111" s="1">
        <f>31488</f>
        <v>31488</v>
      </c>
      <c r="B111" s="1">
        <f>0</f>
        <v>0</v>
      </c>
      <c r="C111" s="1">
        <f>14715</f>
        <v>14715</v>
      </c>
      <c r="D111" s="1">
        <f>17690</f>
        <v>17690</v>
      </c>
      <c r="E111" s="1">
        <f>17.275390625</f>
        <v>17.275390625</v>
      </c>
    </row>
    <row r="112" spans="1:5" x14ac:dyDescent="0.25">
      <c r="A112" s="1">
        <f>31760</f>
        <v>31760</v>
      </c>
      <c r="B112" s="1">
        <f>0</f>
        <v>0</v>
      </c>
      <c r="C112" s="1">
        <f>14836</f>
        <v>14836</v>
      </c>
      <c r="D112" s="1">
        <f>17688</f>
        <v>17688</v>
      </c>
      <c r="E112" s="1">
        <f>17.2734375</f>
        <v>17.2734375</v>
      </c>
    </row>
    <row r="113" spans="1:5" x14ac:dyDescent="0.25">
      <c r="A113" s="1">
        <f>32067</f>
        <v>32067</v>
      </c>
      <c r="B113" s="1">
        <f>0</f>
        <v>0</v>
      </c>
      <c r="C113" s="1">
        <f>14981</f>
        <v>14981</v>
      </c>
      <c r="D113" s="1">
        <f>17690</f>
        <v>17690</v>
      </c>
      <c r="E113" s="1">
        <f>17.275390625</f>
        <v>17.275390625</v>
      </c>
    </row>
    <row r="114" spans="1:5" x14ac:dyDescent="0.25">
      <c r="A114" s="1">
        <f>32388</f>
        <v>32388</v>
      </c>
      <c r="B114" s="1">
        <f>0</f>
        <v>0</v>
      </c>
      <c r="C114" s="1">
        <f>15099</f>
        <v>15099</v>
      </c>
      <c r="D114" s="1">
        <f>17688</f>
        <v>17688</v>
      </c>
      <c r="E114" s="1">
        <f>17.2734375</f>
        <v>17.2734375</v>
      </c>
    </row>
    <row r="115" spans="1:5" x14ac:dyDescent="0.25">
      <c r="A115" s="1">
        <f>32724</f>
        <v>32724</v>
      </c>
      <c r="B115" s="1">
        <f>9</f>
        <v>9</v>
      </c>
      <c r="C115" s="1">
        <f>15223</f>
        <v>15223</v>
      </c>
      <c r="D115" s="1">
        <f>17688</f>
        <v>17688</v>
      </c>
      <c r="E115" s="1">
        <f>17.2734375</f>
        <v>17.2734375</v>
      </c>
    </row>
    <row r="116" spans="1:5" x14ac:dyDescent="0.25">
      <c r="A116" s="1">
        <f>32987</f>
        <v>32987</v>
      </c>
      <c r="B116" s="1">
        <f>0</f>
        <v>0</v>
      </c>
      <c r="C116" s="1">
        <f>15363</f>
        <v>15363</v>
      </c>
      <c r="D116" s="1">
        <f>17688</f>
        <v>17688</v>
      </c>
      <c r="E116" s="1">
        <f>17.2734375</f>
        <v>17.2734375</v>
      </c>
    </row>
    <row r="117" spans="1:5" x14ac:dyDescent="0.25">
      <c r="A117" s="1">
        <f>33269</f>
        <v>33269</v>
      </c>
      <c r="B117" s="1">
        <f>3</f>
        <v>3</v>
      </c>
      <c r="C117" s="1">
        <f>15507</f>
        <v>15507</v>
      </c>
      <c r="D117" s="1">
        <f>17688</f>
        <v>17688</v>
      </c>
      <c r="E117" s="1">
        <f>17.2734375</f>
        <v>17.2734375</v>
      </c>
    </row>
    <row r="118" spans="1:5" x14ac:dyDescent="0.25">
      <c r="A118" s="1">
        <f>33571</f>
        <v>33571</v>
      </c>
      <c r="B118" s="1">
        <f>0</f>
        <v>0</v>
      </c>
      <c r="C118" s="1">
        <f>15645</f>
        <v>15645</v>
      </c>
      <c r="D118" s="1">
        <f>17688</f>
        <v>17688</v>
      </c>
      <c r="E118" s="1">
        <f>17.2734375</f>
        <v>17.2734375</v>
      </c>
    </row>
    <row r="119" spans="1:5" x14ac:dyDescent="0.25">
      <c r="A119" s="1">
        <f>33954</f>
        <v>33954</v>
      </c>
      <c r="B119" s="1">
        <f>6</f>
        <v>6</v>
      </c>
      <c r="C119" s="1">
        <f>15792</f>
        <v>15792</v>
      </c>
      <c r="D119" s="1">
        <f>18040</f>
        <v>18040</v>
      </c>
      <c r="E119" s="1">
        <f>17.6171875</f>
        <v>17.6171875</v>
      </c>
    </row>
    <row r="120" spans="1:5" x14ac:dyDescent="0.25">
      <c r="A120" s="1">
        <f>34293</f>
        <v>34293</v>
      </c>
      <c r="B120" s="1">
        <f>0</f>
        <v>0</v>
      </c>
      <c r="C120" s="1">
        <f>15947</f>
        <v>15947</v>
      </c>
      <c r="D120" s="1">
        <f>18084</f>
        <v>18084</v>
      </c>
      <c r="E120" s="1">
        <f>17.66015625</f>
        <v>17.66015625</v>
      </c>
    </row>
    <row r="121" spans="1:5" x14ac:dyDescent="0.25">
      <c r="A121" s="1">
        <f>34579</f>
        <v>34579</v>
      </c>
      <c r="B121" s="1">
        <f>0</f>
        <v>0</v>
      </c>
      <c r="C121" s="1">
        <f>16073</f>
        <v>16073</v>
      </c>
      <c r="D121" s="1">
        <f>18085</f>
        <v>18085</v>
      </c>
      <c r="E121" s="1">
        <f>17.6611328125</f>
        <v>17.6611328125</v>
      </c>
    </row>
    <row r="122" spans="1:5" x14ac:dyDescent="0.25">
      <c r="A122" s="1">
        <f>34861</f>
        <v>34861</v>
      </c>
      <c r="B122" s="1">
        <f>0</f>
        <v>0</v>
      </c>
      <c r="C122" s="1">
        <f>16194</f>
        <v>16194</v>
      </c>
      <c r="D122" s="1">
        <f>18084</f>
        <v>18084</v>
      </c>
      <c r="E122" s="1">
        <f t="shared" ref="E122:E127" si="8">17.66015625</f>
        <v>17.66015625</v>
      </c>
    </row>
    <row r="123" spans="1:5" x14ac:dyDescent="0.25">
      <c r="A123" s="1">
        <f>35138</f>
        <v>35138</v>
      </c>
      <c r="B123" s="1">
        <f>0</f>
        <v>0</v>
      </c>
      <c r="C123" s="1">
        <f>16325</f>
        <v>16325</v>
      </c>
      <c r="D123" s="1">
        <f>18084</f>
        <v>18084</v>
      </c>
      <c r="E123" s="1">
        <f t="shared" si="8"/>
        <v>17.66015625</v>
      </c>
    </row>
    <row r="124" spans="1:5" x14ac:dyDescent="0.25">
      <c r="A124" s="1">
        <f>35423</f>
        <v>35423</v>
      </c>
      <c r="B124" s="1">
        <f>0</f>
        <v>0</v>
      </c>
      <c r="C124" s="1">
        <f>16450</f>
        <v>16450</v>
      </c>
      <c r="D124" s="1">
        <f>18084</f>
        <v>18084</v>
      </c>
      <c r="E124" s="1">
        <f t="shared" si="8"/>
        <v>17.66015625</v>
      </c>
    </row>
    <row r="125" spans="1:5" x14ac:dyDescent="0.25">
      <c r="A125" s="1">
        <f>35701</f>
        <v>35701</v>
      </c>
      <c r="B125" s="1">
        <f>0</f>
        <v>0</v>
      </c>
      <c r="C125" s="1">
        <f>16561</f>
        <v>16561</v>
      </c>
      <c r="D125" s="1">
        <f>18084</f>
        <v>18084</v>
      </c>
      <c r="E125" s="1">
        <f t="shared" si="8"/>
        <v>17.66015625</v>
      </c>
    </row>
    <row r="126" spans="1:5" x14ac:dyDescent="0.25">
      <c r="A126" s="1">
        <f>35963</f>
        <v>35963</v>
      </c>
      <c r="B126" s="1">
        <f>0</f>
        <v>0</v>
      </c>
      <c r="C126" s="1">
        <f>16698</f>
        <v>16698</v>
      </c>
      <c r="D126" s="1">
        <f>18084</f>
        <v>18084</v>
      </c>
      <c r="E126" s="1">
        <f t="shared" si="8"/>
        <v>17.66015625</v>
      </c>
    </row>
    <row r="127" spans="1:5" x14ac:dyDescent="0.25">
      <c r="C127" s="1">
        <f>16823</f>
        <v>16823</v>
      </c>
      <c r="D127" s="1">
        <f>18084</f>
        <v>18084</v>
      </c>
      <c r="E127" s="1">
        <f t="shared" si="8"/>
        <v>17.66015625</v>
      </c>
    </row>
    <row r="128" spans="1:5" x14ac:dyDescent="0.25">
      <c r="C128" s="1">
        <f>16948</f>
        <v>16948</v>
      </c>
      <c r="D128" s="1">
        <f>18086</f>
        <v>18086</v>
      </c>
      <c r="E128" s="1">
        <f>17.662109375</f>
        <v>17.662109375</v>
      </c>
    </row>
    <row r="129" spans="3:5" x14ac:dyDescent="0.25">
      <c r="C129" s="1">
        <f>17077</f>
        <v>17077</v>
      </c>
      <c r="D129" s="1">
        <f>18084</f>
        <v>18084</v>
      </c>
      <c r="E129" s="1">
        <f>17.66015625</f>
        <v>17.66015625</v>
      </c>
    </row>
    <row r="130" spans="3:5" x14ac:dyDescent="0.25">
      <c r="C130" s="1">
        <f>17290</f>
        <v>17290</v>
      </c>
      <c r="D130" s="1">
        <f>18086</f>
        <v>18086</v>
      </c>
      <c r="E130" s="1">
        <f>17.662109375</f>
        <v>17.662109375</v>
      </c>
    </row>
    <row r="131" spans="3:5" x14ac:dyDescent="0.25">
      <c r="C131" s="1">
        <f>17411</f>
        <v>17411</v>
      </c>
      <c r="D131" s="1">
        <f>18084</f>
        <v>18084</v>
      </c>
      <c r="E131" s="1">
        <f>17.66015625</f>
        <v>17.66015625</v>
      </c>
    </row>
    <row r="132" spans="3:5" x14ac:dyDescent="0.25">
      <c r="C132" s="1">
        <f>17548</f>
        <v>17548</v>
      </c>
      <c r="D132" s="1">
        <f>18085</f>
        <v>18085</v>
      </c>
      <c r="E132" s="1">
        <f>17.6611328125</f>
        <v>17.6611328125</v>
      </c>
    </row>
    <row r="133" spans="3:5" x14ac:dyDescent="0.25">
      <c r="C133" s="1">
        <f>17676</f>
        <v>17676</v>
      </c>
      <c r="D133" s="1">
        <f>17932</f>
        <v>17932</v>
      </c>
      <c r="E133" s="1">
        <f>17.51171875</f>
        <v>17.51171875</v>
      </c>
    </row>
    <row r="134" spans="3:5" x14ac:dyDescent="0.25">
      <c r="C134" s="1">
        <f>17800</f>
        <v>17800</v>
      </c>
      <c r="D134" s="1">
        <f>17934</f>
        <v>17934</v>
      </c>
      <c r="E134" s="1">
        <f>17.513671875</f>
        <v>17.513671875</v>
      </c>
    </row>
    <row r="135" spans="3:5" x14ac:dyDescent="0.25">
      <c r="C135" s="1">
        <f>17914</f>
        <v>17914</v>
      </c>
      <c r="D135" s="1">
        <f>17932</f>
        <v>17932</v>
      </c>
      <c r="E135" s="1">
        <f>17.51171875</f>
        <v>17.51171875</v>
      </c>
    </row>
    <row r="136" spans="3:5" x14ac:dyDescent="0.25">
      <c r="C136" s="1">
        <f>18030</f>
        <v>18030</v>
      </c>
      <c r="D136" s="1">
        <f>17932</f>
        <v>17932</v>
      </c>
      <c r="E136" s="1">
        <f>17.51171875</f>
        <v>17.51171875</v>
      </c>
    </row>
    <row r="137" spans="3:5" x14ac:dyDescent="0.25">
      <c r="C137" s="1">
        <f>18163</f>
        <v>18163</v>
      </c>
      <c r="D137" s="1">
        <f>18064</f>
        <v>18064</v>
      </c>
      <c r="E137" s="1">
        <f>17.640625</f>
        <v>17.640625</v>
      </c>
    </row>
    <row r="138" spans="3:5" x14ac:dyDescent="0.25">
      <c r="C138" s="1">
        <f>18299</f>
        <v>18299</v>
      </c>
      <c r="D138" s="1">
        <f>18064</f>
        <v>18064</v>
      </c>
      <c r="E138" s="1">
        <f>17.640625</f>
        <v>17.640625</v>
      </c>
    </row>
    <row r="139" spans="3:5" x14ac:dyDescent="0.25">
      <c r="C139" s="1">
        <f>18442</f>
        <v>18442</v>
      </c>
      <c r="D139" s="1">
        <f>18065</f>
        <v>18065</v>
      </c>
      <c r="E139" s="1">
        <f>17.6416015625</f>
        <v>17.6416015625</v>
      </c>
    </row>
    <row r="140" spans="3:5" x14ac:dyDescent="0.25">
      <c r="C140" s="1">
        <f>18584</f>
        <v>18584</v>
      </c>
      <c r="D140" s="1">
        <f>18112</f>
        <v>18112</v>
      </c>
      <c r="E140" s="1">
        <f>17.6875</f>
        <v>17.6875</v>
      </c>
    </row>
    <row r="141" spans="3:5" x14ac:dyDescent="0.25">
      <c r="C141" s="1">
        <f>18724</f>
        <v>18724</v>
      </c>
      <c r="D141" s="1">
        <f>18114</f>
        <v>18114</v>
      </c>
      <c r="E141" s="1">
        <f>17.689453125</f>
        <v>17.689453125</v>
      </c>
    </row>
    <row r="142" spans="3:5" x14ac:dyDescent="0.25">
      <c r="C142" s="1">
        <f>18889</f>
        <v>18889</v>
      </c>
      <c r="D142" s="1">
        <f>18164</f>
        <v>18164</v>
      </c>
      <c r="E142" s="1">
        <f>17.73828125</f>
        <v>17.73828125</v>
      </c>
    </row>
    <row r="143" spans="3:5" x14ac:dyDescent="0.25">
      <c r="C143" s="1">
        <f>19074</f>
        <v>19074</v>
      </c>
      <c r="D143" s="1">
        <f>18174</f>
        <v>18174</v>
      </c>
      <c r="E143" s="1">
        <f>17.748046875</f>
        <v>17.748046875</v>
      </c>
    </row>
    <row r="144" spans="3:5" x14ac:dyDescent="0.25">
      <c r="C144" s="1">
        <f>19203</f>
        <v>19203</v>
      </c>
      <c r="D144" s="1">
        <f>18172</f>
        <v>18172</v>
      </c>
      <c r="E144" s="1">
        <f>17.74609375</f>
        <v>17.74609375</v>
      </c>
    </row>
    <row r="145" spans="3:5" x14ac:dyDescent="0.25">
      <c r="C145" s="1">
        <f>19360</f>
        <v>19360</v>
      </c>
      <c r="D145" s="1">
        <f>18174</f>
        <v>18174</v>
      </c>
      <c r="E145" s="1">
        <f>17.748046875</f>
        <v>17.748046875</v>
      </c>
    </row>
    <row r="146" spans="3:5" x14ac:dyDescent="0.25">
      <c r="C146" s="1">
        <f>19502</f>
        <v>19502</v>
      </c>
      <c r="D146" s="1">
        <f>18172</f>
        <v>18172</v>
      </c>
      <c r="E146" s="1">
        <f>17.74609375</f>
        <v>17.74609375</v>
      </c>
    </row>
    <row r="147" spans="3:5" x14ac:dyDescent="0.25">
      <c r="C147" s="1">
        <f>19661</f>
        <v>19661</v>
      </c>
      <c r="D147" s="1">
        <f>18178</f>
        <v>18178</v>
      </c>
      <c r="E147" s="1">
        <f>17.751953125</f>
        <v>17.751953125</v>
      </c>
    </row>
    <row r="148" spans="3:5" x14ac:dyDescent="0.25">
      <c r="C148" s="1">
        <f>19799</f>
        <v>19799</v>
      </c>
      <c r="D148" s="1">
        <f>18176</f>
        <v>18176</v>
      </c>
      <c r="E148" s="1">
        <f>17.75</f>
        <v>17.75</v>
      </c>
    </row>
    <row r="149" spans="3:5" x14ac:dyDescent="0.25">
      <c r="C149" s="1">
        <f>19950</f>
        <v>19950</v>
      </c>
      <c r="D149" s="1">
        <f>18178</f>
        <v>18178</v>
      </c>
      <c r="E149" s="1">
        <f>17.751953125</f>
        <v>17.751953125</v>
      </c>
    </row>
    <row r="150" spans="3:5" x14ac:dyDescent="0.25">
      <c r="C150" s="1">
        <f>20076</f>
        <v>20076</v>
      </c>
      <c r="D150" s="1">
        <f>18176</f>
        <v>18176</v>
      </c>
      <c r="E150" s="1">
        <f>17.75</f>
        <v>17.75</v>
      </c>
    </row>
    <row r="151" spans="3:5" x14ac:dyDescent="0.25">
      <c r="C151" s="1">
        <f>20220</f>
        <v>20220</v>
      </c>
      <c r="D151" s="1">
        <f>18176</f>
        <v>18176</v>
      </c>
      <c r="E151" s="1">
        <f>17.75</f>
        <v>17.75</v>
      </c>
    </row>
    <row r="152" spans="3:5" x14ac:dyDescent="0.25">
      <c r="C152" s="1">
        <f>20367</f>
        <v>20367</v>
      </c>
      <c r="D152" s="1">
        <f>18176</f>
        <v>18176</v>
      </c>
      <c r="E152" s="1">
        <f>17.75</f>
        <v>17.75</v>
      </c>
    </row>
    <row r="153" spans="3:5" x14ac:dyDescent="0.25">
      <c r="C153" s="1">
        <f>20505</f>
        <v>20505</v>
      </c>
      <c r="D153" s="1">
        <f>18176</f>
        <v>18176</v>
      </c>
      <c r="E153" s="1">
        <f>17.75</f>
        <v>17.75</v>
      </c>
    </row>
    <row r="154" spans="3:5" x14ac:dyDescent="0.25">
      <c r="C154" s="1">
        <f>20682</f>
        <v>20682</v>
      </c>
      <c r="D154" s="1">
        <f>18336</f>
        <v>18336</v>
      </c>
      <c r="E154" s="1">
        <f>17.90625</f>
        <v>17.90625</v>
      </c>
    </row>
    <row r="155" spans="3:5" x14ac:dyDescent="0.25">
      <c r="C155" s="1">
        <f>20801</f>
        <v>20801</v>
      </c>
      <c r="D155" s="1">
        <f>18240</f>
        <v>18240</v>
      </c>
      <c r="E155" s="1">
        <f>17.8125</f>
        <v>17.8125</v>
      </c>
    </row>
    <row r="156" spans="3:5" x14ac:dyDescent="0.25">
      <c r="C156" s="1">
        <f>20920</f>
        <v>20920</v>
      </c>
      <c r="D156" s="1">
        <f>18240</f>
        <v>18240</v>
      </c>
      <c r="E156" s="1">
        <f>17.8125</f>
        <v>17.8125</v>
      </c>
    </row>
    <row r="157" spans="3:5" x14ac:dyDescent="0.25">
      <c r="C157" s="1">
        <f>21043</f>
        <v>21043</v>
      </c>
      <c r="D157" s="1">
        <f>18240</f>
        <v>18240</v>
      </c>
      <c r="E157" s="1">
        <f>17.8125</f>
        <v>17.8125</v>
      </c>
    </row>
    <row r="158" spans="3:5" x14ac:dyDescent="0.25">
      <c r="C158" s="1">
        <f>21175</f>
        <v>21175</v>
      </c>
      <c r="D158" s="1">
        <f>18242</f>
        <v>18242</v>
      </c>
      <c r="E158" s="1">
        <f>17.814453125</f>
        <v>17.814453125</v>
      </c>
    </row>
    <row r="159" spans="3:5" x14ac:dyDescent="0.25">
      <c r="C159" s="1">
        <f>21294</f>
        <v>21294</v>
      </c>
      <c r="D159" s="1">
        <f>18240</f>
        <v>18240</v>
      </c>
      <c r="E159" s="1">
        <f>17.8125</f>
        <v>17.8125</v>
      </c>
    </row>
    <row r="160" spans="3:5" x14ac:dyDescent="0.25">
      <c r="C160" s="1">
        <f>21430</f>
        <v>21430</v>
      </c>
      <c r="D160" s="1">
        <f>18242</f>
        <v>18242</v>
      </c>
      <c r="E160" s="1">
        <f>17.814453125</f>
        <v>17.814453125</v>
      </c>
    </row>
    <row r="161" spans="3:5" x14ac:dyDescent="0.25">
      <c r="C161" s="1">
        <f>21550</f>
        <v>21550</v>
      </c>
      <c r="D161" s="1">
        <f>18240</f>
        <v>18240</v>
      </c>
      <c r="E161" s="1">
        <f>17.8125</f>
        <v>17.8125</v>
      </c>
    </row>
    <row r="162" spans="3:5" x14ac:dyDescent="0.25">
      <c r="C162" s="1">
        <f>21682</f>
        <v>21682</v>
      </c>
      <c r="D162" s="1">
        <f>18242</f>
        <v>18242</v>
      </c>
      <c r="E162" s="1">
        <f>17.814453125</f>
        <v>17.814453125</v>
      </c>
    </row>
    <row r="163" spans="3:5" x14ac:dyDescent="0.25">
      <c r="C163" s="1">
        <f>21795</f>
        <v>21795</v>
      </c>
      <c r="D163" s="1">
        <f>18240</f>
        <v>18240</v>
      </c>
      <c r="E163" s="1">
        <f>17.8125</f>
        <v>17.8125</v>
      </c>
    </row>
    <row r="164" spans="3:5" x14ac:dyDescent="0.25">
      <c r="C164" s="1">
        <f>21923</f>
        <v>21923</v>
      </c>
      <c r="D164" s="1">
        <f>18240</f>
        <v>18240</v>
      </c>
      <c r="E164" s="1">
        <f>17.8125</f>
        <v>17.8125</v>
      </c>
    </row>
    <row r="165" spans="3:5" x14ac:dyDescent="0.25">
      <c r="C165" s="1">
        <f>22046</f>
        <v>22046</v>
      </c>
      <c r="D165" s="1">
        <f>18240</f>
        <v>18240</v>
      </c>
      <c r="E165" s="1">
        <f>17.8125</f>
        <v>17.8125</v>
      </c>
    </row>
    <row r="166" spans="3:5" x14ac:dyDescent="0.25">
      <c r="C166" s="1">
        <f>22170</f>
        <v>22170</v>
      </c>
      <c r="D166" s="1">
        <f>18240</f>
        <v>18240</v>
      </c>
      <c r="E166" s="1">
        <f>17.8125</f>
        <v>17.8125</v>
      </c>
    </row>
    <row r="167" spans="3:5" x14ac:dyDescent="0.25">
      <c r="C167" s="1">
        <f>22327</f>
        <v>22327</v>
      </c>
      <c r="D167" s="1">
        <f>18242</f>
        <v>18242</v>
      </c>
      <c r="E167" s="1">
        <f>17.814453125</f>
        <v>17.814453125</v>
      </c>
    </row>
    <row r="168" spans="3:5" x14ac:dyDescent="0.25">
      <c r="C168" s="1">
        <f>22450</f>
        <v>22450</v>
      </c>
      <c r="D168" s="1">
        <f>18240</f>
        <v>18240</v>
      </c>
      <c r="E168" s="1">
        <f>17.8125</f>
        <v>17.8125</v>
      </c>
    </row>
    <row r="169" spans="3:5" x14ac:dyDescent="0.25">
      <c r="C169" s="1">
        <f>22605</f>
        <v>22605</v>
      </c>
      <c r="D169" s="1">
        <f>18242</f>
        <v>18242</v>
      </c>
      <c r="E169" s="1">
        <f>17.814453125</f>
        <v>17.814453125</v>
      </c>
    </row>
    <row r="170" spans="3:5" x14ac:dyDescent="0.25">
      <c r="C170" s="1">
        <f>22732</f>
        <v>22732</v>
      </c>
      <c r="D170" s="1">
        <f>18240</f>
        <v>18240</v>
      </c>
      <c r="E170" s="1">
        <f>17.8125</f>
        <v>17.8125</v>
      </c>
    </row>
    <row r="171" spans="3:5" x14ac:dyDescent="0.25">
      <c r="C171" s="1">
        <f>22855</f>
        <v>22855</v>
      </c>
      <c r="D171" s="1">
        <f>18336</f>
        <v>18336</v>
      </c>
      <c r="E171" s="1">
        <f>17.90625</f>
        <v>17.90625</v>
      </c>
    </row>
    <row r="172" spans="3:5" x14ac:dyDescent="0.25">
      <c r="C172" s="1">
        <f>22980</f>
        <v>22980</v>
      </c>
      <c r="D172" s="1">
        <f>18336</f>
        <v>18336</v>
      </c>
      <c r="E172" s="1">
        <f>17.90625</f>
        <v>17.90625</v>
      </c>
    </row>
    <row r="173" spans="3:5" x14ac:dyDescent="0.25">
      <c r="C173" s="1">
        <f>23104</f>
        <v>23104</v>
      </c>
      <c r="D173" s="1">
        <f>18338</f>
        <v>18338</v>
      </c>
      <c r="E173" s="1">
        <f>17.908203125</f>
        <v>17.908203125</v>
      </c>
    </row>
    <row r="174" spans="3:5" x14ac:dyDescent="0.25">
      <c r="C174" s="1">
        <f>23222</f>
        <v>23222</v>
      </c>
      <c r="D174" s="1">
        <f>18336</f>
        <v>18336</v>
      </c>
      <c r="E174" s="1">
        <f>17.90625</f>
        <v>17.90625</v>
      </c>
    </row>
    <row r="175" spans="3:5" x14ac:dyDescent="0.25">
      <c r="C175" s="1">
        <f>23356</f>
        <v>23356</v>
      </c>
      <c r="D175" s="1">
        <f>18337</f>
        <v>18337</v>
      </c>
      <c r="E175" s="1">
        <f>17.9072265625</f>
        <v>17.9072265625</v>
      </c>
    </row>
    <row r="176" spans="3:5" x14ac:dyDescent="0.25">
      <c r="C176" s="1">
        <f>23475</f>
        <v>23475</v>
      </c>
      <c r="D176" s="1">
        <f>18336</f>
        <v>18336</v>
      </c>
      <c r="E176" s="1">
        <f>17.90625</f>
        <v>17.90625</v>
      </c>
    </row>
    <row r="177" spans="3:5" x14ac:dyDescent="0.25">
      <c r="C177" s="1">
        <f>23637</f>
        <v>23637</v>
      </c>
      <c r="D177" s="1">
        <f>18392</f>
        <v>18392</v>
      </c>
      <c r="E177" s="1">
        <f>17.9609375</f>
        <v>17.9609375</v>
      </c>
    </row>
    <row r="178" spans="3:5" x14ac:dyDescent="0.25">
      <c r="C178" s="1">
        <f>23778</f>
        <v>23778</v>
      </c>
      <c r="D178" s="1">
        <f>19416</f>
        <v>19416</v>
      </c>
      <c r="E178" s="1">
        <f>18.9609375</f>
        <v>18.9609375</v>
      </c>
    </row>
    <row r="179" spans="3:5" x14ac:dyDescent="0.25">
      <c r="C179" s="1">
        <f>23899</f>
        <v>23899</v>
      </c>
      <c r="D179" s="1">
        <f>19417</f>
        <v>19417</v>
      </c>
      <c r="E179" s="1">
        <f>18.9619140625</f>
        <v>18.9619140625</v>
      </c>
    </row>
    <row r="180" spans="3:5" x14ac:dyDescent="0.25">
      <c r="C180" s="1">
        <f>24024</f>
        <v>24024</v>
      </c>
      <c r="D180" s="1">
        <f>19416</f>
        <v>19416</v>
      </c>
      <c r="E180" s="1">
        <f t="shared" ref="E180:E185" si="9">18.9609375</f>
        <v>18.9609375</v>
      </c>
    </row>
    <row r="181" spans="3:5" x14ac:dyDescent="0.25">
      <c r="C181" s="1">
        <f>24164</f>
        <v>24164</v>
      </c>
      <c r="D181" s="1">
        <f>19416</f>
        <v>19416</v>
      </c>
      <c r="E181" s="1">
        <f t="shared" si="9"/>
        <v>18.9609375</v>
      </c>
    </row>
    <row r="182" spans="3:5" x14ac:dyDescent="0.25">
      <c r="C182" s="1">
        <f>24299</f>
        <v>24299</v>
      </c>
      <c r="D182" s="1">
        <f>19416</f>
        <v>19416</v>
      </c>
      <c r="E182" s="1">
        <f t="shared" si="9"/>
        <v>18.9609375</v>
      </c>
    </row>
    <row r="183" spans="3:5" x14ac:dyDescent="0.25">
      <c r="C183" s="1">
        <f>24444</f>
        <v>24444</v>
      </c>
      <c r="D183" s="1">
        <f>19416</f>
        <v>19416</v>
      </c>
      <c r="E183" s="1">
        <f t="shared" si="9"/>
        <v>18.9609375</v>
      </c>
    </row>
    <row r="184" spans="3:5" x14ac:dyDescent="0.25">
      <c r="C184" s="1">
        <f>24583</f>
        <v>24583</v>
      </c>
      <c r="D184" s="1">
        <f>19416</f>
        <v>19416</v>
      </c>
      <c r="E184" s="1">
        <f t="shared" si="9"/>
        <v>18.9609375</v>
      </c>
    </row>
    <row r="185" spans="3:5" x14ac:dyDescent="0.25">
      <c r="C185" s="1">
        <f>24720</f>
        <v>24720</v>
      </c>
      <c r="D185" s="1">
        <f>19416</f>
        <v>19416</v>
      </c>
      <c r="E185" s="1">
        <f t="shared" si="9"/>
        <v>18.9609375</v>
      </c>
    </row>
    <row r="186" spans="3:5" x14ac:dyDescent="0.25">
      <c r="C186" s="1">
        <f>24863</f>
        <v>24863</v>
      </c>
      <c r="D186" s="1">
        <f>19418</f>
        <v>19418</v>
      </c>
      <c r="E186" s="1">
        <f>18.962890625</f>
        <v>18.962890625</v>
      </c>
    </row>
    <row r="187" spans="3:5" x14ac:dyDescent="0.25">
      <c r="C187" s="1">
        <f>25007</f>
        <v>25007</v>
      </c>
      <c r="D187" s="1">
        <f>19416</f>
        <v>19416</v>
      </c>
      <c r="E187" s="1">
        <f>18.9609375</f>
        <v>18.9609375</v>
      </c>
    </row>
    <row r="188" spans="3:5" x14ac:dyDescent="0.25">
      <c r="C188" s="1">
        <f>25141</f>
        <v>25141</v>
      </c>
      <c r="D188" s="1">
        <f>19418</f>
        <v>19418</v>
      </c>
      <c r="E188" s="1">
        <f>18.962890625</f>
        <v>18.962890625</v>
      </c>
    </row>
    <row r="189" spans="3:5" x14ac:dyDescent="0.25">
      <c r="C189" s="1">
        <f>25255</f>
        <v>25255</v>
      </c>
      <c r="D189" s="1">
        <f>19416</f>
        <v>19416</v>
      </c>
      <c r="E189" s="1">
        <f t="shared" ref="E189:E194" si="10">18.9609375</f>
        <v>18.9609375</v>
      </c>
    </row>
    <row r="190" spans="3:5" x14ac:dyDescent="0.25">
      <c r="C190" s="1">
        <f>25384</f>
        <v>25384</v>
      </c>
      <c r="D190" s="1">
        <f>19416</f>
        <v>19416</v>
      </c>
      <c r="E190" s="1">
        <f t="shared" si="10"/>
        <v>18.9609375</v>
      </c>
    </row>
    <row r="191" spans="3:5" x14ac:dyDescent="0.25">
      <c r="C191" s="1">
        <f>25496</f>
        <v>25496</v>
      </c>
      <c r="D191" s="1">
        <f>19416</f>
        <v>19416</v>
      </c>
      <c r="E191" s="1">
        <f t="shared" si="10"/>
        <v>18.9609375</v>
      </c>
    </row>
    <row r="192" spans="3:5" x14ac:dyDescent="0.25">
      <c r="C192" s="1">
        <f>25643</f>
        <v>25643</v>
      </c>
      <c r="D192" s="1">
        <f>19416</f>
        <v>19416</v>
      </c>
      <c r="E192" s="1">
        <f t="shared" si="10"/>
        <v>18.9609375</v>
      </c>
    </row>
    <row r="193" spans="3:5" x14ac:dyDescent="0.25">
      <c r="C193" s="1">
        <f>25773</f>
        <v>25773</v>
      </c>
      <c r="D193" s="1">
        <f>19416</f>
        <v>19416</v>
      </c>
      <c r="E193" s="1">
        <f t="shared" si="10"/>
        <v>18.9609375</v>
      </c>
    </row>
    <row r="194" spans="3:5" x14ac:dyDescent="0.25">
      <c r="C194" s="1">
        <f>25887</f>
        <v>25887</v>
      </c>
      <c r="D194" s="1">
        <f>19416</f>
        <v>19416</v>
      </c>
      <c r="E194" s="1">
        <f t="shared" si="10"/>
        <v>18.9609375</v>
      </c>
    </row>
    <row r="195" spans="3:5" x14ac:dyDescent="0.25">
      <c r="C195" s="1">
        <f>26014</f>
        <v>26014</v>
      </c>
      <c r="D195" s="1">
        <f>19418</f>
        <v>19418</v>
      </c>
      <c r="E195" s="1">
        <f>18.962890625</f>
        <v>18.962890625</v>
      </c>
    </row>
    <row r="196" spans="3:5" x14ac:dyDescent="0.25">
      <c r="C196" s="1">
        <f>26160</f>
        <v>26160</v>
      </c>
      <c r="D196" s="1">
        <f>19416</f>
        <v>19416</v>
      </c>
      <c r="E196" s="1">
        <f>18.9609375</f>
        <v>18.9609375</v>
      </c>
    </row>
    <row r="197" spans="3:5" x14ac:dyDescent="0.25">
      <c r="C197" s="1">
        <f>26297</f>
        <v>26297</v>
      </c>
      <c r="D197" s="1">
        <f>19418</f>
        <v>19418</v>
      </c>
      <c r="E197" s="1">
        <f>18.962890625</f>
        <v>18.962890625</v>
      </c>
    </row>
    <row r="198" spans="3:5" x14ac:dyDescent="0.25">
      <c r="C198" s="1">
        <f>26420</f>
        <v>26420</v>
      </c>
      <c r="D198" s="1">
        <f>19416</f>
        <v>19416</v>
      </c>
      <c r="E198" s="1">
        <f>18.9609375</f>
        <v>18.9609375</v>
      </c>
    </row>
    <row r="199" spans="3:5" x14ac:dyDescent="0.25">
      <c r="C199" s="1">
        <f>26550</f>
        <v>26550</v>
      </c>
      <c r="D199" s="1">
        <f>19418</f>
        <v>19418</v>
      </c>
      <c r="E199" s="1">
        <f>18.962890625</f>
        <v>18.962890625</v>
      </c>
    </row>
    <row r="200" spans="3:5" x14ac:dyDescent="0.25">
      <c r="C200" s="1">
        <f>26678</f>
        <v>26678</v>
      </c>
      <c r="D200" s="1">
        <f>19620</f>
        <v>19620</v>
      </c>
      <c r="E200" s="1">
        <f>19.16015625</f>
        <v>19.16015625</v>
      </c>
    </row>
    <row r="201" spans="3:5" x14ac:dyDescent="0.25">
      <c r="C201" s="1">
        <f>26808</f>
        <v>26808</v>
      </c>
      <c r="D201" s="1">
        <f>19622</f>
        <v>19622</v>
      </c>
      <c r="E201" s="1">
        <f>19.162109375</f>
        <v>19.162109375</v>
      </c>
    </row>
    <row r="202" spans="3:5" x14ac:dyDescent="0.25">
      <c r="C202" s="1">
        <f>26938</f>
        <v>26938</v>
      </c>
      <c r="D202" s="1">
        <f>19620</f>
        <v>19620</v>
      </c>
      <c r="E202" s="1">
        <f>19.16015625</f>
        <v>19.16015625</v>
      </c>
    </row>
    <row r="203" spans="3:5" x14ac:dyDescent="0.25">
      <c r="C203" s="1">
        <f>27076</f>
        <v>27076</v>
      </c>
      <c r="D203" s="1">
        <f>19622</f>
        <v>19622</v>
      </c>
      <c r="E203" s="1">
        <f>19.162109375</f>
        <v>19.162109375</v>
      </c>
    </row>
    <row r="204" spans="3:5" x14ac:dyDescent="0.25">
      <c r="C204" s="1">
        <f>27196</f>
        <v>27196</v>
      </c>
      <c r="D204" s="1">
        <f>19620</f>
        <v>19620</v>
      </c>
      <c r="E204" s="1">
        <f>19.16015625</f>
        <v>19.16015625</v>
      </c>
    </row>
    <row r="205" spans="3:5" x14ac:dyDescent="0.25">
      <c r="C205" s="1">
        <f>27324</f>
        <v>27324</v>
      </c>
      <c r="D205" s="1">
        <f>19622</f>
        <v>19622</v>
      </c>
      <c r="E205" s="1">
        <f>19.162109375</f>
        <v>19.162109375</v>
      </c>
    </row>
    <row r="206" spans="3:5" x14ac:dyDescent="0.25">
      <c r="C206" s="1">
        <f>27483</f>
        <v>27483</v>
      </c>
      <c r="D206" s="1">
        <f>19620</f>
        <v>19620</v>
      </c>
      <c r="E206" s="1">
        <f t="shared" ref="E206:E211" si="11">19.16015625</f>
        <v>19.16015625</v>
      </c>
    </row>
    <row r="207" spans="3:5" x14ac:dyDescent="0.25">
      <c r="C207" s="1">
        <f>27612</f>
        <v>27612</v>
      </c>
      <c r="D207" s="1">
        <f>19620</f>
        <v>19620</v>
      </c>
      <c r="E207" s="1">
        <f t="shared" si="11"/>
        <v>19.16015625</v>
      </c>
    </row>
    <row r="208" spans="3:5" x14ac:dyDescent="0.25">
      <c r="C208" s="1">
        <f>27731</f>
        <v>27731</v>
      </c>
      <c r="D208" s="1">
        <f>19620</f>
        <v>19620</v>
      </c>
      <c r="E208" s="1">
        <f t="shared" si="11"/>
        <v>19.16015625</v>
      </c>
    </row>
    <row r="209" spans="3:5" x14ac:dyDescent="0.25">
      <c r="C209" s="1">
        <f>27852</f>
        <v>27852</v>
      </c>
      <c r="D209" s="1">
        <f>19620</f>
        <v>19620</v>
      </c>
      <c r="E209" s="1">
        <f t="shared" si="11"/>
        <v>19.16015625</v>
      </c>
    </row>
    <row r="210" spans="3:5" x14ac:dyDescent="0.25">
      <c r="C210" s="1">
        <f>27971</f>
        <v>27971</v>
      </c>
      <c r="D210" s="1">
        <f>19620</f>
        <v>19620</v>
      </c>
      <c r="E210" s="1">
        <f t="shared" si="11"/>
        <v>19.16015625</v>
      </c>
    </row>
    <row r="211" spans="3:5" x14ac:dyDescent="0.25">
      <c r="C211" s="1">
        <f>28090</f>
        <v>28090</v>
      </c>
      <c r="D211" s="1">
        <f>19620</f>
        <v>19620</v>
      </c>
      <c r="E211" s="1">
        <f t="shared" si="11"/>
        <v>19.16015625</v>
      </c>
    </row>
    <row r="212" spans="3:5" x14ac:dyDescent="0.25">
      <c r="C212" s="1">
        <f>28225</f>
        <v>28225</v>
      </c>
      <c r="D212" s="1">
        <f>19622</f>
        <v>19622</v>
      </c>
      <c r="E212" s="1">
        <f>19.162109375</f>
        <v>19.162109375</v>
      </c>
    </row>
    <row r="213" spans="3:5" x14ac:dyDescent="0.25">
      <c r="C213" s="1">
        <f>28369</f>
        <v>28369</v>
      </c>
      <c r="D213" s="1">
        <f>19620</f>
        <v>19620</v>
      </c>
      <c r="E213" s="1">
        <f>19.16015625</f>
        <v>19.16015625</v>
      </c>
    </row>
    <row r="214" spans="3:5" x14ac:dyDescent="0.25">
      <c r="C214" s="1">
        <f>28501</f>
        <v>28501</v>
      </c>
      <c r="D214" s="1">
        <f>19622</f>
        <v>19622</v>
      </c>
      <c r="E214" s="1">
        <f>19.162109375</f>
        <v>19.162109375</v>
      </c>
    </row>
    <row r="215" spans="3:5" x14ac:dyDescent="0.25">
      <c r="C215" s="1">
        <f>28648</f>
        <v>28648</v>
      </c>
      <c r="D215" s="1">
        <f>19620</f>
        <v>19620</v>
      </c>
      <c r="E215" s="1">
        <f>19.16015625</f>
        <v>19.16015625</v>
      </c>
    </row>
    <row r="216" spans="3:5" x14ac:dyDescent="0.25">
      <c r="C216" s="1">
        <f>28793</f>
        <v>28793</v>
      </c>
      <c r="D216" s="1">
        <f>19622</f>
        <v>19622</v>
      </c>
      <c r="E216" s="1">
        <f>19.162109375</f>
        <v>19.162109375</v>
      </c>
    </row>
    <row r="217" spans="3:5" x14ac:dyDescent="0.25">
      <c r="C217" s="1">
        <f>28929</f>
        <v>28929</v>
      </c>
      <c r="D217" s="1">
        <f>19620</f>
        <v>19620</v>
      </c>
      <c r="E217" s="1">
        <f>19.16015625</f>
        <v>19.16015625</v>
      </c>
    </row>
    <row r="218" spans="3:5" x14ac:dyDescent="0.25">
      <c r="C218" s="1">
        <f>29079</f>
        <v>29079</v>
      </c>
      <c r="D218" s="1">
        <f>19622</f>
        <v>19622</v>
      </c>
      <c r="E218" s="1">
        <f>19.162109375</f>
        <v>19.162109375</v>
      </c>
    </row>
    <row r="219" spans="3:5" x14ac:dyDescent="0.25">
      <c r="C219" s="1">
        <f>29215</f>
        <v>29215</v>
      </c>
      <c r="D219" s="1">
        <f>19620</f>
        <v>19620</v>
      </c>
      <c r="E219" s="1">
        <f>19.16015625</f>
        <v>19.16015625</v>
      </c>
    </row>
    <row r="220" spans="3:5" x14ac:dyDescent="0.25">
      <c r="C220" s="1">
        <f>29343</f>
        <v>29343</v>
      </c>
      <c r="D220" s="1">
        <f>19621</f>
        <v>19621</v>
      </c>
      <c r="E220" s="1">
        <f>19.1611328125</f>
        <v>19.1611328125</v>
      </c>
    </row>
    <row r="221" spans="3:5" x14ac:dyDescent="0.25">
      <c r="C221" s="1">
        <f>29479</f>
        <v>29479</v>
      </c>
      <c r="D221" s="1">
        <f>19620</f>
        <v>19620</v>
      </c>
      <c r="E221" s="1">
        <f>19.16015625</f>
        <v>19.16015625</v>
      </c>
    </row>
    <row r="222" spans="3:5" x14ac:dyDescent="0.25">
      <c r="C222" s="1">
        <f>29609</f>
        <v>29609</v>
      </c>
      <c r="D222" s="1">
        <f>19620</f>
        <v>19620</v>
      </c>
      <c r="E222" s="1">
        <f>19.16015625</f>
        <v>19.16015625</v>
      </c>
    </row>
    <row r="223" spans="3:5" x14ac:dyDescent="0.25">
      <c r="C223" s="1">
        <f>29773</f>
        <v>29773</v>
      </c>
      <c r="D223" s="1">
        <f>19656</f>
        <v>19656</v>
      </c>
      <c r="E223" s="1">
        <f>19.1953125</f>
        <v>19.1953125</v>
      </c>
    </row>
    <row r="224" spans="3:5" x14ac:dyDescent="0.25">
      <c r="C224" s="1">
        <f>29892</f>
        <v>29892</v>
      </c>
      <c r="D224" s="1">
        <f t="shared" ref="D224:D232" si="12">19468</f>
        <v>19468</v>
      </c>
      <c r="E224" s="1">
        <f t="shared" ref="E224:E232" si="13">19.01171875</f>
        <v>19.01171875</v>
      </c>
    </row>
    <row r="225" spans="3:5" x14ac:dyDescent="0.25">
      <c r="C225" s="1">
        <f>30005</f>
        <v>30005</v>
      </c>
      <c r="D225" s="1">
        <f t="shared" si="12"/>
        <v>19468</v>
      </c>
      <c r="E225" s="1">
        <f t="shared" si="13"/>
        <v>19.01171875</v>
      </c>
    </row>
    <row r="226" spans="3:5" x14ac:dyDescent="0.25">
      <c r="C226" s="1">
        <f>30124</f>
        <v>30124</v>
      </c>
      <c r="D226" s="1">
        <f t="shared" si="12"/>
        <v>19468</v>
      </c>
      <c r="E226" s="1">
        <f t="shared" si="13"/>
        <v>19.01171875</v>
      </c>
    </row>
    <row r="227" spans="3:5" x14ac:dyDescent="0.25">
      <c r="C227" s="1">
        <f>30239</f>
        <v>30239</v>
      </c>
      <c r="D227" s="1">
        <f t="shared" si="12"/>
        <v>19468</v>
      </c>
      <c r="E227" s="1">
        <f t="shared" si="13"/>
        <v>19.01171875</v>
      </c>
    </row>
    <row r="228" spans="3:5" x14ac:dyDescent="0.25">
      <c r="C228" s="1">
        <f>30399</f>
        <v>30399</v>
      </c>
      <c r="D228" s="1">
        <f t="shared" si="12"/>
        <v>19468</v>
      </c>
      <c r="E228" s="1">
        <f t="shared" si="13"/>
        <v>19.01171875</v>
      </c>
    </row>
    <row r="229" spans="3:5" x14ac:dyDescent="0.25">
      <c r="C229" s="1">
        <f>30525</f>
        <v>30525</v>
      </c>
      <c r="D229" s="1">
        <f t="shared" si="12"/>
        <v>19468</v>
      </c>
      <c r="E229" s="1">
        <f t="shared" si="13"/>
        <v>19.01171875</v>
      </c>
    </row>
    <row r="230" spans="3:5" x14ac:dyDescent="0.25">
      <c r="C230" s="1">
        <f>30648</f>
        <v>30648</v>
      </c>
      <c r="D230" s="1">
        <f t="shared" si="12"/>
        <v>19468</v>
      </c>
      <c r="E230" s="1">
        <f t="shared" si="13"/>
        <v>19.01171875</v>
      </c>
    </row>
    <row r="231" spans="3:5" x14ac:dyDescent="0.25">
      <c r="C231" s="1">
        <f>30787</f>
        <v>30787</v>
      </c>
      <c r="D231" s="1">
        <f t="shared" si="12"/>
        <v>19468</v>
      </c>
      <c r="E231" s="1">
        <f t="shared" si="13"/>
        <v>19.01171875</v>
      </c>
    </row>
    <row r="232" spans="3:5" x14ac:dyDescent="0.25">
      <c r="C232" s="1">
        <f>30900</f>
        <v>30900</v>
      </c>
      <c r="D232" s="1">
        <f t="shared" si="12"/>
        <v>19468</v>
      </c>
      <c r="E232" s="1">
        <f t="shared" si="13"/>
        <v>19.01171875</v>
      </c>
    </row>
    <row r="233" spans="3:5" x14ac:dyDescent="0.25">
      <c r="C233" s="1">
        <f>31051</f>
        <v>31051</v>
      </c>
      <c r="D233" s="1">
        <f>19618</f>
        <v>19618</v>
      </c>
      <c r="E233" s="1">
        <f>19.158203125</f>
        <v>19.158203125</v>
      </c>
    </row>
    <row r="234" spans="3:5" x14ac:dyDescent="0.25">
      <c r="C234" s="1">
        <f>31188</f>
        <v>31188</v>
      </c>
      <c r="D234" s="1">
        <f>19616</f>
        <v>19616</v>
      </c>
      <c r="E234" s="1">
        <f>19.15625</f>
        <v>19.15625</v>
      </c>
    </row>
    <row r="235" spans="3:5" x14ac:dyDescent="0.25">
      <c r="C235" s="1">
        <f>31312</f>
        <v>31312</v>
      </c>
      <c r="D235" s="1">
        <f>19618</f>
        <v>19618</v>
      </c>
      <c r="E235" s="1">
        <f>19.158203125</f>
        <v>19.158203125</v>
      </c>
    </row>
    <row r="236" spans="3:5" x14ac:dyDescent="0.25">
      <c r="C236" s="1">
        <f>31432</f>
        <v>31432</v>
      </c>
      <c r="D236" s="1">
        <f>19616</f>
        <v>19616</v>
      </c>
      <c r="E236" s="1">
        <f>19.15625</f>
        <v>19.15625</v>
      </c>
    </row>
    <row r="237" spans="3:5" x14ac:dyDescent="0.25">
      <c r="C237" s="1">
        <f>31553</f>
        <v>31553</v>
      </c>
      <c r="D237" s="1">
        <f>19618</f>
        <v>19618</v>
      </c>
      <c r="E237" s="1">
        <f>19.158203125</f>
        <v>19.158203125</v>
      </c>
    </row>
    <row r="238" spans="3:5" x14ac:dyDescent="0.25">
      <c r="C238" s="1">
        <f>31678</f>
        <v>31678</v>
      </c>
      <c r="D238" s="1">
        <f>19616</f>
        <v>19616</v>
      </c>
      <c r="E238" s="1">
        <f>19.15625</f>
        <v>19.15625</v>
      </c>
    </row>
    <row r="239" spans="3:5" x14ac:dyDescent="0.25">
      <c r="C239" s="1">
        <f>31824</f>
        <v>31824</v>
      </c>
      <c r="D239" s="1">
        <f>19616</f>
        <v>19616</v>
      </c>
      <c r="E239" s="1">
        <f>19.15625</f>
        <v>19.15625</v>
      </c>
    </row>
    <row r="240" spans="3:5" x14ac:dyDescent="0.25">
      <c r="C240" s="1">
        <f>31962</f>
        <v>31962</v>
      </c>
      <c r="D240" s="1">
        <f>19639</f>
        <v>19639</v>
      </c>
      <c r="E240" s="1">
        <f>19.1787109375</f>
        <v>19.1787109375</v>
      </c>
    </row>
    <row r="241" spans="3:5" x14ac:dyDescent="0.25">
      <c r="C241" s="1">
        <f>32094</f>
        <v>32094</v>
      </c>
      <c r="D241" s="1">
        <f>19639</f>
        <v>19639</v>
      </c>
      <c r="E241" s="1">
        <f>19.1787109375</f>
        <v>19.1787109375</v>
      </c>
    </row>
    <row r="242" spans="3:5" x14ac:dyDescent="0.25">
      <c r="C242" s="1">
        <f>32234</f>
        <v>32234</v>
      </c>
      <c r="D242" s="1">
        <f>19639</f>
        <v>19639</v>
      </c>
      <c r="E242" s="1">
        <f>19.1787109375</f>
        <v>19.1787109375</v>
      </c>
    </row>
    <row r="243" spans="3:5" x14ac:dyDescent="0.25">
      <c r="C243" s="1">
        <f>32370</f>
        <v>32370</v>
      </c>
      <c r="D243" s="1">
        <f>19639</f>
        <v>19639</v>
      </c>
      <c r="E243" s="1">
        <f>19.1787109375</f>
        <v>19.1787109375</v>
      </c>
    </row>
    <row r="244" spans="3:5" x14ac:dyDescent="0.25">
      <c r="C244" s="1">
        <f>32501</f>
        <v>32501</v>
      </c>
      <c r="D244" s="1">
        <f>19640</f>
        <v>19640</v>
      </c>
      <c r="E244" s="1">
        <f>19.1796875</f>
        <v>19.1796875</v>
      </c>
    </row>
    <row r="245" spans="3:5" x14ac:dyDescent="0.25">
      <c r="C245" s="1">
        <f>32639</f>
        <v>32639</v>
      </c>
      <c r="D245" s="1">
        <f>19639</f>
        <v>19639</v>
      </c>
      <c r="E245" s="1">
        <f>19.1787109375</f>
        <v>19.1787109375</v>
      </c>
    </row>
    <row r="246" spans="3:5" x14ac:dyDescent="0.25">
      <c r="C246" s="1">
        <f>32779</f>
        <v>32779</v>
      </c>
      <c r="D246" s="1">
        <f>19495</f>
        <v>19495</v>
      </c>
      <c r="E246" s="1">
        <f>19.0380859375</f>
        <v>19.0380859375</v>
      </c>
    </row>
    <row r="247" spans="3:5" x14ac:dyDescent="0.25">
      <c r="C247" s="1">
        <f>32890</f>
        <v>32890</v>
      </c>
      <c r="D247" s="1">
        <f>19495</f>
        <v>19495</v>
      </c>
      <c r="E247" s="1">
        <f>19.0380859375</f>
        <v>19.0380859375</v>
      </c>
    </row>
    <row r="248" spans="3:5" x14ac:dyDescent="0.25">
      <c r="C248" s="1">
        <f>33010</f>
        <v>33010</v>
      </c>
      <c r="D248" s="1">
        <f>19495</f>
        <v>19495</v>
      </c>
      <c r="E248" s="1">
        <f>19.0380859375</f>
        <v>19.0380859375</v>
      </c>
    </row>
    <row r="249" spans="3:5" x14ac:dyDescent="0.25">
      <c r="C249" s="1">
        <f>33129</f>
        <v>33129</v>
      </c>
      <c r="D249" s="1">
        <f>19495</f>
        <v>19495</v>
      </c>
      <c r="E249" s="1">
        <f>19.0380859375</f>
        <v>19.0380859375</v>
      </c>
    </row>
    <row r="250" spans="3:5" x14ac:dyDescent="0.25">
      <c r="C250" s="1">
        <f>33265</f>
        <v>33265</v>
      </c>
      <c r="D250" s="1">
        <f>19607</f>
        <v>19607</v>
      </c>
      <c r="E250" s="1">
        <f>19.1474609375</f>
        <v>19.1474609375</v>
      </c>
    </row>
    <row r="251" spans="3:5" x14ac:dyDescent="0.25">
      <c r="C251" s="1">
        <f>33404</f>
        <v>33404</v>
      </c>
      <c r="D251" s="1">
        <f>19607</f>
        <v>19607</v>
      </c>
      <c r="E251" s="1">
        <f>19.1474609375</f>
        <v>19.1474609375</v>
      </c>
    </row>
    <row r="252" spans="3:5" x14ac:dyDescent="0.25">
      <c r="C252" s="1">
        <f>33538</f>
        <v>33538</v>
      </c>
      <c r="D252" s="1">
        <f>19607</f>
        <v>19607</v>
      </c>
      <c r="E252" s="1">
        <f>19.1474609375</f>
        <v>19.1474609375</v>
      </c>
    </row>
    <row r="253" spans="3:5" x14ac:dyDescent="0.25">
      <c r="C253" s="1">
        <f>33692</f>
        <v>33692</v>
      </c>
      <c r="D253" s="1">
        <f>19652</f>
        <v>19652</v>
      </c>
      <c r="E253" s="1">
        <f>19.19140625</f>
        <v>19.19140625</v>
      </c>
    </row>
    <row r="254" spans="3:5" x14ac:dyDescent="0.25">
      <c r="C254" s="1">
        <f>33855</f>
        <v>33855</v>
      </c>
      <c r="D254" s="1">
        <f>19651</f>
        <v>19651</v>
      </c>
      <c r="E254" s="1">
        <f>19.1904296875</f>
        <v>19.1904296875</v>
      </c>
    </row>
    <row r="255" spans="3:5" x14ac:dyDescent="0.25">
      <c r="C255" s="1">
        <f>34055</f>
        <v>34055</v>
      </c>
      <c r="D255" s="1">
        <f>19687</f>
        <v>19687</v>
      </c>
      <c r="E255" s="1">
        <f>19.2255859375</f>
        <v>19.2255859375</v>
      </c>
    </row>
    <row r="256" spans="3:5" x14ac:dyDescent="0.25">
      <c r="C256" s="1">
        <f>34201</f>
        <v>34201</v>
      </c>
      <c r="D256" s="1">
        <f>19687</f>
        <v>19687</v>
      </c>
      <c r="E256" s="1">
        <f>19.2255859375</f>
        <v>19.2255859375</v>
      </c>
    </row>
    <row r="257" spans="3:5" x14ac:dyDescent="0.25">
      <c r="C257" s="1">
        <f>34318</f>
        <v>34318</v>
      </c>
      <c r="D257" s="1">
        <f>19687</f>
        <v>19687</v>
      </c>
      <c r="E257" s="1">
        <f>19.2255859375</f>
        <v>19.2255859375</v>
      </c>
    </row>
    <row r="258" spans="3:5" x14ac:dyDescent="0.25">
      <c r="C258" s="1">
        <f>34433</f>
        <v>34433</v>
      </c>
      <c r="D258" s="1">
        <f>19687</f>
        <v>19687</v>
      </c>
      <c r="E258" s="1">
        <f>19.2255859375</f>
        <v>19.2255859375</v>
      </c>
    </row>
    <row r="259" spans="3:5" x14ac:dyDescent="0.25">
      <c r="C259" s="1">
        <f>34552</f>
        <v>34552</v>
      </c>
      <c r="D259" s="1">
        <f>19687</f>
        <v>19687</v>
      </c>
      <c r="E259" s="1">
        <f>19.2255859375</f>
        <v>19.2255859375</v>
      </c>
    </row>
    <row r="260" spans="3:5" x14ac:dyDescent="0.25">
      <c r="C260" s="1">
        <f>34684</f>
        <v>34684</v>
      </c>
      <c r="D260" s="1">
        <f>19688</f>
        <v>19688</v>
      </c>
      <c r="E260" s="1">
        <f>19.2265625</f>
        <v>19.2265625</v>
      </c>
    </row>
    <row r="261" spans="3:5" x14ac:dyDescent="0.25">
      <c r="C261" s="1">
        <f>34806</f>
        <v>34806</v>
      </c>
      <c r="D261" s="1">
        <f>19687</f>
        <v>19687</v>
      </c>
      <c r="E261" s="1">
        <f>19.2255859375</f>
        <v>19.2255859375</v>
      </c>
    </row>
    <row r="262" spans="3:5" x14ac:dyDescent="0.25">
      <c r="C262" s="1">
        <f>34930</f>
        <v>34930</v>
      </c>
      <c r="D262" s="1">
        <f>19688</f>
        <v>19688</v>
      </c>
      <c r="E262" s="1">
        <f>19.2265625</f>
        <v>19.2265625</v>
      </c>
    </row>
    <row r="263" spans="3:5" x14ac:dyDescent="0.25">
      <c r="C263" s="1">
        <f>35055</f>
        <v>35055</v>
      </c>
      <c r="D263" s="1">
        <f>19687</f>
        <v>19687</v>
      </c>
      <c r="E263" s="1">
        <f t="shared" ref="E263:E268" si="14">19.2255859375</f>
        <v>19.2255859375</v>
      </c>
    </row>
    <row r="264" spans="3:5" x14ac:dyDescent="0.25">
      <c r="C264" s="1">
        <f>35178</f>
        <v>35178</v>
      </c>
      <c r="D264" s="1">
        <f>19687</f>
        <v>19687</v>
      </c>
      <c r="E264" s="1">
        <f t="shared" si="14"/>
        <v>19.2255859375</v>
      </c>
    </row>
    <row r="265" spans="3:5" x14ac:dyDescent="0.25">
      <c r="C265" s="1">
        <f>35299</f>
        <v>35299</v>
      </c>
      <c r="D265" s="1">
        <f>19687</f>
        <v>19687</v>
      </c>
      <c r="E265" s="1">
        <f t="shared" si="14"/>
        <v>19.2255859375</v>
      </c>
    </row>
    <row r="266" spans="3:5" x14ac:dyDescent="0.25">
      <c r="C266" s="1">
        <f>35430</f>
        <v>35430</v>
      </c>
      <c r="D266" s="1">
        <f>19687</f>
        <v>19687</v>
      </c>
      <c r="E266" s="1">
        <f t="shared" si="14"/>
        <v>19.2255859375</v>
      </c>
    </row>
    <row r="267" spans="3:5" x14ac:dyDescent="0.25">
      <c r="C267" s="1">
        <f>35554</f>
        <v>35554</v>
      </c>
      <c r="D267" s="1">
        <f>19687</f>
        <v>19687</v>
      </c>
      <c r="E267" s="1">
        <f t="shared" si="14"/>
        <v>19.2255859375</v>
      </c>
    </row>
    <row r="268" spans="3:5" x14ac:dyDescent="0.25">
      <c r="C268" s="1">
        <f>35671</f>
        <v>35671</v>
      </c>
      <c r="D268" s="1">
        <f>19687</f>
        <v>19687</v>
      </c>
      <c r="E268" s="1">
        <f t="shared" si="14"/>
        <v>19.2255859375</v>
      </c>
    </row>
    <row r="269" spans="3:5" x14ac:dyDescent="0.25">
      <c r="C269" s="1">
        <f>35792</f>
        <v>35792</v>
      </c>
      <c r="D269" s="1">
        <f>19688</f>
        <v>19688</v>
      </c>
      <c r="E269" s="1">
        <f>19.2265625</f>
        <v>19.2265625</v>
      </c>
    </row>
    <row r="270" spans="3:5" x14ac:dyDescent="0.25">
      <c r="C270" s="1">
        <f>35910</f>
        <v>35910</v>
      </c>
      <c r="D270" s="1">
        <f>19687</f>
        <v>19687</v>
      </c>
      <c r="E270" s="1">
        <f>19.2255859375</f>
        <v>19.2255859375</v>
      </c>
    </row>
    <row r="271" spans="3:5" x14ac:dyDescent="0.25">
      <c r="C271" s="1">
        <f>36027</f>
        <v>36027</v>
      </c>
      <c r="D271" s="1">
        <f>19688</f>
        <v>19688</v>
      </c>
      <c r="E271" s="1">
        <f>19.2265625</f>
        <v>19.2265625</v>
      </c>
    </row>
    <row r="272" spans="3:5" x14ac:dyDescent="0.25">
      <c r="C272" s="1">
        <f>36141</f>
        <v>36141</v>
      </c>
      <c r="D272" s="1">
        <f>19687</f>
        <v>19687</v>
      </c>
      <c r="E272" s="1">
        <f>19.2255859375</f>
        <v>19.2255859375</v>
      </c>
    </row>
    <row r="273" spans="3:5" x14ac:dyDescent="0.25">
      <c r="C273" s="1">
        <f>36259</f>
        <v>36259</v>
      </c>
      <c r="D273" s="1">
        <f>19687</f>
        <v>19687</v>
      </c>
      <c r="E273" s="1">
        <f>19.2255859375</f>
        <v>19.2255859375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2016-01-08T15:46:54Z</cp:lastPrinted>
  <dcterms:created xsi:type="dcterms:W3CDTF">2016-01-08T15:46:54Z</dcterms:created>
  <dcterms:modified xsi:type="dcterms:W3CDTF">2016-01-08T15:36:50Z</dcterms:modified>
</cp:coreProperties>
</file>