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NeoMadPropertycross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J13" i="2" l="1"/>
  <c r="H13" i="2"/>
  <c r="E268" i="2"/>
  <c r="D268" i="2"/>
  <c r="C268" i="2"/>
  <c r="E267" i="2"/>
  <c r="D267" i="2"/>
  <c r="C267" i="2"/>
  <c r="E266" i="2"/>
  <c r="D266" i="2"/>
  <c r="C266" i="2"/>
  <c r="E265" i="2"/>
  <c r="D265" i="2"/>
  <c r="C265" i="2"/>
  <c r="E264" i="2"/>
  <c r="D264" i="2"/>
  <c r="C264" i="2"/>
  <c r="E263" i="2"/>
  <c r="D263" i="2"/>
  <c r="C263" i="2"/>
  <c r="E262" i="2"/>
  <c r="D262" i="2"/>
  <c r="C262" i="2"/>
  <c r="E261" i="2"/>
  <c r="D261" i="2"/>
  <c r="C261" i="2"/>
  <c r="E260" i="2"/>
  <c r="D260" i="2"/>
  <c r="C260" i="2"/>
  <c r="E259" i="2"/>
  <c r="D259" i="2"/>
  <c r="C259" i="2"/>
  <c r="E258" i="2"/>
  <c r="D258" i="2"/>
  <c r="C258" i="2"/>
  <c r="E257" i="2"/>
  <c r="D257" i="2"/>
  <c r="C257" i="2"/>
  <c r="E256" i="2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B125" i="2"/>
  <c r="A125" i="2"/>
  <c r="E124" i="2"/>
  <c r="D124" i="2"/>
  <c r="C124" i="2"/>
  <c r="B124" i="2"/>
  <c r="A124" i="2"/>
  <c r="E123" i="2"/>
  <c r="D123" i="2"/>
  <c r="C123" i="2"/>
  <c r="B123" i="2"/>
  <c r="A123" i="2"/>
  <c r="E122" i="2"/>
  <c r="D122" i="2"/>
  <c r="C122" i="2"/>
  <c r="B122" i="2"/>
  <c r="A122" i="2"/>
  <c r="E121" i="2"/>
  <c r="D121" i="2"/>
  <c r="C121" i="2"/>
  <c r="B121" i="2"/>
  <c r="A121" i="2"/>
  <c r="E120" i="2"/>
  <c r="D120" i="2"/>
  <c r="C120" i="2"/>
  <c r="B120" i="2"/>
  <c r="A120" i="2"/>
  <c r="E119" i="2"/>
  <c r="D119" i="2"/>
  <c r="C119" i="2"/>
  <c r="B119" i="2"/>
  <c r="A119" i="2"/>
  <c r="E118" i="2"/>
  <c r="D118" i="2"/>
  <c r="C118" i="2"/>
  <c r="B118" i="2"/>
  <c r="A118" i="2"/>
  <c r="E117" i="2"/>
  <c r="D117" i="2"/>
  <c r="C117" i="2"/>
  <c r="B117" i="2"/>
  <c r="A117" i="2"/>
  <c r="E116" i="2"/>
  <c r="D116" i="2"/>
  <c r="C116" i="2"/>
  <c r="B116" i="2"/>
  <c r="A116" i="2"/>
  <c r="E115" i="2"/>
  <c r="D115" i="2"/>
  <c r="C115" i="2"/>
  <c r="B115" i="2"/>
  <c r="A115" i="2"/>
  <c r="E114" i="2"/>
  <c r="D114" i="2"/>
  <c r="C114" i="2"/>
  <c r="B114" i="2"/>
  <c r="A114" i="2"/>
  <c r="E113" i="2"/>
  <c r="D113" i="2"/>
  <c r="C113" i="2"/>
  <c r="B113" i="2"/>
  <c r="A113" i="2"/>
  <c r="E112" i="2"/>
  <c r="D112" i="2"/>
  <c r="C112" i="2"/>
  <c r="B112" i="2"/>
  <c r="A112" i="2"/>
  <c r="E111" i="2"/>
  <c r="D111" i="2"/>
  <c r="C111" i="2"/>
  <c r="B111" i="2"/>
  <c r="A111" i="2"/>
  <c r="E110" i="2"/>
  <c r="D110" i="2"/>
  <c r="C110" i="2"/>
  <c r="B110" i="2"/>
  <c r="A110" i="2"/>
  <c r="E109" i="2"/>
  <c r="D109" i="2"/>
  <c r="C109" i="2"/>
  <c r="B109" i="2"/>
  <c r="A109" i="2"/>
  <c r="E108" i="2"/>
  <c r="D108" i="2"/>
  <c r="C108" i="2"/>
  <c r="B108" i="2"/>
  <c r="A108" i="2"/>
  <c r="E107" i="2"/>
  <c r="D107" i="2"/>
  <c r="C107" i="2"/>
  <c r="B107" i="2"/>
  <c r="A107" i="2"/>
  <c r="E106" i="2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I13" i="2" s="1"/>
  <c r="D2" i="2"/>
  <c r="C2" i="2"/>
  <c r="B2" i="2"/>
  <c r="A2" i="2"/>
</calcChain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<sst xmlns="http://schemas.openxmlformats.org/spreadsheetml/2006/main" count="9" uniqueCount="9">
  <si>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</si>
  <si>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</si>
  <si>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</si>
  <si>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</si>
  <si>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288(124x)</t>
  </si>
  <si>
    <t>AVERAGE: 134(267x)</t>
  </si>
  <si>
    <t>begin avg</t>
  </si>
  <si>
    <t>max</t>
  </si>
  <si>
    <t>end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</si>
</sst>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Sheet1!$A$2:$A$125</c:f>
              <c:numCache>
                <c:formatCode>General</c:formatCode>
                <c:ptCount val="124"/>
                <c:pt idx="0">
                  <c:v>533</c:v>
                </c:pt>
                <c:pt idx="1">
                  <c:v>824</c:v>
                </c:pt>
                <c:pt idx="2">
                  <c:v>1096</c:v>
                </c:pt>
                <c:pt idx="3">
                  <c:v>1353</c:v>
                </c:pt>
                <c:pt idx="4">
                  <c:v>1628</c:v>
                </c:pt>
                <c:pt idx="5">
                  <c:v>1898</c:v>
                </c:pt>
                <c:pt idx="6">
                  <c:v>2232</c:v>
                </c:pt>
                <c:pt idx="7">
                  <c:v>2550</c:v>
                </c:pt>
                <c:pt idx="8">
                  <c:v>2888</c:v>
                </c:pt>
                <c:pt idx="9">
                  <c:v>3205</c:v>
                </c:pt>
                <c:pt idx="10">
                  <c:v>3497</c:v>
                </c:pt>
                <c:pt idx="11">
                  <c:v>3787</c:v>
                </c:pt>
                <c:pt idx="12">
                  <c:v>4057</c:v>
                </c:pt>
                <c:pt idx="13">
                  <c:v>4321</c:v>
                </c:pt>
                <c:pt idx="14">
                  <c:v>4587</c:v>
                </c:pt>
                <c:pt idx="15">
                  <c:v>4860</c:v>
                </c:pt>
                <c:pt idx="16">
                  <c:v>5138</c:v>
                </c:pt>
                <c:pt idx="17">
                  <c:v>5402</c:v>
                </c:pt>
                <c:pt idx="18">
                  <c:v>5677</c:v>
                </c:pt>
                <c:pt idx="19">
                  <c:v>5984</c:v>
                </c:pt>
                <c:pt idx="20">
                  <c:v>6266</c:v>
                </c:pt>
                <c:pt idx="21">
                  <c:v>6556</c:v>
                </c:pt>
                <c:pt idx="22">
                  <c:v>6839</c:v>
                </c:pt>
                <c:pt idx="23">
                  <c:v>7107</c:v>
                </c:pt>
                <c:pt idx="24">
                  <c:v>7381</c:v>
                </c:pt>
                <c:pt idx="25">
                  <c:v>7677</c:v>
                </c:pt>
                <c:pt idx="26">
                  <c:v>7982</c:v>
                </c:pt>
                <c:pt idx="27">
                  <c:v>8298</c:v>
                </c:pt>
                <c:pt idx="28">
                  <c:v>8620</c:v>
                </c:pt>
                <c:pt idx="29">
                  <c:v>8921</c:v>
                </c:pt>
                <c:pt idx="30">
                  <c:v>9188</c:v>
                </c:pt>
                <c:pt idx="31">
                  <c:v>9487</c:v>
                </c:pt>
                <c:pt idx="32">
                  <c:v>9796</c:v>
                </c:pt>
                <c:pt idx="33">
                  <c:v>10115</c:v>
                </c:pt>
                <c:pt idx="34">
                  <c:v>10454</c:v>
                </c:pt>
                <c:pt idx="35">
                  <c:v>10879</c:v>
                </c:pt>
                <c:pt idx="36">
                  <c:v>11155</c:v>
                </c:pt>
                <c:pt idx="37">
                  <c:v>11431</c:v>
                </c:pt>
                <c:pt idx="38">
                  <c:v>11721</c:v>
                </c:pt>
                <c:pt idx="39">
                  <c:v>11981</c:v>
                </c:pt>
                <c:pt idx="40">
                  <c:v>12248</c:v>
                </c:pt>
                <c:pt idx="41">
                  <c:v>12506</c:v>
                </c:pt>
                <c:pt idx="42">
                  <c:v>12771</c:v>
                </c:pt>
                <c:pt idx="43">
                  <c:v>13035</c:v>
                </c:pt>
                <c:pt idx="44">
                  <c:v>13308</c:v>
                </c:pt>
                <c:pt idx="45">
                  <c:v>13580</c:v>
                </c:pt>
                <c:pt idx="46">
                  <c:v>13858</c:v>
                </c:pt>
                <c:pt idx="47">
                  <c:v>14135</c:v>
                </c:pt>
                <c:pt idx="48">
                  <c:v>14400</c:v>
                </c:pt>
                <c:pt idx="49">
                  <c:v>14689</c:v>
                </c:pt>
                <c:pt idx="50">
                  <c:v>14975</c:v>
                </c:pt>
                <c:pt idx="51">
                  <c:v>15250</c:v>
                </c:pt>
                <c:pt idx="52">
                  <c:v>15519</c:v>
                </c:pt>
                <c:pt idx="53">
                  <c:v>15789</c:v>
                </c:pt>
                <c:pt idx="54">
                  <c:v>16058</c:v>
                </c:pt>
                <c:pt idx="55">
                  <c:v>16326</c:v>
                </c:pt>
                <c:pt idx="56">
                  <c:v>16597</c:v>
                </c:pt>
                <c:pt idx="57">
                  <c:v>16862</c:v>
                </c:pt>
                <c:pt idx="58">
                  <c:v>17134</c:v>
                </c:pt>
                <c:pt idx="59">
                  <c:v>17434</c:v>
                </c:pt>
                <c:pt idx="60">
                  <c:v>17700</c:v>
                </c:pt>
                <c:pt idx="61">
                  <c:v>17977</c:v>
                </c:pt>
                <c:pt idx="62">
                  <c:v>18236</c:v>
                </c:pt>
                <c:pt idx="63">
                  <c:v>18514</c:v>
                </c:pt>
                <c:pt idx="64">
                  <c:v>18817</c:v>
                </c:pt>
                <c:pt idx="65">
                  <c:v>19112</c:v>
                </c:pt>
                <c:pt idx="66">
                  <c:v>19377</c:v>
                </c:pt>
                <c:pt idx="67">
                  <c:v>19656</c:v>
                </c:pt>
                <c:pt idx="68">
                  <c:v>19934</c:v>
                </c:pt>
                <c:pt idx="69">
                  <c:v>20194</c:v>
                </c:pt>
                <c:pt idx="70">
                  <c:v>20460</c:v>
                </c:pt>
                <c:pt idx="71">
                  <c:v>20757</c:v>
                </c:pt>
                <c:pt idx="72">
                  <c:v>21075</c:v>
                </c:pt>
                <c:pt idx="73">
                  <c:v>21340</c:v>
                </c:pt>
                <c:pt idx="74">
                  <c:v>21626</c:v>
                </c:pt>
                <c:pt idx="75">
                  <c:v>21923</c:v>
                </c:pt>
                <c:pt idx="76">
                  <c:v>22246</c:v>
                </c:pt>
                <c:pt idx="77">
                  <c:v>22572</c:v>
                </c:pt>
                <c:pt idx="78">
                  <c:v>22885</c:v>
                </c:pt>
                <c:pt idx="79">
                  <c:v>23153</c:v>
                </c:pt>
                <c:pt idx="80">
                  <c:v>23413</c:v>
                </c:pt>
                <c:pt idx="81">
                  <c:v>23679</c:v>
                </c:pt>
                <c:pt idx="82">
                  <c:v>23970</c:v>
                </c:pt>
                <c:pt idx="83">
                  <c:v>24232</c:v>
                </c:pt>
                <c:pt idx="84">
                  <c:v>24494</c:v>
                </c:pt>
                <c:pt idx="85">
                  <c:v>24760</c:v>
                </c:pt>
                <c:pt idx="86">
                  <c:v>25050</c:v>
                </c:pt>
                <c:pt idx="87">
                  <c:v>25318</c:v>
                </c:pt>
                <c:pt idx="88">
                  <c:v>25590</c:v>
                </c:pt>
                <c:pt idx="89">
                  <c:v>25882</c:v>
                </c:pt>
                <c:pt idx="90">
                  <c:v>26160</c:v>
                </c:pt>
                <c:pt idx="91">
                  <c:v>26416</c:v>
                </c:pt>
                <c:pt idx="92">
                  <c:v>26687</c:v>
                </c:pt>
                <c:pt idx="93">
                  <c:v>27020</c:v>
                </c:pt>
                <c:pt idx="94">
                  <c:v>27423</c:v>
                </c:pt>
                <c:pt idx="95">
                  <c:v>27798</c:v>
                </c:pt>
                <c:pt idx="96">
                  <c:v>28178</c:v>
                </c:pt>
                <c:pt idx="97">
                  <c:v>28549</c:v>
                </c:pt>
                <c:pt idx="98">
                  <c:v>28941</c:v>
                </c:pt>
                <c:pt idx="99">
                  <c:v>29319</c:v>
                </c:pt>
                <c:pt idx="100">
                  <c:v>29691</c:v>
                </c:pt>
                <c:pt idx="101">
                  <c:v>29983</c:v>
                </c:pt>
                <c:pt idx="102">
                  <c:v>30249</c:v>
                </c:pt>
                <c:pt idx="103">
                  <c:v>30541</c:v>
                </c:pt>
                <c:pt idx="104">
                  <c:v>30863</c:v>
                </c:pt>
                <c:pt idx="105">
                  <c:v>31179</c:v>
                </c:pt>
                <c:pt idx="106">
                  <c:v>31467</c:v>
                </c:pt>
                <c:pt idx="107">
                  <c:v>31763</c:v>
                </c:pt>
                <c:pt idx="108">
                  <c:v>32044</c:v>
                </c:pt>
                <c:pt idx="109">
                  <c:v>32321</c:v>
                </c:pt>
                <c:pt idx="110">
                  <c:v>32573</c:v>
                </c:pt>
                <c:pt idx="111">
                  <c:v>32860</c:v>
                </c:pt>
                <c:pt idx="112">
                  <c:v>33128</c:v>
                </c:pt>
                <c:pt idx="113">
                  <c:v>33422</c:v>
                </c:pt>
                <c:pt idx="114">
                  <c:v>33696</c:v>
                </c:pt>
                <c:pt idx="115">
                  <c:v>33966</c:v>
                </c:pt>
                <c:pt idx="116">
                  <c:v>34243</c:v>
                </c:pt>
                <c:pt idx="117">
                  <c:v>34521</c:v>
                </c:pt>
                <c:pt idx="118">
                  <c:v>34826</c:v>
                </c:pt>
                <c:pt idx="119">
                  <c:v>35082</c:v>
                </c:pt>
                <c:pt idx="120">
                  <c:v>35347</c:v>
                </c:pt>
                <c:pt idx="121">
                  <c:v>35660</c:v>
                </c:pt>
                <c:pt idx="122">
                  <c:v>35976</c:v>
                </c:pt>
                <c:pt idx="123">
                  <c:v>36286</c:v>
                </c:pt>
              </c:numCache>
            </c:numRef>
          </c:cat>
          <c:val>
            <c:numRef>
              <c:f>Sheet1!$B$2:$B$125</c:f>
              <c:numCache>
                <c:formatCode>General</c:formatCode>
                <c:ptCount val="124"/>
                <c:pt idx="0">
                  <c:v>0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12</c:v>
                </c:pt>
                <c:pt idx="20">
                  <c:v>2</c:v>
                </c:pt>
                <c:pt idx="21">
                  <c:v>21</c:v>
                </c:pt>
                <c:pt idx="22">
                  <c:v>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</c:v>
                </c:pt>
                <c:pt idx="70">
                  <c:v>0</c:v>
                </c:pt>
                <c:pt idx="71">
                  <c:v>0</c:v>
                </c:pt>
                <c:pt idx="72">
                  <c:v>19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</c:v>
                </c:pt>
                <c:pt idx="82">
                  <c:v>7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4</c:v>
                </c:pt>
                <c:pt idx="116">
                  <c:v>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942976"/>
        <c:axId val="582938080"/>
      </c:lineChart>
      <c:catAx>
        <c:axId val="582942976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582938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82938080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58294297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Sheet1!$C$2:$C$268</c:f>
              <c:numCache>
                <c:formatCode>General</c:formatCode>
                <c:ptCount val="267"/>
                <c:pt idx="0">
                  <c:v>506</c:v>
                </c:pt>
                <c:pt idx="1">
                  <c:v>674</c:v>
                </c:pt>
                <c:pt idx="2">
                  <c:v>817</c:v>
                </c:pt>
                <c:pt idx="3">
                  <c:v>950</c:v>
                </c:pt>
                <c:pt idx="4">
                  <c:v>1064</c:v>
                </c:pt>
                <c:pt idx="5">
                  <c:v>1191</c:v>
                </c:pt>
                <c:pt idx="6">
                  <c:v>1307</c:v>
                </c:pt>
                <c:pt idx="7">
                  <c:v>1423</c:v>
                </c:pt>
                <c:pt idx="8">
                  <c:v>1540</c:v>
                </c:pt>
                <c:pt idx="9">
                  <c:v>1674</c:v>
                </c:pt>
                <c:pt idx="10">
                  <c:v>1788</c:v>
                </c:pt>
                <c:pt idx="11">
                  <c:v>1905</c:v>
                </c:pt>
                <c:pt idx="12">
                  <c:v>2065</c:v>
                </c:pt>
                <c:pt idx="13">
                  <c:v>2224</c:v>
                </c:pt>
                <c:pt idx="14">
                  <c:v>2363</c:v>
                </c:pt>
                <c:pt idx="15">
                  <c:v>2504</c:v>
                </c:pt>
                <c:pt idx="16">
                  <c:v>2635</c:v>
                </c:pt>
                <c:pt idx="17">
                  <c:v>2798</c:v>
                </c:pt>
                <c:pt idx="18">
                  <c:v>2922</c:v>
                </c:pt>
                <c:pt idx="19">
                  <c:v>3047</c:v>
                </c:pt>
                <c:pt idx="20">
                  <c:v>3187</c:v>
                </c:pt>
                <c:pt idx="21">
                  <c:v>3320</c:v>
                </c:pt>
                <c:pt idx="22">
                  <c:v>3436</c:v>
                </c:pt>
                <c:pt idx="23">
                  <c:v>3561</c:v>
                </c:pt>
                <c:pt idx="24">
                  <c:v>3684</c:v>
                </c:pt>
                <c:pt idx="25">
                  <c:v>3805</c:v>
                </c:pt>
                <c:pt idx="26">
                  <c:v>3920</c:v>
                </c:pt>
                <c:pt idx="27">
                  <c:v>4043</c:v>
                </c:pt>
                <c:pt idx="28">
                  <c:v>4165</c:v>
                </c:pt>
                <c:pt idx="29">
                  <c:v>4283</c:v>
                </c:pt>
                <c:pt idx="30">
                  <c:v>4401</c:v>
                </c:pt>
                <c:pt idx="31">
                  <c:v>4532</c:v>
                </c:pt>
                <c:pt idx="32">
                  <c:v>4652</c:v>
                </c:pt>
                <c:pt idx="33">
                  <c:v>4788</c:v>
                </c:pt>
                <c:pt idx="34">
                  <c:v>4922</c:v>
                </c:pt>
                <c:pt idx="35">
                  <c:v>5048</c:v>
                </c:pt>
                <c:pt idx="36">
                  <c:v>5165</c:v>
                </c:pt>
                <c:pt idx="37">
                  <c:v>5285</c:v>
                </c:pt>
                <c:pt idx="38">
                  <c:v>5413</c:v>
                </c:pt>
                <c:pt idx="39">
                  <c:v>5539</c:v>
                </c:pt>
                <c:pt idx="40">
                  <c:v>5771</c:v>
                </c:pt>
                <c:pt idx="41">
                  <c:v>5940</c:v>
                </c:pt>
                <c:pt idx="42">
                  <c:v>6070</c:v>
                </c:pt>
                <c:pt idx="43">
                  <c:v>6188</c:v>
                </c:pt>
                <c:pt idx="44">
                  <c:v>6325</c:v>
                </c:pt>
                <c:pt idx="45">
                  <c:v>6464</c:v>
                </c:pt>
                <c:pt idx="46">
                  <c:v>6598</c:v>
                </c:pt>
                <c:pt idx="47">
                  <c:v>6760</c:v>
                </c:pt>
                <c:pt idx="48">
                  <c:v>6879</c:v>
                </c:pt>
                <c:pt idx="49">
                  <c:v>7004</c:v>
                </c:pt>
                <c:pt idx="50">
                  <c:v>7123</c:v>
                </c:pt>
                <c:pt idx="51">
                  <c:v>7246</c:v>
                </c:pt>
                <c:pt idx="52">
                  <c:v>7363</c:v>
                </c:pt>
                <c:pt idx="53">
                  <c:v>7499</c:v>
                </c:pt>
                <c:pt idx="54">
                  <c:v>7634</c:v>
                </c:pt>
                <c:pt idx="55">
                  <c:v>7779</c:v>
                </c:pt>
                <c:pt idx="56">
                  <c:v>7909</c:v>
                </c:pt>
                <c:pt idx="57">
                  <c:v>8062</c:v>
                </c:pt>
                <c:pt idx="58">
                  <c:v>8197</c:v>
                </c:pt>
                <c:pt idx="59">
                  <c:v>8341</c:v>
                </c:pt>
                <c:pt idx="60">
                  <c:v>8474</c:v>
                </c:pt>
                <c:pt idx="61">
                  <c:v>8615</c:v>
                </c:pt>
                <c:pt idx="62">
                  <c:v>8775</c:v>
                </c:pt>
                <c:pt idx="63">
                  <c:v>8905</c:v>
                </c:pt>
                <c:pt idx="64">
                  <c:v>9046</c:v>
                </c:pt>
                <c:pt idx="65">
                  <c:v>9194</c:v>
                </c:pt>
                <c:pt idx="66">
                  <c:v>9317</c:v>
                </c:pt>
                <c:pt idx="67">
                  <c:v>9449</c:v>
                </c:pt>
                <c:pt idx="68">
                  <c:v>9585</c:v>
                </c:pt>
                <c:pt idx="69">
                  <c:v>9743</c:v>
                </c:pt>
                <c:pt idx="70">
                  <c:v>9883</c:v>
                </c:pt>
                <c:pt idx="71">
                  <c:v>10038</c:v>
                </c:pt>
                <c:pt idx="72">
                  <c:v>10172</c:v>
                </c:pt>
                <c:pt idx="73">
                  <c:v>10312</c:v>
                </c:pt>
                <c:pt idx="74">
                  <c:v>10481</c:v>
                </c:pt>
                <c:pt idx="75">
                  <c:v>10648</c:v>
                </c:pt>
                <c:pt idx="76">
                  <c:v>10875</c:v>
                </c:pt>
                <c:pt idx="77">
                  <c:v>11007</c:v>
                </c:pt>
                <c:pt idx="78">
                  <c:v>11134</c:v>
                </c:pt>
                <c:pt idx="79">
                  <c:v>11258</c:v>
                </c:pt>
                <c:pt idx="80">
                  <c:v>11376</c:v>
                </c:pt>
                <c:pt idx="81">
                  <c:v>11516</c:v>
                </c:pt>
                <c:pt idx="82">
                  <c:v>11647</c:v>
                </c:pt>
                <c:pt idx="83">
                  <c:v>11798</c:v>
                </c:pt>
                <c:pt idx="84">
                  <c:v>11909</c:v>
                </c:pt>
                <c:pt idx="85">
                  <c:v>12031</c:v>
                </c:pt>
                <c:pt idx="86">
                  <c:v>12152</c:v>
                </c:pt>
                <c:pt idx="87">
                  <c:v>12274</c:v>
                </c:pt>
                <c:pt idx="88">
                  <c:v>12392</c:v>
                </c:pt>
                <c:pt idx="89">
                  <c:v>12514</c:v>
                </c:pt>
                <c:pt idx="90">
                  <c:v>12638</c:v>
                </c:pt>
                <c:pt idx="91">
                  <c:v>12751</c:v>
                </c:pt>
                <c:pt idx="92">
                  <c:v>12879</c:v>
                </c:pt>
                <c:pt idx="93">
                  <c:v>13007</c:v>
                </c:pt>
                <c:pt idx="94">
                  <c:v>13132</c:v>
                </c:pt>
                <c:pt idx="95">
                  <c:v>13247</c:v>
                </c:pt>
                <c:pt idx="96">
                  <c:v>13375</c:v>
                </c:pt>
                <c:pt idx="97">
                  <c:v>13492</c:v>
                </c:pt>
                <c:pt idx="98">
                  <c:v>13611</c:v>
                </c:pt>
                <c:pt idx="99">
                  <c:v>13750</c:v>
                </c:pt>
                <c:pt idx="100">
                  <c:v>13870</c:v>
                </c:pt>
                <c:pt idx="101">
                  <c:v>13989</c:v>
                </c:pt>
                <c:pt idx="102">
                  <c:v>14108</c:v>
                </c:pt>
                <c:pt idx="103">
                  <c:v>14231</c:v>
                </c:pt>
                <c:pt idx="104">
                  <c:v>14352</c:v>
                </c:pt>
                <c:pt idx="105">
                  <c:v>14475</c:v>
                </c:pt>
                <c:pt idx="106">
                  <c:v>14598</c:v>
                </c:pt>
                <c:pt idx="107">
                  <c:v>14723</c:v>
                </c:pt>
                <c:pt idx="108">
                  <c:v>14841</c:v>
                </c:pt>
                <c:pt idx="109">
                  <c:v>14955</c:v>
                </c:pt>
                <c:pt idx="110">
                  <c:v>15079</c:v>
                </c:pt>
                <c:pt idx="111">
                  <c:v>15201</c:v>
                </c:pt>
                <c:pt idx="112">
                  <c:v>15335</c:v>
                </c:pt>
                <c:pt idx="113">
                  <c:v>15476</c:v>
                </c:pt>
                <c:pt idx="114">
                  <c:v>15650</c:v>
                </c:pt>
                <c:pt idx="115">
                  <c:v>15776</c:v>
                </c:pt>
                <c:pt idx="116">
                  <c:v>15914</c:v>
                </c:pt>
                <c:pt idx="117">
                  <c:v>16043</c:v>
                </c:pt>
                <c:pt idx="118">
                  <c:v>16169</c:v>
                </c:pt>
                <c:pt idx="119">
                  <c:v>16288</c:v>
                </c:pt>
                <c:pt idx="120">
                  <c:v>16417</c:v>
                </c:pt>
                <c:pt idx="121">
                  <c:v>16534</c:v>
                </c:pt>
                <c:pt idx="122">
                  <c:v>16668</c:v>
                </c:pt>
                <c:pt idx="123">
                  <c:v>16784</c:v>
                </c:pt>
                <c:pt idx="124">
                  <c:v>16904</c:v>
                </c:pt>
                <c:pt idx="125">
                  <c:v>17013</c:v>
                </c:pt>
                <c:pt idx="126">
                  <c:v>17138</c:v>
                </c:pt>
                <c:pt idx="127">
                  <c:v>17277</c:v>
                </c:pt>
                <c:pt idx="128">
                  <c:v>17406</c:v>
                </c:pt>
                <c:pt idx="129">
                  <c:v>17546</c:v>
                </c:pt>
                <c:pt idx="130">
                  <c:v>17771</c:v>
                </c:pt>
                <c:pt idx="131">
                  <c:v>17892</c:v>
                </c:pt>
                <c:pt idx="132">
                  <c:v>18009</c:v>
                </c:pt>
                <c:pt idx="133">
                  <c:v>18136</c:v>
                </c:pt>
                <c:pt idx="134">
                  <c:v>18274</c:v>
                </c:pt>
                <c:pt idx="135">
                  <c:v>18387</c:v>
                </c:pt>
                <c:pt idx="136">
                  <c:v>18513</c:v>
                </c:pt>
                <c:pt idx="137">
                  <c:v>18664</c:v>
                </c:pt>
                <c:pt idx="138">
                  <c:v>18782</c:v>
                </c:pt>
                <c:pt idx="139">
                  <c:v>18935</c:v>
                </c:pt>
                <c:pt idx="140">
                  <c:v>19087</c:v>
                </c:pt>
                <c:pt idx="141">
                  <c:v>19211</c:v>
                </c:pt>
                <c:pt idx="142">
                  <c:v>19329</c:v>
                </c:pt>
                <c:pt idx="143">
                  <c:v>19477</c:v>
                </c:pt>
                <c:pt idx="144">
                  <c:v>19599</c:v>
                </c:pt>
                <c:pt idx="145">
                  <c:v>19736</c:v>
                </c:pt>
                <c:pt idx="146">
                  <c:v>19865</c:v>
                </c:pt>
                <c:pt idx="147">
                  <c:v>19992</c:v>
                </c:pt>
                <c:pt idx="148">
                  <c:v>20104</c:v>
                </c:pt>
                <c:pt idx="149">
                  <c:v>20222</c:v>
                </c:pt>
                <c:pt idx="150">
                  <c:v>20331</c:v>
                </c:pt>
                <c:pt idx="151">
                  <c:v>20458</c:v>
                </c:pt>
                <c:pt idx="152">
                  <c:v>20588</c:v>
                </c:pt>
                <c:pt idx="153">
                  <c:v>20770</c:v>
                </c:pt>
                <c:pt idx="154">
                  <c:v>20905</c:v>
                </c:pt>
                <c:pt idx="155">
                  <c:v>21065</c:v>
                </c:pt>
                <c:pt idx="156">
                  <c:v>21190</c:v>
                </c:pt>
                <c:pt idx="157">
                  <c:v>21310</c:v>
                </c:pt>
                <c:pt idx="158">
                  <c:v>21434</c:v>
                </c:pt>
                <c:pt idx="159">
                  <c:v>21552</c:v>
                </c:pt>
                <c:pt idx="160">
                  <c:v>21686</c:v>
                </c:pt>
                <c:pt idx="161">
                  <c:v>21810</c:v>
                </c:pt>
                <c:pt idx="162">
                  <c:v>21951</c:v>
                </c:pt>
                <c:pt idx="163">
                  <c:v>22088</c:v>
                </c:pt>
                <c:pt idx="164">
                  <c:v>22230</c:v>
                </c:pt>
                <c:pt idx="165">
                  <c:v>22387</c:v>
                </c:pt>
                <c:pt idx="166">
                  <c:v>22533</c:v>
                </c:pt>
                <c:pt idx="167">
                  <c:v>22686</c:v>
                </c:pt>
                <c:pt idx="168">
                  <c:v>22838</c:v>
                </c:pt>
                <c:pt idx="169">
                  <c:v>22971</c:v>
                </c:pt>
                <c:pt idx="170">
                  <c:v>23107</c:v>
                </c:pt>
                <c:pt idx="171">
                  <c:v>23232</c:v>
                </c:pt>
                <c:pt idx="172">
                  <c:v>23365</c:v>
                </c:pt>
                <c:pt idx="173">
                  <c:v>23502</c:v>
                </c:pt>
                <c:pt idx="174">
                  <c:v>23629</c:v>
                </c:pt>
                <c:pt idx="175">
                  <c:v>23774</c:v>
                </c:pt>
                <c:pt idx="176">
                  <c:v>23925</c:v>
                </c:pt>
                <c:pt idx="177">
                  <c:v>24051</c:v>
                </c:pt>
                <c:pt idx="178">
                  <c:v>24176</c:v>
                </c:pt>
                <c:pt idx="179">
                  <c:v>24305</c:v>
                </c:pt>
                <c:pt idx="180">
                  <c:v>24430</c:v>
                </c:pt>
                <c:pt idx="181">
                  <c:v>24564</c:v>
                </c:pt>
                <c:pt idx="182">
                  <c:v>24687</c:v>
                </c:pt>
                <c:pt idx="183">
                  <c:v>24816</c:v>
                </c:pt>
                <c:pt idx="184">
                  <c:v>24948</c:v>
                </c:pt>
                <c:pt idx="185">
                  <c:v>25065</c:v>
                </c:pt>
                <c:pt idx="186">
                  <c:v>25198</c:v>
                </c:pt>
                <c:pt idx="187">
                  <c:v>25323</c:v>
                </c:pt>
                <c:pt idx="188">
                  <c:v>25450</c:v>
                </c:pt>
                <c:pt idx="189">
                  <c:v>25581</c:v>
                </c:pt>
                <c:pt idx="190">
                  <c:v>25740</c:v>
                </c:pt>
                <c:pt idx="191">
                  <c:v>25878</c:v>
                </c:pt>
                <c:pt idx="192">
                  <c:v>26017</c:v>
                </c:pt>
                <c:pt idx="193">
                  <c:v>26136</c:v>
                </c:pt>
                <c:pt idx="194">
                  <c:v>26265</c:v>
                </c:pt>
                <c:pt idx="195">
                  <c:v>26407</c:v>
                </c:pt>
                <c:pt idx="196">
                  <c:v>26539</c:v>
                </c:pt>
                <c:pt idx="197">
                  <c:v>26685</c:v>
                </c:pt>
                <c:pt idx="198">
                  <c:v>26798</c:v>
                </c:pt>
                <c:pt idx="199">
                  <c:v>26940</c:v>
                </c:pt>
                <c:pt idx="200">
                  <c:v>27112</c:v>
                </c:pt>
                <c:pt idx="201">
                  <c:v>27269</c:v>
                </c:pt>
                <c:pt idx="202">
                  <c:v>27470</c:v>
                </c:pt>
                <c:pt idx="203">
                  <c:v>27617</c:v>
                </c:pt>
                <c:pt idx="204">
                  <c:v>27780</c:v>
                </c:pt>
                <c:pt idx="205">
                  <c:v>27951</c:v>
                </c:pt>
                <c:pt idx="206">
                  <c:v>28129</c:v>
                </c:pt>
                <c:pt idx="207">
                  <c:v>28296</c:v>
                </c:pt>
                <c:pt idx="208">
                  <c:v>28454</c:v>
                </c:pt>
                <c:pt idx="209">
                  <c:v>28624</c:v>
                </c:pt>
                <c:pt idx="210">
                  <c:v>28819</c:v>
                </c:pt>
                <c:pt idx="211">
                  <c:v>28975</c:v>
                </c:pt>
                <c:pt idx="212">
                  <c:v>29132</c:v>
                </c:pt>
                <c:pt idx="213">
                  <c:v>29301</c:v>
                </c:pt>
                <c:pt idx="214">
                  <c:v>29464</c:v>
                </c:pt>
                <c:pt idx="215">
                  <c:v>29620</c:v>
                </c:pt>
                <c:pt idx="216">
                  <c:v>29782</c:v>
                </c:pt>
                <c:pt idx="217">
                  <c:v>29901</c:v>
                </c:pt>
                <c:pt idx="218">
                  <c:v>30020</c:v>
                </c:pt>
                <c:pt idx="219">
                  <c:v>30131</c:v>
                </c:pt>
                <c:pt idx="220">
                  <c:v>30256</c:v>
                </c:pt>
                <c:pt idx="221">
                  <c:v>30379</c:v>
                </c:pt>
                <c:pt idx="222">
                  <c:v>30516</c:v>
                </c:pt>
                <c:pt idx="223">
                  <c:v>30663</c:v>
                </c:pt>
                <c:pt idx="224">
                  <c:v>30815</c:v>
                </c:pt>
                <c:pt idx="225">
                  <c:v>31000</c:v>
                </c:pt>
                <c:pt idx="226">
                  <c:v>31137</c:v>
                </c:pt>
                <c:pt idx="227">
                  <c:v>31271</c:v>
                </c:pt>
                <c:pt idx="228">
                  <c:v>31396</c:v>
                </c:pt>
                <c:pt idx="229">
                  <c:v>31538</c:v>
                </c:pt>
                <c:pt idx="230">
                  <c:v>31656</c:v>
                </c:pt>
                <c:pt idx="231">
                  <c:v>31778</c:v>
                </c:pt>
                <c:pt idx="232">
                  <c:v>31896</c:v>
                </c:pt>
                <c:pt idx="233">
                  <c:v>32021</c:v>
                </c:pt>
                <c:pt idx="234">
                  <c:v>32147</c:v>
                </c:pt>
                <c:pt idx="235">
                  <c:v>32257</c:v>
                </c:pt>
                <c:pt idx="236">
                  <c:v>32383</c:v>
                </c:pt>
                <c:pt idx="237">
                  <c:v>32520</c:v>
                </c:pt>
                <c:pt idx="238">
                  <c:v>32700</c:v>
                </c:pt>
                <c:pt idx="239">
                  <c:v>32828</c:v>
                </c:pt>
                <c:pt idx="240">
                  <c:v>32961</c:v>
                </c:pt>
                <c:pt idx="241">
                  <c:v>33081</c:v>
                </c:pt>
                <c:pt idx="242">
                  <c:v>33223</c:v>
                </c:pt>
                <c:pt idx="243">
                  <c:v>33342</c:v>
                </c:pt>
                <c:pt idx="244">
                  <c:v>33466</c:v>
                </c:pt>
                <c:pt idx="245">
                  <c:v>33577</c:v>
                </c:pt>
                <c:pt idx="246">
                  <c:v>33708</c:v>
                </c:pt>
                <c:pt idx="247">
                  <c:v>33834</c:v>
                </c:pt>
                <c:pt idx="248">
                  <c:v>33993</c:v>
                </c:pt>
                <c:pt idx="249">
                  <c:v>34137</c:v>
                </c:pt>
                <c:pt idx="250">
                  <c:v>34263</c:v>
                </c:pt>
                <c:pt idx="251">
                  <c:v>34384</c:v>
                </c:pt>
                <c:pt idx="252">
                  <c:v>34511</c:v>
                </c:pt>
                <c:pt idx="253">
                  <c:v>34659</c:v>
                </c:pt>
                <c:pt idx="254">
                  <c:v>34803</c:v>
                </c:pt>
                <c:pt idx="255">
                  <c:v>34925</c:v>
                </c:pt>
                <c:pt idx="256">
                  <c:v>35047</c:v>
                </c:pt>
                <c:pt idx="257">
                  <c:v>35175</c:v>
                </c:pt>
                <c:pt idx="258">
                  <c:v>35289</c:v>
                </c:pt>
                <c:pt idx="259">
                  <c:v>35432</c:v>
                </c:pt>
                <c:pt idx="260">
                  <c:v>35572</c:v>
                </c:pt>
                <c:pt idx="261">
                  <c:v>35711</c:v>
                </c:pt>
                <c:pt idx="262">
                  <c:v>35858</c:v>
                </c:pt>
                <c:pt idx="263">
                  <c:v>35993</c:v>
                </c:pt>
                <c:pt idx="264">
                  <c:v>36125</c:v>
                </c:pt>
                <c:pt idx="265">
                  <c:v>36264</c:v>
                </c:pt>
                <c:pt idx="266">
                  <c:v>36401</c:v>
                </c:pt>
              </c:numCache>
            </c:numRef>
          </c:cat>
          <c:val>
            <c:numRef>
              <c:f>Sheet1!$E$2:$E$268</c:f>
              <c:numCache>
                <c:formatCode>General</c:formatCode>
                <c:ptCount val="267"/>
                <c:pt idx="0">
                  <c:v>3.017578125</c:v>
                </c:pt>
                <c:pt idx="1">
                  <c:v>5.1240234375</c:v>
                </c:pt>
                <c:pt idx="2">
                  <c:v>9.060546875</c:v>
                </c:pt>
                <c:pt idx="3">
                  <c:v>11.5537109375</c:v>
                </c:pt>
                <c:pt idx="4">
                  <c:v>11.7646484375</c:v>
                </c:pt>
                <c:pt idx="5">
                  <c:v>11.765625</c:v>
                </c:pt>
                <c:pt idx="6">
                  <c:v>11.7646484375</c:v>
                </c:pt>
                <c:pt idx="7">
                  <c:v>11.765625</c:v>
                </c:pt>
                <c:pt idx="8">
                  <c:v>11.7841796875</c:v>
                </c:pt>
                <c:pt idx="9">
                  <c:v>11.7841796875</c:v>
                </c:pt>
                <c:pt idx="10">
                  <c:v>11.7841796875</c:v>
                </c:pt>
                <c:pt idx="11">
                  <c:v>11.7841796875</c:v>
                </c:pt>
                <c:pt idx="12">
                  <c:v>11.87890625</c:v>
                </c:pt>
                <c:pt idx="13">
                  <c:v>11.91015625</c:v>
                </c:pt>
                <c:pt idx="14">
                  <c:v>11.91015625</c:v>
                </c:pt>
                <c:pt idx="15">
                  <c:v>11.92578125</c:v>
                </c:pt>
                <c:pt idx="16">
                  <c:v>11.9267578125</c:v>
                </c:pt>
                <c:pt idx="17">
                  <c:v>11.92578125</c:v>
                </c:pt>
                <c:pt idx="18">
                  <c:v>11.92578125</c:v>
                </c:pt>
                <c:pt idx="19">
                  <c:v>11.8125</c:v>
                </c:pt>
                <c:pt idx="20">
                  <c:v>11.8125</c:v>
                </c:pt>
                <c:pt idx="21">
                  <c:v>11.8134765625</c:v>
                </c:pt>
                <c:pt idx="22">
                  <c:v>11.8125</c:v>
                </c:pt>
                <c:pt idx="23">
                  <c:v>11.8212890625</c:v>
                </c:pt>
                <c:pt idx="24">
                  <c:v>11.8203125</c:v>
                </c:pt>
                <c:pt idx="25">
                  <c:v>11.8203125</c:v>
                </c:pt>
                <c:pt idx="26">
                  <c:v>11.8203125</c:v>
                </c:pt>
                <c:pt idx="27">
                  <c:v>11.828125</c:v>
                </c:pt>
                <c:pt idx="28">
                  <c:v>11.8291015625</c:v>
                </c:pt>
                <c:pt idx="29">
                  <c:v>11.828125</c:v>
                </c:pt>
                <c:pt idx="30">
                  <c:v>11.8291015625</c:v>
                </c:pt>
                <c:pt idx="31">
                  <c:v>11.8359375</c:v>
                </c:pt>
                <c:pt idx="32">
                  <c:v>11.8369140625</c:v>
                </c:pt>
                <c:pt idx="33">
                  <c:v>11.8359375</c:v>
                </c:pt>
                <c:pt idx="34">
                  <c:v>11.8359375</c:v>
                </c:pt>
                <c:pt idx="35">
                  <c:v>11.84375</c:v>
                </c:pt>
                <c:pt idx="36">
                  <c:v>11.84375</c:v>
                </c:pt>
                <c:pt idx="37">
                  <c:v>11.84375</c:v>
                </c:pt>
                <c:pt idx="38">
                  <c:v>11.84375</c:v>
                </c:pt>
                <c:pt idx="39">
                  <c:v>11.8515625</c:v>
                </c:pt>
                <c:pt idx="40">
                  <c:v>12.0322265625</c:v>
                </c:pt>
                <c:pt idx="41">
                  <c:v>12.5595703125</c:v>
                </c:pt>
                <c:pt idx="42">
                  <c:v>13.0537109375</c:v>
                </c:pt>
                <c:pt idx="43">
                  <c:v>13.3720703125</c:v>
                </c:pt>
                <c:pt idx="44">
                  <c:v>13.5322265625</c:v>
                </c:pt>
                <c:pt idx="45">
                  <c:v>13.9990234375</c:v>
                </c:pt>
                <c:pt idx="46">
                  <c:v>14.5869140625</c:v>
                </c:pt>
                <c:pt idx="47">
                  <c:v>15.697265625</c:v>
                </c:pt>
                <c:pt idx="48">
                  <c:v>15.7392578125</c:v>
                </c:pt>
                <c:pt idx="49">
                  <c:v>15.7392578125</c:v>
                </c:pt>
                <c:pt idx="50">
                  <c:v>15.7392578125</c:v>
                </c:pt>
                <c:pt idx="51">
                  <c:v>15.7392578125</c:v>
                </c:pt>
                <c:pt idx="52">
                  <c:v>15.7392578125</c:v>
                </c:pt>
                <c:pt idx="53">
                  <c:v>15.740234375</c:v>
                </c:pt>
                <c:pt idx="54">
                  <c:v>15.7392578125</c:v>
                </c:pt>
                <c:pt idx="55">
                  <c:v>15.740234375</c:v>
                </c:pt>
                <c:pt idx="56">
                  <c:v>15.7392578125</c:v>
                </c:pt>
                <c:pt idx="57">
                  <c:v>15.7392578125</c:v>
                </c:pt>
                <c:pt idx="58">
                  <c:v>15.7392578125</c:v>
                </c:pt>
                <c:pt idx="59">
                  <c:v>15.7392578125</c:v>
                </c:pt>
                <c:pt idx="60">
                  <c:v>15.7392578125</c:v>
                </c:pt>
                <c:pt idx="61">
                  <c:v>15.7392578125</c:v>
                </c:pt>
                <c:pt idx="62">
                  <c:v>15.9111328125</c:v>
                </c:pt>
                <c:pt idx="63">
                  <c:v>15.921875</c:v>
                </c:pt>
                <c:pt idx="64">
                  <c:v>16.1396484375</c:v>
                </c:pt>
                <c:pt idx="65">
                  <c:v>17.169921875</c:v>
                </c:pt>
                <c:pt idx="66">
                  <c:v>17.173828125</c:v>
                </c:pt>
                <c:pt idx="67">
                  <c:v>17.173828125</c:v>
                </c:pt>
                <c:pt idx="68">
                  <c:v>17.1748046875</c:v>
                </c:pt>
                <c:pt idx="69">
                  <c:v>17.173828125</c:v>
                </c:pt>
                <c:pt idx="70">
                  <c:v>17.1748046875</c:v>
                </c:pt>
                <c:pt idx="71">
                  <c:v>17.173828125</c:v>
                </c:pt>
                <c:pt idx="72">
                  <c:v>17.173828125</c:v>
                </c:pt>
                <c:pt idx="73">
                  <c:v>17.173828125</c:v>
                </c:pt>
                <c:pt idx="74">
                  <c:v>17.173828125</c:v>
                </c:pt>
                <c:pt idx="75">
                  <c:v>17.173828125</c:v>
                </c:pt>
                <c:pt idx="76">
                  <c:v>17.125</c:v>
                </c:pt>
                <c:pt idx="77">
                  <c:v>17.1240234375</c:v>
                </c:pt>
                <c:pt idx="78">
                  <c:v>17.12109375</c:v>
                </c:pt>
                <c:pt idx="79">
                  <c:v>17.12109375</c:v>
                </c:pt>
                <c:pt idx="80">
                  <c:v>17.1201171875</c:v>
                </c:pt>
                <c:pt idx="81">
                  <c:v>17.1220703125</c:v>
                </c:pt>
                <c:pt idx="82">
                  <c:v>17.1201171875</c:v>
                </c:pt>
                <c:pt idx="83">
                  <c:v>17.3828125</c:v>
                </c:pt>
                <c:pt idx="84">
                  <c:v>17.3818359375</c:v>
                </c:pt>
                <c:pt idx="85">
                  <c:v>17.3818359375</c:v>
                </c:pt>
                <c:pt idx="86">
                  <c:v>17.3818359375</c:v>
                </c:pt>
                <c:pt idx="87">
                  <c:v>17.3818359375</c:v>
                </c:pt>
                <c:pt idx="88">
                  <c:v>17.3818359375</c:v>
                </c:pt>
                <c:pt idx="89">
                  <c:v>17.3818359375</c:v>
                </c:pt>
                <c:pt idx="90">
                  <c:v>17.3818359375</c:v>
                </c:pt>
                <c:pt idx="91">
                  <c:v>17.3818359375</c:v>
                </c:pt>
                <c:pt idx="92">
                  <c:v>17.3837890625</c:v>
                </c:pt>
                <c:pt idx="93">
                  <c:v>17.3818359375</c:v>
                </c:pt>
                <c:pt idx="94">
                  <c:v>17.3837890625</c:v>
                </c:pt>
                <c:pt idx="95">
                  <c:v>17.3818359375</c:v>
                </c:pt>
                <c:pt idx="96">
                  <c:v>17.3828125</c:v>
                </c:pt>
                <c:pt idx="97">
                  <c:v>17.3818359375</c:v>
                </c:pt>
                <c:pt idx="98">
                  <c:v>17.3818359375</c:v>
                </c:pt>
                <c:pt idx="99">
                  <c:v>17.3818359375</c:v>
                </c:pt>
                <c:pt idx="100">
                  <c:v>17.3818359375</c:v>
                </c:pt>
                <c:pt idx="101">
                  <c:v>17.3818359375</c:v>
                </c:pt>
                <c:pt idx="102">
                  <c:v>17.3818359375</c:v>
                </c:pt>
                <c:pt idx="103">
                  <c:v>17.3837890625</c:v>
                </c:pt>
                <c:pt idx="104">
                  <c:v>17.3818359375</c:v>
                </c:pt>
                <c:pt idx="105">
                  <c:v>17.3837890625</c:v>
                </c:pt>
                <c:pt idx="106">
                  <c:v>17.3818359375</c:v>
                </c:pt>
                <c:pt idx="107">
                  <c:v>17.5537109375</c:v>
                </c:pt>
                <c:pt idx="108">
                  <c:v>17.287109375</c:v>
                </c:pt>
                <c:pt idx="109">
                  <c:v>17.287109375</c:v>
                </c:pt>
                <c:pt idx="110">
                  <c:v>17.2890625</c:v>
                </c:pt>
                <c:pt idx="111">
                  <c:v>17.287109375</c:v>
                </c:pt>
                <c:pt idx="112">
                  <c:v>17.2890625</c:v>
                </c:pt>
                <c:pt idx="113">
                  <c:v>17.287109375</c:v>
                </c:pt>
                <c:pt idx="114">
                  <c:v>17.2890625</c:v>
                </c:pt>
                <c:pt idx="115">
                  <c:v>17.287109375</c:v>
                </c:pt>
                <c:pt idx="116">
                  <c:v>17.7021484375</c:v>
                </c:pt>
                <c:pt idx="117">
                  <c:v>17.728515625</c:v>
                </c:pt>
                <c:pt idx="118">
                  <c:v>17.734375</c:v>
                </c:pt>
                <c:pt idx="119">
                  <c:v>17.732421875</c:v>
                </c:pt>
                <c:pt idx="120">
                  <c:v>17.734375</c:v>
                </c:pt>
                <c:pt idx="121">
                  <c:v>17.732421875</c:v>
                </c:pt>
                <c:pt idx="122">
                  <c:v>17.734375</c:v>
                </c:pt>
                <c:pt idx="123">
                  <c:v>17.732421875</c:v>
                </c:pt>
                <c:pt idx="124">
                  <c:v>17.732421875</c:v>
                </c:pt>
                <c:pt idx="125">
                  <c:v>17.732421875</c:v>
                </c:pt>
                <c:pt idx="126">
                  <c:v>17.732421875</c:v>
                </c:pt>
                <c:pt idx="127">
                  <c:v>17.732421875</c:v>
                </c:pt>
                <c:pt idx="128">
                  <c:v>17.732421875</c:v>
                </c:pt>
                <c:pt idx="129">
                  <c:v>17.73828125</c:v>
                </c:pt>
                <c:pt idx="130">
                  <c:v>17.513671875</c:v>
                </c:pt>
                <c:pt idx="131">
                  <c:v>17.517578125</c:v>
                </c:pt>
                <c:pt idx="132">
                  <c:v>17.517578125</c:v>
                </c:pt>
                <c:pt idx="133">
                  <c:v>17.517578125</c:v>
                </c:pt>
                <c:pt idx="134">
                  <c:v>17.626953125</c:v>
                </c:pt>
                <c:pt idx="135">
                  <c:v>17.626953125</c:v>
                </c:pt>
                <c:pt idx="136">
                  <c:v>17.626953125</c:v>
                </c:pt>
                <c:pt idx="137">
                  <c:v>17.669921875</c:v>
                </c:pt>
                <c:pt idx="138">
                  <c:v>17.669921875</c:v>
                </c:pt>
                <c:pt idx="139">
                  <c:v>17.70703125</c:v>
                </c:pt>
                <c:pt idx="140">
                  <c:v>17.705078125</c:v>
                </c:pt>
                <c:pt idx="141">
                  <c:v>17.70703125</c:v>
                </c:pt>
                <c:pt idx="142">
                  <c:v>17.705078125</c:v>
                </c:pt>
                <c:pt idx="143">
                  <c:v>17.70703125</c:v>
                </c:pt>
                <c:pt idx="144">
                  <c:v>17.705078125</c:v>
                </c:pt>
                <c:pt idx="145">
                  <c:v>17.70703125</c:v>
                </c:pt>
                <c:pt idx="146">
                  <c:v>17.705078125</c:v>
                </c:pt>
                <c:pt idx="147">
                  <c:v>17.7060546875</c:v>
                </c:pt>
                <c:pt idx="148">
                  <c:v>17.705078125</c:v>
                </c:pt>
                <c:pt idx="149">
                  <c:v>17.705078125</c:v>
                </c:pt>
                <c:pt idx="150">
                  <c:v>17.705078125</c:v>
                </c:pt>
                <c:pt idx="151">
                  <c:v>17.705078125</c:v>
                </c:pt>
                <c:pt idx="152">
                  <c:v>17.705078125</c:v>
                </c:pt>
                <c:pt idx="153">
                  <c:v>17.705078125</c:v>
                </c:pt>
                <c:pt idx="154">
                  <c:v>17.705078125</c:v>
                </c:pt>
                <c:pt idx="155">
                  <c:v>17.884765625</c:v>
                </c:pt>
                <c:pt idx="156">
                  <c:v>17.755859375</c:v>
                </c:pt>
                <c:pt idx="157">
                  <c:v>17.755859375</c:v>
                </c:pt>
                <c:pt idx="158">
                  <c:v>17.7578125</c:v>
                </c:pt>
                <c:pt idx="159">
                  <c:v>17.755859375</c:v>
                </c:pt>
                <c:pt idx="160">
                  <c:v>17.7568359375</c:v>
                </c:pt>
                <c:pt idx="161">
                  <c:v>17.755859375</c:v>
                </c:pt>
                <c:pt idx="162">
                  <c:v>17.755859375</c:v>
                </c:pt>
                <c:pt idx="163">
                  <c:v>17.755859375</c:v>
                </c:pt>
                <c:pt idx="164">
                  <c:v>17.755859375</c:v>
                </c:pt>
                <c:pt idx="165">
                  <c:v>17.7568359375</c:v>
                </c:pt>
                <c:pt idx="166">
                  <c:v>17.755859375</c:v>
                </c:pt>
                <c:pt idx="167">
                  <c:v>17.7578125</c:v>
                </c:pt>
                <c:pt idx="168">
                  <c:v>17.755859375</c:v>
                </c:pt>
                <c:pt idx="169">
                  <c:v>17.7578125</c:v>
                </c:pt>
                <c:pt idx="170">
                  <c:v>17.755859375</c:v>
                </c:pt>
                <c:pt idx="171">
                  <c:v>17.8515625</c:v>
                </c:pt>
                <c:pt idx="172">
                  <c:v>17.849609375</c:v>
                </c:pt>
                <c:pt idx="173">
                  <c:v>17.8515625</c:v>
                </c:pt>
                <c:pt idx="174">
                  <c:v>17.849609375</c:v>
                </c:pt>
                <c:pt idx="175">
                  <c:v>17.9140625</c:v>
                </c:pt>
                <c:pt idx="176">
                  <c:v>18.919921875</c:v>
                </c:pt>
                <c:pt idx="177">
                  <c:v>18.9296875</c:v>
                </c:pt>
                <c:pt idx="178">
                  <c:v>18.927734375</c:v>
                </c:pt>
                <c:pt idx="179">
                  <c:v>18.9296875</c:v>
                </c:pt>
                <c:pt idx="180">
                  <c:v>18.927734375</c:v>
                </c:pt>
                <c:pt idx="181">
                  <c:v>18.9287109375</c:v>
                </c:pt>
                <c:pt idx="182">
                  <c:v>18.927734375</c:v>
                </c:pt>
                <c:pt idx="183">
                  <c:v>18.9287109375</c:v>
                </c:pt>
                <c:pt idx="184">
                  <c:v>18.927734375</c:v>
                </c:pt>
                <c:pt idx="185">
                  <c:v>18.927734375</c:v>
                </c:pt>
                <c:pt idx="186">
                  <c:v>18.927734375</c:v>
                </c:pt>
                <c:pt idx="187">
                  <c:v>18.927734375</c:v>
                </c:pt>
                <c:pt idx="188">
                  <c:v>18.927734375</c:v>
                </c:pt>
                <c:pt idx="189">
                  <c:v>18.927734375</c:v>
                </c:pt>
                <c:pt idx="190">
                  <c:v>18.927734375</c:v>
                </c:pt>
                <c:pt idx="191">
                  <c:v>18.927734375</c:v>
                </c:pt>
                <c:pt idx="192">
                  <c:v>18.927734375</c:v>
                </c:pt>
                <c:pt idx="193">
                  <c:v>18.927734375</c:v>
                </c:pt>
                <c:pt idx="194">
                  <c:v>18.9296875</c:v>
                </c:pt>
                <c:pt idx="195">
                  <c:v>18.927734375</c:v>
                </c:pt>
                <c:pt idx="196">
                  <c:v>18.9287109375</c:v>
                </c:pt>
                <c:pt idx="197">
                  <c:v>19.126953125</c:v>
                </c:pt>
                <c:pt idx="198">
                  <c:v>19.126953125</c:v>
                </c:pt>
                <c:pt idx="199">
                  <c:v>19.126953125</c:v>
                </c:pt>
                <c:pt idx="200">
                  <c:v>19.1279296875</c:v>
                </c:pt>
                <c:pt idx="201">
                  <c:v>19.126953125</c:v>
                </c:pt>
                <c:pt idx="202">
                  <c:v>19.126953125</c:v>
                </c:pt>
                <c:pt idx="203">
                  <c:v>19.126953125</c:v>
                </c:pt>
                <c:pt idx="204">
                  <c:v>19.126953125</c:v>
                </c:pt>
                <c:pt idx="205">
                  <c:v>19.1279296875</c:v>
                </c:pt>
                <c:pt idx="206">
                  <c:v>19.126953125</c:v>
                </c:pt>
                <c:pt idx="207">
                  <c:v>19.12890625</c:v>
                </c:pt>
                <c:pt idx="208">
                  <c:v>19.126953125</c:v>
                </c:pt>
                <c:pt idx="209">
                  <c:v>19.126953125</c:v>
                </c:pt>
                <c:pt idx="210">
                  <c:v>19.126953125</c:v>
                </c:pt>
                <c:pt idx="211">
                  <c:v>19.126953125</c:v>
                </c:pt>
                <c:pt idx="212">
                  <c:v>19.126953125</c:v>
                </c:pt>
                <c:pt idx="213">
                  <c:v>19.126953125</c:v>
                </c:pt>
                <c:pt idx="214">
                  <c:v>19.1279296875</c:v>
                </c:pt>
                <c:pt idx="215">
                  <c:v>19.126953125</c:v>
                </c:pt>
                <c:pt idx="216">
                  <c:v>19.1591796875</c:v>
                </c:pt>
                <c:pt idx="217">
                  <c:v>18.978515625</c:v>
                </c:pt>
                <c:pt idx="218">
                  <c:v>18.978515625</c:v>
                </c:pt>
                <c:pt idx="219">
                  <c:v>18.978515625</c:v>
                </c:pt>
                <c:pt idx="220">
                  <c:v>18.978515625</c:v>
                </c:pt>
                <c:pt idx="221">
                  <c:v>18.978515625</c:v>
                </c:pt>
                <c:pt idx="222">
                  <c:v>18.978515625</c:v>
                </c:pt>
                <c:pt idx="223">
                  <c:v>18.9794921875</c:v>
                </c:pt>
                <c:pt idx="224">
                  <c:v>18.978515625</c:v>
                </c:pt>
                <c:pt idx="225">
                  <c:v>19.078125</c:v>
                </c:pt>
                <c:pt idx="226">
                  <c:v>19.123046875</c:v>
                </c:pt>
                <c:pt idx="227">
                  <c:v>19.125</c:v>
                </c:pt>
                <c:pt idx="228">
                  <c:v>19.123046875</c:v>
                </c:pt>
                <c:pt idx="229">
                  <c:v>19.125</c:v>
                </c:pt>
                <c:pt idx="230">
                  <c:v>19.123046875</c:v>
                </c:pt>
                <c:pt idx="231">
                  <c:v>19.123046875</c:v>
                </c:pt>
                <c:pt idx="232">
                  <c:v>19.123046875</c:v>
                </c:pt>
                <c:pt idx="233">
                  <c:v>19.123046875</c:v>
                </c:pt>
                <c:pt idx="234">
                  <c:v>19.125</c:v>
                </c:pt>
                <c:pt idx="235">
                  <c:v>19.123046875</c:v>
                </c:pt>
                <c:pt idx="236">
                  <c:v>19.1240234375</c:v>
                </c:pt>
                <c:pt idx="237">
                  <c:v>19.123046875</c:v>
                </c:pt>
                <c:pt idx="238">
                  <c:v>19.125</c:v>
                </c:pt>
                <c:pt idx="239">
                  <c:v>18.982421875</c:v>
                </c:pt>
                <c:pt idx="240">
                  <c:v>18.984375</c:v>
                </c:pt>
                <c:pt idx="241">
                  <c:v>18.982421875</c:v>
                </c:pt>
                <c:pt idx="242">
                  <c:v>19.09375</c:v>
                </c:pt>
                <c:pt idx="243">
                  <c:v>19.091796875</c:v>
                </c:pt>
                <c:pt idx="244">
                  <c:v>19.091796875</c:v>
                </c:pt>
                <c:pt idx="245">
                  <c:v>19.091796875</c:v>
                </c:pt>
                <c:pt idx="246">
                  <c:v>19.134765625</c:v>
                </c:pt>
                <c:pt idx="247">
                  <c:v>19.134765625</c:v>
                </c:pt>
                <c:pt idx="248">
                  <c:v>19.169921875</c:v>
                </c:pt>
                <c:pt idx="249">
                  <c:v>19.169921875</c:v>
                </c:pt>
                <c:pt idx="250">
                  <c:v>19.169921875</c:v>
                </c:pt>
                <c:pt idx="251">
                  <c:v>19.169921875</c:v>
                </c:pt>
                <c:pt idx="252">
                  <c:v>19.169921875</c:v>
                </c:pt>
                <c:pt idx="253">
                  <c:v>19.169921875</c:v>
                </c:pt>
                <c:pt idx="254">
                  <c:v>19.169921875</c:v>
                </c:pt>
                <c:pt idx="255">
                  <c:v>19.171875</c:v>
                </c:pt>
                <c:pt idx="256">
                  <c:v>19.169921875</c:v>
                </c:pt>
                <c:pt idx="257">
                  <c:v>19.171875</c:v>
                </c:pt>
                <c:pt idx="258">
                  <c:v>19.169921875</c:v>
                </c:pt>
                <c:pt idx="259">
                  <c:v>19.171875</c:v>
                </c:pt>
                <c:pt idx="260">
                  <c:v>19.169921875</c:v>
                </c:pt>
                <c:pt idx="261">
                  <c:v>19.169921875</c:v>
                </c:pt>
                <c:pt idx="262">
                  <c:v>19.169921875</c:v>
                </c:pt>
                <c:pt idx="263">
                  <c:v>19.169921875</c:v>
                </c:pt>
                <c:pt idx="264">
                  <c:v>19.169921875</c:v>
                </c:pt>
                <c:pt idx="265">
                  <c:v>19.169921875</c:v>
                </c:pt>
                <c:pt idx="266">
                  <c:v>19.171875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932640"/>
        <c:axId val="582932096"/>
      </c:lineChart>
      <c:catAx>
        <c:axId val="582932640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5829320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82932096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582932640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8"/>
  <sheetViews>
    <sheetView tabSelected="1" workbookViewId="0">
      <selection activeCell="J14" sqref="J14"/>
    </sheetView>
  </sheetViews>
  <sheetFormatPr defaultColWidth="9.109375"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10" x14ac:dyDescent="0.25">
      <c r="A2" s="1">
        <f>533</f>
        <v>533</v>
      </c>
      <c r="B2" s="1">
        <f>0</f>
        <v>0</v>
      </c>
      <c r="C2" s="1">
        <f>506</f>
        <v>506</v>
      </c>
      <c r="D2" s="1">
        <f>3090</f>
        <v>3090</v>
      </c>
      <c r="E2" s="1">
        <f>3.017578125</f>
        <v>3.017578125</v>
      </c>
      <c r="G2" s="1">
        <f>288</f>
        <v>288</v>
      </c>
    </row>
    <row r="3" spans="1:10" x14ac:dyDescent="0.25">
      <c r="A3" s="1">
        <f>824</f>
        <v>824</v>
      </c>
      <c r="B3" s="1">
        <f>15</f>
        <v>15</v>
      </c>
      <c r="C3" s="1">
        <f>674</f>
        <v>674</v>
      </c>
      <c r="D3" s="1">
        <f>5247</f>
        <v>5247</v>
      </c>
      <c r="E3" s="1">
        <f>5.1240234375</f>
        <v>5.1240234375</v>
      </c>
    </row>
    <row r="4" spans="1:10" x14ac:dyDescent="0.25">
      <c r="A4" s="1">
        <f>1096</f>
        <v>1096</v>
      </c>
      <c r="B4" s="1">
        <f>2</f>
        <v>2</v>
      </c>
      <c r="C4" s="1">
        <f>817</f>
        <v>817</v>
      </c>
      <c r="D4" s="1">
        <f>9278</f>
        <v>9278</v>
      </c>
      <c r="E4" s="1">
        <f>9.060546875</f>
        <v>9.060546875</v>
      </c>
      <c r="G4" s="1" t="s">
        <v>5</v>
      </c>
    </row>
    <row r="5" spans="1:10" x14ac:dyDescent="0.25">
      <c r="A5" s="1">
        <f>1353</f>
        <v>1353</v>
      </c>
      <c r="B5" s="1">
        <f>0</f>
        <v>0</v>
      </c>
      <c r="C5" s="1">
        <f>950</f>
        <v>950</v>
      </c>
      <c r="D5" s="1">
        <f>11831</f>
        <v>11831</v>
      </c>
      <c r="E5" s="1">
        <f>11.5537109375</f>
        <v>11.5537109375</v>
      </c>
      <c r="G5" s="1">
        <f>134</f>
        <v>134</v>
      </c>
    </row>
    <row r="6" spans="1:10" x14ac:dyDescent="0.25">
      <c r="A6" s="1">
        <f>1628</f>
        <v>1628</v>
      </c>
      <c r="B6" s="1">
        <f>0</f>
        <v>0</v>
      </c>
      <c r="C6" s="1">
        <f>1064</f>
        <v>1064</v>
      </c>
      <c r="D6" s="1">
        <f>12047</f>
        <v>12047</v>
      </c>
      <c r="E6" s="1">
        <f>11.7646484375</f>
        <v>11.7646484375</v>
      </c>
    </row>
    <row r="7" spans="1:10" x14ac:dyDescent="0.25">
      <c r="A7" s="1">
        <f>1898</f>
        <v>1898</v>
      </c>
      <c r="B7" s="1">
        <f>0</f>
        <v>0</v>
      </c>
      <c r="C7" s="1">
        <f>1191</f>
        <v>1191</v>
      </c>
      <c r="D7" s="1">
        <f>12048</f>
        <v>12048</v>
      </c>
      <c r="E7" s="1">
        <f>11.765625</f>
        <v>11.765625</v>
      </c>
    </row>
    <row r="8" spans="1:10" x14ac:dyDescent="0.25">
      <c r="A8" s="1">
        <f>2232</f>
        <v>2232</v>
      </c>
      <c r="B8" s="1">
        <f>7</f>
        <v>7</v>
      </c>
      <c r="C8" s="1">
        <f>1307</f>
        <v>1307</v>
      </c>
      <c r="D8" s="1">
        <f>12047</f>
        <v>12047</v>
      </c>
      <c r="E8" s="1">
        <f>11.7646484375</f>
        <v>11.7646484375</v>
      </c>
    </row>
    <row r="9" spans="1:10" x14ac:dyDescent="0.25">
      <c r="A9" s="1">
        <f>2550</f>
        <v>2550</v>
      </c>
      <c r="B9" s="1">
        <f>0</f>
        <v>0</v>
      </c>
      <c r="C9" s="1">
        <f>1423</f>
        <v>1423</v>
      </c>
      <c r="D9" s="1">
        <f>12048</f>
        <v>12048</v>
      </c>
      <c r="E9" s="1">
        <f>11.765625</f>
        <v>11.765625</v>
      </c>
    </row>
    <row r="10" spans="1:10" x14ac:dyDescent="0.25">
      <c r="A10" s="1">
        <f>2888</f>
        <v>2888</v>
      </c>
      <c r="B10" s="1">
        <f>0</f>
        <v>0</v>
      </c>
      <c r="C10" s="1">
        <f>1540</f>
        <v>1540</v>
      </c>
      <c r="D10" s="1">
        <f>12067</f>
        <v>12067</v>
      </c>
      <c r="E10" s="1">
        <f>11.7841796875</f>
        <v>11.7841796875</v>
      </c>
    </row>
    <row r="11" spans="1:10" x14ac:dyDescent="0.25">
      <c r="A11" s="1">
        <f>3205</f>
        <v>3205</v>
      </c>
      <c r="B11" s="1">
        <f>0</f>
        <v>0</v>
      </c>
      <c r="C11" s="1">
        <f>1674</f>
        <v>1674</v>
      </c>
      <c r="D11" s="1">
        <f>12067</f>
        <v>12067</v>
      </c>
      <c r="E11" s="1">
        <f>11.7841796875</f>
        <v>11.7841796875</v>
      </c>
    </row>
    <row r="12" spans="1:10" x14ac:dyDescent="0.25">
      <c r="A12" s="1">
        <f>3497</f>
        <v>3497</v>
      </c>
      <c r="B12" s="1">
        <f>0</f>
        <v>0</v>
      </c>
      <c r="C12" s="1">
        <f>1788</f>
        <v>1788</v>
      </c>
      <c r="D12" s="1">
        <f>12067</f>
        <v>12067</v>
      </c>
      <c r="E12" s="1">
        <f>11.7841796875</f>
        <v>11.7841796875</v>
      </c>
      <c r="H12" s="1" t="s">
        <v>6</v>
      </c>
      <c r="I12" s="1" t="s">
        <v>7</v>
      </c>
      <c r="J12" s="1" t="s">
        <v>8</v>
      </c>
    </row>
    <row r="13" spans="1:10" x14ac:dyDescent="0.25">
      <c r="A13" s="1">
        <f>3787</f>
        <v>3787</v>
      </c>
      <c r="B13" s="1">
        <f>0</f>
        <v>0</v>
      </c>
      <c r="C13" s="1">
        <f>1905</f>
        <v>1905</v>
      </c>
      <c r="D13" s="1">
        <f>12067</f>
        <v>12067</v>
      </c>
      <c r="E13" s="1">
        <f>11.7841796875</f>
        <v>11.7841796875</v>
      </c>
      <c r="H13" s="1">
        <f>AVERAGE(E6:E20)</f>
        <v>11.840039062500001</v>
      </c>
      <c r="I13" s="1">
        <f>MAX(E2:E325)</f>
        <v>19.171875</v>
      </c>
      <c r="J13" s="1">
        <f>AVERAGE(E243:E268)</f>
        <v>19.148362379807693</v>
      </c>
    </row>
    <row r="14" spans="1:10" x14ac:dyDescent="0.25">
      <c r="A14" s="1">
        <f>4057</f>
        <v>4057</v>
      </c>
      <c r="B14" s="1">
        <f>0</f>
        <v>0</v>
      </c>
      <c r="C14" s="1">
        <f>2065</f>
        <v>2065</v>
      </c>
      <c r="D14" s="1">
        <f>12164</f>
        <v>12164</v>
      </c>
      <c r="E14" s="1">
        <f>11.87890625</f>
        <v>11.87890625</v>
      </c>
    </row>
    <row r="15" spans="1:10" x14ac:dyDescent="0.25">
      <c r="A15" s="1">
        <f>4321</f>
        <v>4321</v>
      </c>
      <c r="B15" s="1">
        <f>0</f>
        <v>0</v>
      </c>
      <c r="C15" s="1">
        <f>2224</f>
        <v>2224</v>
      </c>
      <c r="D15" s="1">
        <f>12196</f>
        <v>12196</v>
      </c>
      <c r="E15" s="1">
        <f>11.91015625</f>
        <v>11.91015625</v>
      </c>
    </row>
    <row r="16" spans="1:10" x14ac:dyDescent="0.25">
      <c r="A16" s="1">
        <f>4587</f>
        <v>4587</v>
      </c>
      <c r="B16" s="1">
        <f>4</f>
        <v>4</v>
      </c>
      <c r="C16" s="1">
        <f>2363</f>
        <v>2363</v>
      </c>
      <c r="D16" s="1">
        <f>12196</f>
        <v>12196</v>
      </c>
      <c r="E16" s="1">
        <f>11.91015625</f>
        <v>11.91015625</v>
      </c>
    </row>
    <row r="17" spans="1:5" x14ac:dyDescent="0.25">
      <c r="A17" s="1">
        <f>4860</f>
        <v>4860</v>
      </c>
      <c r="B17" s="1">
        <f>0</f>
        <v>0</v>
      </c>
      <c r="C17" s="1">
        <f>2504</f>
        <v>2504</v>
      </c>
      <c r="D17" s="1">
        <f>12212</f>
        <v>12212</v>
      </c>
      <c r="E17" s="1">
        <f>11.92578125</f>
        <v>11.92578125</v>
      </c>
    </row>
    <row r="18" spans="1:5" x14ac:dyDescent="0.25">
      <c r="A18" s="1">
        <f>5138</f>
        <v>5138</v>
      </c>
      <c r="B18" s="1">
        <f>0</f>
        <v>0</v>
      </c>
      <c r="C18" s="1">
        <f>2635</f>
        <v>2635</v>
      </c>
      <c r="D18" s="1">
        <f>12213</f>
        <v>12213</v>
      </c>
      <c r="E18" s="1">
        <f>11.9267578125</f>
        <v>11.9267578125</v>
      </c>
    </row>
    <row r="19" spans="1:5" x14ac:dyDescent="0.25">
      <c r="A19" s="1">
        <f>5402</f>
        <v>5402</v>
      </c>
      <c r="B19" s="1">
        <f>0</f>
        <v>0</v>
      </c>
      <c r="C19" s="1">
        <f>2798</f>
        <v>2798</v>
      </c>
      <c r="D19" s="1">
        <f>12212</f>
        <v>12212</v>
      </c>
      <c r="E19" s="1">
        <f>11.92578125</f>
        <v>11.92578125</v>
      </c>
    </row>
    <row r="20" spans="1:5" x14ac:dyDescent="0.25">
      <c r="A20" s="1">
        <f>5677</f>
        <v>5677</v>
      </c>
      <c r="B20" s="1">
        <f>0</f>
        <v>0</v>
      </c>
      <c r="C20" s="1">
        <f>2922</f>
        <v>2922</v>
      </c>
      <c r="D20" s="1">
        <f>12212</f>
        <v>12212</v>
      </c>
      <c r="E20" s="1">
        <f>11.92578125</f>
        <v>11.92578125</v>
      </c>
    </row>
    <row r="21" spans="1:5" x14ac:dyDescent="0.25">
      <c r="A21" s="1">
        <f>5984</f>
        <v>5984</v>
      </c>
      <c r="B21" s="1">
        <f>12</f>
        <v>12</v>
      </c>
      <c r="C21" s="1">
        <f>3047</f>
        <v>3047</v>
      </c>
      <c r="D21" s="1">
        <f>12096</f>
        <v>12096</v>
      </c>
      <c r="E21" s="1">
        <f>11.8125</f>
        <v>11.8125</v>
      </c>
    </row>
    <row r="22" spans="1:5" x14ac:dyDescent="0.25">
      <c r="A22" s="1">
        <f>6266</f>
        <v>6266</v>
      </c>
      <c r="B22" s="1">
        <f>2</f>
        <v>2</v>
      </c>
      <c r="C22" s="1">
        <f>3187</f>
        <v>3187</v>
      </c>
      <c r="D22" s="1">
        <f>12096</f>
        <v>12096</v>
      </c>
      <c r="E22" s="1">
        <f>11.8125</f>
        <v>11.8125</v>
      </c>
    </row>
    <row r="23" spans="1:5" x14ac:dyDescent="0.25">
      <c r="A23" s="1">
        <f>6556</f>
        <v>6556</v>
      </c>
      <c r="B23" s="1">
        <f>21</f>
        <v>21</v>
      </c>
      <c r="C23" s="1">
        <f>3320</f>
        <v>3320</v>
      </c>
      <c r="D23" s="1">
        <f>12097</f>
        <v>12097</v>
      </c>
      <c r="E23" s="1">
        <f>11.8134765625</f>
        <v>11.8134765625</v>
      </c>
    </row>
    <row r="24" spans="1:5" x14ac:dyDescent="0.25">
      <c r="A24" s="1">
        <f>6839</f>
        <v>6839</v>
      </c>
      <c r="B24" s="1">
        <f>4</f>
        <v>4</v>
      </c>
      <c r="C24" s="1">
        <f>3436</f>
        <v>3436</v>
      </c>
      <c r="D24" s="1">
        <f>12096</f>
        <v>12096</v>
      </c>
      <c r="E24" s="1">
        <f>11.8125</f>
        <v>11.8125</v>
      </c>
    </row>
    <row r="25" spans="1:5" x14ac:dyDescent="0.25">
      <c r="A25" s="1">
        <f>7107</f>
        <v>7107</v>
      </c>
      <c r="B25" s="1">
        <f>0</f>
        <v>0</v>
      </c>
      <c r="C25" s="1">
        <f>3561</f>
        <v>3561</v>
      </c>
      <c r="D25" s="1">
        <f>12105</f>
        <v>12105</v>
      </c>
      <c r="E25" s="1">
        <f>11.8212890625</f>
        <v>11.8212890625</v>
      </c>
    </row>
    <row r="26" spans="1:5" x14ac:dyDescent="0.25">
      <c r="A26" s="1">
        <f>7381</f>
        <v>7381</v>
      </c>
      <c r="B26" s="1">
        <f>0</f>
        <v>0</v>
      </c>
      <c r="C26" s="1">
        <f>3684</f>
        <v>3684</v>
      </c>
      <c r="D26" s="1">
        <f>12104</f>
        <v>12104</v>
      </c>
      <c r="E26" s="1">
        <f>11.8203125</f>
        <v>11.8203125</v>
      </c>
    </row>
    <row r="27" spans="1:5" x14ac:dyDescent="0.25">
      <c r="A27" s="1">
        <f>7677</f>
        <v>7677</v>
      </c>
      <c r="B27" s="1">
        <f>0</f>
        <v>0</v>
      </c>
      <c r="C27" s="1">
        <f>3805</f>
        <v>3805</v>
      </c>
      <c r="D27" s="1">
        <f>12104</f>
        <v>12104</v>
      </c>
      <c r="E27" s="1">
        <f>11.8203125</f>
        <v>11.8203125</v>
      </c>
    </row>
    <row r="28" spans="1:5" x14ac:dyDescent="0.25">
      <c r="A28" s="1">
        <f>7982</f>
        <v>7982</v>
      </c>
      <c r="B28" s="1">
        <f>0</f>
        <v>0</v>
      </c>
      <c r="C28" s="1">
        <f>3920</f>
        <v>3920</v>
      </c>
      <c r="D28" s="1">
        <f>12104</f>
        <v>12104</v>
      </c>
      <c r="E28" s="1">
        <f>11.8203125</f>
        <v>11.8203125</v>
      </c>
    </row>
    <row r="29" spans="1:5" x14ac:dyDescent="0.25">
      <c r="A29" s="1">
        <f>8298</f>
        <v>8298</v>
      </c>
      <c r="B29" s="1">
        <f>0</f>
        <v>0</v>
      </c>
      <c r="C29" s="1">
        <f>4043</f>
        <v>4043</v>
      </c>
      <c r="D29" s="1">
        <f>12112</f>
        <v>12112</v>
      </c>
      <c r="E29" s="1">
        <f>11.828125</f>
        <v>11.828125</v>
      </c>
    </row>
    <row r="30" spans="1:5" x14ac:dyDescent="0.25">
      <c r="A30" s="1">
        <f>8620</f>
        <v>8620</v>
      </c>
      <c r="B30" s="1">
        <f>0</f>
        <v>0</v>
      </c>
      <c r="C30" s="1">
        <f>4165</f>
        <v>4165</v>
      </c>
      <c r="D30" s="1">
        <f>12113</f>
        <v>12113</v>
      </c>
      <c r="E30" s="1">
        <f>11.8291015625</f>
        <v>11.8291015625</v>
      </c>
    </row>
    <row r="31" spans="1:5" x14ac:dyDescent="0.25">
      <c r="A31" s="1">
        <f>8921</f>
        <v>8921</v>
      </c>
      <c r="B31" s="1">
        <f>0</f>
        <v>0</v>
      </c>
      <c r="C31" s="1">
        <f>4283</f>
        <v>4283</v>
      </c>
      <c r="D31" s="1">
        <f>12112</f>
        <v>12112</v>
      </c>
      <c r="E31" s="1">
        <f>11.828125</f>
        <v>11.828125</v>
      </c>
    </row>
    <row r="32" spans="1:5" x14ac:dyDescent="0.25">
      <c r="A32" s="1">
        <f>9188</f>
        <v>9188</v>
      </c>
      <c r="B32" s="1">
        <f>12</f>
        <v>12</v>
      </c>
      <c r="C32" s="1">
        <f>4401</f>
        <v>4401</v>
      </c>
      <c r="D32" s="1">
        <f>12113</f>
        <v>12113</v>
      </c>
      <c r="E32" s="1">
        <f>11.8291015625</f>
        <v>11.8291015625</v>
      </c>
    </row>
    <row r="33" spans="1:5" x14ac:dyDescent="0.25">
      <c r="A33" s="1">
        <f>9487</f>
        <v>9487</v>
      </c>
      <c r="B33" s="1">
        <f>0</f>
        <v>0</v>
      </c>
      <c r="C33" s="1">
        <f>4532</f>
        <v>4532</v>
      </c>
      <c r="D33" s="1">
        <f>12120</f>
        <v>12120</v>
      </c>
      <c r="E33" s="1">
        <f>11.8359375</f>
        <v>11.8359375</v>
      </c>
    </row>
    <row r="34" spans="1:5" x14ac:dyDescent="0.25">
      <c r="A34" s="1">
        <f>9796</f>
        <v>9796</v>
      </c>
      <c r="B34" s="1">
        <f>0</f>
        <v>0</v>
      </c>
      <c r="C34" s="1">
        <f>4652</f>
        <v>4652</v>
      </c>
      <c r="D34" s="1">
        <f>12121</f>
        <v>12121</v>
      </c>
      <c r="E34" s="1">
        <f>11.8369140625</f>
        <v>11.8369140625</v>
      </c>
    </row>
    <row r="35" spans="1:5" x14ac:dyDescent="0.25">
      <c r="A35" s="1">
        <f>10115</f>
        <v>10115</v>
      </c>
      <c r="B35" s="1">
        <f>0</f>
        <v>0</v>
      </c>
      <c r="C35" s="1">
        <f>4788</f>
        <v>4788</v>
      </c>
      <c r="D35" s="1">
        <f>12120</f>
        <v>12120</v>
      </c>
      <c r="E35" s="1">
        <f>11.8359375</f>
        <v>11.8359375</v>
      </c>
    </row>
    <row r="36" spans="1:5" x14ac:dyDescent="0.25">
      <c r="A36" s="1">
        <f>10454</f>
        <v>10454</v>
      </c>
      <c r="B36" s="1">
        <f>0</f>
        <v>0</v>
      </c>
      <c r="C36" s="1">
        <f>4922</f>
        <v>4922</v>
      </c>
      <c r="D36" s="1">
        <f>12120</f>
        <v>12120</v>
      </c>
      <c r="E36" s="1">
        <f>11.8359375</f>
        <v>11.8359375</v>
      </c>
    </row>
    <row r="37" spans="1:5" x14ac:dyDescent="0.25">
      <c r="A37" s="1">
        <f>10879</f>
        <v>10879</v>
      </c>
      <c r="B37" s="1">
        <f>0</f>
        <v>0</v>
      </c>
      <c r="C37" s="1">
        <f>5048</f>
        <v>5048</v>
      </c>
      <c r="D37" s="1">
        <f>12128</f>
        <v>12128</v>
      </c>
      <c r="E37" s="1">
        <f>11.84375</f>
        <v>11.84375</v>
      </c>
    </row>
    <row r="38" spans="1:5" x14ac:dyDescent="0.25">
      <c r="A38" s="1">
        <f>11155</f>
        <v>11155</v>
      </c>
      <c r="B38" s="1">
        <f>0</f>
        <v>0</v>
      </c>
      <c r="C38" s="1">
        <f>5165</f>
        <v>5165</v>
      </c>
      <c r="D38" s="1">
        <f>12128</f>
        <v>12128</v>
      </c>
      <c r="E38" s="1">
        <f>11.84375</f>
        <v>11.84375</v>
      </c>
    </row>
    <row r="39" spans="1:5" x14ac:dyDescent="0.25">
      <c r="A39" s="1">
        <f>11431</f>
        <v>11431</v>
      </c>
      <c r="B39" s="1">
        <f>0</f>
        <v>0</v>
      </c>
      <c r="C39" s="1">
        <f>5285</f>
        <v>5285</v>
      </c>
      <c r="D39" s="1">
        <f>12128</f>
        <v>12128</v>
      </c>
      <c r="E39" s="1">
        <f>11.84375</f>
        <v>11.84375</v>
      </c>
    </row>
    <row r="40" spans="1:5" x14ac:dyDescent="0.25">
      <c r="A40" s="1">
        <f>11721</f>
        <v>11721</v>
      </c>
      <c r="B40" s="1">
        <f>5</f>
        <v>5</v>
      </c>
      <c r="C40" s="1">
        <f>5413</f>
        <v>5413</v>
      </c>
      <c r="D40" s="1">
        <f>12128</f>
        <v>12128</v>
      </c>
      <c r="E40" s="1">
        <f>11.84375</f>
        <v>11.84375</v>
      </c>
    </row>
    <row r="41" spans="1:5" x14ac:dyDescent="0.25">
      <c r="A41" s="1">
        <f>11981</f>
        <v>11981</v>
      </c>
      <c r="B41" s="1">
        <f t="shared" ref="B41:B50" si="0">0</f>
        <v>0</v>
      </c>
      <c r="C41" s="1">
        <f>5539</f>
        <v>5539</v>
      </c>
      <c r="D41" s="1">
        <f>12136</f>
        <v>12136</v>
      </c>
      <c r="E41" s="1">
        <f>11.8515625</f>
        <v>11.8515625</v>
      </c>
    </row>
    <row r="42" spans="1:5" x14ac:dyDescent="0.25">
      <c r="A42" s="1">
        <f>12248</f>
        <v>12248</v>
      </c>
      <c r="B42" s="1">
        <f t="shared" si="0"/>
        <v>0</v>
      </c>
      <c r="C42" s="1">
        <f>5771</f>
        <v>5771</v>
      </c>
      <c r="D42" s="1">
        <f>12321</f>
        <v>12321</v>
      </c>
      <c r="E42" s="1">
        <f>12.0322265625</f>
        <v>12.0322265625</v>
      </c>
    </row>
    <row r="43" spans="1:5" x14ac:dyDescent="0.25">
      <c r="A43" s="1">
        <f>12506</f>
        <v>12506</v>
      </c>
      <c r="B43" s="1">
        <f t="shared" si="0"/>
        <v>0</v>
      </c>
      <c r="C43" s="1">
        <f>5940</f>
        <v>5940</v>
      </c>
      <c r="D43" s="1">
        <f>12861</f>
        <v>12861</v>
      </c>
      <c r="E43" s="1">
        <f>12.5595703125</f>
        <v>12.5595703125</v>
      </c>
    </row>
    <row r="44" spans="1:5" x14ac:dyDescent="0.25">
      <c r="A44" s="1">
        <f>12771</f>
        <v>12771</v>
      </c>
      <c r="B44" s="1">
        <f t="shared" si="0"/>
        <v>0</v>
      </c>
      <c r="C44" s="1">
        <f>6070</f>
        <v>6070</v>
      </c>
      <c r="D44" s="1">
        <f>13367</f>
        <v>13367</v>
      </c>
      <c r="E44" s="1">
        <f>13.0537109375</f>
        <v>13.0537109375</v>
      </c>
    </row>
    <row r="45" spans="1:5" x14ac:dyDescent="0.25">
      <c r="A45" s="1">
        <f>13035</f>
        <v>13035</v>
      </c>
      <c r="B45" s="1">
        <f t="shared" si="0"/>
        <v>0</v>
      </c>
      <c r="C45" s="1">
        <f>6188</f>
        <v>6188</v>
      </c>
      <c r="D45" s="1">
        <f>13693</f>
        <v>13693</v>
      </c>
      <c r="E45" s="1">
        <f>13.3720703125</f>
        <v>13.3720703125</v>
      </c>
    </row>
    <row r="46" spans="1:5" x14ac:dyDescent="0.25">
      <c r="A46" s="1">
        <f>13308</f>
        <v>13308</v>
      </c>
      <c r="B46" s="1">
        <f t="shared" si="0"/>
        <v>0</v>
      </c>
      <c r="C46" s="1">
        <f>6325</f>
        <v>6325</v>
      </c>
      <c r="D46" s="1">
        <f>13857</f>
        <v>13857</v>
      </c>
      <c r="E46" s="1">
        <f>13.5322265625</f>
        <v>13.5322265625</v>
      </c>
    </row>
    <row r="47" spans="1:5" x14ac:dyDescent="0.25">
      <c r="A47" s="1">
        <f>13580</f>
        <v>13580</v>
      </c>
      <c r="B47" s="1">
        <f t="shared" si="0"/>
        <v>0</v>
      </c>
      <c r="C47" s="1">
        <f>6464</f>
        <v>6464</v>
      </c>
      <c r="D47" s="1">
        <f>14335</f>
        <v>14335</v>
      </c>
      <c r="E47" s="1">
        <f>13.9990234375</f>
        <v>13.9990234375</v>
      </c>
    </row>
    <row r="48" spans="1:5" x14ac:dyDescent="0.25">
      <c r="A48" s="1">
        <f>13858</f>
        <v>13858</v>
      </c>
      <c r="B48" s="1">
        <f t="shared" si="0"/>
        <v>0</v>
      </c>
      <c r="C48" s="1">
        <f>6598</f>
        <v>6598</v>
      </c>
      <c r="D48" s="1">
        <f>14937</f>
        <v>14937</v>
      </c>
      <c r="E48" s="1">
        <f>14.5869140625</f>
        <v>14.5869140625</v>
      </c>
    </row>
    <row r="49" spans="1:5" x14ac:dyDescent="0.25">
      <c r="A49" s="1">
        <f>14135</f>
        <v>14135</v>
      </c>
      <c r="B49" s="1">
        <f t="shared" si="0"/>
        <v>0</v>
      </c>
      <c r="C49" s="1">
        <f>6760</f>
        <v>6760</v>
      </c>
      <c r="D49" s="1">
        <f>16074</f>
        <v>16074</v>
      </c>
      <c r="E49" s="1">
        <f>15.697265625</f>
        <v>15.697265625</v>
      </c>
    </row>
    <row r="50" spans="1:5" x14ac:dyDescent="0.25">
      <c r="A50" s="1">
        <f>14400</f>
        <v>14400</v>
      </c>
      <c r="B50" s="1">
        <f t="shared" si="0"/>
        <v>0</v>
      </c>
      <c r="C50" s="1">
        <f>6879</f>
        <v>6879</v>
      </c>
      <c r="D50" s="1">
        <f>16117</f>
        <v>16117</v>
      </c>
      <c r="E50" s="1">
        <f>15.7392578125</f>
        <v>15.7392578125</v>
      </c>
    </row>
    <row r="51" spans="1:5" x14ac:dyDescent="0.25">
      <c r="A51" s="1">
        <f>14689</f>
        <v>14689</v>
      </c>
      <c r="B51" s="1">
        <f>10</f>
        <v>10</v>
      </c>
      <c r="C51" s="1">
        <f>7004</f>
        <v>7004</v>
      </c>
      <c r="D51" s="1">
        <f>16117</f>
        <v>16117</v>
      </c>
      <c r="E51" s="1">
        <f>15.7392578125</f>
        <v>15.7392578125</v>
      </c>
    </row>
    <row r="52" spans="1:5" x14ac:dyDescent="0.25">
      <c r="A52" s="1">
        <f>14975</f>
        <v>14975</v>
      </c>
      <c r="B52" s="1">
        <f>0</f>
        <v>0</v>
      </c>
      <c r="C52" s="1">
        <f>7123</f>
        <v>7123</v>
      </c>
      <c r="D52" s="1">
        <f>16117</f>
        <v>16117</v>
      </c>
      <c r="E52" s="1">
        <f>15.7392578125</f>
        <v>15.7392578125</v>
      </c>
    </row>
    <row r="53" spans="1:5" x14ac:dyDescent="0.25">
      <c r="A53" s="1">
        <f>15250</f>
        <v>15250</v>
      </c>
      <c r="B53" s="1">
        <f>0</f>
        <v>0</v>
      </c>
      <c r="C53" s="1">
        <f>7246</f>
        <v>7246</v>
      </c>
      <c r="D53" s="1">
        <f>16117</f>
        <v>16117</v>
      </c>
      <c r="E53" s="1">
        <f>15.7392578125</f>
        <v>15.7392578125</v>
      </c>
    </row>
    <row r="54" spans="1:5" x14ac:dyDescent="0.25">
      <c r="A54" s="1">
        <f>15519</f>
        <v>15519</v>
      </c>
      <c r="B54" s="1">
        <f>0</f>
        <v>0</v>
      </c>
      <c r="C54" s="1">
        <f>7363</f>
        <v>7363</v>
      </c>
      <c r="D54" s="1">
        <f>16117</f>
        <v>16117</v>
      </c>
      <c r="E54" s="1">
        <f>15.7392578125</f>
        <v>15.7392578125</v>
      </c>
    </row>
    <row r="55" spans="1:5" x14ac:dyDescent="0.25">
      <c r="A55" s="1">
        <f>15789</f>
        <v>15789</v>
      </c>
      <c r="B55" s="1">
        <f>0</f>
        <v>0</v>
      </c>
      <c r="C55" s="1">
        <f>7499</f>
        <v>7499</v>
      </c>
      <c r="D55" s="1">
        <f>16118</f>
        <v>16118</v>
      </c>
      <c r="E55" s="1">
        <f>15.740234375</f>
        <v>15.740234375</v>
      </c>
    </row>
    <row r="56" spans="1:5" x14ac:dyDescent="0.25">
      <c r="A56" s="1">
        <f>16058</f>
        <v>16058</v>
      </c>
      <c r="B56" s="1">
        <f>6</f>
        <v>6</v>
      </c>
      <c r="C56" s="1">
        <f>7634</f>
        <v>7634</v>
      </c>
      <c r="D56" s="1">
        <f>16117</f>
        <v>16117</v>
      </c>
      <c r="E56" s="1">
        <f>15.7392578125</f>
        <v>15.7392578125</v>
      </c>
    </row>
    <row r="57" spans="1:5" x14ac:dyDescent="0.25">
      <c r="A57" s="1">
        <f>16326</f>
        <v>16326</v>
      </c>
      <c r="B57" s="1">
        <f>0</f>
        <v>0</v>
      </c>
      <c r="C57" s="1">
        <f>7779</f>
        <v>7779</v>
      </c>
      <c r="D57" s="1">
        <f>16118</f>
        <v>16118</v>
      </c>
      <c r="E57" s="1">
        <f>15.740234375</f>
        <v>15.740234375</v>
      </c>
    </row>
    <row r="58" spans="1:5" x14ac:dyDescent="0.25">
      <c r="A58" s="1">
        <f>16597</f>
        <v>16597</v>
      </c>
      <c r="B58" s="1">
        <f>0</f>
        <v>0</v>
      </c>
      <c r="C58" s="1">
        <f>7909</f>
        <v>7909</v>
      </c>
      <c r="D58" s="1">
        <f>16117</f>
        <v>16117</v>
      </c>
      <c r="E58" s="1">
        <f t="shared" ref="E58:E63" si="1">15.7392578125</f>
        <v>15.7392578125</v>
      </c>
    </row>
    <row r="59" spans="1:5" x14ac:dyDescent="0.25">
      <c r="A59" s="1">
        <f>16862</f>
        <v>16862</v>
      </c>
      <c r="B59" s="1">
        <f>0</f>
        <v>0</v>
      </c>
      <c r="C59" s="1">
        <f>8062</f>
        <v>8062</v>
      </c>
      <c r="D59" s="1">
        <f>16117</f>
        <v>16117</v>
      </c>
      <c r="E59" s="1">
        <f t="shared" si="1"/>
        <v>15.7392578125</v>
      </c>
    </row>
    <row r="60" spans="1:5" x14ac:dyDescent="0.25">
      <c r="A60" s="1">
        <f>17134</f>
        <v>17134</v>
      </c>
      <c r="B60" s="1">
        <f>0</f>
        <v>0</v>
      </c>
      <c r="C60" s="1">
        <f>8197</f>
        <v>8197</v>
      </c>
      <c r="D60" s="1">
        <f>16117</f>
        <v>16117</v>
      </c>
      <c r="E60" s="1">
        <f t="shared" si="1"/>
        <v>15.7392578125</v>
      </c>
    </row>
    <row r="61" spans="1:5" x14ac:dyDescent="0.25">
      <c r="A61" s="1">
        <f>17434</f>
        <v>17434</v>
      </c>
      <c r="B61" s="1">
        <f>0</f>
        <v>0</v>
      </c>
      <c r="C61" s="1">
        <f>8341</f>
        <v>8341</v>
      </c>
      <c r="D61" s="1">
        <f>16117</f>
        <v>16117</v>
      </c>
      <c r="E61" s="1">
        <f t="shared" si="1"/>
        <v>15.7392578125</v>
      </c>
    </row>
    <row r="62" spans="1:5" x14ac:dyDescent="0.25">
      <c r="A62" s="1">
        <f>17700</f>
        <v>17700</v>
      </c>
      <c r="B62" s="1">
        <f>10</f>
        <v>10</v>
      </c>
      <c r="C62" s="1">
        <f>8474</f>
        <v>8474</v>
      </c>
      <c r="D62" s="1">
        <f>16117</f>
        <v>16117</v>
      </c>
      <c r="E62" s="1">
        <f t="shared" si="1"/>
        <v>15.7392578125</v>
      </c>
    </row>
    <row r="63" spans="1:5" x14ac:dyDescent="0.25">
      <c r="A63" s="1">
        <f>17977</f>
        <v>17977</v>
      </c>
      <c r="B63" s="1">
        <f>0</f>
        <v>0</v>
      </c>
      <c r="C63" s="1">
        <f>8615</f>
        <v>8615</v>
      </c>
      <c r="D63" s="1">
        <f>16117</f>
        <v>16117</v>
      </c>
      <c r="E63" s="1">
        <f t="shared" si="1"/>
        <v>15.7392578125</v>
      </c>
    </row>
    <row r="64" spans="1:5" x14ac:dyDescent="0.25">
      <c r="A64" s="1">
        <f>18236</f>
        <v>18236</v>
      </c>
      <c r="B64" s="1">
        <f>0</f>
        <v>0</v>
      </c>
      <c r="C64" s="1">
        <f>8775</f>
        <v>8775</v>
      </c>
      <c r="D64" s="1">
        <f>16293</f>
        <v>16293</v>
      </c>
      <c r="E64" s="1">
        <f>15.9111328125</f>
        <v>15.9111328125</v>
      </c>
    </row>
    <row r="65" spans="1:5" x14ac:dyDescent="0.25">
      <c r="A65" s="1">
        <f>18514</f>
        <v>18514</v>
      </c>
      <c r="B65" s="1">
        <f>0</f>
        <v>0</v>
      </c>
      <c r="C65" s="1">
        <f>8905</f>
        <v>8905</v>
      </c>
      <c r="D65" s="1">
        <f>16304</f>
        <v>16304</v>
      </c>
      <c r="E65" s="1">
        <f>15.921875</f>
        <v>15.921875</v>
      </c>
    </row>
    <row r="66" spans="1:5" x14ac:dyDescent="0.25">
      <c r="A66" s="1">
        <f>18817</f>
        <v>18817</v>
      </c>
      <c r="B66" s="1">
        <f>0</f>
        <v>0</v>
      </c>
      <c r="C66" s="1">
        <f>9046</f>
        <v>9046</v>
      </c>
      <c r="D66" s="1">
        <f>16527</f>
        <v>16527</v>
      </c>
      <c r="E66" s="1">
        <f>16.1396484375</f>
        <v>16.1396484375</v>
      </c>
    </row>
    <row r="67" spans="1:5" x14ac:dyDescent="0.25">
      <c r="A67" s="1">
        <f>19112</f>
        <v>19112</v>
      </c>
      <c r="B67" s="1">
        <f>9</f>
        <v>9</v>
      </c>
      <c r="C67" s="1">
        <f>9194</f>
        <v>9194</v>
      </c>
      <c r="D67" s="1">
        <f>17582</f>
        <v>17582</v>
      </c>
      <c r="E67" s="1">
        <f>17.169921875</f>
        <v>17.169921875</v>
      </c>
    </row>
    <row r="68" spans="1:5" x14ac:dyDescent="0.25">
      <c r="A68" s="1">
        <f>19377</f>
        <v>19377</v>
      </c>
      <c r="B68" s="1">
        <f>0</f>
        <v>0</v>
      </c>
      <c r="C68" s="1">
        <f>9317</f>
        <v>9317</v>
      </c>
      <c r="D68" s="1">
        <f>17586</f>
        <v>17586</v>
      </c>
      <c r="E68" s="1">
        <f>17.173828125</f>
        <v>17.173828125</v>
      </c>
    </row>
    <row r="69" spans="1:5" x14ac:dyDescent="0.25">
      <c r="A69" s="1">
        <f>19656</f>
        <v>19656</v>
      </c>
      <c r="B69" s="1">
        <f>0</f>
        <v>0</v>
      </c>
      <c r="C69" s="1">
        <f>9449</f>
        <v>9449</v>
      </c>
      <c r="D69" s="1">
        <f>17586</f>
        <v>17586</v>
      </c>
      <c r="E69" s="1">
        <f>17.173828125</f>
        <v>17.173828125</v>
      </c>
    </row>
    <row r="70" spans="1:5" x14ac:dyDescent="0.25">
      <c r="A70" s="1">
        <f>19934</f>
        <v>19934</v>
      </c>
      <c r="B70" s="1">
        <f>0</f>
        <v>0</v>
      </c>
      <c r="C70" s="1">
        <f>9585</f>
        <v>9585</v>
      </c>
      <c r="D70" s="1">
        <f>17587</f>
        <v>17587</v>
      </c>
      <c r="E70" s="1">
        <f>17.1748046875</f>
        <v>17.1748046875</v>
      </c>
    </row>
    <row r="71" spans="1:5" x14ac:dyDescent="0.25">
      <c r="A71" s="1">
        <f>20194</f>
        <v>20194</v>
      </c>
      <c r="B71" s="1">
        <f>5</f>
        <v>5</v>
      </c>
      <c r="C71" s="1">
        <f>9743</f>
        <v>9743</v>
      </c>
      <c r="D71" s="1">
        <f>17586</f>
        <v>17586</v>
      </c>
      <c r="E71" s="1">
        <f>17.173828125</f>
        <v>17.173828125</v>
      </c>
    </row>
    <row r="72" spans="1:5" x14ac:dyDescent="0.25">
      <c r="A72" s="1">
        <f>20460</f>
        <v>20460</v>
      </c>
      <c r="B72" s="1">
        <f>0</f>
        <v>0</v>
      </c>
      <c r="C72" s="1">
        <f>9883</f>
        <v>9883</v>
      </c>
      <c r="D72" s="1">
        <f>17587</f>
        <v>17587</v>
      </c>
      <c r="E72" s="1">
        <f>17.1748046875</f>
        <v>17.1748046875</v>
      </c>
    </row>
    <row r="73" spans="1:5" x14ac:dyDescent="0.25">
      <c r="A73" s="1">
        <f>20757</f>
        <v>20757</v>
      </c>
      <c r="B73" s="1">
        <f>0</f>
        <v>0</v>
      </c>
      <c r="C73" s="1">
        <f>10038</f>
        <v>10038</v>
      </c>
      <c r="D73" s="1">
        <f>17586</f>
        <v>17586</v>
      </c>
      <c r="E73" s="1">
        <f>17.173828125</f>
        <v>17.173828125</v>
      </c>
    </row>
    <row r="74" spans="1:5" x14ac:dyDescent="0.25">
      <c r="A74" s="1">
        <f>21075</f>
        <v>21075</v>
      </c>
      <c r="B74" s="1">
        <f>19</f>
        <v>19</v>
      </c>
      <c r="C74" s="1">
        <f>10172</f>
        <v>10172</v>
      </c>
      <c r="D74" s="1">
        <f>17586</f>
        <v>17586</v>
      </c>
      <c r="E74" s="1">
        <f>17.173828125</f>
        <v>17.173828125</v>
      </c>
    </row>
    <row r="75" spans="1:5" x14ac:dyDescent="0.25">
      <c r="A75" s="1">
        <f>21340</f>
        <v>21340</v>
      </c>
      <c r="B75" s="1">
        <f t="shared" ref="B75:B82" si="2">0</f>
        <v>0</v>
      </c>
      <c r="C75" s="1">
        <f>10312</f>
        <v>10312</v>
      </c>
      <c r="D75" s="1">
        <f>17586</f>
        <v>17586</v>
      </c>
      <c r="E75" s="1">
        <f>17.173828125</f>
        <v>17.173828125</v>
      </c>
    </row>
    <row r="76" spans="1:5" x14ac:dyDescent="0.25">
      <c r="A76" s="1">
        <f>21626</f>
        <v>21626</v>
      </c>
      <c r="B76" s="1">
        <f t="shared" si="2"/>
        <v>0</v>
      </c>
      <c r="C76" s="1">
        <f>10481</f>
        <v>10481</v>
      </c>
      <c r="D76" s="1">
        <f>17586</f>
        <v>17586</v>
      </c>
      <c r="E76" s="1">
        <f>17.173828125</f>
        <v>17.173828125</v>
      </c>
    </row>
    <row r="77" spans="1:5" x14ac:dyDescent="0.25">
      <c r="A77" s="1">
        <f>21923</f>
        <v>21923</v>
      </c>
      <c r="B77" s="1">
        <f t="shared" si="2"/>
        <v>0</v>
      </c>
      <c r="C77" s="1">
        <f>10648</f>
        <v>10648</v>
      </c>
      <c r="D77" s="1">
        <f>17586</f>
        <v>17586</v>
      </c>
      <c r="E77" s="1">
        <f>17.173828125</f>
        <v>17.173828125</v>
      </c>
    </row>
    <row r="78" spans="1:5" x14ac:dyDescent="0.25">
      <c r="A78" s="1">
        <f>22246</f>
        <v>22246</v>
      </c>
      <c r="B78" s="1">
        <f t="shared" si="2"/>
        <v>0</v>
      </c>
      <c r="C78" s="1">
        <f>10875</f>
        <v>10875</v>
      </c>
      <c r="D78" s="1">
        <f>17536</f>
        <v>17536</v>
      </c>
      <c r="E78" s="1">
        <f>17.125</f>
        <v>17.125</v>
      </c>
    </row>
    <row r="79" spans="1:5" x14ac:dyDescent="0.25">
      <c r="A79" s="1">
        <f>22572</f>
        <v>22572</v>
      </c>
      <c r="B79" s="1">
        <f t="shared" si="2"/>
        <v>0</v>
      </c>
      <c r="C79" s="1">
        <f>11007</f>
        <v>11007</v>
      </c>
      <c r="D79" s="1">
        <f>17535</f>
        <v>17535</v>
      </c>
      <c r="E79" s="1">
        <f>17.1240234375</f>
        <v>17.1240234375</v>
      </c>
    </row>
    <row r="80" spans="1:5" x14ac:dyDescent="0.25">
      <c r="A80" s="1">
        <f>22885</f>
        <v>22885</v>
      </c>
      <c r="B80" s="1">
        <f t="shared" si="2"/>
        <v>0</v>
      </c>
      <c r="C80" s="1">
        <f>11134</f>
        <v>11134</v>
      </c>
      <c r="D80" s="1">
        <f>17532</f>
        <v>17532</v>
      </c>
      <c r="E80" s="1">
        <f>17.12109375</f>
        <v>17.12109375</v>
      </c>
    </row>
    <row r="81" spans="1:5" x14ac:dyDescent="0.25">
      <c r="A81" s="1">
        <f>23153</f>
        <v>23153</v>
      </c>
      <c r="B81" s="1">
        <f t="shared" si="2"/>
        <v>0</v>
      </c>
      <c r="C81" s="1">
        <f>11258</f>
        <v>11258</v>
      </c>
      <c r="D81" s="1">
        <f>17532</f>
        <v>17532</v>
      </c>
      <c r="E81" s="1">
        <f>17.12109375</f>
        <v>17.12109375</v>
      </c>
    </row>
    <row r="82" spans="1:5" x14ac:dyDescent="0.25">
      <c r="A82" s="1">
        <f>23413</f>
        <v>23413</v>
      </c>
      <c r="B82" s="1">
        <f t="shared" si="2"/>
        <v>0</v>
      </c>
      <c r="C82" s="1">
        <f>11376</f>
        <v>11376</v>
      </c>
      <c r="D82" s="1">
        <f>17531</f>
        <v>17531</v>
      </c>
      <c r="E82" s="1">
        <f>17.1201171875</f>
        <v>17.1201171875</v>
      </c>
    </row>
    <row r="83" spans="1:5" x14ac:dyDescent="0.25">
      <c r="A83" s="1">
        <f>23679</f>
        <v>23679</v>
      </c>
      <c r="B83" s="1">
        <f>4</f>
        <v>4</v>
      </c>
      <c r="C83" s="1">
        <f>11516</f>
        <v>11516</v>
      </c>
      <c r="D83" s="1">
        <f>17533</f>
        <v>17533</v>
      </c>
      <c r="E83" s="1">
        <f>17.1220703125</f>
        <v>17.1220703125</v>
      </c>
    </row>
    <row r="84" spans="1:5" x14ac:dyDescent="0.25">
      <c r="A84" s="1">
        <f>23970</f>
        <v>23970</v>
      </c>
      <c r="B84" s="1">
        <f>7</f>
        <v>7</v>
      </c>
      <c r="C84" s="1">
        <f>11647</f>
        <v>11647</v>
      </c>
      <c r="D84" s="1">
        <f>17531</f>
        <v>17531</v>
      </c>
      <c r="E84" s="1">
        <f>17.1201171875</f>
        <v>17.1201171875</v>
      </c>
    </row>
    <row r="85" spans="1:5" x14ac:dyDescent="0.25">
      <c r="A85" s="1">
        <f>24232</f>
        <v>24232</v>
      </c>
      <c r="B85" s="1">
        <f t="shared" ref="B85:B93" si="3">0</f>
        <v>0</v>
      </c>
      <c r="C85" s="1">
        <f>11798</f>
        <v>11798</v>
      </c>
      <c r="D85" s="1">
        <f>17800</f>
        <v>17800</v>
      </c>
      <c r="E85" s="1">
        <f>17.3828125</f>
        <v>17.3828125</v>
      </c>
    </row>
    <row r="86" spans="1:5" x14ac:dyDescent="0.25">
      <c r="A86" s="1">
        <f>24494</f>
        <v>24494</v>
      </c>
      <c r="B86" s="1">
        <f t="shared" si="3"/>
        <v>0</v>
      </c>
      <c r="C86" s="1">
        <f>11909</f>
        <v>11909</v>
      </c>
      <c r="D86" s="1">
        <f t="shared" ref="D86:D93" si="4">17799</f>
        <v>17799</v>
      </c>
      <c r="E86" s="1">
        <f t="shared" ref="E86:E93" si="5">17.3818359375</f>
        <v>17.3818359375</v>
      </c>
    </row>
    <row r="87" spans="1:5" x14ac:dyDescent="0.25">
      <c r="A87" s="1">
        <f>24760</f>
        <v>24760</v>
      </c>
      <c r="B87" s="1">
        <f t="shared" si="3"/>
        <v>0</v>
      </c>
      <c r="C87" s="1">
        <f>12031</f>
        <v>12031</v>
      </c>
      <c r="D87" s="1">
        <f t="shared" si="4"/>
        <v>17799</v>
      </c>
      <c r="E87" s="1">
        <f t="shared" si="5"/>
        <v>17.3818359375</v>
      </c>
    </row>
    <row r="88" spans="1:5" x14ac:dyDescent="0.25">
      <c r="A88" s="1">
        <f>25050</f>
        <v>25050</v>
      </c>
      <c r="B88" s="1">
        <f t="shared" si="3"/>
        <v>0</v>
      </c>
      <c r="C88" s="1">
        <f>12152</f>
        <v>12152</v>
      </c>
      <c r="D88" s="1">
        <f t="shared" si="4"/>
        <v>17799</v>
      </c>
      <c r="E88" s="1">
        <f t="shared" si="5"/>
        <v>17.3818359375</v>
      </c>
    </row>
    <row r="89" spans="1:5" x14ac:dyDescent="0.25">
      <c r="A89" s="1">
        <f>25318</f>
        <v>25318</v>
      </c>
      <c r="B89" s="1">
        <f t="shared" si="3"/>
        <v>0</v>
      </c>
      <c r="C89" s="1">
        <f>12274</f>
        <v>12274</v>
      </c>
      <c r="D89" s="1">
        <f t="shared" si="4"/>
        <v>17799</v>
      </c>
      <c r="E89" s="1">
        <f t="shared" si="5"/>
        <v>17.3818359375</v>
      </c>
    </row>
    <row r="90" spans="1:5" x14ac:dyDescent="0.25">
      <c r="A90" s="1">
        <f>25590</f>
        <v>25590</v>
      </c>
      <c r="B90" s="1">
        <f t="shared" si="3"/>
        <v>0</v>
      </c>
      <c r="C90" s="1">
        <f>12392</f>
        <v>12392</v>
      </c>
      <c r="D90" s="1">
        <f t="shared" si="4"/>
        <v>17799</v>
      </c>
      <c r="E90" s="1">
        <f t="shared" si="5"/>
        <v>17.3818359375</v>
      </c>
    </row>
    <row r="91" spans="1:5" x14ac:dyDescent="0.25">
      <c r="A91" s="1">
        <f>25882</f>
        <v>25882</v>
      </c>
      <c r="B91" s="1">
        <f t="shared" si="3"/>
        <v>0</v>
      </c>
      <c r="C91" s="1">
        <f>12514</f>
        <v>12514</v>
      </c>
      <c r="D91" s="1">
        <f t="shared" si="4"/>
        <v>17799</v>
      </c>
      <c r="E91" s="1">
        <f t="shared" si="5"/>
        <v>17.3818359375</v>
      </c>
    </row>
    <row r="92" spans="1:5" x14ac:dyDescent="0.25">
      <c r="A92" s="1">
        <f>26160</f>
        <v>26160</v>
      </c>
      <c r="B92" s="1">
        <f t="shared" si="3"/>
        <v>0</v>
      </c>
      <c r="C92" s="1">
        <f>12638</f>
        <v>12638</v>
      </c>
      <c r="D92" s="1">
        <f t="shared" si="4"/>
        <v>17799</v>
      </c>
      <c r="E92" s="1">
        <f t="shared" si="5"/>
        <v>17.3818359375</v>
      </c>
    </row>
    <row r="93" spans="1:5" x14ac:dyDescent="0.25">
      <c r="A93" s="1">
        <f>26416</f>
        <v>26416</v>
      </c>
      <c r="B93" s="1">
        <f t="shared" si="3"/>
        <v>0</v>
      </c>
      <c r="C93" s="1">
        <f>12751</f>
        <v>12751</v>
      </c>
      <c r="D93" s="1">
        <f t="shared" si="4"/>
        <v>17799</v>
      </c>
      <c r="E93" s="1">
        <f t="shared" si="5"/>
        <v>17.3818359375</v>
      </c>
    </row>
    <row r="94" spans="1:5" x14ac:dyDescent="0.25">
      <c r="A94" s="1">
        <f>26687</f>
        <v>26687</v>
      </c>
      <c r="B94" s="1">
        <f>7</f>
        <v>7</v>
      </c>
      <c r="C94" s="1">
        <f>12879</f>
        <v>12879</v>
      </c>
      <c r="D94" s="1">
        <f>17801</f>
        <v>17801</v>
      </c>
      <c r="E94" s="1">
        <f>17.3837890625</f>
        <v>17.3837890625</v>
      </c>
    </row>
    <row r="95" spans="1:5" x14ac:dyDescent="0.25">
      <c r="A95" s="1">
        <f>27020</f>
        <v>27020</v>
      </c>
      <c r="B95" s="1">
        <f t="shared" ref="B95:B106" si="6">0</f>
        <v>0</v>
      </c>
      <c r="C95" s="1">
        <f>13007</f>
        <v>13007</v>
      </c>
      <c r="D95" s="1">
        <f>17799</f>
        <v>17799</v>
      </c>
      <c r="E95" s="1">
        <f>17.3818359375</f>
        <v>17.3818359375</v>
      </c>
    </row>
    <row r="96" spans="1:5" x14ac:dyDescent="0.25">
      <c r="A96" s="1">
        <f>27423</f>
        <v>27423</v>
      </c>
      <c r="B96" s="1">
        <f t="shared" si="6"/>
        <v>0</v>
      </c>
      <c r="C96" s="1">
        <f>13132</f>
        <v>13132</v>
      </c>
      <c r="D96" s="1">
        <f>17801</f>
        <v>17801</v>
      </c>
      <c r="E96" s="1">
        <f>17.3837890625</f>
        <v>17.3837890625</v>
      </c>
    </row>
    <row r="97" spans="1:5" x14ac:dyDescent="0.25">
      <c r="A97" s="1">
        <f>27798</f>
        <v>27798</v>
      </c>
      <c r="B97" s="1">
        <f t="shared" si="6"/>
        <v>0</v>
      </c>
      <c r="C97" s="1">
        <f>13247</f>
        <v>13247</v>
      </c>
      <c r="D97" s="1">
        <f>17799</f>
        <v>17799</v>
      </c>
      <c r="E97" s="1">
        <f>17.3818359375</f>
        <v>17.3818359375</v>
      </c>
    </row>
    <row r="98" spans="1:5" x14ac:dyDescent="0.25">
      <c r="A98" s="1">
        <f>28178</f>
        <v>28178</v>
      </c>
      <c r="B98" s="1">
        <f t="shared" si="6"/>
        <v>0</v>
      </c>
      <c r="C98" s="1">
        <f>13375</f>
        <v>13375</v>
      </c>
      <c r="D98" s="1">
        <f>17800</f>
        <v>17800</v>
      </c>
      <c r="E98" s="1">
        <f>17.3828125</f>
        <v>17.3828125</v>
      </c>
    </row>
    <row r="99" spans="1:5" x14ac:dyDescent="0.25">
      <c r="A99" s="1">
        <f>28549</f>
        <v>28549</v>
      </c>
      <c r="B99" s="1">
        <f t="shared" si="6"/>
        <v>0</v>
      </c>
      <c r="C99" s="1">
        <f>13492</f>
        <v>13492</v>
      </c>
      <c r="D99" s="1">
        <f>17799</f>
        <v>17799</v>
      </c>
      <c r="E99" s="1">
        <f t="shared" ref="E99:E104" si="7">17.3818359375</f>
        <v>17.3818359375</v>
      </c>
    </row>
    <row r="100" spans="1:5" x14ac:dyDescent="0.25">
      <c r="A100" s="1">
        <f>28941</f>
        <v>28941</v>
      </c>
      <c r="B100" s="1">
        <f t="shared" si="6"/>
        <v>0</v>
      </c>
      <c r="C100" s="1">
        <f>13611</f>
        <v>13611</v>
      </c>
      <c r="D100" s="1">
        <f>17799</f>
        <v>17799</v>
      </c>
      <c r="E100" s="1">
        <f t="shared" si="7"/>
        <v>17.3818359375</v>
      </c>
    </row>
    <row r="101" spans="1:5" x14ac:dyDescent="0.25">
      <c r="A101" s="1">
        <f>29319</f>
        <v>29319</v>
      </c>
      <c r="B101" s="1">
        <f t="shared" si="6"/>
        <v>0</v>
      </c>
      <c r="C101" s="1">
        <f>13750</f>
        <v>13750</v>
      </c>
      <c r="D101" s="1">
        <f>17799</f>
        <v>17799</v>
      </c>
      <c r="E101" s="1">
        <f t="shared" si="7"/>
        <v>17.3818359375</v>
      </c>
    </row>
    <row r="102" spans="1:5" x14ac:dyDescent="0.25">
      <c r="A102" s="1">
        <f>29691</f>
        <v>29691</v>
      </c>
      <c r="B102" s="1">
        <f t="shared" si="6"/>
        <v>0</v>
      </c>
      <c r="C102" s="1">
        <f>13870</f>
        <v>13870</v>
      </c>
      <c r="D102" s="1">
        <f>17799</f>
        <v>17799</v>
      </c>
      <c r="E102" s="1">
        <f t="shared" si="7"/>
        <v>17.3818359375</v>
      </c>
    </row>
    <row r="103" spans="1:5" x14ac:dyDescent="0.25">
      <c r="A103" s="1">
        <f>29983</f>
        <v>29983</v>
      </c>
      <c r="B103" s="1">
        <f t="shared" si="6"/>
        <v>0</v>
      </c>
      <c r="C103" s="1">
        <f>13989</f>
        <v>13989</v>
      </c>
      <c r="D103" s="1">
        <f>17799</f>
        <v>17799</v>
      </c>
      <c r="E103" s="1">
        <f t="shared" si="7"/>
        <v>17.3818359375</v>
      </c>
    </row>
    <row r="104" spans="1:5" x14ac:dyDescent="0.25">
      <c r="A104" s="1">
        <f>30249</f>
        <v>30249</v>
      </c>
      <c r="B104" s="1">
        <f t="shared" si="6"/>
        <v>0</v>
      </c>
      <c r="C104" s="1">
        <f>14108</f>
        <v>14108</v>
      </c>
      <c r="D104" s="1">
        <f>17799</f>
        <v>17799</v>
      </c>
      <c r="E104" s="1">
        <f t="shared" si="7"/>
        <v>17.3818359375</v>
      </c>
    </row>
    <row r="105" spans="1:5" x14ac:dyDescent="0.25">
      <c r="A105" s="1">
        <f>30541</f>
        <v>30541</v>
      </c>
      <c r="B105" s="1">
        <f t="shared" si="6"/>
        <v>0</v>
      </c>
      <c r="C105" s="1">
        <f>14231</f>
        <v>14231</v>
      </c>
      <c r="D105" s="1">
        <f>17801</f>
        <v>17801</v>
      </c>
      <c r="E105" s="1">
        <f>17.3837890625</f>
        <v>17.3837890625</v>
      </c>
    </row>
    <row r="106" spans="1:5" x14ac:dyDescent="0.25">
      <c r="A106" s="1">
        <f>30863</f>
        <v>30863</v>
      </c>
      <c r="B106" s="1">
        <f t="shared" si="6"/>
        <v>0</v>
      </c>
      <c r="C106" s="1">
        <f>14352</f>
        <v>14352</v>
      </c>
      <c r="D106" s="1">
        <f>17799</f>
        <v>17799</v>
      </c>
      <c r="E106" s="1">
        <f>17.3818359375</f>
        <v>17.3818359375</v>
      </c>
    </row>
    <row r="107" spans="1:5" x14ac:dyDescent="0.25">
      <c r="A107" s="1">
        <f>31179</f>
        <v>31179</v>
      </c>
      <c r="B107" s="1">
        <f>6</f>
        <v>6</v>
      </c>
      <c r="C107" s="1">
        <f>14475</f>
        <v>14475</v>
      </c>
      <c r="D107" s="1">
        <f>17801</f>
        <v>17801</v>
      </c>
      <c r="E107" s="1">
        <f>17.3837890625</f>
        <v>17.3837890625</v>
      </c>
    </row>
    <row r="108" spans="1:5" x14ac:dyDescent="0.25">
      <c r="A108" s="1">
        <f>31467</f>
        <v>31467</v>
      </c>
      <c r="B108" s="1">
        <f t="shared" ref="B108:B116" si="8">0</f>
        <v>0</v>
      </c>
      <c r="C108" s="1">
        <f>14598</f>
        <v>14598</v>
      </c>
      <c r="D108" s="1">
        <f>17799</f>
        <v>17799</v>
      </c>
      <c r="E108" s="1">
        <f>17.3818359375</f>
        <v>17.3818359375</v>
      </c>
    </row>
    <row r="109" spans="1:5" x14ac:dyDescent="0.25">
      <c r="A109" s="1">
        <f>31763</f>
        <v>31763</v>
      </c>
      <c r="B109" s="1">
        <f t="shared" si="8"/>
        <v>0</v>
      </c>
      <c r="C109" s="1">
        <f>14723</f>
        <v>14723</v>
      </c>
      <c r="D109" s="1">
        <f>17975</f>
        <v>17975</v>
      </c>
      <c r="E109" s="1">
        <f>17.5537109375</f>
        <v>17.5537109375</v>
      </c>
    </row>
    <row r="110" spans="1:5" x14ac:dyDescent="0.25">
      <c r="A110" s="1">
        <f>32044</f>
        <v>32044</v>
      </c>
      <c r="B110" s="1">
        <f t="shared" si="8"/>
        <v>0</v>
      </c>
      <c r="C110" s="1">
        <f>14841</f>
        <v>14841</v>
      </c>
      <c r="D110" s="1">
        <f>17702</f>
        <v>17702</v>
      </c>
      <c r="E110" s="1">
        <f>17.287109375</f>
        <v>17.287109375</v>
      </c>
    </row>
    <row r="111" spans="1:5" x14ac:dyDescent="0.25">
      <c r="A111" s="1">
        <f>32321</f>
        <v>32321</v>
      </c>
      <c r="B111" s="1">
        <f t="shared" si="8"/>
        <v>0</v>
      </c>
      <c r="C111" s="1">
        <f>14955</f>
        <v>14955</v>
      </c>
      <c r="D111" s="1">
        <f>17702</f>
        <v>17702</v>
      </c>
      <c r="E111" s="1">
        <f>17.287109375</f>
        <v>17.287109375</v>
      </c>
    </row>
    <row r="112" spans="1:5" x14ac:dyDescent="0.25">
      <c r="A112" s="1">
        <f>32573</f>
        <v>32573</v>
      </c>
      <c r="B112" s="1">
        <f t="shared" si="8"/>
        <v>0</v>
      </c>
      <c r="C112" s="1">
        <f>15079</f>
        <v>15079</v>
      </c>
      <c r="D112" s="1">
        <f>17704</f>
        <v>17704</v>
      </c>
      <c r="E112" s="1">
        <f>17.2890625</f>
        <v>17.2890625</v>
      </c>
    </row>
    <row r="113" spans="1:5" x14ac:dyDescent="0.25">
      <c r="A113" s="1">
        <f>32860</f>
        <v>32860</v>
      </c>
      <c r="B113" s="1">
        <f t="shared" si="8"/>
        <v>0</v>
      </c>
      <c r="C113" s="1">
        <f>15201</f>
        <v>15201</v>
      </c>
      <c r="D113" s="1">
        <f>17702</f>
        <v>17702</v>
      </c>
      <c r="E113" s="1">
        <f>17.287109375</f>
        <v>17.287109375</v>
      </c>
    </row>
    <row r="114" spans="1:5" x14ac:dyDescent="0.25">
      <c r="A114" s="1">
        <f>33128</f>
        <v>33128</v>
      </c>
      <c r="B114" s="1">
        <f t="shared" si="8"/>
        <v>0</v>
      </c>
      <c r="C114" s="1">
        <f>15335</f>
        <v>15335</v>
      </c>
      <c r="D114" s="1">
        <f>17704</f>
        <v>17704</v>
      </c>
      <c r="E114" s="1">
        <f>17.2890625</f>
        <v>17.2890625</v>
      </c>
    </row>
    <row r="115" spans="1:5" x14ac:dyDescent="0.25">
      <c r="A115" s="1">
        <f>33422</f>
        <v>33422</v>
      </c>
      <c r="B115" s="1">
        <f t="shared" si="8"/>
        <v>0</v>
      </c>
      <c r="C115" s="1">
        <f>15476</f>
        <v>15476</v>
      </c>
      <c r="D115" s="1">
        <f>17702</f>
        <v>17702</v>
      </c>
      <c r="E115" s="1">
        <f>17.287109375</f>
        <v>17.287109375</v>
      </c>
    </row>
    <row r="116" spans="1:5" x14ac:dyDescent="0.25">
      <c r="A116" s="1">
        <f>33696</f>
        <v>33696</v>
      </c>
      <c r="B116" s="1">
        <f t="shared" si="8"/>
        <v>0</v>
      </c>
      <c r="C116" s="1">
        <f>15650</f>
        <v>15650</v>
      </c>
      <c r="D116" s="1">
        <f>17704</f>
        <v>17704</v>
      </c>
      <c r="E116" s="1">
        <f>17.2890625</f>
        <v>17.2890625</v>
      </c>
    </row>
    <row r="117" spans="1:5" x14ac:dyDescent="0.25">
      <c r="A117" s="1">
        <f>33966</f>
        <v>33966</v>
      </c>
      <c r="B117" s="1">
        <f>4</f>
        <v>4</v>
      </c>
      <c r="C117" s="1">
        <f>15776</f>
        <v>15776</v>
      </c>
      <c r="D117" s="1">
        <f>17702</f>
        <v>17702</v>
      </c>
      <c r="E117" s="1">
        <f>17.287109375</f>
        <v>17.287109375</v>
      </c>
    </row>
    <row r="118" spans="1:5" x14ac:dyDescent="0.25">
      <c r="A118" s="1">
        <f>34243</f>
        <v>34243</v>
      </c>
      <c r="B118" s="1">
        <f>4</f>
        <v>4</v>
      </c>
      <c r="C118" s="1">
        <f>15914</f>
        <v>15914</v>
      </c>
      <c r="D118" s="1">
        <f>18127</f>
        <v>18127</v>
      </c>
      <c r="E118" s="1">
        <f>17.7021484375</f>
        <v>17.7021484375</v>
      </c>
    </row>
    <row r="119" spans="1:5" x14ac:dyDescent="0.25">
      <c r="A119" s="1">
        <f>34521</f>
        <v>34521</v>
      </c>
      <c r="B119" s="1">
        <f>0</f>
        <v>0</v>
      </c>
      <c r="C119" s="1">
        <f>16043</f>
        <v>16043</v>
      </c>
      <c r="D119" s="1">
        <f>18154</f>
        <v>18154</v>
      </c>
      <c r="E119" s="1">
        <f>17.728515625</f>
        <v>17.728515625</v>
      </c>
    </row>
    <row r="120" spans="1:5" x14ac:dyDescent="0.25">
      <c r="A120" s="1">
        <f>34826</f>
        <v>34826</v>
      </c>
      <c r="B120" s="1">
        <f>0</f>
        <v>0</v>
      </c>
      <c r="C120" s="1">
        <f>16169</f>
        <v>16169</v>
      </c>
      <c r="D120" s="1">
        <f>18160</f>
        <v>18160</v>
      </c>
      <c r="E120" s="1">
        <f>17.734375</f>
        <v>17.734375</v>
      </c>
    </row>
    <row r="121" spans="1:5" x14ac:dyDescent="0.25">
      <c r="A121" s="1">
        <f>35082</f>
        <v>35082</v>
      </c>
      <c r="B121" s="1">
        <f>0</f>
        <v>0</v>
      </c>
      <c r="C121" s="1">
        <f>16288</f>
        <v>16288</v>
      </c>
      <c r="D121" s="1">
        <f>18158</f>
        <v>18158</v>
      </c>
      <c r="E121" s="1">
        <f>17.732421875</f>
        <v>17.732421875</v>
      </c>
    </row>
    <row r="122" spans="1:5" x14ac:dyDescent="0.25">
      <c r="A122" s="1">
        <f>35347</f>
        <v>35347</v>
      </c>
      <c r="B122" s="1">
        <f>0</f>
        <v>0</v>
      </c>
      <c r="C122" s="1">
        <f>16417</f>
        <v>16417</v>
      </c>
      <c r="D122" s="1">
        <f>18160</f>
        <v>18160</v>
      </c>
      <c r="E122" s="1">
        <f>17.734375</f>
        <v>17.734375</v>
      </c>
    </row>
    <row r="123" spans="1:5" x14ac:dyDescent="0.25">
      <c r="A123" s="1">
        <f>35660</f>
        <v>35660</v>
      </c>
      <c r="B123" s="1">
        <f>0</f>
        <v>0</v>
      </c>
      <c r="C123" s="1">
        <f>16534</f>
        <v>16534</v>
      </c>
      <c r="D123" s="1">
        <f>18158</f>
        <v>18158</v>
      </c>
      <c r="E123" s="1">
        <f>17.732421875</f>
        <v>17.732421875</v>
      </c>
    </row>
    <row r="124" spans="1:5" x14ac:dyDescent="0.25">
      <c r="A124" s="1">
        <f>35976</f>
        <v>35976</v>
      </c>
      <c r="B124" s="1">
        <f>0</f>
        <v>0</v>
      </c>
      <c r="C124" s="1">
        <f>16668</f>
        <v>16668</v>
      </c>
      <c r="D124" s="1">
        <f>18160</f>
        <v>18160</v>
      </c>
      <c r="E124" s="1">
        <f>17.734375</f>
        <v>17.734375</v>
      </c>
    </row>
    <row r="125" spans="1:5" x14ac:dyDescent="0.25">
      <c r="A125" s="1">
        <f>36286</f>
        <v>36286</v>
      </c>
      <c r="B125" s="1">
        <f>4</f>
        <v>4</v>
      </c>
      <c r="C125" s="1">
        <f>16784</f>
        <v>16784</v>
      </c>
      <c r="D125" s="1">
        <f>18158</f>
        <v>18158</v>
      </c>
      <c r="E125" s="1">
        <f t="shared" ref="E125:E130" si="9">17.732421875</f>
        <v>17.732421875</v>
      </c>
    </row>
    <row r="126" spans="1:5" x14ac:dyDescent="0.25">
      <c r="C126" s="1">
        <f>16904</f>
        <v>16904</v>
      </c>
      <c r="D126" s="1">
        <f>18158</f>
        <v>18158</v>
      </c>
      <c r="E126" s="1">
        <f t="shared" si="9"/>
        <v>17.732421875</v>
      </c>
    </row>
    <row r="127" spans="1:5" x14ac:dyDescent="0.25">
      <c r="C127" s="1">
        <f>17013</f>
        <v>17013</v>
      </c>
      <c r="D127" s="1">
        <f>18158</f>
        <v>18158</v>
      </c>
      <c r="E127" s="1">
        <f t="shared" si="9"/>
        <v>17.732421875</v>
      </c>
    </row>
    <row r="128" spans="1:5" x14ac:dyDescent="0.25">
      <c r="C128" s="1">
        <f>17138</f>
        <v>17138</v>
      </c>
      <c r="D128" s="1">
        <f>18158</f>
        <v>18158</v>
      </c>
      <c r="E128" s="1">
        <f t="shared" si="9"/>
        <v>17.732421875</v>
      </c>
    </row>
    <row r="129" spans="3:5" x14ac:dyDescent="0.25">
      <c r="C129" s="1">
        <f>17277</f>
        <v>17277</v>
      </c>
      <c r="D129" s="1">
        <f>18158</f>
        <v>18158</v>
      </c>
      <c r="E129" s="1">
        <f t="shared" si="9"/>
        <v>17.732421875</v>
      </c>
    </row>
    <row r="130" spans="3:5" x14ac:dyDescent="0.25">
      <c r="C130" s="1">
        <f>17406</f>
        <v>17406</v>
      </c>
      <c r="D130" s="1">
        <f>18158</f>
        <v>18158</v>
      </c>
      <c r="E130" s="1">
        <f t="shared" si="9"/>
        <v>17.732421875</v>
      </c>
    </row>
    <row r="131" spans="3:5" x14ac:dyDescent="0.25">
      <c r="C131" s="1">
        <f>17546</f>
        <v>17546</v>
      </c>
      <c r="D131" s="1">
        <f>18164</f>
        <v>18164</v>
      </c>
      <c r="E131" s="1">
        <f>17.73828125</f>
        <v>17.73828125</v>
      </c>
    </row>
    <row r="132" spans="3:5" x14ac:dyDescent="0.25">
      <c r="C132" s="1">
        <f>17771</f>
        <v>17771</v>
      </c>
      <c r="D132" s="1">
        <f>17934</f>
        <v>17934</v>
      </c>
      <c r="E132" s="1">
        <f>17.513671875</f>
        <v>17.513671875</v>
      </c>
    </row>
    <row r="133" spans="3:5" x14ac:dyDescent="0.25">
      <c r="C133" s="1">
        <f>17892</f>
        <v>17892</v>
      </c>
      <c r="D133" s="1">
        <f>17938</f>
        <v>17938</v>
      </c>
      <c r="E133" s="1">
        <f>17.517578125</f>
        <v>17.517578125</v>
      </c>
    </row>
    <row r="134" spans="3:5" x14ac:dyDescent="0.25">
      <c r="C134" s="1">
        <f>18009</f>
        <v>18009</v>
      </c>
      <c r="D134" s="1">
        <f>17938</f>
        <v>17938</v>
      </c>
      <c r="E134" s="1">
        <f>17.517578125</f>
        <v>17.517578125</v>
      </c>
    </row>
    <row r="135" spans="3:5" x14ac:dyDescent="0.25">
      <c r="C135" s="1">
        <f>18136</f>
        <v>18136</v>
      </c>
      <c r="D135" s="1">
        <f>17938</f>
        <v>17938</v>
      </c>
      <c r="E135" s="1">
        <f>17.517578125</f>
        <v>17.517578125</v>
      </c>
    </row>
    <row r="136" spans="3:5" x14ac:dyDescent="0.25">
      <c r="C136" s="1">
        <f>18274</f>
        <v>18274</v>
      </c>
      <c r="D136" s="1">
        <f>18050</f>
        <v>18050</v>
      </c>
      <c r="E136" s="1">
        <f>17.626953125</f>
        <v>17.626953125</v>
      </c>
    </row>
    <row r="137" spans="3:5" x14ac:dyDescent="0.25">
      <c r="C137" s="1">
        <f>18387</f>
        <v>18387</v>
      </c>
      <c r="D137" s="1">
        <f>18050</f>
        <v>18050</v>
      </c>
      <c r="E137" s="1">
        <f>17.626953125</f>
        <v>17.626953125</v>
      </c>
    </row>
    <row r="138" spans="3:5" x14ac:dyDescent="0.25">
      <c r="C138" s="1">
        <f>18513</f>
        <v>18513</v>
      </c>
      <c r="D138" s="1">
        <f>18050</f>
        <v>18050</v>
      </c>
      <c r="E138" s="1">
        <f>17.626953125</f>
        <v>17.626953125</v>
      </c>
    </row>
    <row r="139" spans="3:5" x14ac:dyDescent="0.25">
      <c r="C139" s="1">
        <f>18664</f>
        <v>18664</v>
      </c>
      <c r="D139" s="1">
        <f>18094</f>
        <v>18094</v>
      </c>
      <c r="E139" s="1">
        <f>17.669921875</f>
        <v>17.669921875</v>
      </c>
    </row>
    <row r="140" spans="3:5" x14ac:dyDescent="0.25">
      <c r="C140" s="1">
        <f>18782</f>
        <v>18782</v>
      </c>
      <c r="D140" s="1">
        <f>18094</f>
        <v>18094</v>
      </c>
      <c r="E140" s="1">
        <f>17.669921875</f>
        <v>17.669921875</v>
      </c>
    </row>
    <row r="141" spans="3:5" x14ac:dyDescent="0.25">
      <c r="C141" s="1">
        <f>18935</f>
        <v>18935</v>
      </c>
      <c r="D141" s="1">
        <f>18132</f>
        <v>18132</v>
      </c>
      <c r="E141" s="1">
        <f>17.70703125</f>
        <v>17.70703125</v>
      </c>
    </row>
    <row r="142" spans="3:5" x14ac:dyDescent="0.25">
      <c r="C142" s="1">
        <f>19087</f>
        <v>19087</v>
      </c>
      <c r="D142" s="1">
        <f>18130</f>
        <v>18130</v>
      </c>
      <c r="E142" s="1">
        <f>17.705078125</f>
        <v>17.705078125</v>
      </c>
    </row>
    <row r="143" spans="3:5" x14ac:dyDescent="0.25">
      <c r="C143" s="1">
        <f>19211</f>
        <v>19211</v>
      </c>
      <c r="D143" s="1">
        <f>18132</f>
        <v>18132</v>
      </c>
      <c r="E143" s="1">
        <f>17.70703125</f>
        <v>17.70703125</v>
      </c>
    </row>
    <row r="144" spans="3:5" x14ac:dyDescent="0.25">
      <c r="C144" s="1">
        <f>19329</f>
        <v>19329</v>
      </c>
      <c r="D144" s="1">
        <f>18130</f>
        <v>18130</v>
      </c>
      <c r="E144" s="1">
        <f>17.705078125</f>
        <v>17.705078125</v>
      </c>
    </row>
    <row r="145" spans="3:5" x14ac:dyDescent="0.25">
      <c r="C145" s="1">
        <f>19477</f>
        <v>19477</v>
      </c>
      <c r="D145" s="1">
        <f>18132</f>
        <v>18132</v>
      </c>
      <c r="E145" s="1">
        <f>17.70703125</f>
        <v>17.70703125</v>
      </c>
    </row>
    <row r="146" spans="3:5" x14ac:dyDescent="0.25">
      <c r="C146" s="1">
        <f>19599</f>
        <v>19599</v>
      </c>
      <c r="D146" s="1">
        <f>18130</f>
        <v>18130</v>
      </c>
      <c r="E146" s="1">
        <f>17.705078125</f>
        <v>17.705078125</v>
      </c>
    </row>
    <row r="147" spans="3:5" x14ac:dyDescent="0.25">
      <c r="C147" s="1">
        <f>19736</f>
        <v>19736</v>
      </c>
      <c r="D147" s="1">
        <f>18132</f>
        <v>18132</v>
      </c>
      <c r="E147" s="1">
        <f>17.70703125</f>
        <v>17.70703125</v>
      </c>
    </row>
    <row r="148" spans="3:5" x14ac:dyDescent="0.25">
      <c r="C148" s="1">
        <f>19865</f>
        <v>19865</v>
      </c>
      <c r="D148" s="1">
        <f>18130</f>
        <v>18130</v>
      </c>
      <c r="E148" s="1">
        <f>17.705078125</f>
        <v>17.705078125</v>
      </c>
    </row>
    <row r="149" spans="3:5" x14ac:dyDescent="0.25">
      <c r="C149" s="1">
        <f>19992</f>
        <v>19992</v>
      </c>
      <c r="D149" s="1">
        <f>18131</f>
        <v>18131</v>
      </c>
      <c r="E149" s="1">
        <f>17.7060546875</f>
        <v>17.7060546875</v>
      </c>
    </row>
    <row r="150" spans="3:5" x14ac:dyDescent="0.25">
      <c r="C150" s="1">
        <f>20104</f>
        <v>20104</v>
      </c>
      <c r="D150" s="1">
        <f>18130</f>
        <v>18130</v>
      </c>
      <c r="E150" s="1">
        <f t="shared" ref="E150:E156" si="10">17.705078125</f>
        <v>17.705078125</v>
      </c>
    </row>
    <row r="151" spans="3:5" x14ac:dyDescent="0.25">
      <c r="C151" s="1">
        <f>20222</f>
        <v>20222</v>
      </c>
      <c r="D151" s="1">
        <f>18130</f>
        <v>18130</v>
      </c>
      <c r="E151" s="1">
        <f t="shared" si="10"/>
        <v>17.705078125</v>
      </c>
    </row>
    <row r="152" spans="3:5" x14ac:dyDescent="0.25">
      <c r="C152" s="1">
        <f>20331</f>
        <v>20331</v>
      </c>
      <c r="D152" s="1">
        <f>18130</f>
        <v>18130</v>
      </c>
      <c r="E152" s="1">
        <f t="shared" si="10"/>
        <v>17.705078125</v>
      </c>
    </row>
    <row r="153" spans="3:5" x14ac:dyDescent="0.25">
      <c r="C153" s="1">
        <f>20458</f>
        <v>20458</v>
      </c>
      <c r="D153" s="1">
        <f>18130</f>
        <v>18130</v>
      </c>
      <c r="E153" s="1">
        <f t="shared" si="10"/>
        <v>17.705078125</v>
      </c>
    </row>
    <row r="154" spans="3:5" x14ac:dyDescent="0.25">
      <c r="C154" s="1">
        <f>20588</f>
        <v>20588</v>
      </c>
      <c r="D154" s="1">
        <f>18130</f>
        <v>18130</v>
      </c>
      <c r="E154" s="1">
        <f t="shared" si="10"/>
        <v>17.705078125</v>
      </c>
    </row>
    <row r="155" spans="3:5" x14ac:dyDescent="0.25">
      <c r="C155" s="1">
        <f>20770</f>
        <v>20770</v>
      </c>
      <c r="D155" s="1">
        <f>18130</f>
        <v>18130</v>
      </c>
      <c r="E155" s="1">
        <f t="shared" si="10"/>
        <v>17.705078125</v>
      </c>
    </row>
    <row r="156" spans="3:5" x14ac:dyDescent="0.25">
      <c r="C156" s="1">
        <f>20905</f>
        <v>20905</v>
      </c>
      <c r="D156" s="1">
        <f>18130</f>
        <v>18130</v>
      </c>
      <c r="E156" s="1">
        <f t="shared" si="10"/>
        <v>17.705078125</v>
      </c>
    </row>
    <row r="157" spans="3:5" x14ac:dyDescent="0.25">
      <c r="C157" s="1">
        <f>21065</f>
        <v>21065</v>
      </c>
      <c r="D157" s="1">
        <f>18314</f>
        <v>18314</v>
      </c>
      <c r="E157" s="1">
        <f>17.884765625</f>
        <v>17.884765625</v>
      </c>
    </row>
    <row r="158" spans="3:5" x14ac:dyDescent="0.25">
      <c r="C158" s="1">
        <f>21190</f>
        <v>21190</v>
      </c>
      <c r="D158" s="1">
        <f>18182</f>
        <v>18182</v>
      </c>
      <c r="E158" s="1">
        <f>17.755859375</f>
        <v>17.755859375</v>
      </c>
    </row>
    <row r="159" spans="3:5" x14ac:dyDescent="0.25">
      <c r="C159" s="1">
        <f>21310</f>
        <v>21310</v>
      </c>
      <c r="D159" s="1">
        <f>18182</f>
        <v>18182</v>
      </c>
      <c r="E159" s="1">
        <f>17.755859375</f>
        <v>17.755859375</v>
      </c>
    </row>
    <row r="160" spans="3:5" x14ac:dyDescent="0.25">
      <c r="C160" s="1">
        <f>21434</f>
        <v>21434</v>
      </c>
      <c r="D160" s="1">
        <f>18184</f>
        <v>18184</v>
      </c>
      <c r="E160" s="1">
        <f>17.7578125</f>
        <v>17.7578125</v>
      </c>
    </row>
    <row r="161" spans="3:5" x14ac:dyDescent="0.25">
      <c r="C161" s="1">
        <f>21552</f>
        <v>21552</v>
      </c>
      <c r="D161" s="1">
        <f>18182</f>
        <v>18182</v>
      </c>
      <c r="E161" s="1">
        <f>17.755859375</f>
        <v>17.755859375</v>
      </c>
    </row>
    <row r="162" spans="3:5" x14ac:dyDescent="0.25">
      <c r="C162" s="1">
        <f>21686</f>
        <v>21686</v>
      </c>
      <c r="D162" s="1">
        <f>18183</f>
        <v>18183</v>
      </c>
      <c r="E162" s="1">
        <f>17.7568359375</f>
        <v>17.7568359375</v>
      </c>
    </row>
    <row r="163" spans="3:5" x14ac:dyDescent="0.25">
      <c r="C163" s="1">
        <f>21810</f>
        <v>21810</v>
      </c>
      <c r="D163" s="1">
        <f>18182</f>
        <v>18182</v>
      </c>
      <c r="E163" s="1">
        <f>17.755859375</f>
        <v>17.755859375</v>
      </c>
    </row>
    <row r="164" spans="3:5" x14ac:dyDescent="0.25">
      <c r="C164" s="1">
        <f>21951</f>
        <v>21951</v>
      </c>
      <c r="D164" s="1">
        <f>18182</f>
        <v>18182</v>
      </c>
      <c r="E164" s="1">
        <f>17.755859375</f>
        <v>17.755859375</v>
      </c>
    </row>
    <row r="165" spans="3:5" x14ac:dyDescent="0.25">
      <c r="C165" s="1">
        <f>22088</f>
        <v>22088</v>
      </c>
      <c r="D165" s="1">
        <f>18182</f>
        <v>18182</v>
      </c>
      <c r="E165" s="1">
        <f>17.755859375</f>
        <v>17.755859375</v>
      </c>
    </row>
    <row r="166" spans="3:5" x14ac:dyDescent="0.25">
      <c r="C166" s="1">
        <f>22230</f>
        <v>22230</v>
      </c>
      <c r="D166" s="1">
        <f>18182</f>
        <v>18182</v>
      </c>
      <c r="E166" s="1">
        <f>17.755859375</f>
        <v>17.755859375</v>
      </c>
    </row>
    <row r="167" spans="3:5" x14ac:dyDescent="0.25">
      <c r="C167" s="1">
        <f>22387</f>
        <v>22387</v>
      </c>
      <c r="D167" s="1">
        <f>18183</f>
        <v>18183</v>
      </c>
      <c r="E167" s="1">
        <f>17.7568359375</f>
        <v>17.7568359375</v>
      </c>
    </row>
    <row r="168" spans="3:5" x14ac:dyDescent="0.25">
      <c r="C168" s="1">
        <f>22533</f>
        <v>22533</v>
      </c>
      <c r="D168" s="1">
        <f>18182</f>
        <v>18182</v>
      </c>
      <c r="E168" s="1">
        <f>17.755859375</f>
        <v>17.755859375</v>
      </c>
    </row>
    <row r="169" spans="3:5" x14ac:dyDescent="0.25">
      <c r="C169" s="1">
        <f>22686</f>
        <v>22686</v>
      </c>
      <c r="D169" s="1">
        <f>18184</f>
        <v>18184</v>
      </c>
      <c r="E169" s="1">
        <f>17.7578125</f>
        <v>17.7578125</v>
      </c>
    </row>
    <row r="170" spans="3:5" x14ac:dyDescent="0.25">
      <c r="C170" s="1">
        <f>22838</f>
        <v>22838</v>
      </c>
      <c r="D170" s="1">
        <f>18182</f>
        <v>18182</v>
      </c>
      <c r="E170" s="1">
        <f>17.755859375</f>
        <v>17.755859375</v>
      </c>
    </row>
    <row r="171" spans="3:5" x14ac:dyDescent="0.25">
      <c r="C171" s="1">
        <f>22971</f>
        <v>22971</v>
      </c>
      <c r="D171" s="1">
        <f>18184</f>
        <v>18184</v>
      </c>
      <c r="E171" s="1">
        <f>17.7578125</f>
        <v>17.7578125</v>
      </c>
    </row>
    <row r="172" spans="3:5" x14ac:dyDescent="0.25">
      <c r="C172" s="1">
        <f>23107</f>
        <v>23107</v>
      </c>
      <c r="D172" s="1">
        <f>18182</f>
        <v>18182</v>
      </c>
      <c r="E172" s="1">
        <f>17.755859375</f>
        <v>17.755859375</v>
      </c>
    </row>
    <row r="173" spans="3:5" x14ac:dyDescent="0.25">
      <c r="C173" s="1">
        <f>23232</f>
        <v>23232</v>
      </c>
      <c r="D173" s="1">
        <f>18280</f>
        <v>18280</v>
      </c>
      <c r="E173" s="1">
        <f>17.8515625</f>
        <v>17.8515625</v>
      </c>
    </row>
    <row r="174" spans="3:5" x14ac:dyDescent="0.25">
      <c r="C174" s="1">
        <f>23365</f>
        <v>23365</v>
      </c>
      <c r="D174" s="1">
        <f>18278</f>
        <v>18278</v>
      </c>
      <c r="E174" s="1">
        <f>17.849609375</f>
        <v>17.849609375</v>
      </c>
    </row>
    <row r="175" spans="3:5" x14ac:dyDescent="0.25">
      <c r="C175" s="1">
        <f>23502</f>
        <v>23502</v>
      </c>
      <c r="D175" s="1">
        <f>18280</f>
        <v>18280</v>
      </c>
      <c r="E175" s="1">
        <f>17.8515625</f>
        <v>17.8515625</v>
      </c>
    </row>
    <row r="176" spans="3:5" x14ac:dyDescent="0.25">
      <c r="C176" s="1">
        <f>23629</f>
        <v>23629</v>
      </c>
      <c r="D176" s="1">
        <f>18278</f>
        <v>18278</v>
      </c>
      <c r="E176" s="1">
        <f>17.849609375</f>
        <v>17.849609375</v>
      </c>
    </row>
    <row r="177" spans="3:5" x14ac:dyDescent="0.25">
      <c r="C177" s="1">
        <f>23774</f>
        <v>23774</v>
      </c>
      <c r="D177" s="1">
        <f>18344</f>
        <v>18344</v>
      </c>
      <c r="E177" s="1">
        <f>17.9140625</f>
        <v>17.9140625</v>
      </c>
    </row>
    <row r="178" spans="3:5" x14ac:dyDescent="0.25">
      <c r="C178" s="1">
        <f>23925</f>
        <v>23925</v>
      </c>
      <c r="D178" s="1">
        <f>19374</f>
        <v>19374</v>
      </c>
      <c r="E178" s="1">
        <f>18.919921875</f>
        <v>18.919921875</v>
      </c>
    </row>
    <row r="179" spans="3:5" x14ac:dyDescent="0.25">
      <c r="C179" s="1">
        <f>24051</f>
        <v>24051</v>
      </c>
      <c r="D179" s="1">
        <f>19384</f>
        <v>19384</v>
      </c>
      <c r="E179" s="1">
        <f>18.9296875</f>
        <v>18.9296875</v>
      </c>
    </row>
    <row r="180" spans="3:5" x14ac:dyDescent="0.25">
      <c r="C180" s="1">
        <f>24176</f>
        <v>24176</v>
      </c>
      <c r="D180" s="1">
        <f>19382</f>
        <v>19382</v>
      </c>
      <c r="E180" s="1">
        <f>18.927734375</f>
        <v>18.927734375</v>
      </c>
    </row>
    <row r="181" spans="3:5" x14ac:dyDescent="0.25">
      <c r="C181" s="1">
        <f>24305</f>
        <v>24305</v>
      </c>
      <c r="D181" s="1">
        <f>19384</f>
        <v>19384</v>
      </c>
      <c r="E181" s="1">
        <f>18.9296875</f>
        <v>18.9296875</v>
      </c>
    </row>
    <row r="182" spans="3:5" x14ac:dyDescent="0.25">
      <c r="C182" s="1">
        <f>24430</f>
        <v>24430</v>
      </c>
      <c r="D182" s="1">
        <f>19382</f>
        <v>19382</v>
      </c>
      <c r="E182" s="1">
        <f>18.927734375</f>
        <v>18.927734375</v>
      </c>
    </row>
    <row r="183" spans="3:5" x14ac:dyDescent="0.25">
      <c r="C183" s="1">
        <f>24564</f>
        <v>24564</v>
      </c>
      <c r="D183" s="1">
        <f>19383</f>
        <v>19383</v>
      </c>
      <c r="E183" s="1">
        <f>18.9287109375</f>
        <v>18.9287109375</v>
      </c>
    </row>
    <row r="184" spans="3:5" x14ac:dyDescent="0.25">
      <c r="C184" s="1">
        <f>24687</f>
        <v>24687</v>
      </c>
      <c r="D184" s="1">
        <f>19382</f>
        <v>19382</v>
      </c>
      <c r="E184" s="1">
        <f>18.927734375</f>
        <v>18.927734375</v>
      </c>
    </row>
    <row r="185" spans="3:5" x14ac:dyDescent="0.25">
      <c r="C185" s="1">
        <f>24816</f>
        <v>24816</v>
      </c>
      <c r="D185" s="1">
        <f>19383</f>
        <v>19383</v>
      </c>
      <c r="E185" s="1">
        <f>18.9287109375</f>
        <v>18.9287109375</v>
      </c>
    </row>
    <row r="186" spans="3:5" x14ac:dyDescent="0.25">
      <c r="C186" s="1">
        <f>24948</f>
        <v>24948</v>
      </c>
      <c r="D186" s="1">
        <f t="shared" ref="D186:D195" si="11">19382</f>
        <v>19382</v>
      </c>
      <c r="E186" s="1">
        <f t="shared" ref="E186:E195" si="12">18.927734375</f>
        <v>18.927734375</v>
      </c>
    </row>
    <row r="187" spans="3:5" x14ac:dyDescent="0.25">
      <c r="C187" s="1">
        <f>25065</f>
        <v>25065</v>
      </c>
      <c r="D187" s="1">
        <f t="shared" si="11"/>
        <v>19382</v>
      </c>
      <c r="E187" s="1">
        <f t="shared" si="12"/>
        <v>18.927734375</v>
      </c>
    </row>
    <row r="188" spans="3:5" x14ac:dyDescent="0.25">
      <c r="C188" s="1">
        <f>25198</f>
        <v>25198</v>
      </c>
      <c r="D188" s="1">
        <f t="shared" si="11"/>
        <v>19382</v>
      </c>
      <c r="E188" s="1">
        <f t="shared" si="12"/>
        <v>18.927734375</v>
      </c>
    </row>
    <row r="189" spans="3:5" x14ac:dyDescent="0.25">
      <c r="C189" s="1">
        <f>25323</f>
        <v>25323</v>
      </c>
      <c r="D189" s="1">
        <f t="shared" si="11"/>
        <v>19382</v>
      </c>
      <c r="E189" s="1">
        <f t="shared" si="12"/>
        <v>18.927734375</v>
      </c>
    </row>
    <row r="190" spans="3:5" x14ac:dyDescent="0.25">
      <c r="C190" s="1">
        <f>25450</f>
        <v>25450</v>
      </c>
      <c r="D190" s="1">
        <f t="shared" si="11"/>
        <v>19382</v>
      </c>
      <c r="E190" s="1">
        <f t="shared" si="12"/>
        <v>18.927734375</v>
      </c>
    </row>
    <row r="191" spans="3:5" x14ac:dyDescent="0.25">
      <c r="C191" s="1">
        <f>25581</f>
        <v>25581</v>
      </c>
      <c r="D191" s="1">
        <f t="shared" si="11"/>
        <v>19382</v>
      </c>
      <c r="E191" s="1">
        <f t="shared" si="12"/>
        <v>18.927734375</v>
      </c>
    </row>
    <row r="192" spans="3:5" x14ac:dyDescent="0.25">
      <c r="C192" s="1">
        <f>25740</f>
        <v>25740</v>
      </c>
      <c r="D192" s="1">
        <f t="shared" si="11"/>
        <v>19382</v>
      </c>
      <c r="E192" s="1">
        <f t="shared" si="12"/>
        <v>18.927734375</v>
      </c>
    </row>
    <row r="193" spans="3:5" x14ac:dyDescent="0.25">
      <c r="C193" s="1">
        <f>25878</f>
        <v>25878</v>
      </c>
      <c r="D193" s="1">
        <f t="shared" si="11"/>
        <v>19382</v>
      </c>
      <c r="E193" s="1">
        <f t="shared" si="12"/>
        <v>18.927734375</v>
      </c>
    </row>
    <row r="194" spans="3:5" x14ac:dyDescent="0.25">
      <c r="C194" s="1">
        <f>26017</f>
        <v>26017</v>
      </c>
      <c r="D194" s="1">
        <f t="shared" si="11"/>
        <v>19382</v>
      </c>
      <c r="E194" s="1">
        <f t="shared" si="12"/>
        <v>18.927734375</v>
      </c>
    </row>
    <row r="195" spans="3:5" x14ac:dyDescent="0.25">
      <c r="C195" s="1">
        <f>26136</f>
        <v>26136</v>
      </c>
      <c r="D195" s="1">
        <f t="shared" si="11"/>
        <v>19382</v>
      </c>
      <c r="E195" s="1">
        <f t="shared" si="12"/>
        <v>18.927734375</v>
      </c>
    </row>
    <row r="196" spans="3:5" x14ac:dyDescent="0.25">
      <c r="C196" s="1">
        <f>26265</f>
        <v>26265</v>
      </c>
      <c r="D196" s="1">
        <f>19384</f>
        <v>19384</v>
      </c>
      <c r="E196" s="1">
        <f>18.9296875</f>
        <v>18.9296875</v>
      </c>
    </row>
    <row r="197" spans="3:5" x14ac:dyDescent="0.25">
      <c r="C197" s="1">
        <f>26407</f>
        <v>26407</v>
      </c>
      <c r="D197" s="1">
        <f>19382</f>
        <v>19382</v>
      </c>
      <c r="E197" s="1">
        <f>18.927734375</f>
        <v>18.927734375</v>
      </c>
    </row>
    <row r="198" spans="3:5" x14ac:dyDescent="0.25">
      <c r="C198" s="1">
        <f>26539</f>
        <v>26539</v>
      </c>
      <c r="D198" s="1">
        <f>19383</f>
        <v>19383</v>
      </c>
      <c r="E198" s="1">
        <f>18.9287109375</f>
        <v>18.9287109375</v>
      </c>
    </row>
    <row r="199" spans="3:5" x14ac:dyDescent="0.25">
      <c r="C199" s="1">
        <f>26685</f>
        <v>26685</v>
      </c>
      <c r="D199" s="1">
        <f>19586</f>
        <v>19586</v>
      </c>
      <c r="E199" s="1">
        <f>19.126953125</f>
        <v>19.126953125</v>
      </c>
    </row>
    <row r="200" spans="3:5" x14ac:dyDescent="0.25">
      <c r="C200" s="1">
        <f>26798</f>
        <v>26798</v>
      </c>
      <c r="D200" s="1">
        <f>19586</f>
        <v>19586</v>
      </c>
      <c r="E200" s="1">
        <f>19.126953125</f>
        <v>19.126953125</v>
      </c>
    </row>
    <row r="201" spans="3:5" x14ac:dyDescent="0.25">
      <c r="C201" s="1">
        <f>26940</f>
        <v>26940</v>
      </c>
      <c r="D201" s="1">
        <f>19586</f>
        <v>19586</v>
      </c>
      <c r="E201" s="1">
        <f>19.126953125</f>
        <v>19.126953125</v>
      </c>
    </row>
    <row r="202" spans="3:5" x14ac:dyDescent="0.25">
      <c r="C202" s="1">
        <f>27112</f>
        <v>27112</v>
      </c>
      <c r="D202" s="1">
        <f>19587</f>
        <v>19587</v>
      </c>
      <c r="E202" s="1">
        <f>19.1279296875</f>
        <v>19.1279296875</v>
      </c>
    </row>
    <row r="203" spans="3:5" x14ac:dyDescent="0.25">
      <c r="C203" s="1">
        <f>27269</f>
        <v>27269</v>
      </c>
      <c r="D203" s="1">
        <f>19586</f>
        <v>19586</v>
      </c>
      <c r="E203" s="1">
        <f>19.126953125</f>
        <v>19.126953125</v>
      </c>
    </row>
    <row r="204" spans="3:5" x14ac:dyDescent="0.25">
      <c r="C204" s="1">
        <f>27470</f>
        <v>27470</v>
      </c>
      <c r="D204" s="1">
        <f>19586</f>
        <v>19586</v>
      </c>
      <c r="E204" s="1">
        <f>19.126953125</f>
        <v>19.126953125</v>
      </c>
    </row>
    <row r="205" spans="3:5" x14ac:dyDescent="0.25">
      <c r="C205" s="1">
        <f>27617</f>
        <v>27617</v>
      </c>
      <c r="D205" s="1">
        <f>19586</f>
        <v>19586</v>
      </c>
      <c r="E205" s="1">
        <f>19.126953125</f>
        <v>19.126953125</v>
      </c>
    </row>
    <row r="206" spans="3:5" x14ac:dyDescent="0.25">
      <c r="C206" s="1">
        <f>27780</f>
        <v>27780</v>
      </c>
      <c r="D206" s="1">
        <f>19586</f>
        <v>19586</v>
      </c>
      <c r="E206" s="1">
        <f>19.126953125</f>
        <v>19.126953125</v>
      </c>
    </row>
    <row r="207" spans="3:5" x14ac:dyDescent="0.25">
      <c r="C207" s="1">
        <f>27951</f>
        <v>27951</v>
      </c>
      <c r="D207" s="1">
        <f>19587</f>
        <v>19587</v>
      </c>
      <c r="E207" s="1">
        <f>19.1279296875</f>
        <v>19.1279296875</v>
      </c>
    </row>
    <row r="208" spans="3:5" x14ac:dyDescent="0.25">
      <c r="C208" s="1">
        <f>28129</f>
        <v>28129</v>
      </c>
      <c r="D208" s="1">
        <f>19586</f>
        <v>19586</v>
      </c>
      <c r="E208" s="1">
        <f>19.126953125</f>
        <v>19.126953125</v>
      </c>
    </row>
    <row r="209" spans="3:5" x14ac:dyDescent="0.25">
      <c r="C209" s="1">
        <f>28296</f>
        <v>28296</v>
      </c>
      <c r="D209" s="1">
        <f>19588</f>
        <v>19588</v>
      </c>
      <c r="E209" s="1">
        <f>19.12890625</f>
        <v>19.12890625</v>
      </c>
    </row>
    <row r="210" spans="3:5" x14ac:dyDescent="0.25">
      <c r="C210" s="1">
        <f>28454</f>
        <v>28454</v>
      </c>
      <c r="D210" s="1">
        <f>19586</f>
        <v>19586</v>
      </c>
      <c r="E210" s="1">
        <f t="shared" ref="E210:E215" si="13">19.126953125</f>
        <v>19.126953125</v>
      </c>
    </row>
    <row r="211" spans="3:5" x14ac:dyDescent="0.25">
      <c r="C211" s="1">
        <f>28624</f>
        <v>28624</v>
      </c>
      <c r="D211" s="1">
        <f>19586</f>
        <v>19586</v>
      </c>
      <c r="E211" s="1">
        <f t="shared" si="13"/>
        <v>19.126953125</v>
      </c>
    </row>
    <row r="212" spans="3:5" x14ac:dyDescent="0.25">
      <c r="C212" s="1">
        <f>28819</f>
        <v>28819</v>
      </c>
      <c r="D212" s="1">
        <f>19586</f>
        <v>19586</v>
      </c>
      <c r="E212" s="1">
        <f t="shared" si="13"/>
        <v>19.126953125</v>
      </c>
    </row>
    <row r="213" spans="3:5" x14ac:dyDescent="0.25">
      <c r="C213" s="1">
        <f>28975</f>
        <v>28975</v>
      </c>
      <c r="D213" s="1">
        <f>19586</f>
        <v>19586</v>
      </c>
      <c r="E213" s="1">
        <f t="shared" si="13"/>
        <v>19.126953125</v>
      </c>
    </row>
    <row r="214" spans="3:5" x14ac:dyDescent="0.25">
      <c r="C214" s="1">
        <f>29132</f>
        <v>29132</v>
      </c>
      <c r="D214" s="1">
        <f>19586</f>
        <v>19586</v>
      </c>
      <c r="E214" s="1">
        <f t="shared" si="13"/>
        <v>19.126953125</v>
      </c>
    </row>
    <row r="215" spans="3:5" x14ac:dyDescent="0.25">
      <c r="C215" s="1">
        <f>29301</f>
        <v>29301</v>
      </c>
      <c r="D215" s="1">
        <f>19586</f>
        <v>19586</v>
      </c>
      <c r="E215" s="1">
        <f t="shared" si="13"/>
        <v>19.126953125</v>
      </c>
    </row>
    <row r="216" spans="3:5" x14ac:dyDescent="0.25">
      <c r="C216" s="1">
        <f>29464</f>
        <v>29464</v>
      </c>
      <c r="D216" s="1">
        <f>19587</f>
        <v>19587</v>
      </c>
      <c r="E216" s="1">
        <f>19.1279296875</f>
        <v>19.1279296875</v>
      </c>
    </row>
    <row r="217" spans="3:5" x14ac:dyDescent="0.25">
      <c r="C217" s="1">
        <f>29620</f>
        <v>29620</v>
      </c>
      <c r="D217" s="1">
        <f>19586</f>
        <v>19586</v>
      </c>
      <c r="E217" s="1">
        <f>19.126953125</f>
        <v>19.126953125</v>
      </c>
    </row>
    <row r="218" spans="3:5" x14ac:dyDescent="0.25">
      <c r="C218" s="1">
        <f>29782</f>
        <v>29782</v>
      </c>
      <c r="D218" s="1">
        <f>19619</f>
        <v>19619</v>
      </c>
      <c r="E218" s="1">
        <f>19.1591796875</f>
        <v>19.1591796875</v>
      </c>
    </row>
    <row r="219" spans="3:5" x14ac:dyDescent="0.25">
      <c r="C219" s="1">
        <f>29901</f>
        <v>29901</v>
      </c>
      <c r="D219" s="1">
        <f>19434</f>
        <v>19434</v>
      </c>
      <c r="E219" s="1">
        <f t="shared" ref="E219:E224" si="14">18.978515625</f>
        <v>18.978515625</v>
      </c>
    </row>
    <row r="220" spans="3:5" x14ac:dyDescent="0.25">
      <c r="C220" s="1">
        <f>30020</f>
        <v>30020</v>
      </c>
      <c r="D220" s="1">
        <f>19434</f>
        <v>19434</v>
      </c>
      <c r="E220" s="1">
        <f t="shared" si="14"/>
        <v>18.978515625</v>
      </c>
    </row>
    <row r="221" spans="3:5" x14ac:dyDescent="0.25">
      <c r="C221" s="1">
        <f>30131</f>
        <v>30131</v>
      </c>
      <c r="D221" s="1">
        <f>19434</f>
        <v>19434</v>
      </c>
      <c r="E221" s="1">
        <f t="shared" si="14"/>
        <v>18.978515625</v>
      </c>
    </row>
    <row r="222" spans="3:5" x14ac:dyDescent="0.25">
      <c r="C222" s="1">
        <f>30256</f>
        <v>30256</v>
      </c>
      <c r="D222" s="1">
        <f>19434</f>
        <v>19434</v>
      </c>
      <c r="E222" s="1">
        <f t="shared" si="14"/>
        <v>18.978515625</v>
      </c>
    </row>
    <row r="223" spans="3:5" x14ac:dyDescent="0.25">
      <c r="C223" s="1">
        <f>30379</f>
        <v>30379</v>
      </c>
      <c r="D223" s="1">
        <f>19434</f>
        <v>19434</v>
      </c>
      <c r="E223" s="1">
        <f t="shared" si="14"/>
        <v>18.978515625</v>
      </c>
    </row>
    <row r="224" spans="3:5" x14ac:dyDescent="0.25">
      <c r="C224" s="1">
        <f>30516</f>
        <v>30516</v>
      </c>
      <c r="D224" s="1">
        <f>19434</f>
        <v>19434</v>
      </c>
      <c r="E224" s="1">
        <f t="shared" si="14"/>
        <v>18.978515625</v>
      </c>
    </row>
    <row r="225" spans="3:5" x14ac:dyDescent="0.25">
      <c r="C225" s="1">
        <f>30663</f>
        <v>30663</v>
      </c>
      <c r="D225" s="1">
        <f>19435</f>
        <v>19435</v>
      </c>
      <c r="E225" s="1">
        <f>18.9794921875</f>
        <v>18.9794921875</v>
      </c>
    </row>
    <row r="226" spans="3:5" x14ac:dyDescent="0.25">
      <c r="C226" s="1">
        <f>30815</f>
        <v>30815</v>
      </c>
      <c r="D226" s="1">
        <f>19434</f>
        <v>19434</v>
      </c>
      <c r="E226" s="1">
        <f>18.978515625</f>
        <v>18.978515625</v>
      </c>
    </row>
    <row r="227" spans="3:5" x14ac:dyDescent="0.25">
      <c r="C227" s="1">
        <f>31000</f>
        <v>31000</v>
      </c>
      <c r="D227" s="1">
        <f>19536</f>
        <v>19536</v>
      </c>
      <c r="E227" s="1">
        <f>19.078125</f>
        <v>19.078125</v>
      </c>
    </row>
    <row r="228" spans="3:5" x14ac:dyDescent="0.25">
      <c r="C228" s="1">
        <f>31137</f>
        <v>31137</v>
      </c>
      <c r="D228" s="1">
        <f>19582</f>
        <v>19582</v>
      </c>
      <c r="E228" s="1">
        <f>19.123046875</f>
        <v>19.123046875</v>
      </c>
    </row>
    <row r="229" spans="3:5" x14ac:dyDescent="0.25">
      <c r="C229" s="1">
        <f>31271</f>
        <v>31271</v>
      </c>
      <c r="D229" s="1">
        <f>19584</f>
        <v>19584</v>
      </c>
      <c r="E229" s="1">
        <f>19.125</f>
        <v>19.125</v>
      </c>
    </row>
    <row r="230" spans="3:5" x14ac:dyDescent="0.25">
      <c r="C230" s="1">
        <f>31396</f>
        <v>31396</v>
      </c>
      <c r="D230" s="1">
        <f>19582</f>
        <v>19582</v>
      </c>
      <c r="E230" s="1">
        <f>19.123046875</f>
        <v>19.123046875</v>
      </c>
    </row>
    <row r="231" spans="3:5" x14ac:dyDescent="0.25">
      <c r="C231" s="1">
        <f>31538</f>
        <v>31538</v>
      </c>
      <c r="D231" s="1">
        <f>19584</f>
        <v>19584</v>
      </c>
      <c r="E231" s="1">
        <f>19.125</f>
        <v>19.125</v>
      </c>
    </row>
    <row r="232" spans="3:5" x14ac:dyDescent="0.25">
      <c r="C232" s="1">
        <f>31656</f>
        <v>31656</v>
      </c>
      <c r="D232" s="1">
        <f>19582</f>
        <v>19582</v>
      </c>
      <c r="E232" s="1">
        <f>19.123046875</f>
        <v>19.123046875</v>
      </c>
    </row>
    <row r="233" spans="3:5" x14ac:dyDescent="0.25">
      <c r="C233" s="1">
        <f>31778</f>
        <v>31778</v>
      </c>
      <c r="D233" s="1">
        <f>19582</f>
        <v>19582</v>
      </c>
      <c r="E233" s="1">
        <f>19.123046875</f>
        <v>19.123046875</v>
      </c>
    </row>
    <row r="234" spans="3:5" x14ac:dyDescent="0.25">
      <c r="C234" s="1">
        <f>31896</f>
        <v>31896</v>
      </c>
      <c r="D234" s="1">
        <f>19582</f>
        <v>19582</v>
      </c>
      <c r="E234" s="1">
        <f>19.123046875</f>
        <v>19.123046875</v>
      </c>
    </row>
    <row r="235" spans="3:5" x14ac:dyDescent="0.25">
      <c r="C235" s="1">
        <f>32021</f>
        <v>32021</v>
      </c>
      <c r="D235" s="1">
        <f>19582</f>
        <v>19582</v>
      </c>
      <c r="E235" s="1">
        <f>19.123046875</f>
        <v>19.123046875</v>
      </c>
    </row>
    <row r="236" spans="3:5" x14ac:dyDescent="0.25">
      <c r="C236" s="1">
        <f>32147</f>
        <v>32147</v>
      </c>
      <c r="D236" s="1">
        <f>19584</f>
        <v>19584</v>
      </c>
      <c r="E236" s="1">
        <f>19.125</f>
        <v>19.125</v>
      </c>
    </row>
    <row r="237" spans="3:5" x14ac:dyDescent="0.25">
      <c r="C237" s="1">
        <f>32257</f>
        <v>32257</v>
      </c>
      <c r="D237" s="1">
        <f>19582</f>
        <v>19582</v>
      </c>
      <c r="E237" s="1">
        <f>19.123046875</f>
        <v>19.123046875</v>
      </c>
    </row>
    <row r="238" spans="3:5" x14ac:dyDescent="0.25">
      <c r="C238" s="1">
        <f>32383</f>
        <v>32383</v>
      </c>
      <c r="D238" s="1">
        <f>19583</f>
        <v>19583</v>
      </c>
      <c r="E238" s="1">
        <f>19.1240234375</f>
        <v>19.1240234375</v>
      </c>
    </row>
    <row r="239" spans="3:5" x14ac:dyDescent="0.25">
      <c r="C239" s="1">
        <f>32520</f>
        <v>32520</v>
      </c>
      <c r="D239" s="1">
        <f>19582</f>
        <v>19582</v>
      </c>
      <c r="E239" s="1">
        <f>19.123046875</f>
        <v>19.123046875</v>
      </c>
    </row>
    <row r="240" spans="3:5" x14ac:dyDescent="0.25">
      <c r="C240" s="1">
        <f>32700</f>
        <v>32700</v>
      </c>
      <c r="D240" s="1">
        <f>19584</f>
        <v>19584</v>
      </c>
      <c r="E240" s="1">
        <f>19.125</f>
        <v>19.125</v>
      </c>
    </row>
    <row r="241" spans="3:5" x14ac:dyDescent="0.25">
      <c r="C241" s="1">
        <f>32828</f>
        <v>32828</v>
      </c>
      <c r="D241" s="1">
        <f>19438</f>
        <v>19438</v>
      </c>
      <c r="E241" s="1">
        <f>18.982421875</f>
        <v>18.982421875</v>
      </c>
    </row>
    <row r="242" spans="3:5" x14ac:dyDescent="0.25">
      <c r="C242" s="1">
        <f>32961</f>
        <v>32961</v>
      </c>
      <c r="D242" s="1">
        <f>19440</f>
        <v>19440</v>
      </c>
      <c r="E242" s="1">
        <f>18.984375</f>
        <v>18.984375</v>
      </c>
    </row>
    <row r="243" spans="3:5" x14ac:dyDescent="0.25">
      <c r="C243" s="1">
        <f>33081</f>
        <v>33081</v>
      </c>
      <c r="D243" s="1">
        <f>19438</f>
        <v>19438</v>
      </c>
      <c r="E243" s="1">
        <f>18.982421875</f>
        <v>18.982421875</v>
      </c>
    </row>
    <row r="244" spans="3:5" x14ac:dyDescent="0.25">
      <c r="C244" s="1">
        <f>33223</f>
        <v>33223</v>
      </c>
      <c r="D244" s="1">
        <f>19552</f>
        <v>19552</v>
      </c>
      <c r="E244" s="1">
        <f>19.09375</f>
        <v>19.09375</v>
      </c>
    </row>
    <row r="245" spans="3:5" x14ac:dyDescent="0.25">
      <c r="C245" s="1">
        <f>33342</f>
        <v>33342</v>
      </c>
      <c r="D245" s="1">
        <f>19550</f>
        <v>19550</v>
      </c>
      <c r="E245" s="1">
        <f>19.091796875</f>
        <v>19.091796875</v>
      </c>
    </row>
    <row r="246" spans="3:5" x14ac:dyDescent="0.25">
      <c r="C246" s="1">
        <f>33466</f>
        <v>33466</v>
      </c>
      <c r="D246" s="1">
        <f>19550</f>
        <v>19550</v>
      </c>
      <c r="E246" s="1">
        <f>19.091796875</f>
        <v>19.091796875</v>
      </c>
    </row>
    <row r="247" spans="3:5" x14ac:dyDescent="0.25">
      <c r="C247" s="1">
        <f>33577</f>
        <v>33577</v>
      </c>
      <c r="D247" s="1">
        <f>19550</f>
        <v>19550</v>
      </c>
      <c r="E247" s="1">
        <f>19.091796875</f>
        <v>19.091796875</v>
      </c>
    </row>
    <row r="248" spans="3:5" x14ac:dyDescent="0.25">
      <c r="C248" s="1">
        <f>33708</f>
        <v>33708</v>
      </c>
      <c r="D248" s="1">
        <f>19594</f>
        <v>19594</v>
      </c>
      <c r="E248" s="1">
        <f>19.134765625</f>
        <v>19.134765625</v>
      </c>
    </row>
    <row r="249" spans="3:5" x14ac:dyDescent="0.25">
      <c r="C249" s="1">
        <f>33834</f>
        <v>33834</v>
      </c>
      <c r="D249" s="1">
        <f>19594</f>
        <v>19594</v>
      </c>
      <c r="E249" s="1">
        <f>19.134765625</f>
        <v>19.134765625</v>
      </c>
    </row>
    <row r="250" spans="3:5" x14ac:dyDescent="0.25">
      <c r="C250" s="1">
        <f>33993</f>
        <v>33993</v>
      </c>
      <c r="D250" s="1">
        <f>19630</f>
        <v>19630</v>
      </c>
      <c r="E250" s="1">
        <f t="shared" ref="E250:E256" si="15">19.169921875</f>
        <v>19.169921875</v>
      </c>
    </row>
    <row r="251" spans="3:5" x14ac:dyDescent="0.25">
      <c r="C251" s="1">
        <f>34137</f>
        <v>34137</v>
      </c>
      <c r="D251" s="1">
        <f>19630</f>
        <v>19630</v>
      </c>
      <c r="E251" s="1">
        <f t="shared" si="15"/>
        <v>19.169921875</v>
      </c>
    </row>
    <row r="252" spans="3:5" x14ac:dyDescent="0.25">
      <c r="C252" s="1">
        <f>34263</f>
        <v>34263</v>
      </c>
      <c r="D252" s="1">
        <f>19630</f>
        <v>19630</v>
      </c>
      <c r="E252" s="1">
        <f t="shared" si="15"/>
        <v>19.169921875</v>
      </c>
    </row>
    <row r="253" spans="3:5" x14ac:dyDescent="0.25">
      <c r="C253" s="1">
        <f>34384</f>
        <v>34384</v>
      </c>
      <c r="D253" s="1">
        <f>19630</f>
        <v>19630</v>
      </c>
      <c r="E253" s="1">
        <f t="shared" si="15"/>
        <v>19.169921875</v>
      </c>
    </row>
    <row r="254" spans="3:5" x14ac:dyDescent="0.25">
      <c r="C254" s="1">
        <f>34511</f>
        <v>34511</v>
      </c>
      <c r="D254" s="1">
        <f>19630</f>
        <v>19630</v>
      </c>
      <c r="E254" s="1">
        <f t="shared" si="15"/>
        <v>19.169921875</v>
      </c>
    </row>
    <row r="255" spans="3:5" x14ac:dyDescent="0.25">
      <c r="C255" s="1">
        <f>34659</f>
        <v>34659</v>
      </c>
      <c r="D255" s="1">
        <f>19630</f>
        <v>19630</v>
      </c>
      <c r="E255" s="1">
        <f t="shared" si="15"/>
        <v>19.169921875</v>
      </c>
    </row>
    <row r="256" spans="3:5" x14ac:dyDescent="0.25">
      <c r="C256" s="1">
        <f>34803</f>
        <v>34803</v>
      </c>
      <c r="D256" s="1">
        <f>19630</f>
        <v>19630</v>
      </c>
      <c r="E256" s="1">
        <f t="shared" si="15"/>
        <v>19.169921875</v>
      </c>
    </row>
    <row r="257" spans="3:5" x14ac:dyDescent="0.25">
      <c r="C257" s="1">
        <f>34925</f>
        <v>34925</v>
      </c>
      <c r="D257" s="1">
        <f>19632</f>
        <v>19632</v>
      </c>
      <c r="E257" s="1">
        <f>19.171875</f>
        <v>19.171875</v>
      </c>
    </row>
    <row r="258" spans="3:5" x14ac:dyDescent="0.25">
      <c r="C258" s="1">
        <f>35047</f>
        <v>35047</v>
      </c>
      <c r="D258" s="1">
        <f>19630</f>
        <v>19630</v>
      </c>
      <c r="E258" s="1">
        <f>19.169921875</f>
        <v>19.169921875</v>
      </c>
    </row>
    <row r="259" spans="3:5" x14ac:dyDescent="0.25">
      <c r="C259" s="1">
        <f>35175</f>
        <v>35175</v>
      </c>
      <c r="D259" s="1">
        <f>19632</f>
        <v>19632</v>
      </c>
      <c r="E259" s="1">
        <f>19.171875</f>
        <v>19.171875</v>
      </c>
    </row>
    <row r="260" spans="3:5" x14ac:dyDescent="0.25">
      <c r="C260" s="1">
        <f>35289</f>
        <v>35289</v>
      </c>
      <c r="D260" s="1">
        <f>19630</f>
        <v>19630</v>
      </c>
      <c r="E260" s="1">
        <f>19.169921875</f>
        <v>19.169921875</v>
      </c>
    </row>
    <row r="261" spans="3:5" x14ac:dyDescent="0.25">
      <c r="C261" s="1">
        <f>35432</f>
        <v>35432</v>
      </c>
      <c r="D261" s="1">
        <f>19632</f>
        <v>19632</v>
      </c>
      <c r="E261" s="1">
        <f>19.171875</f>
        <v>19.171875</v>
      </c>
    </row>
    <row r="262" spans="3:5" x14ac:dyDescent="0.25">
      <c r="C262" s="1">
        <f>35572</f>
        <v>35572</v>
      </c>
      <c r="D262" s="1">
        <f>19630</f>
        <v>19630</v>
      </c>
      <c r="E262" s="1">
        <f t="shared" ref="E262:E267" si="16">19.169921875</f>
        <v>19.169921875</v>
      </c>
    </row>
    <row r="263" spans="3:5" x14ac:dyDescent="0.25">
      <c r="C263" s="1">
        <f>35711</f>
        <v>35711</v>
      </c>
      <c r="D263" s="1">
        <f>19630</f>
        <v>19630</v>
      </c>
      <c r="E263" s="1">
        <f t="shared" si="16"/>
        <v>19.169921875</v>
      </c>
    </row>
    <row r="264" spans="3:5" x14ac:dyDescent="0.25">
      <c r="C264" s="1">
        <f>35858</f>
        <v>35858</v>
      </c>
      <c r="D264" s="1">
        <f>19630</f>
        <v>19630</v>
      </c>
      <c r="E264" s="1">
        <f t="shared" si="16"/>
        <v>19.169921875</v>
      </c>
    </row>
    <row r="265" spans="3:5" x14ac:dyDescent="0.25">
      <c r="C265" s="1">
        <f>35993</f>
        <v>35993</v>
      </c>
      <c r="D265" s="1">
        <f>19630</f>
        <v>19630</v>
      </c>
      <c r="E265" s="1">
        <f t="shared" si="16"/>
        <v>19.169921875</v>
      </c>
    </row>
    <row r="266" spans="3:5" x14ac:dyDescent="0.25">
      <c r="C266" s="1">
        <f>36125</f>
        <v>36125</v>
      </c>
      <c r="D266" s="1">
        <f>19630</f>
        <v>19630</v>
      </c>
      <c r="E266" s="1">
        <f t="shared" si="16"/>
        <v>19.169921875</v>
      </c>
    </row>
    <row r="267" spans="3:5" x14ac:dyDescent="0.25">
      <c r="C267" s="1">
        <f>36264</f>
        <v>36264</v>
      </c>
      <c r="D267" s="1">
        <f>19630</f>
        <v>19630</v>
      </c>
      <c r="E267" s="1">
        <f t="shared" si="16"/>
        <v>19.169921875</v>
      </c>
    </row>
    <row r="268" spans="3:5" x14ac:dyDescent="0.25">
      <c r="C268" s="1">
        <f>36401</f>
        <v>36401</v>
      </c>
      <c r="D268" s="1">
        <f>19632</f>
        <v>19632</v>
      </c>
      <c r="E268" s="1">
        <f>19.171875</f>
        <v>19.171875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2016-01-08T15:46:54Z</cp:lastPrinted>
  <dcterms:created xsi:type="dcterms:W3CDTF">2016-01-08T15:46:54Z</dcterms:created>
  <dcterms:modified xsi:type="dcterms:W3CDTF">2016-01-08T15:36:48Z</dcterms:modified>
</cp:coreProperties>
</file>