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col\Dropbox\School\Masterproef\Metingen\Android\Low-end\PhoneGapHelloWorld\"/>
    </mc:Choice>
  </mc:AlternateContent>
  <bookViews>
    <workbookView xWindow="240" yWindow="96" windowWidth="11100" windowHeight="6708" activeTab="1"/>
  </bookViews>
  <sheets>
    <sheet name="Grafiek" sheetId="1" r:id="rId1"/>
    <sheet name="Sheet1" sheetId="2" r:id="rId2"/>
  </sheets>
  <calcPr calcId="152511"/>
</workbook>
</file>

<file path=xl/calcChain.xml><?xml version="1.0" encoding="utf-8"?>
<calcChain xmlns="http://schemas.openxmlformats.org/spreadsheetml/2006/main">
  <c r="H13" i="2" l="1"/>
  <c r="E33" i="2"/>
  <c r="D33" i="2"/>
  <c r="C33" i="2"/>
  <c r="E32" i="2"/>
  <c r="D32" i="2"/>
  <c r="C32" i="2"/>
  <c r="E31" i="2"/>
  <c r="D31" i="2"/>
  <c r="C31" i="2"/>
  <c r="E30" i="2"/>
  <c r="D30" i="2"/>
  <c r="C30" i="2"/>
  <c r="E29" i="2"/>
  <c r="D29" i="2"/>
  <c r="C29" i="2"/>
  <c r="E28" i="2"/>
  <c r="D28" i="2"/>
  <c r="C28" i="2"/>
  <c r="E27" i="2"/>
  <c r="D27" i="2"/>
  <c r="C27" i="2"/>
  <c r="E26" i="2"/>
  <c r="D26" i="2"/>
  <c r="C26" i="2"/>
  <c r="E25" i="2"/>
  <c r="D25" i="2"/>
  <c r="C25" i="2"/>
  <c r="E24" i="2"/>
  <c r="D24" i="2"/>
  <c r="C24" i="2"/>
  <c r="E23" i="2"/>
  <c r="D23" i="2"/>
  <c r="C23" i="2"/>
  <c r="B23" i="2"/>
  <c r="A23" i="2"/>
  <c r="E22" i="2"/>
  <c r="D22" i="2"/>
  <c r="C22" i="2"/>
  <c r="B22" i="2"/>
  <c r="A22" i="2"/>
  <c r="E21" i="2"/>
  <c r="D21" i="2"/>
  <c r="C21" i="2"/>
  <c r="B21" i="2"/>
  <c r="A21" i="2"/>
  <c r="E20" i="2"/>
  <c r="D20" i="2"/>
  <c r="C20" i="2"/>
  <c r="B20" i="2"/>
  <c r="A20" i="2"/>
  <c r="E19" i="2"/>
  <c r="D19" i="2"/>
  <c r="C19" i="2"/>
  <c r="B19" i="2"/>
  <c r="A19" i="2"/>
  <c r="E18" i="2"/>
  <c r="D18" i="2"/>
  <c r="C18" i="2"/>
  <c r="B18" i="2"/>
  <c r="A18" i="2"/>
  <c r="E17" i="2"/>
  <c r="D17" i="2"/>
  <c r="C17" i="2"/>
  <c r="B17" i="2"/>
  <c r="A17" i="2"/>
  <c r="E16" i="2"/>
  <c r="D16" i="2"/>
  <c r="C16" i="2"/>
  <c r="B16" i="2"/>
  <c r="A16" i="2"/>
  <c r="E15" i="2"/>
  <c r="D15" i="2"/>
  <c r="C15" i="2"/>
  <c r="B15" i="2"/>
  <c r="A15" i="2"/>
  <c r="E14" i="2"/>
  <c r="D14" i="2"/>
  <c r="C14" i="2"/>
  <c r="B14" i="2"/>
  <c r="A14" i="2"/>
  <c r="E13" i="2"/>
  <c r="D13" i="2"/>
  <c r="C13" i="2"/>
  <c r="B13" i="2"/>
  <c r="A13" i="2"/>
  <c r="E12" i="2"/>
  <c r="D12" i="2"/>
  <c r="C12" i="2"/>
  <c r="B12" i="2"/>
  <c r="A12" i="2"/>
  <c r="E11" i="2"/>
  <c r="D11" i="2"/>
  <c r="C11" i="2"/>
  <c r="B11" i="2"/>
  <c r="A11" i="2"/>
  <c r="E10" i="2"/>
  <c r="D10" i="2"/>
  <c r="C10" i="2"/>
  <c r="B10" i="2"/>
  <c r="A10" i="2"/>
  <c r="E9" i="2"/>
  <c r="D9" i="2"/>
  <c r="C9" i="2"/>
  <c r="B9" i="2"/>
  <c r="A9" i="2"/>
  <c r="E8" i="2"/>
  <c r="D8" i="2"/>
  <c r="C8" i="2"/>
  <c r="B8" i="2"/>
  <c r="A8" i="2"/>
  <c r="E7" i="2"/>
  <c r="D7" i="2"/>
  <c r="C7" i="2"/>
  <c r="B7" i="2"/>
  <c r="A7" i="2"/>
  <c r="E6" i="2"/>
  <c r="D6" i="2"/>
  <c r="C6" i="2"/>
  <c r="B6" i="2"/>
  <c r="A6" i="2"/>
  <c r="G5" i="2"/>
  <c r="E5" i="2"/>
  <c r="D5" i="2"/>
  <c r="C5" i="2"/>
  <c r="B5" i="2"/>
  <c r="A5" i="2"/>
  <c r="E4" i="2"/>
  <c r="D4" i="2"/>
  <c r="C4" i="2"/>
  <c r="B4" i="2"/>
  <c r="A4" i="2"/>
  <c r="E3" i="2"/>
  <c r="D3" i="2"/>
  <c r="C3" i="2"/>
  <c r="B3" i="2"/>
  <c r="A3" i="2"/>
  <c r="G2" i="2"/>
  <c r="E2" i="2"/>
  <c r="D2" i="2"/>
  <c r="C2" i="2"/>
  <c r="B2" i="2"/>
  <c r="A2" i="2"/>
</calcChain>
</file>

<file path=xl/sharedStrings.xml><?xml version="1.0" encoding="utf-8"?>
<sst xmlns="http://schemas.openxmlformats.org/spreadsheetml/2006/main" count="7" uniqueCount="7">
  <si>
    <t>CPU Timestamps</t>
  </si>
  <si>
    <t>CPU VALUES (%)</t>
  </si>
  <si>
    <t>MEM Timestamps</t>
  </si>
  <si>
    <t>MEM VALUES (KB)</t>
  </si>
  <si>
    <t>AVERAGE: 369(22x)</t>
  </si>
  <si>
    <t>AVERAGE: 254(32x)</t>
  </si>
  <si>
    <t>begin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</si>
</sst>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indexed="64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Fill="1" applyBorder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CPU Usage (%)</c:v>
          </c:tx>
          <c:cat>
            <c:numRef>
              <c:f>Sheet1!$A$2:$A$23</c:f>
              <c:numCache>
                <c:formatCode>General</c:formatCode>
                <c:ptCount val="22"/>
                <c:pt idx="0">
                  <c:v>845</c:v>
                </c:pt>
                <c:pt idx="1">
                  <c:v>1283</c:v>
                </c:pt>
                <c:pt idx="2">
                  <c:v>1670</c:v>
                </c:pt>
                <c:pt idx="3">
                  <c:v>2046</c:v>
                </c:pt>
                <c:pt idx="4">
                  <c:v>2440</c:v>
                </c:pt>
                <c:pt idx="5">
                  <c:v>2809</c:v>
                </c:pt>
                <c:pt idx="6">
                  <c:v>3176</c:v>
                </c:pt>
                <c:pt idx="7">
                  <c:v>3583</c:v>
                </c:pt>
                <c:pt idx="8">
                  <c:v>3960</c:v>
                </c:pt>
                <c:pt idx="9">
                  <c:v>4326</c:v>
                </c:pt>
                <c:pt idx="10">
                  <c:v>4741</c:v>
                </c:pt>
                <c:pt idx="11">
                  <c:v>5101</c:v>
                </c:pt>
                <c:pt idx="12">
                  <c:v>5480</c:v>
                </c:pt>
                <c:pt idx="13">
                  <c:v>5846</c:v>
                </c:pt>
                <c:pt idx="14">
                  <c:v>6237</c:v>
                </c:pt>
                <c:pt idx="15">
                  <c:v>6652</c:v>
                </c:pt>
                <c:pt idx="16">
                  <c:v>7031</c:v>
                </c:pt>
                <c:pt idx="17">
                  <c:v>7426</c:v>
                </c:pt>
                <c:pt idx="18">
                  <c:v>7827</c:v>
                </c:pt>
                <c:pt idx="19">
                  <c:v>8226</c:v>
                </c:pt>
                <c:pt idx="20">
                  <c:v>8603</c:v>
                </c:pt>
                <c:pt idx="21">
                  <c:v>8970</c:v>
                </c:pt>
              </c:numCache>
            </c:numRef>
          </c:cat>
          <c:val>
            <c:numRef>
              <c:f>Sheet1!$B$2:$B$23</c:f>
              <c:numCache>
                <c:formatCode>General</c:formatCode>
                <c:ptCount val="22"/>
                <c:pt idx="0">
                  <c:v>0</c:v>
                </c:pt>
                <c:pt idx="1">
                  <c:v>20</c:v>
                </c:pt>
                <c:pt idx="2">
                  <c:v>9</c:v>
                </c:pt>
                <c:pt idx="3">
                  <c:v>0</c:v>
                </c:pt>
                <c:pt idx="4">
                  <c:v>14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95873984"/>
        <c:axId val="1095879968"/>
      </c:lineChart>
      <c:catAx>
        <c:axId val="1095873984"/>
        <c:scaling>
          <c:orientation val="minMax"/>
        </c:scaling>
        <c:delete val="0"/>
        <c:axPos val="b"/>
        <c:title>
          <c:tx>
            <c:rich>
              <a:bodyPr rot="0" anchor="ctr"/>
              <a:lstStyle/>
              <a:p>
                <a:pPr algn="ctr">
                  <a:defRPr sz="1800" b="1">
                    <a:solidFill>
                      <a:srgbClr val="000000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t>milliseconds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txPr>
          <a:bodyPr rot="-2700000" anchor="ctr"/>
          <a:lstStyle/>
          <a:p>
            <a:pPr algn="ctr">
              <a:defRPr sz="1800" b="1">
                <a:solidFill>
                  <a:srgbClr val="000000"/>
                </a:solidFill>
                <a:latin typeface="Arial" charset="0"/>
                <a:ea typeface="Arial" charset="0"/>
                <a:cs typeface="Arial" charset="0"/>
              </a:defRPr>
            </a:pPr>
            <a:endParaRPr lang="nl-NL"/>
          </a:p>
        </c:txPr>
        <c:crossAx val="10958799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095879968"/>
        <c:scaling>
          <c:orientation val="minMax"/>
          <c:max val="100"/>
        </c:scaling>
        <c:delete val="0"/>
        <c:axPos val="l"/>
        <c:majorGridlines/>
        <c:title>
          <c:tx>
            <c:rich>
              <a:bodyPr rot="-5400000" anchor="ctr"/>
              <a:lstStyle/>
              <a:p>
                <a:pPr algn="ctr">
                  <a:defRPr sz="1800" b="1">
                    <a:solidFill>
                      <a:srgbClr val="000000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t>CPU Usage (%)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crossAx val="1095873984"/>
        <c:crosses val="autoZero"/>
        <c:crossBetween val="between"/>
      </c:valAx>
      <c:spPr>
        <a:solidFill>
          <a:srgbClr val="C0C0C0">
            <a:alpha val="100000"/>
          </a:srgbClr>
        </a:solidFill>
        <a:ln w="9525">
          <a:solidFill>
            <a:srgbClr val="808080"/>
          </a:solidFill>
        </a:ln>
      </c:spPr>
    </c:plotArea>
    <c:plotVisOnly val="1"/>
    <c:dispBlanksAs val="gap"/>
    <c:showDLblsOverMax val="0"/>
  </c:chart>
  <c:spPr>
    <a:ln w="9525"/>
  </c:spPr>
  <c:txPr>
    <a:bodyPr rot="0" anchor="ctr"/>
    <a:lstStyle/>
    <a:p>
      <a:pPr algn="ctr">
        <a:defRPr sz="1000" b="0">
          <a:solidFill>
            <a:srgbClr val="000000"/>
          </a:solidFill>
          <a:latin typeface="Arial" charset="0"/>
          <a:ea typeface="Arial" charset="0"/>
          <a:cs typeface="Arial" charset="0"/>
        </a:defRPr>
      </a:pPr>
      <a:endParaRPr lang="nl-NL"/>
    </a:p>
  </c:txPr>
  <c:printSettings>
    <c:headerFooter/>
    <c:pageMargins b="1" l="0.75" r="0.75" t="1" header="0.5" footer="0.5"/>
    <c:pageSetup paperSize="9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MEM Usage (KB)</c:v>
          </c:tx>
          <c:cat>
            <c:numRef>
              <c:f>Sheet1!$C$2:$C$33</c:f>
              <c:numCache>
                <c:formatCode>General</c:formatCode>
                <c:ptCount val="32"/>
                <c:pt idx="0">
                  <c:v>900</c:v>
                </c:pt>
                <c:pt idx="1">
                  <c:v>1235</c:v>
                </c:pt>
                <c:pt idx="2">
                  <c:v>1613</c:v>
                </c:pt>
                <c:pt idx="3">
                  <c:v>1858</c:v>
                </c:pt>
                <c:pt idx="4">
                  <c:v>2113</c:v>
                </c:pt>
                <c:pt idx="5">
                  <c:v>2388</c:v>
                </c:pt>
                <c:pt idx="6">
                  <c:v>2643</c:v>
                </c:pt>
                <c:pt idx="7">
                  <c:v>2888</c:v>
                </c:pt>
                <c:pt idx="8">
                  <c:v>3146</c:v>
                </c:pt>
                <c:pt idx="9">
                  <c:v>3413</c:v>
                </c:pt>
                <c:pt idx="10">
                  <c:v>3664</c:v>
                </c:pt>
                <c:pt idx="11">
                  <c:v>3890</c:v>
                </c:pt>
                <c:pt idx="12">
                  <c:v>4167</c:v>
                </c:pt>
                <c:pt idx="13">
                  <c:v>4443</c:v>
                </c:pt>
                <c:pt idx="14">
                  <c:v>4680</c:v>
                </c:pt>
                <c:pt idx="15">
                  <c:v>4947</c:v>
                </c:pt>
                <c:pt idx="16">
                  <c:v>5195</c:v>
                </c:pt>
                <c:pt idx="17">
                  <c:v>5424</c:v>
                </c:pt>
                <c:pt idx="18">
                  <c:v>5692</c:v>
                </c:pt>
                <c:pt idx="19">
                  <c:v>5924</c:v>
                </c:pt>
                <c:pt idx="20">
                  <c:v>6275</c:v>
                </c:pt>
                <c:pt idx="21">
                  <c:v>6525</c:v>
                </c:pt>
                <c:pt idx="22">
                  <c:v>6772</c:v>
                </c:pt>
                <c:pt idx="23">
                  <c:v>7001</c:v>
                </c:pt>
                <c:pt idx="24">
                  <c:v>7311</c:v>
                </c:pt>
                <c:pt idx="25">
                  <c:v>7564</c:v>
                </c:pt>
                <c:pt idx="26">
                  <c:v>7793</c:v>
                </c:pt>
                <c:pt idx="27">
                  <c:v>8069</c:v>
                </c:pt>
                <c:pt idx="28">
                  <c:v>8299</c:v>
                </c:pt>
                <c:pt idx="29">
                  <c:v>8539</c:v>
                </c:pt>
                <c:pt idx="30">
                  <c:v>8792</c:v>
                </c:pt>
                <c:pt idx="31">
                  <c:v>9040</c:v>
                </c:pt>
              </c:numCache>
            </c:numRef>
          </c:cat>
          <c:val>
            <c:numRef>
              <c:f>Sheet1!$E$2:$E$33</c:f>
              <c:numCache>
                <c:formatCode>General</c:formatCode>
                <c:ptCount val="32"/>
                <c:pt idx="0">
                  <c:v>4.15625</c:v>
                </c:pt>
                <c:pt idx="1">
                  <c:v>18.607421875</c:v>
                </c:pt>
                <c:pt idx="2">
                  <c:v>23.9931640625</c:v>
                </c:pt>
                <c:pt idx="3">
                  <c:v>24.171875</c:v>
                </c:pt>
                <c:pt idx="4">
                  <c:v>24.171875</c:v>
                </c:pt>
                <c:pt idx="5">
                  <c:v>24.4462890625</c:v>
                </c:pt>
                <c:pt idx="6">
                  <c:v>24.6337890625</c:v>
                </c:pt>
                <c:pt idx="7">
                  <c:v>24.6337890625</c:v>
                </c:pt>
                <c:pt idx="8">
                  <c:v>24.6337890625</c:v>
                </c:pt>
                <c:pt idx="9">
                  <c:v>24.6337890625</c:v>
                </c:pt>
                <c:pt idx="10">
                  <c:v>24.6337890625</c:v>
                </c:pt>
                <c:pt idx="11">
                  <c:v>24.6337890625</c:v>
                </c:pt>
                <c:pt idx="12">
                  <c:v>24.6337890625</c:v>
                </c:pt>
                <c:pt idx="13">
                  <c:v>24.6337890625</c:v>
                </c:pt>
                <c:pt idx="14">
                  <c:v>24.6337890625</c:v>
                </c:pt>
                <c:pt idx="15">
                  <c:v>24.6337890625</c:v>
                </c:pt>
                <c:pt idx="16">
                  <c:v>24.6337890625</c:v>
                </c:pt>
                <c:pt idx="17">
                  <c:v>24.6337890625</c:v>
                </c:pt>
                <c:pt idx="18">
                  <c:v>24.6337890625</c:v>
                </c:pt>
                <c:pt idx="19">
                  <c:v>24.6337890625</c:v>
                </c:pt>
                <c:pt idx="20">
                  <c:v>24.6337890625</c:v>
                </c:pt>
                <c:pt idx="21">
                  <c:v>24.6376953125</c:v>
                </c:pt>
                <c:pt idx="22">
                  <c:v>24.6376953125</c:v>
                </c:pt>
                <c:pt idx="23">
                  <c:v>24.6376953125</c:v>
                </c:pt>
                <c:pt idx="24">
                  <c:v>24.6376953125</c:v>
                </c:pt>
                <c:pt idx="25">
                  <c:v>24.6376953125</c:v>
                </c:pt>
                <c:pt idx="26">
                  <c:v>24.6376953125</c:v>
                </c:pt>
                <c:pt idx="27">
                  <c:v>24.6376953125</c:v>
                </c:pt>
                <c:pt idx="28">
                  <c:v>24.6376953125</c:v>
                </c:pt>
                <c:pt idx="29">
                  <c:v>24.6376953125</c:v>
                </c:pt>
                <c:pt idx="30">
                  <c:v>24.6376953125</c:v>
                </c:pt>
                <c:pt idx="31">
                  <c:v>24.6376953125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95880512"/>
        <c:axId val="1095876704"/>
      </c:lineChart>
      <c:catAx>
        <c:axId val="1095880512"/>
        <c:scaling>
          <c:orientation val="minMax"/>
        </c:scaling>
        <c:delete val="0"/>
        <c:axPos val="b"/>
        <c:title>
          <c:tx>
            <c:rich>
              <a:bodyPr rot="0" anchor="ctr"/>
              <a:lstStyle/>
              <a:p>
                <a:pPr algn="ctr">
                  <a:defRPr sz="1800" b="1">
                    <a:solidFill>
                      <a:srgbClr val="000000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t>milliseconds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txPr>
          <a:bodyPr rot="-2700000" anchor="ctr"/>
          <a:lstStyle/>
          <a:p>
            <a:pPr algn="ctr">
              <a:defRPr sz="1800" b="1">
                <a:solidFill>
                  <a:srgbClr val="000000"/>
                </a:solidFill>
                <a:latin typeface="Arial" charset="0"/>
                <a:ea typeface="Arial" charset="0"/>
                <a:cs typeface="Arial" charset="0"/>
              </a:defRPr>
            </a:pPr>
            <a:endParaRPr lang="nl-NL"/>
          </a:p>
        </c:txPr>
        <c:crossAx val="109587670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095876704"/>
        <c:scaling>
          <c:orientation val="minMax"/>
        </c:scaling>
        <c:delete val="0"/>
        <c:axPos val="l"/>
        <c:majorGridlines/>
        <c:title>
          <c:tx>
            <c:rich>
              <a:bodyPr rot="-5400000" anchor="ctr"/>
              <a:lstStyle/>
              <a:p>
                <a:pPr algn="ctr">
                  <a:defRPr sz="1800" b="1">
                    <a:solidFill>
                      <a:srgbClr val="000000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t>MEM Usage (MB)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crossAx val="1095880512"/>
        <c:crosses val="autoZero"/>
        <c:crossBetween val="between"/>
      </c:valAx>
      <c:spPr>
        <a:solidFill>
          <a:srgbClr val="C0C0C0">
            <a:alpha val="100000"/>
          </a:srgbClr>
        </a:solidFill>
        <a:ln w="9525">
          <a:solidFill>
            <a:srgbClr val="808080"/>
          </a:solidFill>
        </a:ln>
      </c:spPr>
    </c:plotArea>
    <c:plotVisOnly val="1"/>
    <c:dispBlanksAs val="gap"/>
    <c:showDLblsOverMax val="0"/>
  </c:chart>
  <c:spPr>
    <a:ln w="9525"/>
  </c:spPr>
  <c:txPr>
    <a:bodyPr rot="0" anchor="ctr"/>
    <a:lstStyle/>
    <a:p>
      <a:pPr algn="ctr">
        <a:defRPr sz="1000" b="0">
          <a:solidFill>
            <a:srgbClr val="000000"/>
          </a:solidFill>
          <a:latin typeface="Arial" charset="0"/>
          <a:ea typeface="Arial" charset="0"/>
          <a:cs typeface="Arial" charset="0"/>
        </a:defRPr>
      </a:pPr>
      <a:endParaRPr lang="nl-NL"/>
    </a:p>
  </c:txPr>
  <c:printSettings>
    <c:headerFooter/>
    <c:pageMargins b="1" l="0.75" r="0.75" t="1" header="0.5" footer="0.5"/>
    <c:pageSetup paperSize="9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23</xdr:col>
      <xdr:colOff>0</xdr:colOff>
      <xdr:row>20</xdr:row>
      <xdr:rowOff>0</xdr:rowOff>
    </xdr:to>
    <xdr:graphicFrame macro="">
      <xdr:nvGraphicFramePr>
        <xdr:cNvPr id="2" name="Chart 1" descr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21</xdr:row>
      <xdr:rowOff>0</xdr:rowOff>
    </xdr:from>
    <xdr:to>
      <xdr:col>23</xdr:col>
      <xdr:colOff>0</xdr:colOff>
      <xdr:row>44</xdr:row>
      <xdr:rowOff>0</xdr:rowOff>
    </xdr:to>
    <xdr:graphicFrame macro="">
      <xdr:nvGraphicFramePr>
        <xdr:cNvPr id="3" name="Chart 2" descr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ColWidth="9.109375" defaultRowHeight="13.2" x14ac:dyDescent="0.25"/>
  <sheetData/>
  <pageMargins left="0.75" right="0.75" top="1" bottom="1" header="0.5" footer="0.5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3"/>
  <sheetViews>
    <sheetView tabSelected="1" topLeftCell="A5" workbookViewId="0">
      <selection activeCell="H14" sqref="H14"/>
    </sheetView>
  </sheetViews>
  <sheetFormatPr defaultColWidth="9.109375" defaultRowHeight="13.2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G1" s="1" t="s">
        <v>4</v>
      </c>
    </row>
    <row r="2" spans="1:8" x14ac:dyDescent="0.25">
      <c r="A2" s="1">
        <f>845</f>
        <v>845</v>
      </c>
      <c r="B2" s="1">
        <f>0</f>
        <v>0</v>
      </c>
      <c r="C2" s="1">
        <f>900</f>
        <v>900</v>
      </c>
      <c r="D2" s="1">
        <f>4256</f>
        <v>4256</v>
      </c>
      <c r="E2" s="1">
        <f>4.15625</f>
        <v>4.15625</v>
      </c>
      <c r="G2" s="1">
        <f>369</f>
        <v>369</v>
      </c>
    </row>
    <row r="3" spans="1:8" x14ac:dyDescent="0.25">
      <c r="A3" s="1">
        <f>1283</f>
        <v>1283</v>
      </c>
      <c r="B3" s="1">
        <f>20</f>
        <v>20</v>
      </c>
      <c r="C3" s="1">
        <f>1235</f>
        <v>1235</v>
      </c>
      <c r="D3" s="1">
        <f>19054</f>
        <v>19054</v>
      </c>
      <c r="E3" s="1">
        <f>18.607421875</f>
        <v>18.607421875</v>
      </c>
    </row>
    <row r="4" spans="1:8" x14ac:dyDescent="0.25">
      <c r="A4" s="1">
        <f>1670</f>
        <v>1670</v>
      </c>
      <c r="B4" s="1">
        <f>9</f>
        <v>9</v>
      </c>
      <c r="C4" s="1">
        <f>1613</f>
        <v>1613</v>
      </c>
      <c r="D4" s="1">
        <f>24569</f>
        <v>24569</v>
      </c>
      <c r="E4" s="1">
        <f>23.9931640625</f>
        <v>23.9931640625</v>
      </c>
      <c r="G4" s="1" t="s">
        <v>5</v>
      </c>
    </row>
    <row r="5" spans="1:8" x14ac:dyDescent="0.25">
      <c r="A5" s="1">
        <f>2046</f>
        <v>2046</v>
      </c>
      <c r="B5" s="1">
        <f>0</f>
        <v>0</v>
      </c>
      <c r="C5" s="1">
        <f>1858</f>
        <v>1858</v>
      </c>
      <c r="D5" s="1">
        <f>24752</f>
        <v>24752</v>
      </c>
      <c r="E5" s="1">
        <f>24.171875</f>
        <v>24.171875</v>
      </c>
      <c r="G5" s="1">
        <f>254</f>
        <v>254</v>
      </c>
    </row>
    <row r="6" spans="1:8" x14ac:dyDescent="0.25">
      <c r="A6" s="1">
        <f>2440</f>
        <v>2440</v>
      </c>
      <c r="B6" s="1">
        <f>14</f>
        <v>14</v>
      </c>
      <c r="C6" s="1">
        <f>2113</f>
        <v>2113</v>
      </c>
      <c r="D6" s="1">
        <f>24752</f>
        <v>24752</v>
      </c>
      <c r="E6" s="1">
        <f>24.171875</f>
        <v>24.171875</v>
      </c>
    </row>
    <row r="7" spans="1:8" x14ac:dyDescent="0.25">
      <c r="A7" s="1">
        <f>2809</f>
        <v>2809</v>
      </c>
      <c r="B7" s="1">
        <f t="shared" ref="B7:B23" si="0">0</f>
        <v>0</v>
      </c>
      <c r="C7" s="1">
        <f>2388</f>
        <v>2388</v>
      </c>
      <c r="D7" s="1">
        <f>25033</f>
        <v>25033</v>
      </c>
      <c r="E7" s="1">
        <f>24.4462890625</f>
        <v>24.4462890625</v>
      </c>
    </row>
    <row r="8" spans="1:8" x14ac:dyDescent="0.25">
      <c r="A8" s="1">
        <f>3176</f>
        <v>3176</v>
      </c>
      <c r="B8" s="1">
        <f t="shared" si="0"/>
        <v>0</v>
      </c>
      <c r="C8" s="1">
        <f>2643</f>
        <v>2643</v>
      </c>
      <c r="D8" s="1">
        <f t="shared" ref="D8:D22" si="1">25225</f>
        <v>25225</v>
      </c>
      <c r="E8" s="1">
        <f t="shared" ref="E8:E22" si="2">24.6337890625</f>
        <v>24.6337890625</v>
      </c>
    </row>
    <row r="9" spans="1:8" x14ac:dyDescent="0.25">
      <c r="A9" s="1">
        <f>3583</f>
        <v>3583</v>
      </c>
      <c r="B9" s="1">
        <f t="shared" si="0"/>
        <v>0</v>
      </c>
      <c r="C9" s="1">
        <f>2888</f>
        <v>2888</v>
      </c>
      <c r="D9" s="1">
        <f t="shared" si="1"/>
        <v>25225</v>
      </c>
      <c r="E9" s="1">
        <f t="shared" si="2"/>
        <v>24.6337890625</v>
      </c>
    </row>
    <row r="10" spans="1:8" x14ac:dyDescent="0.25">
      <c r="A10" s="1">
        <f>3960</f>
        <v>3960</v>
      </c>
      <c r="B10" s="1">
        <f t="shared" si="0"/>
        <v>0</v>
      </c>
      <c r="C10" s="1">
        <f>3146</f>
        <v>3146</v>
      </c>
      <c r="D10" s="1">
        <f t="shared" si="1"/>
        <v>25225</v>
      </c>
      <c r="E10" s="1">
        <f t="shared" si="2"/>
        <v>24.6337890625</v>
      </c>
    </row>
    <row r="11" spans="1:8" x14ac:dyDescent="0.25">
      <c r="A11" s="1">
        <f>4326</f>
        <v>4326</v>
      </c>
      <c r="B11" s="1">
        <f t="shared" si="0"/>
        <v>0</v>
      </c>
      <c r="C11" s="1">
        <f>3413</f>
        <v>3413</v>
      </c>
      <c r="D11" s="1">
        <f t="shared" si="1"/>
        <v>25225</v>
      </c>
      <c r="E11" s="1">
        <f t="shared" si="2"/>
        <v>24.6337890625</v>
      </c>
    </row>
    <row r="12" spans="1:8" x14ac:dyDescent="0.25">
      <c r="A12" s="1">
        <f>4741</f>
        <v>4741</v>
      </c>
      <c r="B12" s="1">
        <f t="shared" si="0"/>
        <v>0</v>
      </c>
      <c r="C12" s="1">
        <f>3664</f>
        <v>3664</v>
      </c>
      <c r="D12" s="1">
        <f t="shared" si="1"/>
        <v>25225</v>
      </c>
      <c r="E12" s="1">
        <f t="shared" si="2"/>
        <v>24.6337890625</v>
      </c>
      <c r="H12" s="1" t="s">
        <v>6</v>
      </c>
    </row>
    <row r="13" spans="1:8" x14ac:dyDescent="0.25">
      <c r="A13" s="1">
        <f>5101</f>
        <v>5101</v>
      </c>
      <c r="B13" s="1">
        <f t="shared" si="0"/>
        <v>0</v>
      </c>
      <c r="C13" s="1">
        <f>3890</f>
        <v>3890</v>
      </c>
      <c r="D13" s="1">
        <f t="shared" si="1"/>
        <v>25225</v>
      </c>
      <c r="E13" s="1">
        <f t="shared" si="2"/>
        <v>24.6337890625</v>
      </c>
      <c r="H13" s="1">
        <f>MAX(E2:E1048576)</f>
        <v>24.6376953125</v>
      </c>
    </row>
    <row r="14" spans="1:8" x14ac:dyDescent="0.25">
      <c r="A14" s="1">
        <f>5480</f>
        <v>5480</v>
      </c>
      <c r="B14" s="1">
        <f t="shared" si="0"/>
        <v>0</v>
      </c>
      <c r="C14" s="1">
        <f>4167</f>
        <v>4167</v>
      </c>
      <c r="D14" s="1">
        <f t="shared" si="1"/>
        <v>25225</v>
      </c>
      <c r="E14" s="1">
        <f t="shared" si="2"/>
        <v>24.6337890625</v>
      </c>
    </row>
    <row r="15" spans="1:8" x14ac:dyDescent="0.25">
      <c r="A15" s="1">
        <f>5846</f>
        <v>5846</v>
      </c>
      <c r="B15" s="1">
        <f t="shared" si="0"/>
        <v>0</v>
      </c>
      <c r="C15" s="1">
        <f>4443</f>
        <v>4443</v>
      </c>
      <c r="D15" s="1">
        <f t="shared" si="1"/>
        <v>25225</v>
      </c>
      <c r="E15" s="1">
        <f t="shared" si="2"/>
        <v>24.6337890625</v>
      </c>
    </row>
    <row r="16" spans="1:8" x14ac:dyDescent="0.25">
      <c r="A16" s="1">
        <f>6237</f>
        <v>6237</v>
      </c>
      <c r="B16" s="1">
        <f t="shared" si="0"/>
        <v>0</v>
      </c>
      <c r="C16" s="1">
        <f>4680</f>
        <v>4680</v>
      </c>
      <c r="D16" s="1">
        <f t="shared" si="1"/>
        <v>25225</v>
      </c>
      <c r="E16" s="1">
        <f t="shared" si="2"/>
        <v>24.6337890625</v>
      </c>
    </row>
    <row r="17" spans="1:5" x14ac:dyDescent="0.25">
      <c r="A17" s="1">
        <f>6652</f>
        <v>6652</v>
      </c>
      <c r="B17" s="1">
        <f t="shared" si="0"/>
        <v>0</v>
      </c>
      <c r="C17" s="1">
        <f>4947</f>
        <v>4947</v>
      </c>
      <c r="D17" s="1">
        <f t="shared" si="1"/>
        <v>25225</v>
      </c>
      <c r="E17" s="1">
        <f t="shared" si="2"/>
        <v>24.6337890625</v>
      </c>
    </row>
    <row r="18" spans="1:5" x14ac:dyDescent="0.25">
      <c r="A18" s="1">
        <f>7031</f>
        <v>7031</v>
      </c>
      <c r="B18" s="1">
        <f t="shared" si="0"/>
        <v>0</v>
      </c>
      <c r="C18" s="1">
        <f>5195</f>
        <v>5195</v>
      </c>
      <c r="D18" s="1">
        <f t="shared" si="1"/>
        <v>25225</v>
      </c>
      <c r="E18" s="1">
        <f t="shared" si="2"/>
        <v>24.6337890625</v>
      </c>
    </row>
    <row r="19" spans="1:5" x14ac:dyDescent="0.25">
      <c r="A19" s="1">
        <f>7426</f>
        <v>7426</v>
      </c>
      <c r="B19" s="1">
        <f t="shared" si="0"/>
        <v>0</v>
      </c>
      <c r="C19" s="1">
        <f>5424</f>
        <v>5424</v>
      </c>
      <c r="D19" s="1">
        <f t="shared" si="1"/>
        <v>25225</v>
      </c>
      <c r="E19" s="1">
        <f t="shared" si="2"/>
        <v>24.6337890625</v>
      </c>
    </row>
    <row r="20" spans="1:5" x14ac:dyDescent="0.25">
      <c r="A20" s="1">
        <f>7827</f>
        <v>7827</v>
      </c>
      <c r="B20" s="1">
        <f t="shared" si="0"/>
        <v>0</v>
      </c>
      <c r="C20" s="1">
        <f>5692</f>
        <v>5692</v>
      </c>
      <c r="D20" s="1">
        <f t="shared" si="1"/>
        <v>25225</v>
      </c>
      <c r="E20" s="1">
        <f t="shared" si="2"/>
        <v>24.6337890625</v>
      </c>
    </row>
    <row r="21" spans="1:5" x14ac:dyDescent="0.25">
      <c r="A21" s="1">
        <f>8226</f>
        <v>8226</v>
      </c>
      <c r="B21" s="1">
        <f t="shared" si="0"/>
        <v>0</v>
      </c>
      <c r="C21" s="1">
        <f>5924</f>
        <v>5924</v>
      </c>
      <c r="D21" s="1">
        <f t="shared" si="1"/>
        <v>25225</v>
      </c>
      <c r="E21" s="1">
        <f t="shared" si="2"/>
        <v>24.6337890625</v>
      </c>
    </row>
    <row r="22" spans="1:5" x14ac:dyDescent="0.25">
      <c r="A22" s="1">
        <f>8603</f>
        <v>8603</v>
      </c>
      <c r="B22" s="1">
        <f t="shared" si="0"/>
        <v>0</v>
      </c>
      <c r="C22" s="1">
        <f>6275</f>
        <v>6275</v>
      </c>
      <c r="D22" s="1">
        <f t="shared" si="1"/>
        <v>25225</v>
      </c>
      <c r="E22" s="1">
        <f t="shared" si="2"/>
        <v>24.6337890625</v>
      </c>
    </row>
    <row r="23" spans="1:5" x14ac:dyDescent="0.25">
      <c r="A23" s="1">
        <f>8970</f>
        <v>8970</v>
      </c>
      <c r="B23" s="1">
        <f t="shared" si="0"/>
        <v>0</v>
      </c>
      <c r="C23" s="1">
        <f>6525</f>
        <v>6525</v>
      </c>
      <c r="D23" s="1">
        <f t="shared" ref="D23:D33" si="3">25229</f>
        <v>25229</v>
      </c>
      <c r="E23" s="1">
        <f t="shared" ref="E23:E33" si="4">24.6376953125</f>
        <v>24.6376953125</v>
      </c>
    </row>
    <row r="24" spans="1:5" x14ac:dyDescent="0.25">
      <c r="C24" s="1">
        <f>6772</f>
        <v>6772</v>
      </c>
      <c r="D24" s="1">
        <f t="shared" si="3"/>
        <v>25229</v>
      </c>
      <c r="E24" s="1">
        <f t="shared" si="4"/>
        <v>24.6376953125</v>
      </c>
    </row>
    <row r="25" spans="1:5" x14ac:dyDescent="0.25">
      <c r="C25" s="1">
        <f>7001</f>
        <v>7001</v>
      </c>
      <c r="D25" s="1">
        <f t="shared" si="3"/>
        <v>25229</v>
      </c>
      <c r="E25" s="1">
        <f t="shared" si="4"/>
        <v>24.6376953125</v>
      </c>
    </row>
    <row r="26" spans="1:5" x14ac:dyDescent="0.25">
      <c r="C26" s="1">
        <f>7311</f>
        <v>7311</v>
      </c>
      <c r="D26" s="1">
        <f t="shared" si="3"/>
        <v>25229</v>
      </c>
      <c r="E26" s="1">
        <f t="shared" si="4"/>
        <v>24.6376953125</v>
      </c>
    </row>
    <row r="27" spans="1:5" x14ac:dyDescent="0.25">
      <c r="C27" s="1">
        <f>7564</f>
        <v>7564</v>
      </c>
      <c r="D27" s="1">
        <f t="shared" si="3"/>
        <v>25229</v>
      </c>
      <c r="E27" s="1">
        <f t="shared" si="4"/>
        <v>24.6376953125</v>
      </c>
    </row>
    <row r="28" spans="1:5" x14ac:dyDescent="0.25">
      <c r="C28" s="1">
        <f>7793</f>
        <v>7793</v>
      </c>
      <c r="D28" s="1">
        <f t="shared" si="3"/>
        <v>25229</v>
      </c>
      <c r="E28" s="1">
        <f t="shared" si="4"/>
        <v>24.6376953125</v>
      </c>
    </row>
    <row r="29" spans="1:5" x14ac:dyDescent="0.25">
      <c r="C29" s="1">
        <f>8069</f>
        <v>8069</v>
      </c>
      <c r="D29" s="1">
        <f t="shared" si="3"/>
        <v>25229</v>
      </c>
      <c r="E29" s="1">
        <f t="shared" si="4"/>
        <v>24.6376953125</v>
      </c>
    </row>
    <row r="30" spans="1:5" x14ac:dyDescent="0.25">
      <c r="C30" s="1">
        <f>8299</f>
        <v>8299</v>
      </c>
      <c r="D30" s="1">
        <f t="shared" si="3"/>
        <v>25229</v>
      </c>
      <c r="E30" s="1">
        <f t="shared" si="4"/>
        <v>24.6376953125</v>
      </c>
    </row>
    <row r="31" spans="1:5" x14ac:dyDescent="0.25">
      <c r="C31" s="1">
        <f>8539</f>
        <v>8539</v>
      </c>
      <c r="D31" s="1">
        <f t="shared" si="3"/>
        <v>25229</v>
      </c>
      <c r="E31" s="1">
        <f t="shared" si="4"/>
        <v>24.6376953125</v>
      </c>
    </row>
    <row r="32" spans="1:5" x14ac:dyDescent="0.25">
      <c r="C32" s="1">
        <f>8792</f>
        <v>8792</v>
      </c>
      <c r="D32" s="1">
        <f t="shared" si="3"/>
        <v>25229</v>
      </c>
      <c r="E32" s="1">
        <f t="shared" si="4"/>
        <v>24.6376953125</v>
      </c>
    </row>
    <row r="33" spans="3:5" x14ac:dyDescent="0.25">
      <c r="C33" s="1">
        <f>9040</f>
        <v>9040</v>
      </c>
      <c r="D33" s="1">
        <f t="shared" si="3"/>
        <v>25229</v>
      </c>
      <c r="E33" s="1">
        <f t="shared" si="4"/>
        <v>24.6376953125</v>
      </c>
    </row>
  </sheetData>
  <pageMargins left="0.75" right="0.75" top="1" bottom="1" header="0.5" footer="0.5"/>
  <pageSetup paperSize="9"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Grafiek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Nicolas Quartier</cp:lastModifiedBy>
  <cp:lastPrinted>2016-01-08T15:46:54Z</cp:lastPrinted>
  <dcterms:created xsi:type="dcterms:W3CDTF">2016-01-08T15:46:54Z</dcterms:created>
  <dcterms:modified xsi:type="dcterms:W3CDTF">2016-01-08T15:39:38Z</dcterms:modified>
</cp:coreProperties>
</file>