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Titanium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I13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<sst xmlns="http://schemas.openxmlformats.org/spreadsheetml/2006/main" count="9" uniqueCount="9">
  <si>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</si>
  <si>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</si>
  <si>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</si>
  <si>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</si>
  <si>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312(111x)</t>
  </si>
  <si>
    <t>AVERAGE: 145(239x)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</si>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</sst>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Sheet1!$A$2:$A$112</c:f>
              <c:numCache>
                <c:formatCode>General</c:formatCode>
                <c:ptCount val="111"/>
                <c:pt idx="0">
                  <c:v>477</c:v>
                </c:pt>
                <c:pt idx="1">
                  <c:v>772</c:v>
                </c:pt>
                <c:pt idx="2">
                  <c:v>1066</c:v>
                </c:pt>
                <c:pt idx="3">
                  <c:v>1380</c:v>
                </c:pt>
                <c:pt idx="4">
                  <c:v>1722</c:v>
                </c:pt>
                <c:pt idx="5">
                  <c:v>2010</c:v>
                </c:pt>
                <c:pt idx="6">
                  <c:v>2340</c:v>
                </c:pt>
                <c:pt idx="7">
                  <c:v>2647</c:v>
                </c:pt>
                <c:pt idx="8">
                  <c:v>2932</c:v>
                </c:pt>
                <c:pt idx="9">
                  <c:v>3220</c:v>
                </c:pt>
                <c:pt idx="10">
                  <c:v>3563</c:v>
                </c:pt>
                <c:pt idx="11">
                  <c:v>3908</c:v>
                </c:pt>
                <c:pt idx="12">
                  <c:v>4226</c:v>
                </c:pt>
                <c:pt idx="13">
                  <c:v>4641</c:v>
                </c:pt>
                <c:pt idx="14">
                  <c:v>5049</c:v>
                </c:pt>
                <c:pt idx="15">
                  <c:v>5454</c:v>
                </c:pt>
                <c:pt idx="16">
                  <c:v>5849</c:v>
                </c:pt>
                <c:pt idx="17">
                  <c:v>6151</c:v>
                </c:pt>
                <c:pt idx="18">
                  <c:v>6471</c:v>
                </c:pt>
                <c:pt idx="19">
                  <c:v>6766</c:v>
                </c:pt>
                <c:pt idx="20">
                  <c:v>7052</c:v>
                </c:pt>
                <c:pt idx="21">
                  <c:v>7396</c:v>
                </c:pt>
                <c:pt idx="22">
                  <c:v>7712</c:v>
                </c:pt>
                <c:pt idx="23">
                  <c:v>8001</c:v>
                </c:pt>
                <c:pt idx="24">
                  <c:v>8307</c:v>
                </c:pt>
                <c:pt idx="25">
                  <c:v>8583</c:v>
                </c:pt>
                <c:pt idx="26">
                  <c:v>8880</c:v>
                </c:pt>
                <c:pt idx="27">
                  <c:v>9169</c:v>
                </c:pt>
                <c:pt idx="28">
                  <c:v>9489</c:v>
                </c:pt>
                <c:pt idx="29">
                  <c:v>9757</c:v>
                </c:pt>
                <c:pt idx="30">
                  <c:v>10066</c:v>
                </c:pt>
                <c:pt idx="31">
                  <c:v>10397</c:v>
                </c:pt>
                <c:pt idx="32">
                  <c:v>10734</c:v>
                </c:pt>
                <c:pt idx="33">
                  <c:v>11042</c:v>
                </c:pt>
                <c:pt idx="34">
                  <c:v>11371</c:v>
                </c:pt>
                <c:pt idx="35">
                  <c:v>11701</c:v>
                </c:pt>
                <c:pt idx="36">
                  <c:v>12019</c:v>
                </c:pt>
                <c:pt idx="37">
                  <c:v>12314</c:v>
                </c:pt>
                <c:pt idx="38">
                  <c:v>12599</c:v>
                </c:pt>
                <c:pt idx="39">
                  <c:v>12885</c:v>
                </c:pt>
                <c:pt idx="40">
                  <c:v>13166</c:v>
                </c:pt>
                <c:pt idx="41">
                  <c:v>13450</c:v>
                </c:pt>
                <c:pt idx="42">
                  <c:v>13747</c:v>
                </c:pt>
                <c:pt idx="43">
                  <c:v>14032</c:v>
                </c:pt>
                <c:pt idx="44">
                  <c:v>14312</c:v>
                </c:pt>
                <c:pt idx="45">
                  <c:v>14602</c:v>
                </c:pt>
                <c:pt idx="46">
                  <c:v>14917</c:v>
                </c:pt>
                <c:pt idx="47">
                  <c:v>15223</c:v>
                </c:pt>
                <c:pt idx="48">
                  <c:v>15522</c:v>
                </c:pt>
                <c:pt idx="49">
                  <c:v>15802</c:v>
                </c:pt>
                <c:pt idx="50">
                  <c:v>16088</c:v>
                </c:pt>
                <c:pt idx="51">
                  <c:v>16365</c:v>
                </c:pt>
                <c:pt idx="52">
                  <c:v>16644</c:v>
                </c:pt>
                <c:pt idx="53">
                  <c:v>16946</c:v>
                </c:pt>
                <c:pt idx="54">
                  <c:v>17239</c:v>
                </c:pt>
                <c:pt idx="55">
                  <c:v>17542</c:v>
                </c:pt>
                <c:pt idx="56">
                  <c:v>17866</c:v>
                </c:pt>
                <c:pt idx="57">
                  <c:v>18158</c:v>
                </c:pt>
                <c:pt idx="58">
                  <c:v>18464</c:v>
                </c:pt>
                <c:pt idx="59">
                  <c:v>18760</c:v>
                </c:pt>
                <c:pt idx="60">
                  <c:v>19043</c:v>
                </c:pt>
                <c:pt idx="61">
                  <c:v>19334</c:v>
                </c:pt>
                <c:pt idx="62">
                  <c:v>19654</c:v>
                </c:pt>
                <c:pt idx="63">
                  <c:v>19961</c:v>
                </c:pt>
                <c:pt idx="64">
                  <c:v>20239</c:v>
                </c:pt>
                <c:pt idx="65">
                  <c:v>20558</c:v>
                </c:pt>
                <c:pt idx="66">
                  <c:v>20867</c:v>
                </c:pt>
                <c:pt idx="67">
                  <c:v>21140</c:v>
                </c:pt>
                <c:pt idx="68">
                  <c:v>21431</c:v>
                </c:pt>
                <c:pt idx="69">
                  <c:v>21720</c:v>
                </c:pt>
                <c:pt idx="70">
                  <c:v>22038</c:v>
                </c:pt>
                <c:pt idx="71">
                  <c:v>22383</c:v>
                </c:pt>
                <c:pt idx="72">
                  <c:v>22701</c:v>
                </c:pt>
                <c:pt idx="73">
                  <c:v>23033</c:v>
                </c:pt>
                <c:pt idx="74">
                  <c:v>23381</c:v>
                </c:pt>
                <c:pt idx="75">
                  <c:v>23676</c:v>
                </c:pt>
                <c:pt idx="76">
                  <c:v>23971</c:v>
                </c:pt>
                <c:pt idx="77">
                  <c:v>24247</c:v>
                </c:pt>
                <c:pt idx="78">
                  <c:v>24600</c:v>
                </c:pt>
                <c:pt idx="79">
                  <c:v>24920</c:v>
                </c:pt>
                <c:pt idx="80">
                  <c:v>25243</c:v>
                </c:pt>
                <c:pt idx="81">
                  <c:v>25573</c:v>
                </c:pt>
                <c:pt idx="82">
                  <c:v>25902</c:v>
                </c:pt>
                <c:pt idx="83">
                  <c:v>26219</c:v>
                </c:pt>
                <c:pt idx="84">
                  <c:v>26561</c:v>
                </c:pt>
                <c:pt idx="85">
                  <c:v>26858</c:v>
                </c:pt>
                <c:pt idx="86">
                  <c:v>27134</c:v>
                </c:pt>
                <c:pt idx="87">
                  <c:v>27424</c:v>
                </c:pt>
                <c:pt idx="88">
                  <c:v>27741</c:v>
                </c:pt>
                <c:pt idx="89">
                  <c:v>28081</c:v>
                </c:pt>
                <c:pt idx="90">
                  <c:v>28445</c:v>
                </c:pt>
                <c:pt idx="91">
                  <c:v>28786</c:v>
                </c:pt>
                <c:pt idx="92">
                  <c:v>29116</c:v>
                </c:pt>
                <c:pt idx="93">
                  <c:v>29463</c:v>
                </c:pt>
                <c:pt idx="94">
                  <c:v>29776</c:v>
                </c:pt>
                <c:pt idx="95">
                  <c:v>30074</c:v>
                </c:pt>
                <c:pt idx="96">
                  <c:v>30378</c:v>
                </c:pt>
                <c:pt idx="97">
                  <c:v>30710</c:v>
                </c:pt>
                <c:pt idx="98">
                  <c:v>31105</c:v>
                </c:pt>
                <c:pt idx="99">
                  <c:v>31525</c:v>
                </c:pt>
                <c:pt idx="100">
                  <c:v>31933</c:v>
                </c:pt>
                <c:pt idx="101">
                  <c:v>32329</c:v>
                </c:pt>
                <c:pt idx="102">
                  <c:v>32615</c:v>
                </c:pt>
                <c:pt idx="103">
                  <c:v>32935</c:v>
                </c:pt>
                <c:pt idx="104">
                  <c:v>33222</c:v>
                </c:pt>
                <c:pt idx="105">
                  <c:v>33527</c:v>
                </c:pt>
                <c:pt idx="106">
                  <c:v>33850</c:v>
                </c:pt>
                <c:pt idx="107">
                  <c:v>34174</c:v>
                </c:pt>
                <c:pt idx="108">
                  <c:v>34531</c:v>
                </c:pt>
                <c:pt idx="109">
                  <c:v>34864</c:v>
                </c:pt>
                <c:pt idx="110">
                  <c:v>35193</c:v>
                </c:pt>
              </c:numCache>
            </c:numRef>
          </c:cat>
          <c:val>
            <c:numRef>
              <c:f>Sheet1!$B$2:$B$112</c:f>
              <c:numCache>
                <c:formatCode>General</c:formatCode>
                <c:ptCount val="111"/>
                <c:pt idx="0">
                  <c:v>14</c:v>
                </c:pt>
                <c:pt idx="1">
                  <c:v>8</c:v>
                </c:pt>
                <c:pt idx="2">
                  <c:v>0</c:v>
                </c:pt>
                <c:pt idx="3">
                  <c:v>3</c:v>
                </c:pt>
                <c:pt idx="4">
                  <c:v>32</c:v>
                </c:pt>
                <c:pt idx="5">
                  <c:v>27</c:v>
                </c:pt>
                <c:pt idx="6">
                  <c:v>20</c:v>
                </c:pt>
                <c:pt idx="7">
                  <c:v>19</c:v>
                </c:pt>
                <c:pt idx="8">
                  <c:v>26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</c:v>
                </c:pt>
                <c:pt idx="18">
                  <c:v>4</c:v>
                </c:pt>
                <c:pt idx="19">
                  <c:v>19</c:v>
                </c:pt>
                <c:pt idx="20">
                  <c:v>27</c:v>
                </c:pt>
                <c:pt idx="21">
                  <c:v>21</c:v>
                </c:pt>
                <c:pt idx="22">
                  <c:v>20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30</c:v>
                </c:pt>
                <c:pt idx="27">
                  <c:v>13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14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4644112"/>
        <c:axId val="-1944639760"/>
      </c:lineChart>
      <c:catAx>
        <c:axId val="-194464411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94463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63976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94464411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Sheet1!$C$2:$C$240</c:f>
              <c:numCache>
                <c:formatCode>General</c:formatCode>
                <c:ptCount val="239"/>
                <c:pt idx="0">
                  <c:v>448</c:v>
                </c:pt>
                <c:pt idx="1">
                  <c:v>584</c:v>
                </c:pt>
                <c:pt idx="2">
                  <c:v>697</c:v>
                </c:pt>
                <c:pt idx="3">
                  <c:v>803</c:v>
                </c:pt>
                <c:pt idx="4">
                  <c:v>910</c:v>
                </c:pt>
                <c:pt idx="5">
                  <c:v>1031</c:v>
                </c:pt>
                <c:pt idx="6">
                  <c:v>1165</c:v>
                </c:pt>
                <c:pt idx="7">
                  <c:v>1269</c:v>
                </c:pt>
                <c:pt idx="8">
                  <c:v>1399</c:v>
                </c:pt>
                <c:pt idx="9">
                  <c:v>1594</c:v>
                </c:pt>
                <c:pt idx="10">
                  <c:v>1714</c:v>
                </c:pt>
                <c:pt idx="11">
                  <c:v>1852</c:v>
                </c:pt>
                <c:pt idx="12">
                  <c:v>2025</c:v>
                </c:pt>
                <c:pt idx="13">
                  <c:v>2163</c:v>
                </c:pt>
                <c:pt idx="14">
                  <c:v>2438</c:v>
                </c:pt>
                <c:pt idx="15">
                  <c:v>2569</c:v>
                </c:pt>
                <c:pt idx="16">
                  <c:v>2731</c:v>
                </c:pt>
                <c:pt idx="17">
                  <c:v>2873</c:v>
                </c:pt>
                <c:pt idx="18">
                  <c:v>3028</c:v>
                </c:pt>
                <c:pt idx="19">
                  <c:v>3157</c:v>
                </c:pt>
                <c:pt idx="20">
                  <c:v>3322</c:v>
                </c:pt>
                <c:pt idx="21">
                  <c:v>3493</c:v>
                </c:pt>
                <c:pt idx="22">
                  <c:v>3625</c:v>
                </c:pt>
                <c:pt idx="23">
                  <c:v>3765</c:v>
                </c:pt>
                <c:pt idx="24">
                  <c:v>3908</c:v>
                </c:pt>
                <c:pt idx="25">
                  <c:v>4052</c:v>
                </c:pt>
                <c:pt idx="26">
                  <c:v>4201</c:v>
                </c:pt>
                <c:pt idx="27">
                  <c:v>4395</c:v>
                </c:pt>
                <c:pt idx="28">
                  <c:v>4576</c:v>
                </c:pt>
                <c:pt idx="29">
                  <c:v>4748</c:v>
                </c:pt>
                <c:pt idx="30">
                  <c:v>4914</c:v>
                </c:pt>
                <c:pt idx="31">
                  <c:v>5090</c:v>
                </c:pt>
                <c:pt idx="32">
                  <c:v>5238</c:v>
                </c:pt>
                <c:pt idx="33">
                  <c:v>5434</c:v>
                </c:pt>
                <c:pt idx="34">
                  <c:v>5611</c:v>
                </c:pt>
                <c:pt idx="35">
                  <c:v>5763</c:v>
                </c:pt>
                <c:pt idx="36">
                  <c:v>5952</c:v>
                </c:pt>
                <c:pt idx="37">
                  <c:v>6115</c:v>
                </c:pt>
                <c:pt idx="38">
                  <c:v>6252</c:v>
                </c:pt>
                <c:pt idx="39">
                  <c:v>6371</c:v>
                </c:pt>
                <c:pt idx="40">
                  <c:v>6519</c:v>
                </c:pt>
                <c:pt idx="41">
                  <c:v>6656</c:v>
                </c:pt>
                <c:pt idx="42">
                  <c:v>6789</c:v>
                </c:pt>
                <c:pt idx="43">
                  <c:v>6922</c:v>
                </c:pt>
                <c:pt idx="44">
                  <c:v>7106</c:v>
                </c:pt>
                <c:pt idx="45">
                  <c:v>7269</c:v>
                </c:pt>
                <c:pt idx="46">
                  <c:v>7429</c:v>
                </c:pt>
                <c:pt idx="47">
                  <c:v>7575</c:v>
                </c:pt>
                <c:pt idx="48">
                  <c:v>7731</c:v>
                </c:pt>
                <c:pt idx="49">
                  <c:v>7853</c:v>
                </c:pt>
                <c:pt idx="50">
                  <c:v>7983</c:v>
                </c:pt>
                <c:pt idx="51">
                  <c:v>8156</c:v>
                </c:pt>
                <c:pt idx="52">
                  <c:v>8292</c:v>
                </c:pt>
                <c:pt idx="53">
                  <c:v>8432</c:v>
                </c:pt>
                <c:pt idx="54">
                  <c:v>8554</c:v>
                </c:pt>
                <c:pt idx="55">
                  <c:v>8690</c:v>
                </c:pt>
                <c:pt idx="56">
                  <c:v>8865</c:v>
                </c:pt>
                <c:pt idx="57">
                  <c:v>8999</c:v>
                </c:pt>
                <c:pt idx="58">
                  <c:v>9154</c:v>
                </c:pt>
                <c:pt idx="59">
                  <c:v>9329</c:v>
                </c:pt>
                <c:pt idx="60">
                  <c:v>9455</c:v>
                </c:pt>
                <c:pt idx="61">
                  <c:v>9588</c:v>
                </c:pt>
                <c:pt idx="62">
                  <c:v>9720</c:v>
                </c:pt>
                <c:pt idx="63">
                  <c:v>9844</c:v>
                </c:pt>
                <c:pt idx="64">
                  <c:v>9984</c:v>
                </c:pt>
                <c:pt idx="65">
                  <c:v>10133</c:v>
                </c:pt>
                <c:pt idx="66">
                  <c:v>10269</c:v>
                </c:pt>
                <c:pt idx="67">
                  <c:v>10415</c:v>
                </c:pt>
                <c:pt idx="68">
                  <c:v>10550</c:v>
                </c:pt>
                <c:pt idx="69">
                  <c:v>10692</c:v>
                </c:pt>
                <c:pt idx="70">
                  <c:v>10852</c:v>
                </c:pt>
                <c:pt idx="71">
                  <c:v>10997</c:v>
                </c:pt>
                <c:pt idx="72">
                  <c:v>11139</c:v>
                </c:pt>
                <c:pt idx="73">
                  <c:v>11284</c:v>
                </c:pt>
                <c:pt idx="74">
                  <c:v>11423</c:v>
                </c:pt>
                <c:pt idx="75">
                  <c:v>11576</c:v>
                </c:pt>
                <c:pt idx="76">
                  <c:v>11719</c:v>
                </c:pt>
                <c:pt idx="77">
                  <c:v>11892</c:v>
                </c:pt>
                <c:pt idx="78">
                  <c:v>12023</c:v>
                </c:pt>
                <c:pt idx="79">
                  <c:v>12153</c:v>
                </c:pt>
                <c:pt idx="80">
                  <c:v>12275</c:v>
                </c:pt>
                <c:pt idx="81">
                  <c:v>12412</c:v>
                </c:pt>
                <c:pt idx="82">
                  <c:v>12545</c:v>
                </c:pt>
                <c:pt idx="83">
                  <c:v>12682</c:v>
                </c:pt>
                <c:pt idx="84">
                  <c:v>12811</c:v>
                </c:pt>
                <c:pt idx="85">
                  <c:v>12954</c:v>
                </c:pt>
                <c:pt idx="86">
                  <c:v>13085</c:v>
                </c:pt>
                <c:pt idx="87">
                  <c:v>13212</c:v>
                </c:pt>
                <c:pt idx="88">
                  <c:v>13336</c:v>
                </c:pt>
                <c:pt idx="89">
                  <c:v>13493</c:v>
                </c:pt>
                <c:pt idx="90">
                  <c:v>13622</c:v>
                </c:pt>
                <c:pt idx="91">
                  <c:v>13752</c:v>
                </c:pt>
                <c:pt idx="92">
                  <c:v>13881</c:v>
                </c:pt>
                <c:pt idx="93">
                  <c:v>14010</c:v>
                </c:pt>
                <c:pt idx="94">
                  <c:v>14163</c:v>
                </c:pt>
                <c:pt idx="95">
                  <c:v>14288</c:v>
                </c:pt>
                <c:pt idx="96">
                  <c:v>14435</c:v>
                </c:pt>
                <c:pt idx="97">
                  <c:v>14572</c:v>
                </c:pt>
                <c:pt idx="98">
                  <c:v>14781</c:v>
                </c:pt>
                <c:pt idx="99">
                  <c:v>14914</c:v>
                </c:pt>
                <c:pt idx="100">
                  <c:v>15058</c:v>
                </c:pt>
                <c:pt idx="101">
                  <c:v>15197</c:v>
                </c:pt>
                <c:pt idx="102">
                  <c:v>15359</c:v>
                </c:pt>
                <c:pt idx="103">
                  <c:v>15479</c:v>
                </c:pt>
                <c:pt idx="104">
                  <c:v>15614</c:v>
                </c:pt>
                <c:pt idx="105">
                  <c:v>15751</c:v>
                </c:pt>
                <c:pt idx="106">
                  <c:v>15879</c:v>
                </c:pt>
                <c:pt idx="107">
                  <c:v>16044</c:v>
                </c:pt>
                <c:pt idx="108">
                  <c:v>16171</c:v>
                </c:pt>
                <c:pt idx="109">
                  <c:v>16294</c:v>
                </c:pt>
                <c:pt idx="110">
                  <c:v>16423</c:v>
                </c:pt>
                <c:pt idx="111">
                  <c:v>16543</c:v>
                </c:pt>
                <c:pt idx="112">
                  <c:v>16680</c:v>
                </c:pt>
                <c:pt idx="113">
                  <c:v>16796</c:v>
                </c:pt>
                <c:pt idx="114">
                  <c:v>16928</c:v>
                </c:pt>
                <c:pt idx="115">
                  <c:v>17088</c:v>
                </c:pt>
                <c:pt idx="116">
                  <c:v>17212</c:v>
                </c:pt>
                <c:pt idx="117">
                  <c:v>17369</c:v>
                </c:pt>
                <c:pt idx="118">
                  <c:v>17514</c:v>
                </c:pt>
                <c:pt idx="119">
                  <c:v>17757</c:v>
                </c:pt>
                <c:pt idx="120">
                  <c:v>17885</c:v>
                </c:pt>
                <c:pt idx="121">
                  <c:v>18011</c:v>
                </c:pt>
                <c:pt idx="122">
                  <c:v>18160</c:v>
                </c:pt>
                <c:pt idx="123">
                  <c:v>18292</c:v>
                </c:pt>
                <c:pt idx="124">
                  <c:v>18415</c:v>
                </c:pt>
                <c:pt idx="125">
                  <c:v>18548</c:v>
                </c:pt>
                <c:pt idx="126">
                  <c:v>18666</c:v>
                </c:pt>
                <c:pt idx="127">
                  <c:v>18799</c:v>
                </c:pt>
                <c:pt idx="128">
                  <c:v>18926</c:v>
                </c:pt>
                <c:pt idx="129">
                  <c:v>19061</c:v>
                </c:pt>
                <c:pt idx="130">
                  <c:v>19192</c:v>
                </c:pt>
                <c:pt idx="131">
                  <c:v>19317</c:v>
                </c:pt>
                <c:pt idx="132">
                  <c:v>19469</c:v>
                </c:pt>
                <c:pt idx="133">
                  <c:v>19618</c:v>
                </c:pt>
                <c:pt idx="134">
                  <c:v>19769</c:v>
                </c:pt>
                <c:pt idx="135">
                  <c:v>19906</c:v>
                </c:pt>
                <c:pt idx="136">
                  <c:v>20067</c:v>
                </c:pt>
                <c:pt idx="137">
                  <c:v>20195</c:v>
                </c:pt>
                <c:pt idx="138">
                  <c:v>20406</c:v>
                </c:pt>
                <c:pt idx="139">
                  <c:v>20535</c:v>
                </c:pt>
                <c:pt idx="140">
                  <c:v>20689</c:v>
                </c:pt>
                <c:pt idx="141">
                  <c:v>20842</c:v>
                </c:pt>
                <c:pt idx="142">
                  <c:v>20965</c:v>
                </c:pt>
                <c:pt idx="143">
                  <c:v>21091</c:v>
                </c:pt>
                <c:pt idx="144">
                  <c:v>21222</c:v>
                </c:pt>
                <c:pt idx="145">
                  <c:v>21357</c:v>
                </c:pt>
                <c:pt idx="146">
                  <c:v>21494</c:v>
                </c:pt>
                <c:pt idx="147">
                  <c:v>21618</c:v>
                </c:pt>
                <c:pt idx="148">
                  <c:v>21744</c:v>
                </c:pt>
                <c:pt idx="149">
                  <c:v>21871</c:v>
                </c:pt>
                <c:pt idx="150">
                  <c:v>22041</c:v>
                </c:pt>
                <c:pt idx="151">
                  <c:v>22205</c:v>
                </c:pt>
                <c:pt idx="152">
                  <c:v>22347</c:v>
                </c:pt>
                <c:pt idx="153">
                  <c:v>22507</c:v>
                </c:pt>
                <c:pt idx="154">
                  <c:v>22647</c:v>
                </c:pt>
                <c:pt idx="155">
                  <c:v>22808</c:v>
                </c:pt>
                <c:pt idx="156">
                  <c:v>22956</c:v>
                </c:pt>
                <c:pt idx="157">
                  <c:v>23142</c:v>
                </c:pt>
                <c:pt idx="158">
                  <c:v>23341</c:v>
                </c:pt>
                <c:pt idx="159">
                  <c:v>23474</c:v>
                </c:pt>
                <c:pt idx="160">
                  <c:v>23602</c:v>
                </c:pt>
                <c:pt idx="161">
                  <c:v>23770</c:v>
                </c:pt>
                <c:pt idx="162">
                  <c:v>23901</c:v>
                </c:pt>
                <c:pt idx="163">
                  <c:v>24041</c:v>
                </c:pt>
                <c:pt idx="164">
                  <c:v>24156</c:v>
                </c:pt>
                <c:pt idx="165">
                  <c:v>24287</c:v>
                </c:pt>
                <c:pt idx="166">
                  <c:v>24440</c:v>
                </c:pt>
                <c:pt idx="167">
                  <c:v>24582</c:v>
                </c:pt>
                <c:pt idx="168">
                  <c:v>24727</c:v>
                </c:pt>
                <c:pt idx="169">
                  <c:v>24867</c:v>
                </c:pt>
                <c:pt idx="170">
                  <c:v>25029</c:v>
                </c:pt>
                <c:pt idx="171">
                  <c:v>25170</c:v>
                </c:pt>
                <c:pt idx="172">
                  <c:v>25344</c:v>
                </c:pt>
                <c:pt idx="173">
                  <c:v>25494</c:v>
                </c:pt>
                <c:pt idx="174">
                  <c:v>25645</c:v>
                </c:pt>
                <c:pt idx="175">
                  <c:v>25779</c:v>
                </c:pt>
                <c:pt idx="176">
                  <c:v>25929</c:v>
                </c:pt>
                <c:pt idx="177">
                  <c:v>26084</c:v>
                </c:pt>
                <c:pt idx="178">
                  <c:v>26230</c:v>
                </c:pt>
                <c:pt idx="179">
                  <c:v>26400</c:v>
                </c:pt>
                <c:pt idx="180">
                  <c:v>26544</c:v>
                </c:pt>
                <c:pt idx="181">
                  <c:v>26685</c:v>
                </c:pt>
                <c:pt idx="182">
                  <c:v>26847</c:v>
                </c:pt>
                <c:pt idx="183">
                  <c:v>26974</c:v>
                </c:pt>
                <c:pt idx="184">
                  <c:v>27111</c:v>
                </c:pt>
                <c:pt idx="185">
                  <c:v>27242</c:v>
                </c:pt>
                <c:pt idx="186">
                  <c:v>27398</c:v>
                </c:pt>
                <c:pt idx="187">
                  <c:v>27545</c:v>
                </c:pt>
                <c:pt idx="188">
                  <c:v>27688</c:v>
                </c:pt>
                <c:pt idx="189">
                  <c:v>27843</c:v>
                </c:pt>
                <c:pt idx="190">
                  <c:v>27984</c:v>
                </c:pt>
                <c:pt idx="191">
                  <c:v>28138</c:v>
                </c:pt>
                <c:pt idx="192">
                  <c:v>28284</c:v>
                </c:pt>
                <c:pt idx="193">
                  <c:v>28444</c:v>
                </c:pt>
                <c:pt idx="194">
                  <c:v>28589</c:v>
                </c:pt>
                <c:pt idx="195">
                  <c:v>28740</c:v>
                </c:pt>
                <c:pt idx="196">
                  <c:v>28891</c:v>
                </c:pt>
                <c:pt idx="197">
                  <c:v>29043</c:v>
                </c:pt>
                <c:pt idx="198">
                  <c:v>29187</c:v>
                </c:pt>
                <c:pt idx="199">
                  <c:v>29326</c:v>
                </c:pt>
                <c:pt idx="200">
                  <c:v>29469</c:v>
                </c:pt>
                <c:pt idx="201">
                  <c:v>29606</c:v>
                </c:pt>
                <c:pt idx="202">
                  <c:v>29764</c:v>
                </c:pt>
                <c:pt idx="203">
                  <c:v>29917</c:v>
                </c:pt>
                <c:pt idx="204">
                  <c:v>30046</c:v>
                </c:pt>
                <c:pt idx="205">
                  <c:v>30199</c:v>
                </c:pt>
                <c:pt idx="206">
                  <c:v>30330</c:v>
                </c:pt>
                <c:pt idx="207">
                  <c:v>30468</c:v>
                </c:pt>
                <c:pt idx="208">
                  <c:v>30606</c:v>
                </c:pt>
                <c:pt idx="209">
                  <c:v>30751</c:v>
                </c:pt>
                <c:pt idx="210">
                  <c:v>30910</c:v>
                </c:pt>
                <c:pt idx="211">
                  <c:v>31097</c:v>
                </c:pt>
                <c:pt idx="212">
                  <c:v>31282</c:v>
                </c:pt>
                <c:pt idx="213">
                  <c:v>31476</c:v>
                </c:pt>
                <c:pt idx="214">
                  <c:v>31678</c:v>
                </c:pt>
                <c:pt idx="215">
                  <c:v>31846</c:v>
                </c:pt>
                <c:pt idx="216">
                  <c:v>32028</c:v>
                </c:pt>
                <c:pt idx="217">
                  <c:v>32192</c:v>
                </c:pt>
                <c:pt idx="218">
                  <c:v>32384</c:v>
                </c:pt>
                <c:pt idx="219">
                  <c:v>32503</c:v>
                </c:pt>
                <c:pt idx="220">
                  <c:v>32667</c:v>
                </c:pt>
                <c:pt idx="221">
                  <c:v>32796</c:v>
                </c:pt>
                <c:pt idx="222">
                  <c:v>32930</c:v>
                </c:pt>
                <c:pt idx="223">
                  <c:v>33070</c:v>
                </c:pt>
                <c:pt idx="224">
                  <c:v>33202</c:v>
                </c:pt>
                <c:pt idx="225">
                  <c:v>33333</c:v>
                </c:pt>
                <c:pt idx="226">
                  <c:v>33487</c:v>
                </c:pt>
                <c:pt idx="227">
                  <c:v>33626</c:v>
                </c:pt>
                <c:pt idx="228">
                  <c:v>33770</c:v>
                </c:pt>
                <c:pt idx="229">
                  <c:v>33911</c:v>
                </c:pt>
                <c:pt idx="230">
                  <c:v>34039</c:v>
                </c:pt>
                <c:pt idx="231">
                  <c:v>34181</c:v>
                </c:pt>
                <c:pt idx="232">
                  <c:v>34379</c:v>
                </c:pt>
                <c:pt idx="233">
                  <c:v>34530</c:v>
                </c:pt>
                <c:pt idx="234">
                  <c:v>34672</c:v>
                </c:pt>
                <c:pt idx="235">
                  <c:v>34841</c:v>
                </c:pt>
                <c:pt idx="236">
                  <c:v>34993</c:v>
                </c:pt>
                <c:pt idx="237">
                  <c:v>35129</c:v>
                </c:pt>
                <c:pt idx="238">
                  <c:v>35280</c:v>
                </c:pt>
              </c:numCache>
            </c:numRef>
          </c:cat>
          <c:val>
            <c:numRef>
              <c:f>Sheet1!$E$2:$E$240</c:f>
              <c:numCache>
                <c:formatCode>General</c:formatCode>
                <c:ptCount val="239"/>
                <c:pt idx="0">
                  <c:v>2.447265625</c:v>
                </c:pt>
                <c:pt idx="1">
                  <c:v>3.6318359375</c:v>
                </c:pt>
                <c:pt idx="2">
                  <c:v>4.5654296875</c:v>
                </c:pt>
                <c:pt idx="3">
                  <c:v>5.193359375</c:v>
                </c:pt>
                <c:pt idx="4">
                  <c:v>5.1943359375</c:v>
                </c:pt>
                <c:pt idx="5">
                  <c:v>5.1943359375</c:v>
                </c:pt>
                <c:pt idx="6">
                  <c:v>5.1943359375</c:v>
                </c:pt>
                <c:pt idx="7">
                  <c:v>5.21875</c:v>
                </c:pt>
                <c:pt idx="8">
                  <c:v>5.2568359375</c:v>
                </c:pt>
                <c:pt idx="9">
                  <c:v>7.2890625</c:v>
                </c:pt>
                <c:pt idx="10">
                  <c:v>12.7001953125</c:v>
                </c:pt>
                <c:pt idx="11">
                  <c:v>14.8681640625</c:v>
                </c:pt>
                <c:pt idx="12">
                  <c:v>19.3916015625</c:v>
                </c:pt>
                <c:pt idx="13">
                  <c:v>23.3916015625</c:v>
                </c:pt>
                <c:pt idx="14">
                  <c:v>24.4619140625</c:v>
                </c:pt>
                <c:pt idx="15">
                  <c:v>25.1845703125</c:v>
                </c:pt>
                <c:pt idx="16">
                  <c:v>25.27734375</c:v>
                </c:pt>
                <c:pt idx="17">
                  <c:v>26.8505859375</c:v>
                </c:pt>
                <c:pt idx="18">
                  <c:v>28.138671875</c:v>
                </c:pt>
                <c:pt idx="19">
                  <c:v>28.056640625</c:v>
                </c:pt>
                <c:pt idx="20">
                  <c:v>28.056640625</c:v>
                </c:pt>
                <c:pt idx="21">
                  <c:v>28.056640625</c:v>
                </c:pt>
                <c:pt idx="22">
                  <c:v>28.1767578125</c:v>
                </c:pt>
                <c:pt idx="23">
                  <c:v>28.1767578125</c:v>
                </c:pt>
                <c:pt idx="24">
                  <c:v>28.1767578125</c:v>
                </c:pt>
                <c:pt idx="25">
                  <c:v>28.2080078125</c:v>
                </c:pt>
                <c:pt idx="26">
                  <c:v>28.2099609375</c:v>
                </c:pt>
                <c:pt idx="27">
                  <c:v>28.2099609375</c:v>
                </c:pt>
                <c:pt idx="28">
                  <c:v>28.2412109375</c:v>
                </c:pt>
                <c:pt idx="29">
                  <c:v>28.2412109375</c:v>
                </c:pt>
                <c:pt idx="30">
                  <c:v>28.2412109375</c:v>
                </c:pt>
                <c:pt idx="31">
                  <c:v>28.2763671875</c:v>
                </c:pt>
                <c:pt idx="32">
                  <c:v>28.2763671875</c:v>
                </c:pt>
                <c:pt idx="33">
                  <c:v>28.2763671875</c:v>
                </c:pt>
                <c:pt idx="34">
                  <c:v>28.2998046875</c:v>
                </c:pt>
                <c:pt idx="35">
                  <c:v>28.2998046875</c:v>
                </c:pt>
                <c:pt idx="36">
                  <c:v>28.2998046875</c:v>
                </c:pt>
                <c:pt idx="37">
                  <c:v>28.591796875</c:v>
                </c:pt>
                <c:pt idx="38">
                  <c:v>29.7236328125</c:v>
                </c:pt>
                <c:pt idx="39">
                  <c:v>30.0185546875</c:v>
                </c:pt>
                <c:pt idx="40">
                  <c:v>30.1904296875</c:v>
                </c:pt>
                <c:pt idx="41">
                  <c:v>31.015625</c:v>
                </c:pt>
                <c:pt idx="42">
                  <c:v>31.71875</c:v>
                </c:pt>
                <c:pt idx="43">
                  <c:v>31.78515625</c:v>
                </c:pt>
                <c:pt idx="44">
                  <c:v>32.84765625</c:v>
                </c:pt>
                <c:pt idx="45">
                  <c:v>33.9970703125</c:v>
                </c:pt>
                <c:pt idx="46">
                  <c:v>34.6298828125</c:v>
                </c:pt>
                <c:pt idx="47">
                  <c:v>35.2236328125</c:v>
                </c:pt>
                <c:pt idx="48">
                  <c:v>35.9501953125</c:v>
                </c:pt>
                <c:pt idx="49">
                  <c:v>37.3916015625</c:v>
                </c:pt>
                <c:pt idx="50">
                  <c:v>37.3916015625</c:v>
                </c:pt>
                <c:pt idx="51">
                  <c:v>37.7001953125</c:v>
                </c:pt>
                <c:pt idx="52">
                  <c:v>37.7470703125</c:v>
                </c:pt>
                <c:pt idx="53">
                  <c:v>37.7939453125</c:v>
                </c:pt>
                <c:pt idx="54">
                  <c:v>37.7939453125</c:v>
                </c:pt>
                <c:pt idx="55">
                  <c:v>37.7939453125</c:v>
                </c:pt>
                <c:pt idx="56">
                  <c:v>37.8291015625</c:v>
                </c:pt>
                <c:pt idx="57">
                  <c:v>37.3212890625</c:v>
                </c:pt>
                <c:pt idx="58">
                  <c:v>37.0986328125</c:v>
                </c:pt>
                <c:pt idx="59">
                  <c:v>37.0986328125</c:v>
                </c:pt>
                <c:pt idx="60">
                  <c:v>37.0986328125</c:v>
                </c:pt>
                <c:pt idx="61">
                  <c:v>37.0556640625</c:v>
                </c:pt>
                <c:pt idx="62">
                  <c:v>37.1533203125</c:v>
                </c:pt>
                <c:pt idx="63">
                  <c:v>37.1533203125</c:v>
                </c:pt>
                <c:pt idx="64">
                  <c:v>37.1533203125</c:v>
                </c:pt>
                <c:pt idx="65">
                  <c:v>37.1533203125</c:v>
                </c:pt>
                <c:pt idx="66">
                  <c:v>37.1494140625</c:v>
                </c:pt>
                <c:pt idx="67">
                  <c:v>37.1494140625</c:v>
                </c:pt>
                <c:pt idx="68">
                  <c:v>37.1494140625</c:v>
                </c:pt>
                <c:pt idx="69">
                  <c:v>37.1494140625</c:v>
                </c:pt>
                <c:pt idx="70">
                  <c:v>37.1494140625</c:v>
                </c:pt>
                <c:pt idx="71">
                  <c:v>37.1494140625</c:v>
                </c:pt>
                <c:pt idx="72">
                  <c:v>37.1494140625</c:v>
                </c:pt>
                <c:pt idx="73">
                  <c:v>37.1494140625</c:v>
                </c:pt>
                <c:pt idx="74">
                  <c:v>37.1767578125</c:v>
                </c:pt>
                <c:pt idx="75">
                  <c:v>37.2236328125</c:v>
                </c:pt>
                <c:pt idx="76">
                  <c:v>37.3095703125</c:v>
                </c:pt>
                <c:pt idx="77">
                  <c:v>37.3095703125</c:v>
                </c:pt>
                <c:pt idx="78">
                  <c:v>37.3095703125</c:v>
                </c:pt>
                <c:pt idx="79">
                  <c:v>37.0322265625</c:v>
                </c:pt>
                <c:pt idx="80">
                  <c:v>36.0205078125</c:v>
                </c:pt>
                <c:pt idx="81">
                  <c:v>36.0205078125</c:v>
                </c:pt>
                <c:pt idx="82">
                  <c:v>36.0205078125</c:v>
                </c:pt>
                <c:pt idx="83">
                  <c:v>36.0205078125</c:v>
                </c:pt>
                <c:pt idx="84">
                  <c:v>36.0205078125</c:v>
                </c:pt>
                <c:pt idx="85">
                  <c:v>36.0205078125</c:v>
                </c:pt>
                <c:pt idx="86">
                  <c:v>36.0205078125</c:v>
                </c:pt>
                <c:pt idx="87">
                  <c:v>36.0205078125</c:v>
                </c:pt>
                <c:pt idx="88">
                  <c:v>36.0205078125</c:v>
                </c:pt>
                <c:pt idx="89">
                  <c:v>36.0205078125</c:v>
                </c:pt>
                <c:pt idx="90">
                  <c:v>36.0205078125</c:v>
                </c:pt>
                <c:pt idx="91">
                  <c:v>36.0205078125</c:v>
                </c:pt>
                <c:pt idx="92">
                  <c:v>36.0205078125</c:v>
                </c:pt>
                <c:pt idx="93">
                  <c:v>36.0205078125</c:v>
                </c:pt>
                <c:pt idx="94">
                  <c:v>36.0205078125</c:v>
                </c:pt>
                <c:pt idx="95">
                  <c:v>36.0205078125</c:v>
                </c:pt>
                <c:pt idx="96">
                  <c:v>36.0205078125</c:v>
                </c:pt>
                <c:pt idx="97">
                  <c:v>36.0439453125</c:v>
                </c:pt>
                <c:pt idx="98">
                  <c:v>36.2431640625</c:v>
                </c:pt>
                <c:pt idx="99">
                  <c:v>36.0166015625</c:v>
                </c:pt>
                <c:pt idx="100">
                  <c:v>36.0166015625</c:v>
                </c:pt>
                <c:pt idx="101">
                  <c:v>36.0166015625</c:v>
                </c:pt>
                <c:pt idx="102">
                  <c:v>36.029296875</c:v>
                </c:pt>
                <c:pt idx="103">
                  <c:v>36.029296875</c:v>
                </c:pt>
                <c:pt idx="104">
                  <c:v>36.029296875</c:v>
                </c:pt>
                <c:pt idx="105">
                  <c:v>36.029296875</c:v>
                </c:pt>
                <c:pt idx="106">
                  <c:v>36.029296875</c:v>
                </c:pt>
                <c:pt idx="107">
                  <c:v>36.314453125</c:v>
                </c:pt>
                <c:pt idx="108">
                  <c:v>36.314453125</c:v>
                </c:pt>
                <c:pt idx="109">
                  <c:v>36.314453125</c:v>
                </c:pt>
                <c:pt idx="110">
                  <c:v>36.314453125</c:v>
                </c:pt>
                <c:pt idx="111">
                  <c:v>36.314453125</c:v>
                </c:pt>
                <c:pt idx="112">
                  <c:v>36.314453125</c:v>
                </c:pt>
                <c:pt idx="113">
                  <c:v>36.314453125</c:v>
                </c:pt>
                <c:pt idx="114">
                  <c:v>36.314453125</c:v>
                </c:pt>
                <c:pt idx="115">
                  <c:v>36.314453125</c:v>
                </c:pt>
                <c:pt idx="116">
                  <c:v>36.314453125</c:v>
                </c:pt>
                <c:pt idx="117">
                  <c:v>36.314453125</c:v>
                </c:pt>
                <c:pt idx="118">
                  <c:v>36.322265625</c:v>
                </c:pt>
                <c:pt idx="119">
                  <c:v>36.009765625</c:v>
                </c:pt>
                <c:pt idx="120">
                  <c:v>36.009765625</c:v>
                </c:pt>
                <c:pt idx="121">
                  <c:v>36.009765625</c:v>
                </c:pt>
                <c:pt idx="122">
                  <c:v>36.017578125</c:v>
                </c:pt>
                <c:pt idx="123">
                  <c:v>36.083984375</c:v>
                </c:pt>
                <c:pt idx="124">
                  <c:v>36.083984375</c:v>
                </c:pt>
                <c:pt idx="125">
                  <c:v>36.083984375</c:v>
                </c:pt>
                <c:pt idx="126">
                  <c:v>36.083984375</c:v>
                </c:pt>
                <c:pt idx="127">
                  <c:v>36.111328125</c:v>
                </c:pt>
                <c:pt idx="128">
                  <c:v>36.111328125</c:v>
                </c:pt>
                <c:pt idx="129">
                  <c:v>36.111328125</c:v>
                </c:pt>
                <c:pt idx="130">
                  <c:v>36.111328125</c:v>
                </c:pt>
                <c:pt idx="131">
                  <c:v>36.126953125</c:v>
                </c:pt>
                <c:pt idx="132">
                  <c:v>36.126953125</c:v>
                </c:pt>
                <c:pt idx="133">
                  <c:v>36.126953125</c:v>
                </c:pt>
                <c:pt idx="134">
                  <c:v>36.150390625</c:v>
                </c:pt>
                <c:pt idx="135">
                  <c:v>36.150390625</c:v>
                </c:pt>
                <c:pt idx="136">
                  <c:v>36.150390625</c:v>
                </c:pt>
                <c:pt idx="137">
                  <c:v>36.150390625</c:v>
                </c:pt>
                <c:pt idx="138">
                  <c:v>36.166015625</c:v>
                </c:pt>
                <c:pt idx="139">
                  <c:v>36.166015625</c:v>
                </c:pt>
                <c:pt idx="140">
                  <c:v>36.201171875</c:v>
                </c:pt>
                <c:pt idx="141">
                  <c:v>36.255859375</c:v>
                </c:pt>
                <c:pt idx="142">
                  <c:v>35.845703125</c:v>
                </c:pt>
                <c:pt idx="143">
                  <c:v>35.845703125</c:v>
                </c:pt>
                <c:pt idx="144">
                  <c:v>35.845703125</c:v>
                </c:pt>
                <c:pt idx="145">
                  <c:v>36.158203125</c:v>
                </c:pt>
                <c:pt idx="146">
                  <c:v>36.158203125</c:v>
                </c:pt>
                <c:pt idx="147">
                  <c:v>36.158203125</c:v>
                </c:pt>
                <c:pt idx="148">
                  <c:v>36.158203125</c:v>
                </c:pt>
                <c:pt idx="149">
                  <c:v>36.158203125</c:v>
                </c:pt>
                <c:pt idx="150">
                  <c:v>36.232421875</c:v>
                </c:pt>
                <c:pt idx="151">
                  <c:v>36.275390625</c:v>
                </c:pt>
                <c:pt idx="152">
                  <c:v>36.275390625</c:v>
                </c:pt>
                <c:pt idx="153">
                  <c:v>36.275390625</c:v>
                </c:pt>
                <c:pt idx="154">
                  <c:v>36.275390625</c:v>
                </c:pt>
                <c:pt idx="155">
                  <c:v>36.275390625</c:v>
                </c:pt>
                <c:pt idx="156">
                  <c:v>36.275390625</c:v>
                </c:pt>
                <c:pt idx="157">
                  <c:v>36.275390625</c:v>
                </c:pt>
                <c:pt idx="158">
                  <c:v>36.275390625</c:v>
                </c:pt>
                <c:pt idx="159">
                  <c:v>36.275390625</c:v>
                </c:pt>
                <c:pt idx="160">
                  <c:v>36.275390625</c:v>
                </c:pt>
                <c:pt idx="161">
                  <c:v>36.736328125</c:v>
                </c:pt>
                <c:pt idx="162">
                  <c:v>37.056640625</c:v>
                </c:pt>
                <c:pt idx="163">
                  <c:v>36.869140625</c:v>
                </c:pt>
                <c:pt idx="164">
                  <c:v>36.869140625</c:v>
                </c:pt>
                <c:pt idx="165">
                  <c:v>36.869140625</c:v>
                </c:pt>
                <c:pt idx="166">
                  <c:v>36.955078125</c:v>
                </c:pt>
                <c:pt idx="167">
                  <c:v>36.955078125</c:v>
                </c:pt>
                <c:pt idx="168">
                  <c:v>36.955078125</c:v>
                </c:pt>
                <c:pt idx="169">
                  <c:v>36.955078125</c:v>
                </c:pt>
                <c:pt idx="170">
                  <c:v>36.955078125</c:v>
                </c:pt>
                <c:pt idx="171">
                  <c:v>36.955078125</c:v>
                </c:pt>
                <c:pt idx="172">
                  <c:v>36.955078125</c:v>
                </c:pt>
                <c:pt idx="173">
                  <c:v>36.955078125</c:v>
                </c:pt>
                <c:pt idx="174">
                  <c:v>36.955078125</c:v>
                </c:pt>
                <c:pt idx="175">
                  <c:v>36.955078125</c:v>
                </c:pt>
                <c:pt idx="176">
                  <c:v>36.955078125</c:v>
                </c:pt>
                <c:pt idx="177">
                  <c:v>36.955078125</c:v>
                </c:pt>
                <c:pt idx="178">
                  <c:v>36.955078125</c:v>
                </c:pt>
                <c:pt idx="179">
                  <c:v>36.955078125</c:v>
                </c:pt>
                <c:pt idx="180">
                  <c:v>36.986328125</c:v>
                </c:pt>
                <c:pt idx="181">
                  <c:v>37.076171875</c:v>
                </c:pt>
                <c:pt idx="182">
                  <c:v>37.076171875</c:v>
                </c:pt>
                <c:pt idx="183">
                  <c:v>37.076171875</c:v>
                </c:pt>
                <c:pt idx="184">
                  <c:v>37.076171875</c:v>
                </c:pt>
                <c:pt idx="185">
                  <c:v>37.076171875</c:v>
                </c:pt>
                <c:pt idx="186">
                  <c:v>37.076171875</c:v>
                </c:pt>
                <c:pt idx="187">
                  <c:v>37.076171875</c:v>
                </c:pt>
                <c:pt idx="188">
                  <c:v>37.076171875</c:v>
                </c:pt>
                <c:pt idx="189">
                  <c:v>37.076171875</c:v>
                </c:pt>
                <c:pt idx="190">
                  <c:v>37.076171875</c:v>
                </c:pt>
                <c:pt idx="191">
                  <c:v>37.076171875</c:v>
                </c:pt>
                <c:pt idx="192">
                  <c:v>37.076171875</c:v>
                </c:pt>
                <c:pt idx="193">
                  <c:v>37.076171875</c:v>
                </c:pt>
                <c:pt idx="194">
                  <c:v>37.076171875</c:v>
                </c:pt>
                <c:pt idx="195">
                  <c:v>37.076171875</c:v>
                </c:pt>
                <c:pt idx="196">
                  <c:v>37.076171875</c:v>
                </c:pt>
                <c:pt idx="197">
                  <c:v>37.076171875</c:v>
                </c:pt>
                <c:pt idx="198">
                  <c:v>37.076171875</c:v>
                </c:pt>
                <c:pt idx="199">
                  <c:v>37.076171875</c:v>
                </c:pt>
                <c:pt idx="200">
                  <c:v>37.076171875</c:v>
                </c:pt>
                <c:pt idx="201">
                  <c:v>37.095703125</c:v>
                </c:pt>
                <c:pt idx="202">
                  <c:v>36.900390625</c:v>
                </c:pt>
                <c:pt idx="203">
                  <c:v>36.900390625</c:v>
                </c:pt>
                <c:pt idx="204">
                  <c:v>36.900390625</c:v>
                </c:pt>
                <c:pt idx="205">
                  <c:v>36.908203125</c:v>
                </c:pt>
                <c:pt idx="206">
                  <c:v>36.904296875</c:v>
                </c:pt>
                <c:pt idx="207">
                  <c:v>36.904296875</c:v>
                </c:pt>
                <c:pt idx="208">
                  <c:v>36.904296875</c:v>
                </c:pt>
                <c:pt idx="209">
                  <c:v>36.904296875</c:v>
                </c:pt>
                <c:pt idx="210">
                  <c:v>36.970703125</c:v>
                </c:pt>
                <c:pt idx="211">
                  <c:v>37.044921875</c:v>
                </c:pt>
                <c:pt idx="212">
                  <c:v>37.052734375</c:v>
                </c:pt>
                <c:pt idx="213">
                  <c:v>37.052734375</c:v>
                </c:pt>
                <c:pt idx="214">
                  <c:v>37.052734375</c:v>
                </c:pt>
                <c:pt idx="215">
                  <c:v>37.052734375</c:v>
                </c:pt>
                <c:pt idx="216">
                  <c:v>37.052734375</c:v>
                </c:pt>
                <c:pt idx="217">
                  <c:v>37.052734375</c:v>
                </c:pt>
                <c:pt idx="218">
                  <c:v>37.052734375</c:v>
                </c:pt>
                <c:pt idx="219">
                  <c:v>37.052734375</c:v>
                </c:pt>
                <c:pt idx="220">
                  <c:v>37.068359375</c:v>
                </c:pt>
                <c:pt idx="221">
                  <c:v>36.908203125</c:v>
                </c:pt>
                <c:pt idx="222">
                  <c:v>36.908203125</c:v>
                </c:pt>
                <c:pt idx="223">
                  <c:v>36.908203125</c:v>
                </c:pt>
                <c:pt idx="224">
                  <c:v>36.982421875</c:v>
                </c:pt>
                <c:pt idx="225">
                  <c:v>36.982421875</c:v>
                </c:pt>
                <c:pt idx="226">
                  <c:v>36.982421875</c:v>
                </c:pt>
                <c:pt idx="227">
                  <c:v>36.982421875</c:v>
                </c:pt>
                <c:pt idx="228">
                  <c:v>37.009765625</c:v>
                </c:pt>
                <c:pt idx="229">
                  <c:v>37.009765625</c:v>
                </c:pt>
                <c:pt idx="230">
                  <c:v>37.009765625</c:v>
                </c:pt>
                <c:pt idx="231">
                  <c:v>37.025390625</c:v>
                </c:pt>
                <c:pt idx="232">
                  <c:v>37.025390625</c:v>
                </c:pt>
                <c:pt idx="233">
                  <c:v>37.025390625</c:v>
                </c:pt>
                <c:pt idx="234">
                  <c:v>37.048828125</c:v>
                </c:pt>
                <c:pt idx="235">
                  <c:v>37.048828125</c:v>
                </c:pt>
                <c:pt idx="236">
                  <c:v>37.048828125</c:v>
                </c:pt>
                <c:pt idx="237">
                  <c:v>37.048828125</c:v>
                </c:pt>
                <c:pt idx="238">
                  <c:v>37.064453125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4643024"/>
        <c:axId val="-1944637584"/>
      </c:lineChart>
      <c:catAx>
        <c:axId val="-194464302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944637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63758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94464302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40"/>
  <sheetViews>
    <sheetView tabSelected="1" topLeftCell="A8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477</f>
        <v>477</v>
      </c>
      <c r="B2" s="1">
        <f>14</f>
        <v>14</v>
      </c>
      <c r="C2" s="1">
        <f>448</f>
        <v>448</v>
      </c>
      <c r="D2" s="1">
        <f>2506</f>
        <v>2506</v>
      </c>
      <c r="E2" s="1">
        <f>2.447265625</f>
        <v>2.447265625</v>
      </c>
      <c r="G2" s="1">
        <f>312</f>
        <v>312</v>
      </c>
    </row>
    <row r="3" spans="1:10" x14ac:dyDescent="0.25">
      <c r="A3" s="1">
        <f>772</f>
        <v>772</v>
      </c>
      <c r="B3" s="1">
        <f>8</f>
        <v>8</v>
      </c>
      <c r="C3" s="1">
        <f>584</f>
        <v>584</v>
      </c>
      <c r="D3" s="1">
        <f>3719</f>
        <v>3719</v>
      </c>
      <c r="E3" s="1">
        <f>3.6318359375</f>
        <v>3.6318359375</v>
      </c>
    </row>
    <row r="4" spans="1:10" x14ac:dyDescent="0.25">
      <c r="A4" s="1">
        <f>1066</f>
        <v>1066</v>
      </c>
      <c r="B4" s="1">
        <f>0</f>
        <v>0</v>
      </c>
      <c r="C4" s="1">
        <f>697</f>
        <v>697</v>
      </c>
      <c r="D4" s="1">
        <f>4675</f>
        <v>4675</v>
      </c>
      <c r="E4" s="1">
        <f>4.5654296875</f>
        <v>4.5654296875</v>
      </c>
      <c r="G4" s="1" t="s">
        <v>5</v>
      </c>
    </row>
    <row r="5" spans="1:10" x14ac:dyDescent="0.25">
      <c r="A5" s="1">
        <f>1380</f>
        <v>1380</v>
      </c>
      <c r="B5" s="1">
        <f>3</f>
        <v>3</v>
      </c>
      <c r="C5" s="1">
        <f>803</f>
        <v>803</v>
      </c>
      <c r="D5" s="1">
        <f>5318</f>
        <v>5318</v>
      </c>
      <c r="E5" s="1">
        <f>5.193359375</f>
        <v>5.193359375</v>
      </c>
      <c r="G5" s="1">
        <f>145</f>
        <v>145</v>
      </c>
    </row>
    <row r="6" spans="1:10" x14ac:dyDescent="0.25">
      <c r="A6" s="1">
        <f>1722</f>
        <v>1722</v>
      </c>
      <c r="B6" s="1">
        <f>32</f>
        <v>32</v>
      </c>
      <c r="C6" s="1">
        <f>910</f>
        <v>910</v>
      </c>
      <c r="D6" s="1">
        <f>5319</f>
        <v>5319</v>
      </c>
      <c r="E6" s="1">
        <f>5.1943359375</f>
        <v>5.1943359375</v>
      </c>
    </row>
    <row r="7" spans="1:10" x14ac:dyDescent="0.25">
      <c r="A7" s="1">
        <f>2010</f>
        <v>2010</v>
      </c>
      <c r="B7" s="1">
        <f>27</f>
        <v>27</v>
      </c>
      <c r="C7" s="1">
        <f>1031</f>
        <v>1031</v>
      </c>
      <c r="D7" s="1">
        <f>5319</f>
        <v>5319</v>
      </c>
      <c r="E7" s="1">
        <f>5.1943359375</f>
        <v>5.1943359375</v>
      </c>
    </row>
    <row r="8" spans="1:10" x14ac:dyDescent="0.25">
      <c r="A8" s="1">
        <f>2340</f>
        <v>2340</v>
      </c>
      <c r="B8" s="1">
        <f>20</f>
        <v>20</v>
      </c>
      <c r="C8" s="1">
        <f>1165</f>
        <v>1165</v>
      </c>
      <c r="D8" s="1">
        <f>5319</f>
        <v>5319</v>
      </c>
      <c r="E8" s="1">
        <f>5.1943359375</f>
        <v>5.1943359375</v>
      </c>
    </row>
    <row r="9" spans="1:10" x14ac:dyDescent="0.25">
      <c r="A9" s="1">
        <f>2647</f>
        <v>2647</v>
      </c>
      <c r="B9" s="1">
        <f>19</f>
        <v>19</v>
      </c>
      <c r="C9" s="1">
        <f>1269</f>
        <v>1269</v>
      </c>
      <c r="D9" s="1">
        <f>5344</f>
        <v>5344</v>
      </c>
      <c r="E9" s="1">
        <f>5.21875</f>
        <v>5.21875</v>
      </c>
    </row>
    <row r="10" spans="1:10" x14ac:dyDescent="0.25">
      <c r="A10" s="1">
        <f>2932</f>
        <v>2932</v>
      </c>
      <c r="B10" s="1">
        <f>26</f>
        <v>26</v>
      </c>
      <c r="C10" s="1">
        <f>1399</f>
        <v>1399</v>
      </c>
      <c r="D10" s="1">
        <f>5383</f>
        <v>5383</v>
      </c>
      <c r="E10" s="1">
        <f>5.2568359375</f>
        <v>5.2568359375</v>
      </c>
    </row>
    <row r="11" spans="1:10" x14ac:dyDescent="0.25">
      <c r="A11" s="1">
        <f>3220</f>
        <v>3220</v>
      </c>
      <c r="B11" s="1">
        <f>0</f>
        <v>0</v>
      </c>
      <c r="C11" s="1">
        <f>1594</f>
        <v>1594</v>
      </c>
      <c r="D11" s="1">
        <f>7464</f>
        <v>7464</v>
      </c>
      <c r="E11" s="1">
        <f>7.2890625</f>
        <v>7.2890625</v>
      </c>
    </row>
    <row r="12" spans="1:10" x14ac:dyDescent="0.25">
      <c r="A12" s="1">
        <f>3563</f>
        <v>3563</v>
      </c>
      <c r="B12" s="1">
        <f>1</f>
        <v>1</v>
      </c>
      <c r="C12" s="1">
        <f>1714</f>
        <v>1714</v>
      </c>
      <c r="D12" s="1">
        <f>13005</f>
        <v>13005</v>
      </c>
      <c r="E12" s="1">
        <f>12.7001953125</f>
        <v>12.7001953125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3908</f>
        <v>3908</v>
      </c>
      <c r="B13" s="1">
        <f>0</f>
        <v>0</v>
      </c>
      <c r="C13" s="1">
        <f>1852</f>
        <v>1852</v>
      </c>
      <c r="D13" s="1">
        <f>15225</f>
        <v>15225</v>
      </c>
      <c r="E13" s="1">
        <f>14.8681640625</f>
        <v>14.8681640625</v>
      </c>
      <c r="H13" s="1">
        <v>26</v>
      </c>
      <c r="I13" s="1">
        <f>MAX(E2:E568)</f>
        <v>37.8291015625</v>
      </c>
      <c r="J13" s="1">
        <f>AVERAGE(E227:E240)</f>
        <v>37.022321428571431</v>
      </c>
    </row>
    <row r="14" spans="1:10" x14ac:dyDescent="0.25">
      <c r="A14" s="1">
        <f>4226</f>
        <v>4226</v>
      </c>
      <c r="B14" s="1">
        <f>0</f>
        <v>0</v>
      </c>
      <c r="C14" s="1">
        <f>2025</f>
        <v>2025</v>
      </c>
      <c r="D14" s="1">
        <f>19857</f>
        <v>19857</v>
      </c>
      <c r="E14" s="1">
        <f>19.3916015625</f>
        <v>19.3916015625</v>
      </c>
    </row>
    <row r="15" spans="1:10" x14ac:dyDescent="0.25">
      <c r="A15" s="1">
        <f>4641</f>
        <v>4641</v>
      </c>
      <c r="B15" s="1">
        <f>0</f>
        <v>0</v>
      </c>
      <c r="C15" s="1">
        <f>2163</f>
        <v>2163</v>
      </c>
      <c r="D15" s="1">
        <f>23953</f>
        <v>23953</v>
      </c>
      <c r="E15" s="1">
        <f>23.3916015625</f>
        <v>23.3916015625</v>
      </c>
    </row>
    <row r="16" spans="1:10" x14ac:dyDescent="0.25">
      <c r="A16" s="1">
        <f>5049</f>
        <v>5049</v>
      </c>
      <c r="B16" s="1">
        <f>0</f>
        <v>0</v>
      </c>
      <c r="C16" s="1">
        <f>2438</f>
        <v>2438</v>
      </c>
      <c r="D16" s="1">
        <f>25049</f>
        <v>25049</v>
      </c>
      <c r="E16" s="1">
        <f>24.4619140625</f>
        <v>24.4619140625</v>
      </c>
    </row>
    <row r="17" spans="1:5" x14ac:dyDescent="0.25">
      <c r="A17" s="1">
        <f>5454</f>
        <v>5454</v>
      </c>
      <c r="B17" s="1">
        <f>0</f>
        <v>0</v>
      </c>
      <c r="C17" s="1">
        <f>2569</f>
        <v>2569</v>
      </c>
      <c r="D17" s="1">
        <f>25789</f>
        <v>25789</v>
      </c>
      <c r="E17" s="1">
        <f>25.1845703125</f>
        <v>25.1845703125</v>
      </c>
    </row>
    <row r="18" spans="1:5" x14ac:dyDescent="0.25">
      <c r="A18" s="1">
        <f>5849</f>
        <v>5849</v>
      </c>
      <c r="B18" s="1">
        <f>0</f>
        <v>0</v>
      </c>
      <c r="C18" s="1">
        <f>2731</f>
        <v>2731</v>
      </c>
      <c r="D18" s="1">
        <f>25884</f>
        <v>25884</v>
      </c>
      <c r="E18" s="1">
        <f>25.27734375</f>
        <v>25.27734375</v>
      </c>
    </row>
    <row r="19" spans="1:5" x14ac:dyDescent="0.25">
      <c r="A19" s="1">
        <f>6151</f>
        <v>6151</v>
      </c>
      <c r="B19" s="1">
        <f>18</f>
        <v>18</v>
      </c>
      <c r="C19" s="1">
        <f>2873</f>
        <v>2873</v>
      </c>
      <c r="D19" s="1">
        <f>27495</f>
        <v>27495</v>
      </c>
      <c r="E19" s="1">
        <f>26.8505859375</f>
        <v>26.8505859375</v>
      </c>
    </row>
    <row r="20" spans="1:5" x14ac:dyDescent="0.25">
      <c r="A20" s="1">
        <f>6471</f>
        <v>6471</v>
      </c>
      <c r="B20" s="1">
        <f>4</f>
        <v>4</v>
      </c>
      <c r="C20" s="1">
        <f>3028</f>
        <v>3028</v>
      </c>
      <c r="D20" s="1">
        <f>28814</f>
        <v>28814</v>
      </c>
      <c r="E20" s="1">
        <f>28.138671875</f>
        <v>28.138671875</v>
      </c>
    </row>
    <row r="21" spans="1:5" x14ac:dyDescent="0.25">
      <c r="A21" s="1">
        <f>6766</f>
        <v>6766</v>
      </c>
      <c r="B21" s="1">
        <f>19</f>
        <v>19</v>
      </c>
      <c r="C21" s="1">
        <f>3157</f>
        <v>3157</v>
      </c>
      <c r="D21" s="1">
        <f>28730</f>
        <v>28730</v>
      </c>
      <c r="E21" s="1">
        <f>28.056640625</f>
        <v>28.056640625</v>
      </c>
    </row>
    <row r="22" spans="1:5" x14ac:dyDescent="0.25">
      <c r="A22" s="1">
        <f>7052</f>
        <v>7052</v>
      </c>
      <c r="B22" s="1">
        <f>27</f>
        <v>27</v>
      </c>
      <c r="C22" s="1">
        <f>3322</f>
        <v>3322</v>
      </c>
      <c r="D22" s="1">
        <f>28730</f>
        <v>28730</v>
      </c>
      <c r="E22" s="1">
        <f>28.056640625</f>
        <v>28.056640625</v>
      </c>
    </row>
    <row r="23" spans="1:5" x14ac:dyDescent="0.25">
      <c r="A23" s="1">
        <f>7396</f>
        <v>7396</v>
      </c>
      <c r="B23" s="1">
        <f>21</f>
        <v>21</v>
      </c>
      <c r="C23" s="1">
        <f>3493</f>
        <v>3493</v>
      </c>
      <c r="D23" s="1">
        <f>28730</f>
        <v>28730</v>
      </c>
      <c r="E23" s="1">
        <f>28.056640625</f>
        <v>28.056640625</v>
      </c>
    </row>
    <row r="24" spans="1:5" x14ac:dyDescent="0.25">
      <c r="A24" s="1">
        <f>7712</f>
        <v>7712</v>
      </c>
      <c r="B24" s="1">
        <f>20</f>
        <v>20</v>
      </c>
      <c r="C24" s="1">
        <f>3625</f>
        <v>3625</v>
      </c>
      <c r="D24" s="1">
        <f>28853</f>
        <v>28853</v>
      </c>
      <c r="E24" s="1">
        <f>28.1767578125</f>
        <v>28.1767578125</v>
      </c>
    </row>
    <row r="25" spans="1:5" x14ac:dyDescent="0.25">
      <c r="A25" s="1">
        <f>8001</f>
        <v>8001</v>
      </c>
      <c r="B25" s="1">
        <f>0</f>
        <v>0</v>
      </c>
      <c r="C25" s="1">
        <f>3765</f>
        <v>3765</v>
      </c>
      <c r="D25" s="1">
        <f>28853</f>
        <v>28853</v>
      </c>
      <c r="E25" s="1">
        <f>28.1767578125</f>
        <v>28.1767578125</v>
      </c>
    </row>
    <row r="26" spans="1:5" x14ac:dyDescent="0.25">
      <c r="A26" s="1">
        <f>8307</f>
        <v>8307</v>
      </c>
      <c r="B26" s="1">
        <f>7</f>
        <v>7</v>
      </c>
      <c r="C26" s="1">
        <f>3908</f>
        <v>3908</v>
      </c>
      <c r="D26" s="1">
        <f>28853</f>
        <v>28853</v>
      </c>
      <c r="E26" s="1">
        <f>28.1767578125</f>
        <v>28.1767578125</v>
      </c>
    </row>
    <row r="27" spans="1:5" x14ac:dyDescent="0.25">
      <c r="A27" s="1">
        <f>8583</f>
        <v>8583</v>
      </c>
      <c r="B27" s="1">
        <f>0</f>
        <v>0</v>
      </c>
      <c r="C27" s="1">
        <f>4052</f>
        <v>4052</v>
      </c>
      <c r="D27" s="1">
        <f>28885</f>
        <v>28885</v>
      </c>
      <c r="E27" s="1">
        <f>28.2080078125</f>
        <v>28.2080078125</v>
      </c>
    </row>
    <row r="28" spans="1:5" x14ac:dyDescent="0.25">
      <c r="A28" s="1">
        <f>8880</f>
        <v>8880</v>
      </c>
      <c r="B28" s="1">
        <f>30</f>
        <v>30</v>
      </c>
      <c r="C28" s="1">
        <f>4201</f>
        <v>4201</v>
      </c>
      <c r="D28" s="1">
        <f>28887</f>
        <v>28887</v>
      </c>
      <c r="E28" s="1">
        <f>28.2099609375</f>
        <v>28.2099609375</v>
      </c>
    </row>
    <row r="29" spans="1:5" x14ac:dyDescent="0.25">
      <c r="A29" s="1">
        <f>9169</f>
        <v>9169</v>
      </c>
      <c r="B29" s="1">
        <f>13</f>
        <v>13</v>
      </c>
      <c r="C29" s="1">
        <f>4395</f>
        <v>4395</v>
      </c>
      <c r="D29" s="1">
        <f>28887</f>
        <v>28887</v>
      </c>
      <c r="E29" s="1">
        <f>28.2099609375</f>
        <v>28.2099609375</v>
      </c>
    </row>
    <row r="30" spans="1:5" x14ac:dyDescent="0.25">
      <c r="A30" s="1">
        <f>9489</f>
        <v>9489</v>
      </c>
      <c r="B30" s="1">
        <f>0</f>
        <v>0</v>
      </c>
      <c r="C30" s="1">
        <f>4576</f>
        <v>4576</v>
      </c>
      <c r="D30" s="1">
        <f>28919</f>
        <v>28919</v>
      </c>
      <c r="E30" s="1">
        <f>28.2412109375</f>
        <v>28.2412109375</v>
      </c>
    </row>
    <row r="31" spans="1:5" x14ac:dyDescent="0.25">
      <c r="A31" s="1">
        <f>9757</f>
        <v>9757</v>
      </c>
      <c r="B31" s="1">
        <f>0</f>
        <v>0</v>
      </c>
      <c r="C31" s="1">
        <f>4748</f>
        <v>4748</v>
      </c>
      <c r="D31" s="1">
        <f>28919</f>
        <v>28919</v>
      </c>
      <c r="E31" s="1">
        <f>28.2412109375</f>
        <v>28.2412109375</v>
      </c>
    </row>
    <row r="32" spans="1:5" x14ac:dyDescent="0.25">
      <c r="A32" s="1">
        <f>10066</f>
        <v>10066</v>
      </c>
      <c r="B32" s="1">
        <f>0</f>
        <v>0</v>
      </c>
      <c r="C32" s="1">
        <f>4914</f>
        <v>4914</v>
      </c>
      <c r="D32" s="1">
        <f>28919</f>
        <v>28919</v>
      </c>
      <c r="E32" s="1">
        <f>28.2412109375</f>
        <v>28.2412109375</v>
      </c>
    </row>
    <row r="33" spans="1:5" x14ac:dyDescent="0.25">
      <c r="A33" s="1">
        <f>10397</f>
        <v>10397</v>
      </c>
      <c r="B33" s="1">
        <f>0</f>
        <v>0</v>
      </c>
      <c r="C33" s="1">
        <f>5090</f>
        <v>5090</v>
      </c>
      <c r="D33" s="1">
        <f>28955</f>
        <v>28955</v>
      </c>
      <c r="E33" s="1">
        <f>28.2763671875</f>
        <v>28.2763671875</v>
      </c>
    </row>
    <row r="34" spans="1:5" x14ac:dyDescent="0.25">
      <c r="A34" s="1">
        <f>10734</f>
        <v>10734</v>
      </c>
      <c r="B34" s="1">
        <f>0</f>
        <v>0</v>
      </c>
      <c r="C34" s="1">
        <f>5238</f>
        <v>5238</v>
      </c>
      <c r="D34" s="1">
        <f>28955</f>
        <v>28955</v>
      </c>
      <c r="E34" s="1">
        <f>28.2763671875</f>
        <v>28.2763671875</v>
      </c>
    </row>
    <row r="35" spans="1:5" x14ac:dyDescent="0.25">
      <c r="A35" s="1">
        <f>11042</f>
        <v>11042</v>
      </c>
      <c r="B35" s="1">
        <f>0</f>
        <v>0</v>
      </c>
      <c r="C35" s="1">
        <f>5434</f>
        <v>5434</v>
      </c>
      <c r="D35" s="1">
        <f>28955</f>
        <v>28955</v>
      </c>
      <c r="E35" s="1">
        <f>28.2763671875</f>
        <v>28.2763671875</v>
      </c>
    </row>
    <row r="36" spans="1:5" x14ac:dyDescent="0.25">
      <c r="A36" s="1">
        <f>11371</f>
        <v>11371</v>
      </c>
      <c r="B36" s="1">
        <f>0</f>
        <v>0</v>
      </c>
      <c r="C36" s="1">
        <f>5611</f>
        <v>5611</v>
      </c>
      <c r="D36" s="1">
        <f>28979</f>
        <v>28979</v>
      </c>
      <c r="E36" s="1">
        <f>28.2998046875</f>
        <v>28.2998046875</v>
      </c>
    </row>
    <row r="37" spans="1:5" x14ac:dyDescent="0.25">
      <c r="A37" s="1">
        <f>11701</f>
        <v>11701</v>
      </c>
      <c r="B37" s="1">
        <f>4</f>
        <v>4</v>
      </c>
      <c r="C37" s="1">
        <f>5763</f>
        <v>5763</v>
      </c>
      <c r="D37" s="1">
        <f>28979</f>
        <v>28979</v>
      </c>
      <c r="E37" s="1">
        <f>28.2998046875</f>
        <v>28.2998046875</v>
      </c>
    </row>
    <row r="38" spans="1:5" x14ac:dyDescent="0.25">
      <c r="A38" s="1">
        <f>12019</f>
        <v>12019</v>
      </c>
      <c r="B38" s="1">
        <f t="shared" ref="B38:B47" si="0">0</f>
        <v>0</v>
      </c>
      <c r="C38" s="1">
        <f>5952</f>
        <v>5952</v>
      </c>
      <c r="D38" s="1">
        <f>28979</f>
        <v>28979</v>
      </c>
      <c r="E38" s="1">
        <f>28.2998046875</f>
        <v>28.2998046875</v>
      </c>
    </row>
    <row r="39" spans="1:5" x14ac:dyDescent="0.25">
      <c r="A39" s="1">
        <f>12314</f>
        <v>12314</v>
      </c>
      <c r="B39" s="1">
        <f t="shared" si="0"/>
        <v>0</v>
      </c>
      <c r="C39" s="1">
        <f>6115</f>
        <v>6115</v>
      </c>
      <c r="D39" s="1">
        <f>29278</f>
        <v>29278</v>
      </c>
      <c r="E39" s="1">
        <f>28.591796875</f>
        <v>28.591796875</v>
      </c>
    </row>
    <row r="40" spans="1:5" x14ac:dyDescent="0.25">
      <c r="A40" s="1">
        <f>12599</f>
        <v>12599</v>
      </c>
      <c r="B40" s="1">
        <f t="shared" si="0"/>
        <v>0</v>
      </c>
      <c r="C40" s="1">
        <f>6252</f>
        <v>6252</v>
      </c>
      <c r="D40" s="1">
        <f>30437</f>
        <v>30437</v>
      </c>
      <c r="E40" s="1">
        <f>29.7236328125</f>
        <v>29.7236328125</v>
      </c>
    </row>
    <row r="41" spans="1:5" x14ac:dyDescent="0.25">
      <c r="A41" s="1">
        <f>12885</f>
        <v>12885</v>
      </c>
      <c r="B41" s="1">
        <f t="shared" si="0"/>
        <v>0</v>
      </c>
      <c r="C41" s="1">
        <f>6371</f>
        <v>6371</v>
      </c>
      <c r="D41" s="1">
        <f>30739</f>
        <v>30739</v>
      </c>
      <c r="E41" s="1">
        <f>30.0185546875</f>
        <v>30.0185546875</v>
      </c>
    </row>
    <row r="42" spans="1:5" x14ac:dyDescent="0.25">
      <c r="A42" s="1">
        <f>13166</f>
        <v>13166</v>
      </c>
      <c r="B42" s="1">
        <f t="shared" si="0"/>
        <v>0</v>
      </c>
      <c r="C42" s="1">
        <f>6519</f>
        <v>6519</v>
      </c>
      <c r="D42" s="1">
        <f>30915</f>
        <v>30915</v>
      </c>
      <c r="E42" s="1">
        <f>30.1904296875</f>
        <v>30.1904296875</v>
      </c>
    </row>
    <row r="43" spans="1:5" x14ac:dyDescent="0.25">
      <c r="A43" s="1">
        <f>13450</f>
        <v>13450</v>
      </c>
      <c r="B43" s="1">
        <f t="shared" si="0"/>
        <v>0</v>
      </c>
      <c r="C43" s="1">
        <f>6656</f>
        <v>6656</v>
      </c>
      <c r="D43" s="1">
        <f>31760</f>
        <v>31760</v>
      </c>
      <c r="E43" s="1">
        <f>31.015625</f>
        <v>31.015625</v>
      </c>
    </row>
    <row r="44" spans="1:5" x14ac:dyDescent="0.25">
      <c r="A44" s="1">
        <f>13747</f>
        <v>13747</v>
      </c>
      <c r="B44" s="1">
        <f t="shared" si="0"/>
        <v>0</v>
      </c>
      <c r="C44" s="1">
        <f>6789</f>
        <v>6789</v>
      </c>
      <c r="D44" s="1">
        <f>32480</f>
        <v>32480</v>
      </c>
      <c r="E44" s="1">
        <f>31.71875</f>
        <v>31.71875</v>
      </c>
    </row>
    <row r="45" spans="1:5" x14ac:dyDescent="0.25">
      <c r="A45" s="1">
        <f>14032</f>
        <v>14032</v>
      </c>
      <c r="B45" s="1">
        <f t="shared" si="0"/>
        <v>0</v>
      </c>
      <c r="C45" s="1">
        <f>6922</f>
        <v>6922</v>
      </c>
      <c r="D45" s="1">
        <f>32548</f>
        <v>32548</v>
      </c>
      <c r="E45" s="1">
        <f>31.78515625</f>
        <v>31.78515625</v>
      </c>
    </row>
    <row r="46" spans="1:5" x14ac:dyDescent="0.25">
      <c r="A46" s="1">
        <f>14312</f>
        <v>14312</v>
      </c>
      <c r="B46" s="1">
        <f t="shared" si="0"/>
        <v>0</v>
      </c>
      <c r="C46" s="1">
        <f>7106</f>
        <v>7106</v>
      </c>
      <c r="D46" s="1">
        <f>33636</f>
        <v>33636</v>
      </c>
      <c r="E46" s="1">
        <f>32.84765625</f>
        <v>32.84765625</v>
      </c>
    </row>
    <row r="47" spans="1:5" x14ac:dyDescent="0.25">
      <c r="A47" s="1">
        <f>14602</f>
        <v>14602</v>
      </c>
      <c r="B47" s="1">
        <f t="shared" si="0"/>
        <v>0</v>
      </c>
      <c r="C47" s="1">
        <f>7269</f>
        <v>7269</v>
      </c>
      <c r="D47" s="1">
        <f>34813</f>
        <v>34813</v>
      </c>
      <c r="E47" s="1">
        <f>33.9970703125</f>
        <v>33.9970703125</v>
      </c>
    </row>
    <row r="48" spans="1:5" x14ac:dyDescent="0.25">
      <c r="A48" s="1">
        <f>14917</f>
        <v>14917</v>
      </c>
      <c r="B48" s="1">
        <f>2</f>
        <v>2</v>
      </c>
      <c r="C48" s="1">
        <f>7429</f>
        <v>7429</v>
      </c>
      <c r="D48" s="1">
        <f>35461</f>
        <v>35461</v>
      </c>
      <c r="E48" s="1">
        <f>34.6298828125</f>
        <v>34.6298828125</v>
      </c>
    </row>
    <row r="49" spans="1:5" x14ac:dyDescent="0.25">
      <c r="A49" s="1">
        <f>15223</f>
        <v>15223</v>
      </c>
      <c r="B49" s="1">
        <f>0</f>
        <v>0</v>
      </c>
      <c r="C49" s="1">
        <f>7575</f>
        <v>7575</v>
      </c>
      <c r="D49" s="1">
        <f>36069</f>
        <v>36069</v>
      </c>
      <c r="E49" s="1">
        <f>35.2236328125</f>
        <v>35.2236328125</v>
      </c>
    </row>
    <row r="50" spans="1:5" x14ac:dyDescent="0.25">
      <c r="A50" s="1">
        <f>15522</f>
        <v>15522</v>
      </c>
      <c r="B50" s="1">
        <f>0</f>
        <v>0</v>
      </c>
      <c r="C50" s="1">
        <f>7731</f>
        <v>7731</v>
      </c>
      <c r="D50" s="1">
        <f>36813</f>
        <v>36813</v>
      </c>
      <c r="E50" s="1">
        <f>35.9501953125</f>
        <v>35.9501953125</v>
      </c>
    </row>
    <row r="51" spans="1:5" x14ac:dyDescent="0.25">
      <c r="A51" s="1">
        <f>15802</f>
        <v>15802</v>
      </c>
      <c r="B51" s="1">
        <f>0</f>
        <v>0</v>
      </c>
      <c r="C51" s="1">
        <f>7853</f>
        <v>7853</v>
      </c>
      <c r="D51" s="1">
        <f>38289</f>
        <v>38289</v>
      </c>
      <c r="E51" s="1">
        <f>37.3916015625</f>
        <v>37.3916015625</v>
      </c>
    </row>
    <row r="52" spans="1:5" x14ac:dyDescent="0.25">
      <c r="A52" s="1">
        <f>16088</f>
        <v>16088</v>
      </c>
      <c r="B52" s="1">
        <f>9</f>
        <v>9</v>
      </c>
      <c r="C52" s="1">
        <f>7983</f>
        <v>7983</v>
      </c>
      <c r="D52" s="1">
        <f>38289</f>
        <v>38289</v>
      </c>
      <c r="E52" s="1">
        <f>37.3916015625</f>
        <v>37.3916015625</v>
      </c>
    </row>
    <row r="53" spans="1:5" x14ac:dyDescent="0.25">
      <c r="A53" s="1">
        <f>16365</f>
        <v>16365</v>
      </c>
      <c r="B53" s="1">
        <f>0</f>
        <v>0</v>
      </c>
      <c r="C53" s="1">
        <f>8156</f>
        <v>8156</v>
      </c>
      <c r="D53" s="1">
        <f>38605</f>
        <v>38605</v>
      </c>
      <c r="E53" s="1">
        <f>37.7001953125</f>
        <v>37.7001953125</v>
      </c>
    </row>
    <row r="54" spans="1:5" x14ac:dyDescent="0.25">
      <c r="A54" s="1">
        <f>16644</f>
        <v>16644</v>
      </c>
      <c r="B54" s="1">
        <f>0</f>
        <v>0</v>
      </c>
      <c r="C54" s="1">
        <f>8292</f>
        <v>8292</v>
      </c>
      <c r="D54" s="1">
        <f>38653</f>
        <v>38653</v>
      </c>
      <c r="E54" s="1">
        <f>37.7470703125</f>
        <v>37.7470703125</v>
      </c>
    </row>
    <row r="55" spans="1:5" x14ac:dyDescent="0.25">
      <c r="A55" s="1">
        <f>16946</f>
        <v>16946</v>
      </c>
      <c r="B55" s="1">
        <f>0</f>
        <v>0</v>
      </c>
      <c r="C55" s="1">
        <f>8432</f>
        <v>8432</v>
      </c>
      <c r="D55" s="1">
        <f>38701</f>
        <v>38701</v>
      </c>
      <c r="E55" s="1">
        <f>37.7939453125</f>
        <v>37.7939453125</v>
      </c>
    </row>
    <row r="56" spans="1:5" x14ac:dyDescent="0.25">
      <c r="A56" s="1">
        <f>17239</f>
        <v>17239</v>
      </c>
      <c r="B56" s="1">
        <f>0</f>
        <v>0</v>
      </c>
      <c r="C56" s="1">
        <f>8554</f>
        <v>8554</v>
      </c>
      <c r="D56" s="1">
        <f>38701</f>
        <v>38701</v>
      </c>
      <c r="E56" s="1">
        <f>37.7939453125</f>
        <v>37.7939453125</v>
      </c>
    </row>
    <row r="57" spans="1:5" x14ac:dyDescent="0.25">
      <c r="A57" s="1">
        <f>17542</f>
        <v>17542</v>
      </c>
      <c r="B57" s="1">
        <f>4</f>
        <v>4</v>
      </c>
      <c r="C57" s="1">
        <f>8690</f>
        <v>8690</v>
      </c>
      <c r="D57" s="1">
        <f>38701</f>
        <v>38701</v>
      </c>
      <c r="E57" s="1">
        <f>37.7939453125</f>
        <v>37.7939453125</v>
      </c>
    </row>
    <row r="58" spans="1:5" x14ac:dyDescent="0.25">
      <c r="A58" s="1">
        <f>17866</f>
        <v>17866</v>
      </c>
      <c r="B58" s="1">
        <f>3</f>
        <v>3</v>
      </c>
      <c r="C58" s="1">
        <f>8865</f>
        <v>8865</v>
      </c>
      <c r="D58" s="1">
        <f>38737</f>
        <v>38737</v>
      </c>
      <c r="E58" s="1">
        <f>37.8291015625</f>
        <v>37.8291015625</v>
      </c>
    </row>
    <row r="59" spans="1:5" x14ac:dyDescent="0.25">
      <c r="A59" s="1">
        <f>18158</f>
        <v>18158</v>
      </c>
      <c r="B59" s="1">
        <f>4</f>
        <v>4</v>
      </c>
      <c r="C59" s="1">
        <f>8999</f>
        <v>8999</v>
      </c>
      <c r="D59" s="1">
        <f>38217</f>
        <v>38217</v>
      </c>
      <c r="E59" s="1">
        <f>37.3212890625</f>
        <v>37.3212890625</v>
      </c>
    </row>
    <row r="60" spans="1:5" x14ac:dyDescent="0.25">
      <c r="A60" s="1">
        <f>18464</f>
        <v>18464</v>
      </c>
      <c r="B60" s="1">
        <f>0</f>
        <v>0</v>
      </c>
      <c r="C60" s="1">
        <f>9154</f>
        <v>9154</v>
      </c>
      <c r="D60" s="1">
        <f>37989</f>
        <v>37989</v>
      </c>
      <c r="E60" s="1">
        <f>37.0986328125</f>
        <v>37.0986328125</v>
      </c>
    </row>
    <row r="61" spans="1:5" x14ac:dyDescent="0.25">
      <c r="A61" s="1">
        <f>18760</f>
        <v>18760</v>
      </c>
      <c r="B61" s="1">
        <f>0</f>
        <v>0</v>
      </c>
      <c r="C61" s="1">
        <f>9329</f>
        <v>9329</v>
      </c>
      <c r="D61" s="1">
        <f>37989</f>
        <v>37989</v>
      </c>
      <c r="E61" s="1">
        <f>37.0986328125</f>
        <v>37.0986328125</v>
      </c>
    </row>
    <row r="62" spans="1:5" x14ac:dyDescent="0.25">
      <c r="A62" s="1">
        <f>19043</f>
        <v>19043</v>
      </c>
      <c r="B62" s="1">
        <f>0</f>
        <v>0</v>
      </c>
      <c r="C62" s="1">
        <f>9455</f>
        <v>9455</v>
      </c>
      <c r="D62" s="1">
        <f>37989</f>
        <v>37989</v>
      </c>
      <c r="E62" s="1">
        <f>37.0986328125</f>
        <v>37.0986328125</v>
      </c>
    </row>
    <row r="63" spans="1:5" x14ac:dyDescent="0.25">
      <c r="A63" s="1">
        <f>19334</f>
        <v>19334</v>
      </c>
      <c r="B63" s="1">
        <f>0</f>
        <v>0</v>
      </c>
      <c r="C63" s="1">
        <f>9588</f>
        <v>9588</v>
      </c>
      <c r="D63" s="1">
        <f>37945</f>
        <v>37945</v>
      </c>
      <c r="E63" s="1">
        <f>37.0556640625</f>
        <v>37.0556640625</v>
      </c>
    </row>
    <row r="64" spans="1:5" x14ac:dyDescent="0.25">
      <c r="A64" s="1">
        <f>19654</f>
        <v>19654</v>
      </c>
      <c r="B64" s="1">
        <f>0</f>
        <v>0</v>
      </c>
      <c r="C64" s="1">
        <f>9720</f>
        <v>9720</v>
      </c>
      <c r="D64" s="1">
        <f>38045</f>
        <v>38045</v>
      </c>
      <c r="E64" s="1">
        <f>37.1533203125</f>
        <v>37.1533203125</v>
      </c>
    </row>
    <row r="65" spans="1:5" x14ac:dyDescent="0.25">
      <c r="A65" s="1">
        <f>19961</f>
        <v>19961</v>
      </c>
      <c r="B65" s="1">
        <f>0</f>
        <v>0</v>
      </c>
      <c r="C65" s="1">
        <f>9844</f>
        <v>9844</v>
      </c>
      <c r="D65" s="1">
        <f>38045</f>
        <v>38045</v>
      </c>
      <c r="E65" s="1">
        <f>37.1533203125</f>
        <v>37.1533203125</v>
      </c>
    </row>
    <row r="66" spans="1:5" x14ac:dyDescent="0.25">
      <c r="A66" s="1">
        <f>20239</f>
        <v>20239</v>
      </c>
      <c r="B66" s="1">
        <f>0</f>
        <v>0</v>
      </c>
      <c r="C66" s="1">
        <f>9984</f>
        <v>9984</v>
      </c>
      <c r="D66" s="1">
        <f>38045</f>
        <v>38045</v>
      </c>
      <c r="E66" s="1">
        <f>37.1533203125</f>
        <v>37.1533203125</v>
      </c>
    </row>
    <row r="67" spans="1:5" x14ac:dyDescent="0.25">
      <c r="A67" s="1">
        <f>20558</f>
        <v>20558</v>
      </c>
      <c r="B67" s="1">
        <f>3</f>
        <v>3</v>
      </c>
      <c r="C67" s="1">
        <f>10133</f>
        <v>10133</v>
      </c>
      <c r="D67" s="1">
        <f>38045</f>
        <v>38045</v>
      </c>
      <c r="E67" s="1">
        <f>37.1533203125</f>
        <v>37.1533203125</v>
      </c>
    </row>
    <row r="68" spans="1:5" x14ac:dyDescent="0.25">
      <c r="A68" s="1">
        <f>20867</f>
        <v>20867</v>
      </c>
      <c r="B68" s="1">
        <f>18</f>
        <v>18</v>
      </c>
      <c r="C68" s="1">
        <f>10269</f>
        <v>10269</v>
      </c>
      <c r="D68" s="1">
        <f t="shared" ref="D68:D75" si="1">38041</f>
        <v>38041</v>
      </c>
      <c r="E68" s="1">
        <f t="shared" ref="E68:E75" si="2">37.1494140625</f>
        <v>37.1494140625</v>
      </c>
    </row>
    <row r="69" spans="1:5" x14ac:dyDescent="0.25">
      <c r="A69" s="1">
        <f>21140</f>
        <v>21140</v>
      </c>
      <c r="B69" s="1">
        <f>0</f>
        <v>0</v>
      </c>
      <c r="C69" s="1">
        <f>10415</f>
        <v>10415</v>
      </c>
      <c r="D69" s="1">
        <f t="shared" si="1"/>
        <v>38041</v>
      </c>
      <c r="E69" s="1">
        <f t="shared" si="2"/>
        <v>37.1494140625</v>
      </c>
    </row>
    <row r="70" spans="1:5" x14ac:dyDescent="0.25">
      <c r="A70" s="1">
        <f>21431</f>
        <v>21431</v>
      </c>
      <c r="B70" s="1">
        <f>0</f>
        <v>0</v>
      </c>
      <c r="C70" s="1">
        <f>10550</f>
        <v>10550</v>
      </c>
      <c r="D70" s="1">
        <f t="shared" si="1"/>
        <v>38041</v>
      </c>
      <c r="E70" s="1">
        <f t="shared" si="2"/>
        <v>37.1494140625</v>
      </c>
    </row>
    <row r="71" spans="1:5" x14ac:dyDescent="0.25">
      <c r="A71" s="1">
        <f>21720</f>
        <v>21720</v>
      </c>
      <c r="B71" s="1">
        <f>0</f>
        <v>0</v>
      </c>
      <c r="C71" s="1">
        <f>10692</f>
        <v>10692</v>
      </c>
      <c r="D71" s="1">
        <f t="shared" si="1"/>
        <v>38041</v>
      </c>
      <c r="E71" s="1">
        <f t="shared" si="2"/>
        <v>37.1494140625</v>
      </c>
    </row>
    <row r="72" spans="1:5" x14ac:dyDescent="0.25">
      <c r="A72" s="1">
        <f>22038</f>
        <v>22038</v>
      </c>
      <c r="B72" s="1">
        <f>4</f>
        <v>4</v>
      </c>
      <c r="C72" s="1">
        <f>10852</f>
        <v>10852</v>
      </c>
      <c r="D72" s="1">
        <f t="shared" si="1"/>
        <v>38041</v>
      </c>
      <c r="E72" s="1">
        <f t="shared" si="2"/>
        <v>37.1494140625</v>
      </c>
    </row>
    <row r="73" spans="1:5" x14ac:dyDescent="0.25">
      <c r="A73" s="1">
        <f>22383</f>
        <v>22383</v>
      </c>
      <c r="B73" s="1">
        <f>0</f>
        <v>0</v>
      </c>
      <c r="C73" s="1">
        <f>10997</f>
        <v>10997</v>
      </c>
      <c r="D73" s="1">
        <f t="shared" si="1"/>
        <v>38041</v>
      </c>
      <c r="E73" s="1">
        <f t="shared" si="2"/>
        <v>37.1494140625</v>
      </c>
    </row>
    <row r="74" spans="1:5" x14ac:dyDescent="0.25">
      <c r="A74" s="1">
        <f>22701</f>
        <v>22701</v>
      </c>
      <c r="B74" s="1">
        <f>0</f>
        <v>0</v>
      </c>
      <c r="C74" s="1">
        <f>11139</f>
        <v>11139</v>
      </c>
      <c r="D74" s="1">
        <f t="shared" si="1"/>
        <v>38041</v>
      </c>
      <c r="E74" s="1">
        <f t="shared" si="2"/>
        <v>37.1494140625</v>
      </c>
    </row>
    <row r="75" spans="1:5" x14ac:dyDescent="0.25">
      <c r="A75" s="1">
        <f>23033</f>
        <v>23033</v>
      </c>
      <c r="B75" s="1">
        <f>0</f>
        <v>0</v>
      </c>
      <c r="C75" s="1">
        <f>11284</f>
        <v>11284</v>
      </c>
      <c r="D75" s="1">
        <f t="shared" si="1"/>
        <v>38041</v>
      </c>
      <c r="E75" s="1">
        <f t="shared" si="2"/>
        <v>37.1494140625</v>
      </c>
    </row>
    <row r="76" spans="1:5" x14ac:dyDescent="0.25">
      <c r="A76" s="1">
        <f>23381</f>
        <v>23381</v>
      </c>
      <c r="B76" s="1">
        <f>0</f>
        <v>0</v>
      </c>
      <c r="C76" s="1">
        <f>11423</f>
        <v>11423</v>
      </c>
      <c r="D76" s="1">
        <f>38069</f>
        <v>38069</v>
      </c>
      <c r="E76" s="1">
        <f>37.1767578125</f>
        <v>37.1767578125</v>
      </c>
    </row>
    <row r="77" spans="1:5" x14ac:dyDescent="0.25">
      <c r="A77" s="1">
        <f>23676</f>
        <v>23676</v>
      </c>
      <c r="B77" s="1">
        <f>14</f>
        <v>14</v>
      </c>
      <c r="C77" s="1">
        <f>11576</f>
        <v>11576</v>
      </c>
      <c r="D77" s="1">
        <f>38117</f>
        <v>38117</v>
      </c>
      <c r="E77" s="1">
        <f>37.2236328125</f>
        <v>37.2236328125</v>
      </c>
    </row>
    <row r="78" spans="1:5" x14ac:dyDescent="0.25">
      <c r="A78" s="1">
        <f>23971</f>
        <v>23971</v>
      </c>
      <c r="B78" s="1">
        <f>2</f>
        <v>2</v>
      </c>
      <c r="C78" s="1">
        <f>11719</f>
        <v>11719</v>
      </c>
      <c r="D78" s="1">
        <f>38205</f>
        <v>38205</v>
      </c>
      <c r="E78" s="1">
        <f>37.3095703125</f>
        <v>37.3095703125</v>
      </c>
    </row>
    <row r="79" spans="1:5" x14ac:dyDescent="0.25">
      <c r="A79" s="1">
        <f>24247</f>
        <v>24247</v>
      </c>
      <c r="B79" s="1">
        <f>0</f>
        <v>0</v>
      </c>
      <c r="C79" s="1">
        <f>11892</f>
        <v>11892</v>
      </c>
      <c r="D79" s="1">
        <f>38205</f>
        <v>38205</v>
      </c>
      <c r="E79" s="1">
        <f>37.3095703125</f>
        <v>37.3095703125</v>
      </c>
    </row>
    <row r="80" spans="1:5" x14ac:dyDescent="0.25">
      <c r="A80" s="1">
        <f>24600</f>
        <v>24600</v>
      </c>
      <c r="B80" s="1">
        <f>0</f>
        <v>0</v>
      </c>
      <c r="C80" s="1">
        <f>12023</f>
        <v>12023</v>
      </c>
      <c r="D80" s="1">
        <f>38205</f>
        <v>38205</v>
      </c>
      <c r="E80" s="1">
        <f>37.3095703125</f>
        <v>37.3095703125</v>
      </c>
    </row>
    <row r="81" spans="1:5" x14ac:dyDescent="0.25">
      <c r="A81" s="1">
        <f>24920</f>
        <v>24920</v>
      </c>
      <c r="B81" s="1">
        <f>0</f>
        <v>0</v>
      </c>
      <c r="C81" s="1">
        <f>12153</f>
        <v>12153</v>
      </c>
      <c r="D81" s="1">
        <f>37921</f>
        <v>37921</v>
      </c>
      <c r="E81" s="1">
        <f>37.0322265625</f>
        <v>37.0322265625</v>
      </c>
    </row>
    <row r="82" spans="1:5" x14ac:dyDescent="0.25">
      <c r="A82" s="1">
        <f>25243</f>
        <v>25243</v>
      </c>
      <c r="B82" s="1">
        <f>0</f>
        <v>0</v>
      </c>
      <c r="C82" s="1">
        <f>12275</f>
        <v>12275</v>
      </c>
      <c r="D82" s="1">
        <f t="shared" ref="D82:D98" si="3">36885</f>
        <v>36885</v>
      </c>
      <c r="E82" s="1">
        <f t="shared" ref="E82:E98" si="4">36.0205078125</f>
        <v>36.0205078125</v>
      </c>
    </row>
    <row r="83" spans="1:5" x14ac:dyDescent="0.25">
      <c r="A83" s="1">
        <f>25573</f>
        <v>25573</v>
      </c>
      <c r="B83" s="1">
        <f>0</f>
        <v>0</v>
      </c>
      <c r="C83" s="1">
        <f>12412</f>
        <v>12412</v>
      </c>
      <c r="D83" s="1">
        <f t="shared" si="3"/>
        <v>36885</v>
      </c>
      <c r="E83" s="1">
        <f t="shared" si="4"/>
        <v>36.0205078125</v>
      </c>
    </row>
    <row r="84" spans="1:5" x14ac:dyDescent="0.25">
      <c r="A84" s="1">
        <f>25902</f>
        <v>25902</v>
      </c>
      <c r="B84" s="1">
        <f>0</f>
        <v>0</v>
      </c>
      <c r="C84" s="1">
        <f>12545</f>
        <v>12545</v>
      </c>
      <c r="D84" s="1">
        <f t="shared" si="3"/>
        <v>36885</v>
      </c>
      <c r="E84" s="1">
        <f t="shared" si="4"/>
        <v>36.0205078125</v>
      </c>
    </row>
    <row r="85" spans="1:5" x14ac:dyDescent="0.25">
      <c r="A85" s="1">
        <f>26219</f>
        <v>26219</v>
      </c>
      <c r="B85" s="1">
        <f>0</f>
        <v>0</v>
      </c>
      <c r="C85" s="1">
        <f>12682</f>
        <v>12682</v>
      </c>
      <c r="D85" s="1">
        <f t="shared" si="3"/>
        <v>36885</v>
      </c>
      <c r="E85" s="1">
        <f t="shared" si="4"/>
        <v>36.0205078125</v>
      </c>
    </row>
    <row r="86" spans="1:5" x14ac:dyDescent="0.25">
      <c r="A86" s="1">
        <f>26561</f>
        <v>26561</v>
      </c>
      <c r="B86" s="1">
        <f>3</f>
        <v>3</v>
      </c>
      <c r="C86" s="1">
        <f>12811</f>
        <v>12811</v>
      </c>
      <c r="D86" s="1">
        <f t="shared" si="3"/>
        <v>36885</v>
      </c>
      <c r="E86" s="1">
        <f t="shared" si="4"/>
        <v>36.0205078125</v>
      </c>
    </row>
    <row r="87" spans="1:5" x14ac:dyDescent="0.25">
      <c r="A87" s="1">
        <f>26858</f>
        <v>26858</v>
      </c>
      <c r="B87" s="1">
        <f t="shared" ref="B87:B95" si="5">0</f>
        <v>0</v>
      </c>
      <c r="C87" s="1">
        <f>12954</f>
        <v>12954</v>
      </c>
      <c r="D87" s="1">
        <f t="shared" si="3"/>
        <v>36885</v>
      </c>
      <c r="E87" s="1">
        <f t="shared" si="4"/>
        <v>36.0205078125</v>
      </c>
    </row>
    <row r="88" spans="1:5" x14ac:dyDescent="0.25">
      <c r="A88" s="1">
        <f>27134</f>
        <v>27134</v>
      </c>
      <c r="B88" s="1">
        <f t="shared" si="5"/>
        <v>0</v>
      </c>
      <c r="C88" s="1">
        <f>13085</f>
        <v>13085</v>
      </c>
      <c r="D88" s="1">
        <f t="shared" si="3"/>
        <v>36885</v>
      </c>
      <c r="E88" s="1">
        <f t="shared" si="4"/>
        <v>36.0205078125</v>
      </c>
    </row>
    <row r="89" spans="1:5" x14ac:dyDescent="0.25">
      <c r="A89" s="1">
        <f>27424</f>
        <v>27424</v>
      </c>
      <c r="B89" s="1">
        <f t="shared" si="5"/>
        <v>0</v>
      </c>
      <c r="C89" s="1">
        <f>13212</f>
        <v>13212</v>
      </c>
      <c r="D89" s="1">
        <f t="shared" si="3"/>
        <v>36885</v>
      </c>
      <c r="E89" s="1">
        <f t="shared" si="4"/>
        <v>36.0205078125</v>
      </c>
    </row>
    <row r="90" spans="1:5" x14ac:dyDescent="0.25">
      <c r="A90" s="1">
        <f>27741</f>
        <v>27741</v>
      </c>
      <c r="B90" s="1">
        <f t="shared" si="5"/>
        <v>0</v>
      </c>
      <c r="C90" s="1">
        <f>13336</f>
        <v>13336</v>
      </c>
      <c r="D90" s="1">
        <f t="shared" si="3"/>
        <v>36885</v>
      </c>
      <c r="E90" s="1">
        <f t="shared" si="4"/>
        <v>36.0205078125</v>
      </c>
    </row>
    <row r="91" spans="1:5" x14ac:dyDescent="0.25">
      <c r="A91" s="1">
        <f>28081</f>
        <v>28081</v>
      </c>
      <c r="B91" s="1">
        <f t="shared" si="5"/>
        <v>0</v>
      </c>
      <c r="C91" s="1">
        <f>13493</f>
        <v>13493</v>
      </c>
      <c r="D91" s="1">
        <f t="shared" si="3"/>
        <v>36885</v>
      </c>
      <c r="E91" s="1">
        <f t="shared" si="4"/>
        <v>36.0205078125</v>
      </c>
    </row>
    <row r="92" spans="1:5" x14ac:dyDescent="0.25">
      <c r="A92" s="1">
        <f>28445</f>
        <v>28445</v>
      </c>
      <c r="B92" s="1">
        <f t="shared" si="5"/>
        <v>0</v>
      </c>
      <c r="C92" s="1">
        <f>13622</f>
        <v>13622</v>
      </c>
      <c r="D92" s="1">
        <f t="shared" si="3"/>
        <v>36885</v>
      </c>
      <c r="E92" s="1">
        <f t="shared" si="4"/>
        <v>36.0205078125</v>
      </c>
    </row>
    <row r="93" spans="1:5" x14ac:dyDescent="0.25">
      <c r="A93" s="1">
        <f>28786</f>
        <v>28786</v>
      </c>
      <c r="B93" s="1">
        <f t="shared" si="5"/>
        <v>0</v>
      </c>
      <c r="C93" s="1">
        <f>13752</f>
        <v>13752</v>
      </c>
      <c r="D93" s="1">
        <f t="shared" si="3"/>
        <v>36885</v>
      </c>
      <c r="E93" s="1">
        <f t="shared" si="4"/>
        <v>36.0205078125</v>
      </c>
    </row>
    <row r="94" spans="1:5" x14ac:dyDescent="0.25">
      <c r="A94" s="1">
        <f>29116</f>
        <v>29116</v>
      </c>
      <c r="B94" s="1">
        <f t="shared" si="5"/>
        <v>0</v>
      </c>
      <c r="C94" s="1">
        <f>13881</f>
        <v>13881</v>
      </c>
      <c r="D94" s="1">
        <f t="shared" si="3"/>
        <v>36885</v>
      </c>
      <c r="E94" s="1">
        <f t="shared" si="4"/>
        <v>36.0205078125</v>
      </c>
    </row>
    <row r="95" spans="1:5" x14ac:dyDescent="0.25">
      <c r="A95" s="1">
        <f>29463</f>
        <v>29463</v>
      </c>
      <c r="B95" s="1">
        <f t="shared" si="5"/>
        <v>0</v>
      </c>
      <c r="C95" s="1">
        <f>14010</f>
        <v>14010</v>
      </c>
      <c r="D95" s="1">
        <f t="shared" si="3"/>
        <v>36885</v>
      </c>
      <c r="E95" s="1">
        <f t="shared" si="4"/>
        <v>36.0205078125</v>
      </c>
    </row>
    <row r="96" spans="1:5" x14ac:dyDescent="0.25">
      <c r="A96" s="1">
        <f>29776</f>
        <v>29776</v>
      </c>
      <c r="B96" s="1">
        <f>5</f>
        <v>5</v>
      </c>
      <c r="C96" s="1">
        <f>14163</f>
        <v>14163</v>
      </c>
      <c r="D96" s="1">
        <f t="shared" si="3"/>
        <v>36885</v>
      </c>
      <c r="E96" s="1">
        <f t="shared" si="4"/>
        <v>36.0205078125</v>
      </c>
    </row>
    <row r="97" spans="1:5" x14ac:dyDescent="0.25">
      <c r="A97" s="1">
        <f>30074</f>
        <v>30074</v>
      </c>
      <c r="B97" s="1">
        <f>0</f>
        <v>0</v>
      </c>
      <c r="C97" s="1">
        <f>14288</f>
        <v>14288</v>
      </c>
      <c r="D97" s="1">
        <f t="shared" si="3"/>
        <v>36885</v>
      </c>
      <c r="E97" s="1">
        <f t="shared" si="4"/>
        <v>36.0205078125</v>
      </c>
    </row>
    <row r="98" spans="1:5" x14ac:dyDescent="0.25">
      <c r="A98" s="1">
        <f>30378</f>
        <v>30378</v>
      </c>
      <c r="B98" s="1">
        <f>0</f>
        <v>0</v>
      </c>
      <c r="C98" s="1">
        <f>14435</f>
        <v>14435</v>
      </c>
      <c r="D98" s="1">
        <f t="shared" si="3"/>
        <v>36885</v>
      </c>
      <c r="E98" s="1">
        <f t="shared" si="4"/>
        <v>36.0205078125</v>
      </c>
    </row>
    <row r="99" spans="1:5" x14ac:dyDescent="0.25">
      <c r="A99" s="1">
        <f>30710</f>
        <v>30710</v>
      </c>
      <c r="B99" s="1">
        <f>0</f>
        <v>0</v>
      </c>
      <c r="C99" s="1">
        <f>14572</f>
        <v>14572</v>
      </c>
      <c r="D99" s="1">
        <f>36909</f>
        <v>36909</v>
      </c>
      <c r="E99" s="1">
        <f>36.0439453125</f>
        <v>36.0439453125</v>
      </c>
    </row>
    <row r="100" spans="1:5" x14ac:dyDescent="0.25">
      <c r="A100" s="1">
        <f>31105</f>
        <v>31105</v>
      </c>
      <c r="B100" s="1">
        <f>4</f>
        <v>4</v>
      </c>
      <c r="C100" s="1">
        <f>14781</f>
        <v>14781</v>
      </c>
      <c r="D100" s="1">
        <f>37113</f>
        <v>37113</v>
      </c>
      <c r="E100" s="1">
        <f>36.2431640625</f>
        <v>36.2431640625</v>
      </c>
    </row>
    <row r="101" spans="1:5" x14ac:dyDescent="0.25">
      <c r="A101" s="1">
        <f>31525</f>
        <v>31525</v>
      </c>
      <c r="B101" s="1">
        <f>0</f>
        <v>0</v>
      </c>
      <c r="C101" s="1">
        <f>14914</f>
        <v>14914</v>
      </c>
      <c r="D101" s="1">
        <f>36881</f>
        <v>36881</v>
      </c>
      <c r="E101" s="1">
        <f>36.0166015625</f>
        <v>36.0166015625</v>
      </c>
    </row>
    <row r="102" spans="1:5" x14ac:dyDescent="0.25">
      <c r="A102" s="1">
        <f>31933</f>
        <v>31933</v>
      </c>
      <c r="B102" s="1">
        <f>0</f>
        <v>0</v>
      </c>
      <c r="C102" s="1">
        <f>15058</f>
        <v>15058</v>
      </c>
      <c r="D102" s="1">
        <f>36881</f>
        <v>36881</v>
      </c>
      <c r="E102" s="1">
        <f>36.0166015625</f>
        <v>36.0166015625</v>
      </c>
    </row>
    <row r="103" spans="1:5" x14ac:dyDescent="0.25">
      <c r="A103" s="1">
        <f>32329</f>
        <v>32329</v>
      </c>
      <c r="B103" s="1">
        <f>0</f>
        <v>0</v>
      </c>
      <c r="C103" s="1">
        <f>15197</f>
        <v>15197</v>
      </c>
      <c r="D103" s="1">
        <f>36881</f>
        <v>36881</v>
      </c>
      <c r="E103" s="1">
        <f>36.0166015625</f>
        <v>36.0166015625</v>
      </c>
    </row>
    <row r="104" spans="1:5" x14ac:dyDescent="0.25">
      <c r="A104" s="1">
        <f>32615</f>
        <v>32615</v>
      </c>
      <c r="B104" s="1">
        <f>0</f>
        <v>0</v>
      </c>
      <c r="C104" s="1">
        <f>15359</f>
        <v>15359</v>
      </c>
      <c r="D104" s="1">
        <f>36894</f>
        <v>36894</v>
      </c>
      <c r="E104" s="1">
        <f>36.029296875</f>
        <v>36.029296875</v>
      </c>
    </row>
    <row r="105" spans="1:5" x14ac:dyDescent="0.25">
      <c r="A105" s="1">
        <f>32935</f>
        <v>32935</v>
      </c>
      <c r="B105" s="1">
        <f>0</f>
        <v>0</v>
      </c>
      <c r="C105" s="1">
        <f>15479</f>
        <v>15479</v>
      </c>
      <c r="D105" s="1">
        <f>36894</f>
        <v>36894</v>
      </c>
      <c r="E105" s="1">
        <f>36.029296875</f>
        <v>36.029296875</v>
      </c>
    </row>
    <row r="106" spans="1:5" x14ac:dyDescent="0.25">
      <c r="A106" s="1">
        <f>33222</f>
        <v>33222</v>
      </c>
      <c r="B106" s="1">
        <f>2</f>
        <v>2</v>
      </c>
      <c r="C106" s="1">
        <f>15614</f>
        <v>15614</v>
      </c>
      <c r="D106" s="1">
        <f>36894</f>
        <v>36894</v>
      </c>
      <c r="E106" s="1">
        <f>36.029296875</f>
        <v>36.029296875</v>
      </c>
    </row>
    <row r="107" spans="1:5" x14ac:dyDescent="0.25">
      <c r="A107" s="1">
        <f>33527</f>
        <v>33527</v>
      </c>
      <c r="B107" s="1">
        <f>0</f>
        <v>0</v>
      </c>
      <c r="C107" s="1">
        <f>15751</f>
        <v>15751</v>
      </c>
      <c r="D107" s="1">
        <f>36894</f>
        <v>36894</v>
      </c>
      <c r="E107" s="1">
        <f>36.029296875</f>
        <v>36.029296875</v>
      </c>
    </row>
    <row r="108" spans="1:5" x14ac:dyDescent="0.25">
      <c r="A108" s="1">
        <f>33850</f>
        <v>33850</v>
      </c>
      <c r="B108" s="1">
        <f>0</f>
        <v>0</v>
      </c>
      <c r="C108" s="1">
        <f>15879</f>
        <v>15879</v>
      </c>
      <c r="D108" s="1">
        <f>36894</f>
        <v>36894</v>
      </c>
      <c r="E108" s="1">
        <f>36.029296875</f>
        <v>36.029296875</v>
      </c>
    </row>
    <row r="109" spans="1:5" x14ac:dyDescent="0.25">
      <c r="A109" s="1">
        <f>34174</f>
        <v>34174</v>
      </c>
      <c r="B109" s="1">
        <f>0</f>
        <v>0</v>
      </c>
      <c r="C109" s="1">
        <f>16044</f>
        <v>16044</v>
      </c>
      <c r="D109" s="1">
        <f t="shared" ref="D109:D119" si="6">37186</f>
        <v>37186</v>
      </c>
      <c r="E109" s="1">
        <f t="shared" ref="E109:E119" si="7">36.314453125</f>
        <v>36.314453125</v>
      </c>
    </row>
    <row r="110" spans="1:5" x14ac:dyDescent="0.25">
      <c r="A110" s="1">
        <f>34531</f>
        <v>34531</v>
      </c>
      <c r="B110" s="1">
        <f>0</f>
        <v>0</v>
      </c>
      <c r="C110" s="1">
        <f>16171</f>
        <v>16171</v>
      </c>
      <c r="D110" s="1">
        <f t="shared" si="6"/>
        <v>37186</v>
      </c>
      <c r="E110" s="1">
        <f t="shared" si="7"/>
        <v>36.314453125</v>
      </c>
    </row>
    <row r="111" spans="1:5" x14ac:dyDescent="0.25">
      <c r="A111" s="1">
        <f>34864</f>
        <v>34864</v>
      </c>
      <c r="B111" s="1">
        <f>0</f>
        <v>0</v>
      </c>
      <c r="C111" s="1">
        <f>16294</f>
        <v>16294</v>
      </c>
      <c r="D111" s="1">
        <f t="shared" si="6"/>
        <v>37186</v>
      </c>
      <c r="E111" s="1">
        <f t="shared" si="7"/>
        <v>36.314453125</v>
      </c>
    </row>
    <row r="112" spans="1:5" x14ac:dyDescent="0.25">
      <c r="A112" s="1">
        <f>35193</f>
        <v>35193</v>
      </c>
      <c r="B112" s="1">
        <f>0</f>
        <v>0</v>
      </c>
      <c r="C112" s="1">
        <f>16423</f>
        <v>16423</v>
      </c>
      <c r="D112" s="1">
        <f t="shared" si="6"/>
        <v>37186</v>
      </c>
      <c r="E112" s="1">
        <f t="shared" si="7"/>
        <v>36.314453125</v>
      </c>
    </row>
    <row r="113" spans="3:5" x14ac:dyDescent="0.25">
      <c r="C113" s="1">
        <f>16543</f>
        <v>16543</v>
      </c>
      <c r="D113" s="1">
        <f t="shared" si="6"/>
        <v>37186</v>
      </c>
      <c r="E113" s="1">
        <f t="shared" si="7"/>
        <v>36.314453125</v>
      </c>
    </row>
    <row r="114" spans="3:5" x14ac:dyDescent="0.25">
      <c r="C114" s="1">
        <f>16680</f>
        <v>16680</v>
      </c>
      <c r="D114" s="1">
        <f t="shared" si="6"/>
        <v>37186</v>
      </c>
      <c r="E114" s="1">
        <f t="shared" si="7"/>
        <v>36.314453125</v>
      </c>
    </row>
    <row r="115" spans="3:5" x14ac:dyDescent="0.25">
      <c r="C115" s="1">
        <f>16796</f>
        <v>16796</v>
      </c>
      <c r="D115" s="1">
        <f t="shared" si="6"/>
        <v>37186</v>
      </c>
      <c r="E115" s="1">
        <f t="shared" si="7"/>
        <v>36.314453125</v>
      </c>
    </row>
    <row r="116" spans="3:5" x14ac:dyDescent="0.25">
      <c r="C116" s="1">
        <f>16928</f>
        <v>16928</v>
      </c>
      <c r="D116" s="1">
        <f t="shared" si="6"/>
        <v>37186</v>
      </c>
      <c r="E116" s="1">
        <f t="shared" si="7"/>
        <v>36.314453125</v>
      </c>
    </row>
    <row r="117" spans="3:5" x14ac:dyDescent="0.25">
      <c r="C117" s="1">
        <f>17088</f>
        <v>17088</v>
      </c>
      <c r="D117" s="1">
        <f t="shared" si="6"/>
        <v>37186</v>
      </c>
      <c r="E117" s="1">
        <f t="shared" si="7"/>
        <v>36.314453125</v>
      </c>
    </row>
    <row r="118" spans="3:5" x14ac:dyDescent="0.25">
      <c r="C118" s="1">
        <f>17212</f>
        <v>17212</v>
      </c>
      <c r="D118" s="1">
        <f t="shared" si="6"/>
        <v>37186</v>
      </c>
      <c r="E118" s="1">
        <f t="shared" si="7"/>
        <v>36.314453125</v>
      </c>
    </row>
    <row r="119" spans="3:5" x14ac:dyDescent="0.25">
      <c r="C119" s="1">
        <f>17369</f>
        <v>17369</v>
      </c>
      <c r="D119" s="1">
        <f t="shared" si="6"/>
        <v>37186</v>
      </c>
      <c r="E119" s="1">
        <f t="shared" si="7"/>
        <v>36.314453125</v>
      </c>
    </row>
    <row r="120" spans="3:5" x14ac:dyDescent="0.25">
      <c r="C120" s="1">
        <f>17514</f>
        <v>17514</v>
      </c>
      <c r="D120" s="1">
        <f>37194</f>
        <v>37194</v>
      </c>
      <c r="E120" s="1">
        <f>36.322265625</f>
        <v>36.322265625</v>
      </c>
    </row>
    <row r="121" spans="3:5" x14ac:dyDescent="0.25">
      <c r="C121" s="1">
        <f>17757</f>
        <v>17757</v>
      </c>
      <c r="D121" s="1">
        <f>36874</f>
        <v>36874</v>
      </c>
      <c r="E121" s="1">
        <f>36.009765625</f>
        <v>36.009765625</v>
      </c>
    </row>
    <row r="122" spans="3:5" x14ac:dyDescent="0.25">
      <c r="C122" s="1">
        <f>17885</f>
        <v>17885</v>
      </c>
      <c r="D122" s="1">
        <f>36874</f>
        <v>36874</v>
      </c>
      <c r="E122" s="1">
        <f>36.009765625</f>
        <v>36.009765625</v>
      </c>
    </row>
    <row r="123" spans="3:5" x14ac:dyDescent="0.25">
      <c r="C123" s="1">
        <f>18011</f>
        <v>18011</v>
      </c>
      <c r="D123" s="1">
        <f>36874</f>
        <v>36874</v>
      </c>
      <c r="E123" s="1">
        <f>36.009765625</f>
        <v>36.009765625</v>
      </c>
    </row>
    <row r="124" spans="3:5" x14ac:dyDescent="0.25">
      <c r="C124" s="1">
        <f>18160</f>
        <v>18160</v>
      </c>
      <c r="D124" s="1">
        <f>36882</f>
        <v>36882</v>
      </c>
      <c r="E124" s="1">
        <f>36.017578125</f>
        <v>36.017578125</v>
      </c>
    </row>
    <row r="125" spans="3:5" x14ac:dyDescent="0.25">
      <c r="C125" s="1">
        <f>18292</f>
        <v>18292</v>
      </c>
      <c r="D125" s="1">
        <f>36950</f>
        <v>36950</v>
      </c>
      <c r="E125" s="1">
        <f>36.083984375</f>
        <v>36.083984375</v>
      </c>
    </row>
    <row r="126" spans="3:5" x14ac:dyDescent="0.25">
      <c r="C126" s="1">
        <f>18415</f>
        <v>18415</v>
      </c>
      <c r="D126" s="1">
        <f>36950</f>
        <v>36950</v>
      </c>
      <c r="E126" s="1">
        <f>36.083984375</f>
        <v>36.083984375</v>
      </c>
    </row>
    <row r="127" spans="3:5" x14ac:dyDescent="0.25">
      <c r="C127" s="1">
        <f>18548</f>
        <v>18548</v>
      </c>
      <c r="D127" s="1">
        <f>36950</f>
        <v>36950</v>
      </c>
      <c r="E127" s="1">
        <f>36.083984375</f>
        <v>36.083984375</v>
      </c>
    </row>
    <row r="128" spans="3:5" x14ac:dyDescent="0.25">
      <c r="C128" s="1">
        <f>18666</f>
        <v>18666</v>
      </c>
      <c r="D128" s="1">
        <f>36950</f>
        <v>36950</v>
      </c>
      <c r="E128" s="1">
        <f>36.083984375</f>
        <v>36.083984375</v>
      </c>
    </row>
    <row r="129" spans="3:5" x14ac:dyDescent="0.25">
      <c r="C129" s="1">
        <f>18799</f>
        <v>18799</v>
      </c>
      <c r="D129" s="1">
        <f>36978</f>
        <v>36978</v>
      </c>
      <c r="E129" s="1">
        <f>36.111328125</f>
        <v>36.111328125</v>
      </c>
    </row>
    <row r="130" spans="3:5" x14ac:dyDescent="0.25">
      <c r="C130" s="1">
        <f>18926</f>
        <v>18926</v>
      </c>
      <c r="D130" s="1">
        <f>36978</f>
        <v>36978</v>
      </c>
      <c r="E130" s="1">
        <f>36.111328125</f>
        <v>36.111328125</v>
      </c>
    </row>
    <row r="131" spans="3:5" x14ac:dyDescent="0.25">
      <c r="C131" s="1">
        <f>19061</f>
        <v>19061</v>
      </c>
      <c r="D131" s="1">
        <f>36978</f>
        <v>36978</v>
      </c>
      <c r="E131" s="1">
        <f>36.111328125</f>
        <v>36.111328125</v>
      </c>
    </row>
    <row r="132" spans="3:5" x14ac:dyDescent="0.25">
      <c r="C132" s="1">
        <f>19192</f>
        <v>19192</v>
      </c>
      <c r="D132" s="1">
        <f>36978</f>
        <v>36978</v>
      </c>
      <c r="E132" s="1">
        <f>36.111328125</f>
        <v>36.111328125</v>
      </c>
    </row>
    <row r="133" spans="3:5" x14ac:dyDescent="0.25">
      <c r="C133" s="1">
        <f>19317</f>
        <v>19317</v>
      </c>
      <c r="D133" s="1">
        <f>36994</f>
        <v>36994</v>
      </c>
      <c r="E133" s="1">
        <f>36.126953125</f>
        <v>36.126953125</v>
      </c>
    </row>
    <row r="134" spans="3:5" x14ac:dyDescent="0.25">
      <c r="C134" s="1">
        <f>19469</f>
        <v>19469</v>
      </c>
      <c r="D134" s="1">
        <f>36994</f>
        <v>36994</v>
      </c>
      <c r="E134" s="1">
        <f>36.126953125</f>
        <v>36.126953125</v>
      </c>
    </row>
    <row r="135" spans="3:5" x14ac:dyDescent="0.25">
      <c r="C135" s="1">
        <f>19618</f>
        <v>19618</v>
      </c>
      <c r="D135" s="1">
        <f>36994</f>
        <v>36994</v>
      </c>
      <c r="E135" s="1">
        <f>36.126953125</f>
        <v>36.126953125</v>
      </c>
    </row>
    <row r="136" spans="3:5" x14ac:dyDescent="0.25">
      <c r="C136" s="1">
        <f>19769</f>
        <v>19769</v>
      </c>
      <c r="D136" s="1">
        <f>37018</f>
        <v>37018</v>
      </c>
      <c r="E136" s="1">
        <f>36.150390625</f>
        <v>36.150390625</v>
      </c>
    </row>
    <row r="137" spans="3:5" x14ac:dyDescent="0.25">
      <c r="C137" s="1">
        <f>19906</f>
        <v>19906</v>
      </c>
      <c r="D137" s="1">
        <f>37018</f>
        <v>37018</v>
      </c>
      <c r="E137" s="1">
        <f>36.150390625</f>
        <v>36.150390625</v>
      </c>
    </row>
    <row r="138" spans="3:5" x14ac:dyDescent="0.25">
      <c r="C138" s="1">
        <f>20067</f>
        <v>20067</v>
      </c>
      <c r="D138" s="1">
        <f>37018</f>
        <v>37018</v>
      </c>
      <c r="E138" s="1">
        <f>36.150390625</f>
        <v>36.150390625</v>
      </c>
    </row>
    <row r="139" spans="3:5" x14ac:dyDescent="0.25">
      <c r="C139" s="1">
        <f>20195</f>
        <v>20195</v>
      </c>
      <c r="D139" s="1">
        <f>37018</f>
        <v>37018</v>
      </c>
      <c r="E139" s="1">
        <f>36.150390625</f>
        <v>36.150390625</v>
      </c>
    </row>
    <row r="140" spans="3:5" x14ac:dyDescent="0.25">
      <c r="C140" s="1">
        <f>20406</f>
        <v>20406</v>
      </c>
      <c r="D140" s="1">
        <f>37034</f>
        <v>37034</v>
      </c>
      <c r="E140" s="1">
        <f>36.166015625</f>
        <v>36.166015625</v>
      </c>
    </row>
    <row r="141" spans="3:5" x14ac:dyDescent="0.25">
      <c r="C141" s="1">
        <f>20535</f>
        <v>20535</v>
      </c>
      <c r="D141" s="1">
        <f>37034</f>
        <v>37034</v>
      </c>
      <c r="E141" s="1">
        <f>36.166015625</f>
        <v>36.166015625</v>
      </c>
    </row>
    <row r="142" spans="3:5" x14ac:dyDescent="0.25">
      <c r="C142" s="1">
        <f>20689</f>
        <v>20689</v>
      </c>
      <c r="D142" s="1">
        <f>37070</f>
        <v>37070</v>
      </c>
      <c r="E142" s="1">
        <f>36.201171875</f>
        <v>36.201171875</v>
      </c>
    </row>
    <row r="143" spans="3:5" x14ac:dyDescent="0.25">
      <c r="C143" s="1">
        <f>20842</f>
        <v>20842</v>
      </c>
      <c r="D143" s="1">
        <f>37126</f>
        <v>37126</v>
      </c>
      <c r="E143" s="1">
        <f>36.255859375</f>
        <v>36.255859375</v>
      </c>
    </row>
    <row r="144" spans="3:5" x14ac:dyDescent="0.25">
      <c r="C144" s="1">
        <f>20965</f>
        <v>20965</v>
      </c>
      <c r="D144" s="1">
        <f>36706</f>
        <v>36706</v>
      </c>
      <c r="E144" s="1">
        <f>35.845703125</f>
        <v>35.845703125</v>
      </c>
    </row>
    <row r="145" spans="3:5" x14ac:dyDescent="0.25">
      <c r="C145" s="1">
        <f>21091</f>
        <v>21091</v>
      </c>
      <c r="D145" s="1">
        <f>36706</f>
        <v>36706</v>
      </c>
      <c r="E145" s="1">
        <f>35.845703125</f>
        <v>35.845703125</v>
      </c>
    </row>
    <row r="146" spans="3:5" x14ac:dyDescent="0.25">
      <c r="C146" s="1">
        <f>21222</f>
        <v>21222</v>
      </c>
      <c r="D146" s="1">
        <f>36706</f>
        <v>36706</v>
      </c>
      <c r="E146" s="1">
        <f>35.845703125</f>
        <v>35.845703125</v>
      </c>
    </row>
    <row r="147" spans="3:5" x14ac:dyDescent="0.25">
      <c r="C147" s="1">
        <f>21357</f>
        <v>21357</v>
      </c>
      <c r="D147" s="1">
        <f>37026</f>
        <v>37026</v>
      </c>
      <c r="E147" s="1">
        <f>36.158203125</f>
        <v>36.158203125</v>
      </c>
    </row>
    <row r="148" spans="3:5" x14ac:dyDescent="0.25">
      <c r="C148" s="1">
        <f>21494</f>
        <v>21494</v>
      </c>
      <c r="D148" s="1">
        <f>37026</f>
        <v>37026</v>
      </c>
      <c r="E148" s="1">
        <f>36.158203125</f>
        <v>36.158203125</v>
      </c>
    </row>
    <row r="149" spans="3:5" x14ac:dyDescent="0.25">
      <c r="C149" s="1">
        <f>21618</f>
        <v>21618</v>
      </c>
      <c r="D149" s="1">
        <f>37026</f>
        <v>37026</v>
      </c>
      <c r="E149" s="1">
        <f>36.158203125</f>
        <v>36.158203125</v>
      </c>
    </row>
    <row r="150" spans="3:5" x14ac:dyDescent="0.25">
      <c r="C150" s="1">
        <f>21744</f>
        <v>21744</v>
      </c>
      <c r="D150" s="1">
        <f>37026</f>
        <v>37026</v>
      </c>
      <c r="E150" s="1">
        <f>36.158203125</f>
        <v>36.158203125</v>
      </c>
    </row>
    <row r="151" spans="3:5" x14ac:dyDescent="0.25">
      <c r="C151" s="1">
        <f>21871</f>
        <v>21871</v>
      </c>
      <c r="D151" s="1">
        <f>37026</f>
        <v>37026</v>
      </c>
      <c r="E151" s="1">
        <f>36.158203125</f>
        <v>36.158203125</v>
      </c>
    </row>
    <row r="152" spans="3:5" x14ac:dyDescent="0.25">
      <c r="C152" s="1">
        <f>22041</f>
        <v>22041</v>
      </c>
      <c r="D152" s="1">
        <f>37102</f>
        <v>37102</v>
      </c>
      <c r="E152" s="1">
        <f>36.232421875</f>
        <v>36.232421875</v>
      </c>
    </row>
    <row r="153" spans="3:5" x14ac:dyDescent="0.25">
      <c r="C153" s="1">
        <f>22205</f>
        <v>22205</v>
      </c>
      <c r="D153" s="1">
        <f t="shared" ref="D153:D162" si="8">37146</f>
        <v>37146</v>
      </c>
      <c r="E153" s="1">
        <f t="shared" ref="E153:E162" si="9">36.275390625</f>
        <v>36.275390625</v>
      </c>
    </row>
    <row r="154" spans="3:5" x14ac:dyDescent="0.25">
      <c r="C154" s="1">
        <f>22347</f>
        <v>22347</v>
      </c>
      <c r="D154" s="1">
        <f t="shared" si="8"/>
        <v>37146</v>
      </c>
      <c r="E154" s="1">
        <f t="shared" si="9"/>
        <v>36.275390625</v>
      </c>
    </row>
    <row r="155" spans="3:5" x14ac:dyDescent="0.25">
      <c r="C155" s="1">
        <f>22507</f>
        <v>22507</v>
      </c>
      <c r="D155" s="1">
        <f t="shared" si="8"/>
        <v>37146</v>
      </c>
      <c r="E155" s="1">
        <f t="shared" si="9"/>
        <v>36.275390625</v>
      </c>
    </row>
    <row r="156" spans="3:5" x14ac:dyDescent="0.25">
      <c r="C156" s="1">
        <f>22647</f>
        <v>22647</v>
      </c>
      <c r="D156" s="1">
        <f t="shared" si="8"/>
        <v>37146</v>
      </c>
      <c r="E156" s="1">
        <f t="shared" si="9"/>
        <v>36.275390625</v>
      </c>
    </row>
    <row r="157" spans="3:5" x14ac:dyDescent="0.25">
      <c r="C157" s="1">
        <f>22808</f>
        <v>22808</v>
      </c>
      <c r="D157" s="1">
        <f t="shared" si="8"/>
        <v>37146</v>
      </c>
      <c r="E157" s="1">
        <f t="shared" si="9"/>
        <v>36.275390625</v>
      </c>
    </row>
    <row r="158" spans="3:5" x14ac:dyDescent="0.25">
      <c r="C158" s="1">
        <f>22956</f>
        <v>22956</v>
      </c>
      <c r="D158" s="1">
        <f t="shared" si="8"/>
        <v>37146</v>
      </c>
      <c r="E158" s="1">
        <f t="shared" si="9"/>
        <v>36.275390625</v>
      </c>
    </row>
    <row r="159" spans="3:5" x14ac:dyDescent="0.25">
      <c r="C159" s="1">
        <f>23142</f>
        <v>23142</v>
      </c>
      <c r="D159" s="1">
        <f t="shared" si="8"/>
        <v>37146</v>
      </c>
      <c r="E159" s="1">
        <f t="shared" si="9"/>
        <v>36.275390625</v>
      </c>
    </row>
    <row r="160" spans="3:5" x14ac:dyDescent="0.25">
      <c r="C160" s="1">
        <f>23341</f>
        <v>23341</v>
      </c>
      <c r="D160" s="1">
        <f t="shared" si="8"/>
        <v>37146</v>
      </c>
      <c r="E160" s="1">
        <f t="shared" si="9"/>
        <v>36.275390625</v>
      </c>
    </row>
    <row r="161" spans="3:5" x14ac:dyDescent="0.25">
      <c r="C161" s="1">
        <f>23474</f>
        <v>23474</v>
      </c>
      <c r="D161" s="1">
        <f t="shared" si="8"/>
        <v>37146</v>
      </c>
      <c r="E161" s="1">
        <f t="shared" si="9"/>
        <v>36.275390625</v>
      </c>
    </row>
    <row r="162" spans="3:5" x14ac:dyDescent="0.25">
      <c r="C162" s="1">
        <f>23602</f>
        <v>23602</v>
      </c>
      <c r="D162" s="1">
        <f t="shared" si="8"/>
        <v>37146</v>
      </c>
      <c r="E162" s="1">
        <f t="shared" si="9"/>
        <v>36.275390625</v>
      </c>
    </row>
    <row r="163" spans="3:5" x14ac:dyDescent="0.25">
      <c r="C163" s="1">
        <f>23770</f>
        <v>23770</v>
      </c>
      <c r="D163" s="1">
        <f>37618</f>
        <v>37618</v>
      </c>
      <c r="E163" s="1">
        <f>36.736328125</f>
        <v>36.736328125</v>
      </c>
    </row>
    <row r="164" spans="3:5" x14ac:dyDescent="0.25">
      <c r="C164" s="1">
        <f>23901</f>
        <v>23901</v>
      </c>
      <c r="D164" s="1">
        <f>37946</f>
        <v>37946</v>
      </c>
      <c r="E164" s="1">
        <f>37.056640625</f>
        <v>37.056640625</v>
      </c>
    </row>
    <row r="165" spans="3:5" x14ac:dyDescent="0.25">
      <c r="C165" s="1">
        <f>24041</f>
        <v>24041</v>
      </c>
      <c r="D165" s="1">
        <f>37754</f>
        <v>37754</v>
      </c>
      <c r="E165" s="1">
        <f>36.869140625</f>
        <v>36.869140625</v>
      </c>
    </row>
    <row r="166" spans="3:5" x14ac:dyDescent="0.25">
      <c r="C166" s="1">
        <f>24156</f>
        <v>24156</v>
      </c>
      <c r="D166" s="1">
        <f>37754</f>
        <v>37754</v>
      </c>
      <c r="E166" s="1">
        <f>36.869140625</f>
        <v>36.869140625</v>
      </c>
    </row>
    <row r="167" spans="3:5" x14ac:dyDescent="0.25">
      <c r="C167" s="1">
        <f>24287</f>
        <v>24287</v>
      </c>
      <c r="D167" s="1">
        <f>37754</f>
        <v>37754</v>
      </c>
      <c r="E167" s="1">
        <f>36.869140625</f>
        <v>36.869140625</v>
      </c>
    </row>
    <row r="168" spans="3:5" x14ac:dyDescent="0.25">
      <c r="C168" s="1">
        <f>24440</f>
        <v>24440</v>
      </c>
      <c r="D168" s="1">
        <f t="shared" ref="D168:D181" si="10">37842</f>
        <v>37842</v>
      </c>
      <c r="E168" s="1">
        <f t="shared" ref="E168:E181" si="11">36.955078125</f>
        <v>36.955078125</v>
      </c>
    </row>
    <row r="169" spans="3:5" x14ac:dyDescent="0.25">
      <c r="C169" s="1">
        <f>24582</f>
        <v>24582</v>
      </c>
      <c r="D169" s="1">
        <f t="shared" si="10"/>
        <v>37842</v>
      </c>
      <c r="E169" s="1">
        <f t="shared" si="11"/>
        <v>36.955078125</v>
      </c>
    </row>
    <row r="170" spans="3:5" x14ac:dyDescent="0.25">
      <c r="C170" s="1">
        <f>24727</f>
        <v>24727</v>
      </c>
      <c r="D170" s="1">
        <f t="shared" si="10"/>
        <v>37842</v>
      </c>
      <c r="E170" s="1">
        <f t="shared" si="11"/>
        <v>36.955078125</v>
      </c>
    </row>
    <row r="171" spans="3:5" x14ac:dyDescent="0.25">
      <c r="C171" s="1">
        <f>24867</f>
        <v>24867</v>
      </c>
      <c r="D171" s="1">
        <f t="shared" si="10"/>
        <v>37842</v>
      </c>
      <c r="E171" s="1">
        <f t="shared" si="11"/>
        <v>36.955078125</v>
      </c>
    </row>
    <row r="172" spans="3:5" x14ac:dyDescent="0.25">
      <c r="C172" s="1">
        <f>25029</f>
        <v>25029</v>
      </c>
      <c r="D172" s="1">
        <f t="shared" si="10"/>
        <v>37842</v>
      </c>
      <c r="E172" s="1">
        <f t="shared" si="11"/>
        <v>36.955078125</v>
      </c>
    </row>
    <row r="173" spans="3:5" x14ac:dyDescent="0.25">
      <c r="C173" s="1">
        <f>25170</f>
        <v>25170</v>
      </c>
      <c r="D173" s="1">
        <f t="shared" si="10"/>
        <v>37842</v>
      </c>
      <c r="E173" s="1">
        <f t="shared" si="11"/>
        <v>36.955078125</v>
      </c>
    </row>
    <row r="174" spans="3:5" x14ac:dyDescent="0.25">
      <c r="C174" s="1">
        <f>25344</f>
        <v>25344</v>
      </c>
      <c r="D174" s="1">
        <f t="shared" si="10"/>
        <v>37842</v>
      </c>
      <c r="E174" s="1">
        <f t="shared" si="11"/>
        <v>36.955078125</v>
      </c>
    </row>
    <row r="175" spans="3:5" x14ac:dyDescent="0.25">
      <c r="C175" s="1">
        <f>25494</f>
        <v>25494</v>
      </c>
      <c r="D175" s="1">
        <f t="shared" si="10"/>
        <v>37842</v>
      </c>
      <c r="E175" s="1">
        <f t="shared" si="11"/>
        <v>36.955078125</v>
      </c>
    </row>
    <row r="176" spans="3:5" x14ac:dyDescent="0.25">
      <c r="C176" s="1">
        <f>25645</f>
        <v>25645</v>
      </c>
      <c r="D176" s="1">
        <f t="shared" si="10"/>
        <v>37842</v>
      </c>
      <c r="E176" s="1">
        <f t="shared" si="11"/>
        <v>36.955078125</v>
      </c>
    </row>
    <row r="177" spans="3:5" x14ac:dyDescent="0.25">
      <c r="C177" s="1">
        <f>25779</f>
        <v>25779</v>
      </c>
      <c r="D177" s="1">
        <f t="shared" si="10"/>
        <v>37842</v>
      </c>
      <c r="E177" s="1">
        <f t="shared" si="11"/>
        <v>36.955078125</v>
      </c>
    </row>
    <row r="178" spans="3:5" x14ac:dyDescent="0.25">
      <c r="C178" s="1">
        <f>25929</f>
        <v>25929</v>
      </c>
      <c r="D178" s="1">
        <f t="shared" si="10"/>
        <v>37842</v>
      </c>
      <c r="E178" s="1">
        <f t="shared" si="11"/>
        <v>36.955078125</v>
      </c>
    </row>
    <row r="179" spans="3:5" x14ac:dyDescent="0.25">
      <c r="C179" s="1">
        <f>26084</f>
        <v>26084</v>
      </c>
      <c r="D179" s="1">
        <f t="shared" si="10"/>
        <v>37842</v>
      </c>
      <c r="E179" s="1">
        <f t="shared" si="11"/>
        <v>36.955078125</v>
      </c>
    </row>
    <row r="180" spans="3:5" x14ac:dyDescent="0.25">
      <c r="C180" s="1">
        <f>26230</f>
        <v>26230</v>
      </c>
      <c r="D180" s="1">
        <f t="shared" si="10"/>
        <v>37842</v>
      </c>
      <c r="E180" s="1">
        <f t="shared" si="11"/>
        <v>36.955078125</v>
      </c>
    </row>
    <row r="181" spans="3:5" x14ac:dyDescent="0.25">
      <c r="C181" s="1">
        <f>26400</f>
        <v>26400</v>
      </c>
      <c r="D181" s="1">
        <f t="shared" si="10"/>
        <v>37842</v>
      </c>
      <c r="E181" s="1">
        <f t="shared" si="11"/>
        <v>36.955078125</v>
      </c>
    </row>
    <row r="182" spans="3:5" x14ac:dyDescent="0.25">
      <c r="C182" s="1">
        <f>26544</f>
        <v>26544</v>
      </c>
      <c r="D182" s="1">
        <f>37874</f>
        <v>37874</v>
      </c>
      <c r="E182" s="1">
        <f>36.986328125</f>
        <v>36.986328125</v>
      </c>
    </row>
    <row r="183" spans="3:5" x14ac:dyDescent="0.25">
      <c r="C183" s="1">
        <f>26685</f>
        <v>26685</v>
      </c>
      <c r="D183" s="1">
        <f t="shared" ref="D183:D202" si="12">37966</f>
        <v>37966</v>
      </c>
      <c r="E183" s="1">
        <f t="shared" ref="E183:E202" si="13">37.076171875</f>
        <v>37.076171875</v>
      </c>
    </row>
    <row r="184" spans="3:5" x14ac:dyDescent="0.25">
      <c r="C184" s="1">
        <f>26847</f>
        <v>26847</v>
      </c>
      <c r="D184" s="1">
        <f t="shared" si="12"/>
        <v>37966</v>
      </c>
      <c r="E184" s="1">
        <f t="shared" si="13"/>
        <v>37.076171875</v>
      </c>
    </row>
    <row r="185" spans="3:5" x14ac:dyDescent="0.25">
      <c r="C185" s="1">
        <f>26974</f>
        <v>26974</v>
      </c>
      <c r="D185" s="1">
        <f t="shared" si="12"/>
        <v>37966</v>
      </c>
      <c r="E185" s="1">
        <f t="shared" si="13"/>
        <v>37.076171875</v>
      </c>
    </row>
    <row r="186" spans="3:5" x14ac:dyDescent="0.25">
      <c r="C186" s="1">
        <f>27111</f>
        <v>27111</v>
      </c>
      <c r="D186" s="1">
        <f t="shared" si="12"/>
        <v>37966</v>
      </c>
      <c r="E186" s="1">
        <f t="shared" si="13"/>
        <v>37.076171875</v>
      </c>
    </row>
    <row r="187" spans="3:5" x14ac:dyDescent="0.25">
      <c r="C187" s="1">
        <f>27242</f>
        <v>27242</v>
      </c>
      <c r="D187" s="1">
        <f t="shared" si="12"/>
        <v>37966</v>
      </c>
      <c r="E187" s="1">
        <f t="shared" si="13"/>
        <v>37.076171875</v>
      </c>
    </row>
    <row r="188" spans="3:5" x14ac:dyDescent="0.25">
      <c r="C188" s="1">
        <f>27398</f>
        <v>27398</v>
      </c>
      <c r="D188" s="1">
        <f t="shared" si="12"/>
        <v>37966</v>
      </c>
      <c r="E188" s="1">
        <f t="shared" si="13"/>
        <v>37.076171875</v>
      </c>
    </row>
    <row r="189" spans="3:5" x14ac:dyDescent="0.25">
      <c r="C189" s="1">
        <f>27545</f>
        <v>27545</v>
      </c>
      <c r="D189" s="1">
        <f t="shared" si="12"/>
        <v>37966</v>
      </c>
      <c r="E189" s="1">
        <f t="shared" si="13"/>
        <v>37.076171875</v>
      </c>
    </row>
    <row r="190" spans="3:5" x14ac:dyDescent="0.25">
      <c r="C190" s="1">
        <f>27688</f>
        <v>27688</v>
      </c>
      <c r="D190" s="1">
        <f t="shared" si="12"/>
        <v>37966</v>
      </c>
      <c r="E190" s="1">
        <f t="shared" si="13"/>
        <v>37.076171875</v>
      </c>
    </row>
    <row r="191" spans="3:5" x14ac:dyDescent="0.25">
      <c r="C191" s="1">
        <f>27843</f>
        <v>27843</v>
      </c>
      <c r="D191" s="1">
        <f t="shared" si="12"/>
        <v>37966</v>
      </c>
      <c r="E191" s="1">
        <f t="shared" si="13"/>
        <v>37.076171875</v>
      </c>
    </row>
    <row r="192" spans="3:5" x14ac:dyDescent="0.25">
      <c r="C192" s="1">
        <f>27984</f>
        <v>27984</v>
      </c>
      <c r="D192" s="1">
        <f t="shared" si="12"/>
        <v>37966</v>
      </c>
      <c r="E192" s="1">
        <f t="shared" si="13"/>
        <v>37.076171875</v>
      </c>
    </row>
    <row r="193" spans="3:5" x14ac:dyDescent="0.25">
      <c r="C193" s="1">
        <f>28138</f>
        <v>28138</v>
      </c>
      <c r="D193" s="1">
        <f t="shared" si="12"/>
        <v>37966</v>
      </c>
      <c r="E193" s="1">
        <f t="shared" si="13"/>
        <v>37.076171875</v>
      </c>
    </row>
    <row r="194" spans="3:5" x14ac:dyDescent="0.25">
      <c r="C194" s="1">
        <f>28284</f>
        <v>28284</v>
      </c>
      <c r="D194" s="1">
        <f t="shared" si="12"/>
        <v>37966</v>
      </c>
      <c r="E194" s="1">
        <f t="shared" si="13"/>
        <v>37.076171875</v>
      </c>
    </row>
    <row r="195" spans="3:5" x14ac:dyDescent="0.25">
      <c r="C195" s="1">
        <f>28444</f>
        <v>28444</v>
      </c>
      <c r="D195" s="1">
        <f t="shared" si="12"/>
        <v>37966</v>
      </c>
      <c r="E195" s="1">
        <f t="shared" si="13"/>
        <v>37.076171875</v>
      </c>
    </row>
    <row r="196" spans="3:5" x14ac:dyDescent="0.25">
      <c r="C196" s="1">
        <f>28589</f>
        <v>28589</v>
      </c>
      <c r="D196" s="1">
        <f t="shared" si="12"/>
        <v>37966</v>
      </c>
      <c r="E196" s="1">
        <f t="shared" si="13"/>
        <v>37.076171875</v>
      </c>
    </row>
    <row r="197" spans="3:5" x14ac:dyDescent="0.25">
      <c r="C197" s="1">
        <f>28740</f>
        <v>28740</v>
      </c>
      <c r="D197" s="1">
        <f t="shared" si="12"/>
        <v>37966</v>
      </c>
      <c r="E197" s="1">
        <f t="shared" si="13"/>
        <v>37.076171875</v>
      </c>
    </row>
    <row r="198" spans="3:5" x14ac:dyDescent="0.25">
      <c r="C198" s="1">
        <f>28891</f>
        <v>28891</v>
      </c>
      <c r="D198" s="1">
        <f t="shared" si="12"/>
        <v>37966</v>
      </c>
      <c r="E198" s="1">
        <f t="shared" si="13"/>
        <v>37.076171875</v>
      </c>
    </row>
    <row r="199" spans="3:5" x14ac:dyDescent="0.25">
      <c r="C199" s="1">
        <f>29043</f>
        <v>29043</v>
      </c>
      <c r="D199" s="1">
        <f t="shared" si="12"/>
        <v>37966</v>
      </c>
      <c r="E199" s="1">
        <f t="shared" si="13"/>
        <v>37.076171875</v>
      </c>
    </row>
    <row r="200" spans="3:5" x14ac:dyDescent="0.25">
      <c r="C200" s="1">
        <f>29187</f>
        <v>29187</v>
      </c>
      <c r="D200" s="1">
        <f t="shared" si="12"/>
        <v>37966</v>
      </c>
      <c r="E200" s="1">
        <f t="shared" si="13"/>
        <v>37.076171875</v>
      </c>
    </row>
    <row r="201" spans="3:5" x14ac:dyDescent="0.25">
      <c r="C201" s="1">
        <f>29326</f>
        <v>29326</v>
      </c>
      <c r="D201" s="1">
        <f t="shared" si="12"/>
        <v>37966</v>
      </c>
      <c r="E201" s="1">
        <f t="shared" si="13"/>
        <v>37.076171875</v>
      </c>
    </row>
    <row r="202" spans="3:5" x14ac:dyDescent="0.25">
      <c r="C202" s="1">
        <f>29469</f>
        <v>29469</v>
      </c>
      <c r="D202" s="1">
        <f t="shared" si="12"/>
        <v>37966</v>
      </c>
      <c r="E202" s="1">
        <f t="shared" si="13"/>
        <v>37.076171875</v>
      </c>
    </row>
    <row r="203" spans="3:5" x14ac:dyDescent="0.25">
      <c r="C203" s="1">
        <f>29606</f>
        <v>29606</v>
      </c>
      <c r="D203" s="1">
        <f>37986</f>
        <v>37986</v>
      </c>
      <c r="E203" s="1">
        <f>37.095703125</f>
        <v>37.095703125</v>
      </c>
    </row>
    <row r="204" spans="3:5" x14ac:dyDescent="0.25">
      <c r="C204" s="1">
        <f>29764</f>
        <v>29764</v>
      </c>
      <c r="D204" s="1">
        <f>37786</f>
        <v>37786</v>
      </c>
      <c r="E204" s="1">
        <f>36.900390625</f>
        <v>36.900390625</v>
      </c>
    </row>
    <row r="205" spans="3:5" x14ac:dyDescent="0.25">
      <c r="C205" s="1">
        <f>29917</f>
        <v>29917</v>
      </c>
      <c r="D205" s="1">
        <f>37786</f>
        <v>37786</v>
      </c>
      <c r="E205" s="1">
        <f>36.900390625</f>
        <v>36.900390625</v>
      </c>
    </row>
    <row r="206" spans="3:5" x14ac:dyDescent="0.25">
      <c r="C206" s="1">
        <f>30046</f>
        <v>30046</v>
      </c>
      <c r="D206" s="1">
        <f>37786</f>
        <v>37786</v>
      </c>
      <c r="E206" s="1">
        <f>36.900390625</f>
        <v>36.900390625</v>
      </c>
    </row>
    <row r="207" spans="3:5" x14ac:dyDescent="0.25">
      <c r="C207" s="1">
        <f>30199</f>
        <v>30199</v>
      </c>
      <c r="D207" s="1">
        <f>37794</f>
        <v>37794</v>
      </c>
      <c r="E207" s="1">
        <f>36.908203125</f>
        <v>36.908203125</v>
      </c>
    </row>
    <row r="208" spans="3:5" x14ac:dyDescent="0.25">
      <c r="C208" s="1">
        <f>30330</f>
        <v>30330</v>
      </c>
      <c r="D208" s="1">
        <f>37790</f>
        <v>37790</v>
      </c>
      <c r="E208" s="1">
        <f>36.904296875</f>
        <v>36.904296875</v>
      </c>
    </row>
    <row r="209" spans="3:5" x14ac:dyDescent="0.25">
      <c r="C209" s="1">
        <f>30468</f>
        <v>30468</v>
      </c>
      <c r="D209" s="1">
        <f>37790</f>
        <v>37790</v>
      </c>
      <c r="E209" s="1">
        <f>36.904296875</f>
        <v>36.904296875</v>
      </c>
    </row>
    <row r="210" spans="3:5" x14ac:dyDescent="0.25">
      <c r="C210" s="1">
        <f>30606</f>
        <v>30606</v>
      </c>
      <c r="D210" s="1">
        <f>37790</f>
        <v>37790</v>
      </c>
      <c r="E210" s="1">
        <f>36.904296875</f>
        <v>36.904296875</v>
      </c>
    </row>
    <row r="211" spans="3:5" x14ac:dyDescent="0.25">
      <c r="C211" s="1">
        <f>30751</f>
        <v>30751</v>
      </c>
      <c r="D211" s="1">
        <f>37790</f>
        <v>37790</v>
      </c>
      <c r="E211" s="1">
        <f>36.904296875</f>
        <v>36.904296875</v>
      </c>
    </row>
    <row r="212" spans="3:5" x14ac:dyDescent="0.25">
      <c r="C212" s="1">
        <f>30910</f>
        <v>30910</v>
      </c>
      <c r="D212" s="1">
        <f>37858</f>
        <v>37858</v>
      </c>
      <c r="E212" s="1">
        <f>36.970703125</f>
        <v>36.970703125</v>
      </c>
    </row>
    <row r="213" spans="3:5" x14ac:dyDescent="0.25">
      <c r="C213" s="1">
        <f>31097</f>
        <v>31097</v>
      </c>
      <c r="D213" s="1">
        <f>37934</f>
        <v>37934</v>
      </c>
      <c r="E213" s="1">
        <f>37.044921875</f>
        <v>37.044921875</v>
      </c>
    </row>
    <row r="214" spans="3:5" x14ac:dyDescent="0.25">
      <c r="C214" s="1">
        <f>31282</f>
        <v>31282</v>
      </c>
      <c r="D214" s="1">
        <f t="shared" ref="D214:D221" si="14">37942</f>
        <v>37942</v>
      </c>
      <c r="E214" s="1">
        <f t="shared" ref="E214:E221" si="15">37.052734375</f>
        <v>37.052734375</v>
      </c>
    </row>
    <row r="215" spans="3:5" x14ac:dyDescent="0.25">
      <c r="C215" s="1">
        <f>31476</f>
        <v>31476</v>
      </c>
      <c r="D215" s="1">
        <f t="shared" si="14"/>
        <v>37942</v>
      </c>
      <c r="E215" s="1">
        <f t="shared" si="15"/>
        <v>37.052734375</v>
      </c>
    </row>
    <row r="216" spans="3:5" x14ac:dyDescent="0.25">
      <c r="C216" s="1">
        <f>31678</f>
        <v>31678</v>
      </c>
      <c r="D216" s="1">
        <f t="shared" si="14"/>
        <v>37942</v>
      </c>
      <c r="E216" s="1">
        <f t="shared" si="15"/>
        <v>37.052734375</v>
      </c>
    </row>
    <row r="217" spans="3:5" x14ac:dyDescent="0.25">
      <c r="C217" s="1">
        <f>31846</f>
        <v>31846</v>
      </c>
      <c r="D217" s="1">
        <f t="shared" si="14"/>
        <v>37942</v>
      </c>
      <c r="E217" s="1">
        <f t="shared" si="15"/>
        <v>37.052734375</v>
      </c>
    </row>
    <row r="218" spans="3:5" x14ac:dyDescent="0.25">
      <c r="C218" s="1">
        <f>32028</f>
        <v>32028</v>
      </c>
      <c r="D218" s="1">
        <f t="shared" si="14"/>
        <v>37942</v>
      </c>
      <c r="E218" s="1">
        <f t="shared" si="15"/>
        <v>37.052734375</v>
      </c>
    </row>
    <row r="219" spans="3:5" x14ac:dyDescent="0.25">
      <c r="C219" s="1">
        <f>32192</f>
        <v>32192</v>
      </c>
      <c r="D219" s="1">
        <f t="shared" si="14"/>
        <v>37942</v>
      </c>
      <c r="E219" s="1">
        <f t="shared" si="15"/>
        <v>37.052734375</v>
      </c>
    </row>
    <row r="220" spans="3:5" x14ac:dyDescent="0.25">
      <c r="C220" s="1">
        <f>32384</f>
        <v>32384</v>
      </c>
      <c r="D220" s="1">
        <f t="shared" si="14"/>
        <v>37942</v>
      </c>
      <c r="E220" s="1">
        <f t="shared" si="15"/>
        <v>37.052734375</v>
      </c>
    </row>
    <row r="221" spans="3:5" x14ac:dyDescent="0.25">
      <c r="C221" s="1">
        <f>32503</f>
        <v>32503</v>
      </c>
      <c r="D221" s="1">
        <f t="shared" si="14"/>
        <v>37942</v>
      </c>
      <c r="E221" s="1">
        <f t="shared" si="15"/>
        <v>37.052734375</v>
      </c>
    </row>
    <row r="222" spans="3:5" x14ac:dyDescent="0.25">
      <c r="C222" s="1">
        <f>32667</f>
        <v>32667</v>
      </c>
      <c r="D222" s="1">
        <f>37958</f>
        <v>37958</v>
      </c>
      <c r="E222" s="1">
        <f>37.068359375</f>
        <v>37.068359375</v>
      </c>
    </row>
    <row r="223" spans="3:5" x14ac:dyDescent="0.25">
      <c r="C223" s="1">
        <f>32796</f>
        <v>32796</v>
      </c>
      <c r="D223" s="1">
        <f>37794</f>
        <v>37794</v>
      </c>
      <c r="E223" s="1">
        <f>36.908203125</f>
        <v>36.908203125</v>
      </c>
    </row>
    <row r="224" spans="3:5" x14ac:dyDescent="0.25">
      <c r="C224" s="1">
        <f>32930</f>
        <v>32930</v>
      </c>
      <c r="D224" s="1">
        <f>37794</f>
        <v>37794</v>
      </c>
      <c r="E224" s="1">
        <f>36.908203125</f>
        <v>36.908203125</v>
      </c>
    </row>
    <row r="225" spans="3:5" x14ac:dyDescent="0.25">
      <c r="C225" s="1">
        <f>33070</f>
        <v>33070</v>
      </c>
      <c r="D225" s="1">
        <f>37794</f>
        <v>37794</v>
      </c>
      <c r="E225" s="1">
        <f>36.908203125</f>
        <v>36.908203125</v>
      </c>
    </row>
    <row r="226" spans="3:5" x14ac:dyDescent="0.25">
      <c r="C226" s="1">
        <f>33202</f>
        <v>33202</v>
      </c>
      <c r="D226" s="1">
        <f>37870</f>
        <v>37870</v>
      </c>
      <c r="E226" s="1">
        <f>36.982421875</f>
        <v>36.982421875</v>
      </c>
    </row>
    <row r="227" spans="3:5" x14ac:dyDescent="0.25">
      <c r="C227" s="1">
        <f>33333</f>
        <v>33333</v>
      </c>
      <c r="D227" s="1">
        <f>37870</f>
        <v>37870</v>
      </c>
      <c r="E227" s="1">
        <f>36.982421875</f>
        <v>36.982421875</v>
      </c>
    </row>
    <row r="228" spans="3:5" x14ac:dyDescent="0.25">
      <c r="C228" s="1">
        <f>33487</f>
        <v>33487</v>
      </c>
      <c r="D228" s="1">
        <f>37870</f>
        <v>37870</v>
      </c>
      <c r="E228" s="1">
        <f>36.982421875</f>
        <v>36.982421875</v>
      </c>
    </row>
    <row r="229" spans="3:5" x14ac:dyDescent="0.25">
      <c r="C229" s="1">
        <f>33626</f>
        <v>33626</v>
      </c>
      <c r="D229" s="1">
        <f>37870</f>
        <v>37870</v>
      </c>
      <c r="E229" s="1">
        <f>36.982421875</f>
        <v>36.982421875</v>
      </c>
    </row>
    <row r="230" spans="3:5" x14ac:dyDescent="0.25">
      <c r="C230" s="1">
        <f>33770</f>
        <v>33770</v>
      </c>
      <c r="D230" s="1">
        <f>37898</f>
        <v>37898</v>
      </c>
      <c r="E230" s="1">
        <f>37.009765625</f>
        <v>37.009765625</v>
      </c>
    </row>
    <row r="231" spans="3:5" x14ac:dyDescent="0.25">
      <c r="C231" s="1">
        <f>33911</f>
        <v>33911</v>
      </c>
      <c r="D231" s="1">
        <f>37898</f>
        <v>37898</v>
      </c>
      <c r="E231" s="1">
        <f>37.009765625</f>
        <v>37.009765625</v>
      </c>
    </row>
    <row r="232" spans="3:5" x14ac:dyDescent="0.25">
      <c r="C232" s="1">
        <f>34039</f>
        <v>34039</v>
      </c>
      <c r="D232" s="1">
        <f>37898</f>
        <v>37898</v>
      </c>
      <c r="E232" s="1">
        <f>37.009765625</f>
        <v>37.009765625</v>
      </c>
    </row>
    <row r="233" spans="3:5" x14ac:dyDescent="0.25">
      <c r="C233" s="1">
        <f>34181</f>
        <v>34181</v>
      </c>
      <c r="D233" s="1">
        <f>37914</f>
        <v>37914</v>
      </c>
      <c r="E233" s="1">
        <f>37.025390625</f>
        <v>37.025390625</v>
      </c>
    </row>
    <row r="234" spans="3:5" x14ac:dyDescent="0.25">
      <c r="C234" s="1">
        <f>34379</f>
        <v>34379</v>
      </c>
      <c r="D234" s="1">
        <f>37914</f>
        <v>37914</v>
      </c>
      <c r="E234" s="1">
        <f>37.025390625</f>
        <v>37.025390625</v>
      </c>
    </row>
    <row r="235" spans="3:5" x14ac:dyDescent="0.25">
      <c r="C235" s="1">
        <f>34530</f>
        <v>34530</v>
      </c>
      <c r="D235" s="1">
        <f>37914</f>
        <v>37914</v>
      </c>
      <c r="E235" s="1">
        <f>37.025390625</f>
        <v>37.025390625</v>
      </c>
    </row>
    <row r="236" spans="3:5" x14ac:dyDescent="0.25">
      <c r="C236" s="1">
        <f>34672</f>
        <v>34672</v>
      </c>
      <c r="D236" s="1">
        <f>37938</f>
        <v>37938</v>
      </c>
      <c r="E236" s="1">
        <f>37.048828125</f>
        <v>37.048828125</v>
      </c>
    </row>
    <row r="237" spans="3:5" x14ac:dyDescent="0.25">
      <c r="C237" s="1">
        <f>34841</f>
        <v>34841</v>
      </c>
      <c r="D237" s="1">
        <f>37938</f>
        <v>37938</v>
      </c>
      <c r="E237" s="1">
        <f>37.048828125</f>
        <v>37.048828125</v>
      </c>
    </row>
    <row r="238" spans="3:5" x14ac:dyDescent="0.25">
      <c r="C238" s="1">
        <f>34993</f>
        <v>34993</v>
      </c>
      <c r="D238" s="1">
        <f>37938</f>
        <v>37938</v>
      </c>
      <c r="E238" s="1">
        <f>37.048828125</f>
        <v>37.048828125</v>
      </c>
    </row>
    <row r="239" spans="3:5" x14ac:dyDescent="0.25">
      <c r="C239" s="1">
        <f>35129</f>
        <v>35129</v>
      </c>
      <c r="D239" s="1">
        <f>37938</f>
        <v>37938</v>
      </c>
      <c r="E239" s="1">
        <f>37.048828125</f>
        <v>37.048828125</v>
      </c>
    </row>
    <row r="240" spans="3:5" x14ac:dyDescent="0.25">
      <c r="C240" s="1">
        <f>35280</f>
        <v>35280</v>
      </c>
      <c r="D240" s="1">
        <f>37954</f>
        <v>37954</v>
      </c>
      <c r="E240" s="1">
        <f>37.064453125</f>
        <v>37.064453125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2016-01-08T15:46:55Z</cp:lastPrinted>
  <dcterms:created xsi:type="dcterms:W3CDTF">2016-01-08T15:46:55Z</dcterms:created>
  <dcterms:modified xsi:type="dcterms:W3CDTF">2016-01-08T15:45:08Z</dcterms:modified>
</cp:coreProperties>
</file>