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Titanium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I13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<sst xmlns="http://schemas.openxmlformats.org/spreadsheetml/2006/main" count="9" uniqueCount="9">
  <si>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</si>
  <si>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</si>
  <si>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</si>
  <si>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</si>
  <si>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296(119x)</t>
  </si>
  <si>
    <t>AVERAGE: 137(258x)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</si>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</sst>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Sheet1!$A$2:$A$120</c:f>
              <c:numCache>
                <c:formatCode>General</c:formatCode>
                <c:ptCount val="119"/>
                <c:pt idx="0">
                  <c:v>400</c:v>
                </c:pt>
                <c:pt idx="1">
                  <c:v>689</c:v>
                </c:pt>
                <c:pt idx="2">
                  <c:v>979</c:v>
                </c:pt>
                <c:pt idx="3">
                  <c:v>1272</c:v>
                </c:pt>
                <c:pt idx="4">
                  <c:v>1615</c:v>
                </c:pt>
                <c:pt idx="5">
                  <c:v>1901</c:v>
                </c:pt>
                <c:pt idx="6">
                  <c:v>2190</c:v>
                </c:pt>
                <c:pt idx="7">
                  <c:v>2475</c:v>
                </c:pt>
                <c:pt idx="8">
                  <c:v>2753</c:v>
                </c:pt>
                <c:pt idx="9">
                  <c:v>3029</c:v>
                </c:pt>
                <c:pt idx="10">
                  <c:v>3299</c:v>
                </c:pt>
                <c:pt idx="11">
                  <c:v>3570</c:v>
                </c:pt>
                <c:pt idx="12">
                  <c:v>3837</c:v>
                </c:pt>
                <c:pt idx="13">
                  <c:v>4109</c:v>
                </c:pt>
                <c:pt idx="14">
                  <c:v>4387</c:v>
                </c:pt>
                <c:pt idx="15">
                  <c:v>4656</c:v>
                </c:pt>
                <c:pt idx="16">
                  <c:v>4929</c:v>
                </c:pt>
                <c:pt idx="17">
                  <c:v>5254</c:v>
                </c:pt>
                <c:pt idx="18">
                  <c:v>5539</c:v>
                </c:pt>
                <c:pt idx="19">
                  <c:v>5844</c:v>
                </c:pt>
                <c:pt idx="20">
                  <c:v>6140</c:v>
                </c:pt>
                <c:pt idx="21">
                  <c:v>6434</c:v>
                </c:pt>
                <c:pt idx="22">
                  <c:v>6752</c:v>
                </c:pt>
                <c:pt idx="23">
                  <c:v>7043</c:v>
                </c:pt>
                <c:pt idx="24">
                  <c:v>7329</c:v>
                </c:pt>
                <c:pt idx="25">
                  <c:v>7600</c:v>
                </c:pt>
                <c:pt idx="26">
                  <c:v>7880</c:v>
                </c:pt>
                <c:pt idx="27">
                  <c:v>8158</c:v>
                </c:pt>
                <c:pt idx="28">
                  <c:v>8443</c:v>
                </c:pt>
                <c:pt idx="29">
                  <c:v>8730</c:v>
                </c:pt>
                <c:pt idx="30">
                  <c:v>9026</c:v>
                </c:pt>
                <c:pt idx="31">
                  <c:v>9307</c:v>
                </c:pt>
                <c:pt idx="32">
                  <c:v>9608</c:v>
                </c:pt>
                <c:pt idx="33">
                  <c:v>10000</c:v>
                </c:pt>
                <c:pt idx="34">
                  <c:v>10393</c:v>
                </c:pt>
                <c:pt idx="35">
                  <c:v>10795</c:v>
                </c:pt>
                <c:pt idx="36">
                  <c:v>11218</c:v>
                </c:pt>
                <c:pt idx="37">
                  <c:v>11613</c:v>
                </c:pt>
                <c:pt idx="38">
                  <c:v>12011</c:v>
                </c:pt>
                <c:pt idx="39">
                  <c:v>12404</c:v>
                </c:pt>
                <c:pt idx="40">
                  <c:v>12705</c:v>
                </c:pt>
                <c:pt idx="41">
                  <c:v>12983</c:v>
                </c:pt>
                <c:pt idx="42">
                  <c:v>13261</c:v>
                </c:pt>
                <c:pt idx="43">
                  <c:v>13536</c:v>
                </c:pt>
                <c:pt idx="44">
                  <c:v>13815</c:v>
                </c:pt>
                <c:pt idx="45">
                  <c:v>14081</c:v>
                </c:pt>
                <c:pt idx="46">
                  <c:v>14366</c:v>
                </c:pt>
                <c:pt idx="47">
                  <c:v>14640</c:v>
                </c:pt>
                <c:pt idx="48">
                  <c:v>14906</c:v>
                </c:pt>
                <c:pt idx="49">
                  <c:v>15211</c:v>
                </c:pt>
                <c:pt idx="50">
                  <c:v>15500</c:v>
                </c:pt>
                <c:pt idx="51">
                  <c:v>15774</c:v>
                </c:pt>
                <c:pt idx="52">
                  <c:v>16040</c:v>
                </c:pt>
                <c:pt idx="53">
                  <c:v>16318</c:v>
                </c:pt>
                <c:pt idx="54">
                  <c:v>16629</c:v>
                </c:pt>
                <c:pt idx="55">
                  <c:v>16907</c:v>
                </c:pt>
                <c:pt idx="56">
                  <c:v>17176</c:v>
                </c:pt>
                <c:pt idx="57">
                  <c:v>17458</c:v>
                </c:pt>
                <c:pt idx="58">
                  <c:v>17743</c:v>
                </c:pt>
                <c:pt idx="59">
                  <c:v>18022</c:v>
                </c:pt>
                <c:pt idx="60">
                  <c:v>18298</c:v>
                </c:pt>
                <c:pt idx="61">
                  <c:v>18569</c:v>
                </c:pt>
                <c:pt idx="62">
                  <c:v>18893</c:v>
                </c:pt>
                <c:pt idx="63">
                  <c:v>19226</c:v>
                </c:pt>
                <c:pt idx="64">
                  <c:v>19559</c:v>
                </c:pt>
                <c:pt idx="65">
                  <c:v>19883</c:v>
                </c:pt>
                <c:pt idx="66">
                  <c:v>20200</c:v>
                </c:pt>
                <c:pt idx="67">
                  <c:v>20486</c:v>
                </c:pt>
                <c:pt idx="68">
                  <c:v>20784</c:v>
                </c:pt>
                <c:pt idx="69">
                  <c:v>21066</c:v>
                </c:pt>
                <c:pt idx="70">
                  <c:v>21348</c:v>
                </c:pt>
                <c:pt idx="71">
                  <c:v>21638</c:v>
                </c:pt>
                <c:pt idx="72">
                  <c:v>21923</c:v>
                </c:pt>
                <c:pt idx="73">
                  <c:v>22222</c:v>
                </c:pt>
                <c:pt idx="74">
                  <c:v>22552</c:v>
                </c:pt>
                <c:pt idx="75">
                  <c:v>22876</c:v>
                </c:pt>
                <c:pt idx="76">
                  <c:v>23182</c:v>
                </c:pt>
                <c:pt idx="77">
                  <c:v>23507</c:v>
                </c:pt>
                <c:pt idx="78">
                  <c:v>23802</c:v>
                </c:pt>
                <c:pt idx="79">
                  <c:v>24088</c:v>
                </c:pt>
                <c:pt idx="80">
                  <c:v>24355</c:v>
                </c:pt>
                <c:pt idx="81">
                  <c:v>24620</c:v>
                </c:pt>
                <c:pt idx="82">
                  <c:v>24914</c:v>
                </c:pt>
                <c:pt idx="83">
                  <c:v>25188</c:v>
                </c:pt>
                <c:pt idx="84">
                  <c:v>25478</c:v>
                </c:pt>
                <c:pt idx="85">
                  <c:v>25775</c:v>
                </c:pt>
                <c:pt idx="86">
                  <c:v>26078</c:v>
                </c:pt>
                <c:pt idx="87">
                  <c:v>26358</c:v>
                </c:pt>
                <c:pt idx="88">
                  <c:v>26636</c:v>
                </c:pt>
                <c:pt idx="89">
                  <c:v>26922</c:v>
                </c:pt>
                <c:pt idx="90">
                  <c:v>27193</c:v>
                </c:pt>
                <c:pt idx="91">
                  <c:v>27478</c:v>
                </c:pt>
                <c:pt idx="92">
                  <c:v>27766</c:v>
                </c:pt>
                <c:pt idx="93">
                  <c:v>28066</c:v>
                </c:pt>
                <c:pt idx="94">
                  <c:v>28356</c:v>
                </c:pt>
                <c:pt idx="95">
                  <c:v>28657</c:v>
                </c:pt>
                <c:pt idx="96">
                  <c:v>28963</c:v>
                </c:pt>
                <c:pt idx="97">
                  <c:v>29270</c:v>
                </c:pt>
                <c:pt idx="98">
                  <c:v>29595</c:v>
                </c:pt>
                <c:pt idx="99">
                  <c:v>29889</c:v>
                </c:pt>
                <c:pt idx="100">
                  <c:v>30189</c:v>
                </c:pt>
                <c:pt idx="101">
                  <c:v>30480</c:v>
                </c:pt>
                <c:pt idx="102">
                  <c:v>30777</c:v>
                </c:pt>
                <c:pt idx="103">
                  <c:v>31053</c:v>
                </c:pt>
                <c:pt idx="104">
                  <c:v>31362</c:v>
                </c:pt>
                <c:pt idx="105">
                  <c:v>31635</c:v>
                </c:pt>
                <c:pt idx="106">
                  <c:v>31908</c:v>
                </c:pt>
                <c:pt idx="107">
                  <c:v>32179</c:v>
                </c:pt>
                <c:pt idx="108">
                  <c:v>32468</c:v>
                </c:pt>
                <c:pt idx="109">
                  <c:v>32771</c:v>
                </c:pt>
                <c:pt idx="110">
                  <c:v>33053</c:v>
                </c:pt>
                <c:pt idx="111">
                  <c:v>33358</c:v>
                </c:pt>
                <c:pt idx="112">
                  <c:v>33690</c:v>
                </c:pt>
                <c:pt idx="113">
                  <c:v>34093</c:v>
                </c:pt>
                <c:pt idx="114">
                  <c:v>34497</c:v>
                </c:pt>
                <c:pt idx="115">
                  <c:v>34823</c:v>
                </c:pt>
                <c:pt idx="116">
                  <c:v>35110</c:v>
                </c:pt>
                <c:pt idx="117">
                  <c:v>35400</c:v>
                </c:pt>
                <c:pt idx="118">
                  <c:v>35694</c:v>
                </c:pt>
              </c:numCache>
            </c:numRef>
          </c:cat>
          <c:val>
            <c:numRef>
              <c:f>Sheet1!$B$2:$B$120</c:f>
              <c:numCache>
                <c:formatCode>General</c:formatCode>
                <c:ptCount val="119"/>
                <c:pt idx="0">
                  <c:v>16</c:v>
                </c:pt>
                <c:pt idx="1">
                  <c:v>23</c:v>
                </c:pt>
                <c:pt idx="2">
                  <c:v>26</c:v>
                </c:pt>
                <c:pt idx="3">
                  <c:v>25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23</c:v>
                </c:pt>
                <c:pt idx="21">
                  <c:v>22</c:v>
                </c:pt>
                <c:pt idx="22">
                  <c:v>19</c:v>
                </c:pt>
                <c:pt idx="23">
                  <c:v>0</c:v>
                </c:pt>
                <c:pt idx="24">
                  <c:v>0</c:v>
                </c:pt>
                <c:pt idx="25">
                  <c:v>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182480"/>
        <c:axId val="-1875188464"/>
      </c:lineChart>
      <c:catAx>
        <c:axId val="-187518248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7518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1884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7518248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Sheet1!$C$2:$C$259</c:f>
              <c:numCache>
                <c:formatCode>General</c:formatCode>
                <c:ptCount val="258"/>
                <c:pt idx="0">
                  <c:v>355</c:v>
                </c:pt>
                <c:pt idx="1">
                  <c:v>508</c:v>
                </c:pt>
                <c:pt idx="2">
                  <c:v>648</c:v>
                </c:pt>
                <c:pt idx="3">
                  <c:v>795</c:v>
                </c:pt>
                <c:pt idx="4">
                  <c:v>919</c:v>
                </c:pt>
                <c:pt idx="5">
                  <c:v>1039</c:v>
                </c:pt>
                <c:pt idx="6">
                  <c:v>1205</c:v>
                </c:pt>
                <c:pt idx="7">
                  <c:v>1408</c:v>
                </c:pt>
                <c:pt idx="8">
                  <c:v>1589</c:v>
                </c:pt>
                <c:pt idx="9">
                  <c:v>1742</c:v>
                </c:pt>
                <c:pt idx="10">
                  <c:v>1871</c:v>
                </c:pt>
                <c:pt idx="11">
                  <c:v>2032</c:v>
                </c:pt>
                <c:pt idx="12">
                  <c:v>2163</c:v>
                </c:pt>
                <c:pt idx="13">
                  <c:v>2298</c:v>
                </c:pt>
                <c:pt idx="14">
                  <c:v>2418</c:v>
                </c:pt>
                <c:pt idx="15">
                  <c:v>2555</c:v>
                </c:pt>
                <c:pt idx="16">
                  <c:v>2677</c:v>
                </c:pt>
                <c:pt idx="17">
                  <c:v>2801</c:v>
                </c:pt>
                <c:pt idx="18">
                  <c:v>2919</c:v>
                </c:pt>
                <c:pt idx="19">
                  <c:v>3041</c:v>
                </c:pt>
                <c:pt idx="20">
                  <c:v>3163</c:v>
                </c:pt>
                <c:pt idx="21">
                  <c:v>3277</c:v>
                </c:pt>
                <c:pt idx="22">
                  <c:v>3401</c:v>
                </c:pt>
                <c:pt idx="23">
                  <c:v>3546</c:v>
                </c:pt>
                <c:pt idx="24">
                  <c:v>3677</c:v>
                </c:pt>
                <c:pt idx="25">
                  <c:v>3797</c:v>
                </c:pt>
                <c:pt idx="26">
                  <c:v>3931</c:v>
                </c:pt>
                <c:pt idx="27">
                  <c:v>4083</c:v>
                </c:pt>
                <c:pt idx="28">
                  <c:v>4211</c:v>
                </c:pt>
                <c:pt idx="29">
                  <c:v>4340</c:v>
                </c:pt>
                <c:pt idx="30">
                  <c:v>4485</c:v>
                </c:pt>
                <c:pt idx="31">
                  <c:v>4608</c:v>
                </c:pt>
                <c:pt idx="32">
                  <c:v>4737</c:v>
                </c:pt>
                <c:pt idx="33">
                  <c:v>4862</c:v>
                </c:pt>
                <c:pt idx="34">
                  <c:v>5003</c:v>
                </c:pt>
                <c:pt idx="35">
                  <c:v>5150</c:v>
                </c:pt>
                <c:pt idx="36">
                  <c:v>5283</c:v>
                </c:pt>
                <c:pt idx="37">
                  <c:v>5405</c:v>
                </c:pt>
                <c:pt idx="38">
                  <c:v>5527</c:v>
                </c:pt>
                <c:pt idx="39">
                  <c:v>5690</c:v>
                </c:pt>
                <c:pt idx="40">
                  <c:v>5809</c:v>
                </c:pt>
                <c:pt idx="41">
                  <c:v>5957</c:v>
                </c:pt>
                <c:pt idx="42">
                  <c:v>6123</c:v>
                </c:pt>
                <c:pt idx="43">
                  <c:v>6255</c:v>
                </c:pt>
                <c:pt idx="44">
                  <c:v>6405</c:v>
                </c:pt>
                <c:pt idx="45">
                  <c:v>6596</c:v>
                </c:pt>
                <c:pt idx="46">
                  <c:v>6757</c:v>
                </c:pt>
                <c:pt idx="47">
                  <c:v>6905</c:v>
                </c:pt>
                <c:pt idx="48">
                  <c:v>7033</c:v>
                </c:pt>
                <c:pt idx="49">
                  <c:v>7168</c:v>
                </c:pt>
                <c:pt idx="50">
                  <c:v>7291</c:v>
                </c:pt>
                <c:pt idx="51">
                  <c:v>7424</c:v>
                </c:pt>
                <c:pt idx="52">
                  <c:v>7575</c:v>
                </c:pt>
                <c:pt idx="53">
                  <c:v>7721</c:v>
                </c:pt>
                <c:pt idx="54">
                  <c:v>7849</c:v>
                </c:pt>
                <c:pt idx="55">
                  <c:v>7984</c:v>
                </c:pt>
                <c:pt idx="56">
                  <c:v>8119</c:v>
                </c:pt>
                <c:pt idx="57">
                  <c:v>8272</c:v>
                </c:pt>
                <c:pt idx="58">
                  <c:v>8402</c:v>
                </c:pt>
                <c:pt idx="59">
                  <c:v>8536</c:v>
                </c:pt>
                <c:pt idx="60">
                  <c:v>8652</c:v>
                </c:pt>
                <c:pt idx="61">
                  <c:v>8827</c:v>
                </c:pt>
                <c:pt idx="62">
                  <c:v>8999</c:v>
                </c:pt>
                <c:pt idx="63">
                  <c:v>9136</c:v>
                </c:pt>
                <c:pt idx="64">
                  <c:v>9266</c:v>
                </c:pt>
                <c:pt idx="65">
                  <c:v>9406</c:v>
                </c:pt>
                <c:pt idx="66">
                  <c:v>9537</c:v>
                </c:pt>
                <c:pt idx="67">
                  <c:v>9721</c:v>
                </c:pt>
                <c:pt idx="68">
                  <c:v>9881</c:v>
                </c:pt>
                <c:pt idx="69">
                  <c:v>10041</c:v>
                </c:pt>
                <c:pt idx="70">
                  <c:v>10219</c:v>
                </c:pt>
                <c:pt idx="71">
                  <c:v>10381</c:v>
                </c:pt>
                <c:pt idx="72">
                  <c:v>10548</c:v>
                </c:pt>
                <c:pt idx="73">
                  <c:v>10705</c:v>
                </c:pt>
                <c:pt idx="74">
                  <c:v>10866</c:v>
                </c:pt>
                <c:pt idx="75">
                  <c:v>11039</c:v>
                </c:pt>
                <c:pt idx="76">
                  <c:v>11257</c:v>
                </c:pt>
                <c:pt idx="77">
                  <c:v>11416</c:v>
                </c:pt>
                <c:pt idx="78">
                  <c:v>11577</c:v>
                </c:pt>
                <c:pt idx="79">
                  <c:v>11770</c:v>
                </c:pt>
                <c:pt idx="80">
                  <c:v>11947</c:v>
                </c:pt>
                <c:pt idx="81">
                  <c:v>12123</c:v>
                </c:pt>
                <c:pt idx="82">
                  <c:v>12285</c:v>
                </c:pt>
                <c:pt idx="83">
                  <c:v>12453</c:v>
                </c:pt>
                <c:pt idx="84">
                  <c:v>12619</c:v>
                </c:pt>
                <c:pt idx="85">
                  <c:v>12745</c:v>
                </c:pt>
                <c:pt idx="86">
                  <c:v>12866</c:v>
                </c:pt>
                <c:pt idx="87">
                  <c:v>13004</c:v>
                </c:pt>
                <c:pt idx="88">
                  <c:v>13128</c:v>
                </c:pt>
                <c:pt idx="89">
                  <c:v>13240</c:v>
                </c:pt>
                <c:pt idx="90">
                  <c:v>13380</c:v>
                </c:pt>
                <c:pt idx="91">
                  <c:v>13515</c:v>
                </c:pt>
                <c:pt idx="92">
                  <c:v>13640</c:v>
                </c:pt>
                <c:pt idx="93">
                  <c:v>13772</c:v>
                </c:pt>
                <c:pt idx="94">
                  <c:v>13895</c:v>
                </c:pt>
                <c:pt idx="95">
                  <c:v>14016</c:v>
                </c:pt>
                <c:pt idx="96">
                  <c:v>14143</c:v>
                </c:pt>
                <c:pt idx="97">
                  <c:v>14264</c:v>
                </c:pt>
                <c:pt idx="98">
                  <c:v>14390</c:v>
                </c:pt>
                <c:pt idx="99">
                  <c:v>14516</c:v>
                </c:pt>
                <c:pt idx="100">
                  <c:v>14642</c:v>
                </c:pt>
                <c:pt idx="101">
                  <c:v>14765</c:v>
                </c:pt>
                <c:pt idx="102">
                  <c:v>14892</c:v>
                </c:pt>
                <c:pt idx="103">
                  <c:v>15029</c:v>
                </c:pt>
                <c:pt idx="104">
                  <c:v>15190</c:v>
                </c:pt>
                <c:pt idx="105">
                  <c:v>15337</c:v>
                </c:pt>
                <c:pt idx="106">
                  <c:v>15461</c:v>
                </c:pt>
                <c:pt idx="107">
                  <c:v>15591</c:v>
                </c:pt>
                <c:pt idx="108">
                  <c:v>15729</c:v>
                </c:pt>
                <c:pt idx="109">
                  <c:v>15844</c:v>
                </c:pt>
                <c:pt idx="110">
                  <c:v>15955</c:v>
                </c:pt>
                <c:pt idx="111">
                  <c:v>16071</c:v>
                </c:pt>
                <c:pt idx="112">
                  <c:v>16204</c:v>
                </c:pt>
                <c:pt idx="113">
                  <c:v>16354</c:v>
                </c:pt>
                <c:pt idx="114">
                  <c:v>16526</c:v>
                </c:pt>
                <c:pt idx="115">
                  <c:v>16654</c:v>
                </c:pt>
                <c:pt idx="116">
                  <c:v>16781</c:v>
                </c:pt>
                <c:pt idx="117">
                  <c:v>16902</c:v>
                </c:pt>
                <c:pt idx="118">
                  <c:v>17024</c:v>
                </c:pt>
                <c:pt idx="119">
                  <c:v>17148</c:v>
                </c:pt>
                <c:pt idx="120">
                  <c:v>17280</c:v>
                </c:pt>
                <c:pt idx="121">
                  <c:v>17405</c:v>
                </c:pt>
                <c:pt idx="122">
                  <c:v>17529</c:v>
                </c:pt>
                <c:pt idx="123">
                  <c:v>17656</c:v>
                </c:pt>
                <c:pt idx="124">
                  <c:v>17842</c:v>
                </c:pt>
                <c:pt idx="125">
                  <c:v>17969</c:v>
                </c:pt>
                <c:pt idx="126">
                  <c:v>18100</c:v>
                </c:pt>
                <c:pt idx="127">
                  <c:v>18248</c:v>
                </c:pt>
                <c:pt idx="128">
                  <c:v>18370</c:v>
                </c:pt>
                <c:pt idx="129">
                  <c:v>18493</c:v>
                </c:pt>
                <c:pt idx="130">
                  <c:v>18635</c:v>
                </c:pt>
                <c:pt idx="131">
                  <c:v>18786</c:v>
                </c:pt>
                <c:pt idx="132">
                  <c:v>18927</c:v>
                </c:pt>
                <c:pt idx="133">
                  <c:v>19064</c:v>
                </c:pt>
                <c:pt idx="134">
                  <c:v>19212</c:v>
                </c:pt>
                <c:pt idx="135">
                  <c:v>19372</c:v>
                </c:pt>
                <c:pt idx="136">
                  <c:v>19515</c:v>
                </c:pt>
                <c:pt idx="137">
                  <c:v>19657</c:v>
                </c:pt>
                <c:pt idx="138">
                  <c:v>19801</c:v>
                </c:pt>
                <c:pt idx="139">
                  <c:v>19943</c:v>
                </c:pt>
                <c:pt idx="140">
                  <c:v>20079</c:v>
                </c:pt>
                <c:pt idx="141">
                  <c:v>20217</c:v>
                </c:pt>
                <c:pt idx="142">
                  <c:v>20379</c:v>
                </c:pt>
                <c:pt idx="143">
                  <c:v>20500</c:v>
                </c:pt>
                <c:pt idx="144">
                  <c:v>20644</c:v>
                </c:pt>
                <c:pt idx="145">
                  <c:v>20828</c:v>
                </c:pt>
                <c:pt idx="146">
                  <c:v>20955</c:v>
                </c:pt>
                <c:pt idx="147">
                  <c:v>21079</c:v>
                </c:pt>
                <c:pt idx="148">
                  <c:v>21208</c:v>
                </c:pt>
                <c:pt idx="149">
                  <c:v>21335</c:v>
                </c:pt>
                <c:pt idx="150">
                  <c:v>21466</c:v>
                </c:pt>
                <c:pt idx="151">
                  <c:v>21593</c:v>
                </c:pt>
                <c:pt idx="152">
                  <c:v>21740</c:v>
                </c:pt>
                <c:pt idx="153">
                  <c:v>21853</c:v>
                </c:pt>
                <c:pt idx="154">
                  <c:v>21979</c:v>
                </c:pt>
                <c:pt idx="155">
                  <c:v>22118</c:v>
                </c:pt>
                <c:pt idx="156">
                  <c:v>22278</c:v>
                </c:pt>
                <c:pt idx="157">
                  <c:v>22421</c:v>
                </c:pt>
                <c:pt idx="158">
                  <c:v>22567</c:v>
                </c:pt>
                <c:pt idx="159">
                  <c:v>22709</c:v>
                </c:pt>
                <c:pt idx="160">
                  <c:v>22847</c:v>
                </c:pt>
                <c:pt idx="161">
                  <c:v>22993</c:v>
                </c:pt>
                <c:pt idx="162">
                  <c:v>23130</c:v>
                </c:pt>
                <c:pt idx="163">
                  <c:v>23272</c:v>
                </c:pt>
                <c:pt idx="164">
                  <c:v>23445</c:v>
                </c:pt>
                <c:pt idx="165">
                  <c:v>23605</c:v>
                </c:pt>
                <c:pt idx="166">
                  <c:v>23728</c:v>
                </c:pt>
                <c:pt idx="167">
                  <c:v>23845</c:v>
                </c:pt>
                <c:pt idx="168">
                  <c:v>23960</c:v>
                </c:pt>
                <c:pt idx="169">
                  <c:v>24077</c:v>
                </c:pt>
                <c:pt idx="170">
                  <c:v>24211</c:v>
                </c:pt>
                <c:pt idx="171">
                  <c:v>24327</c:v>
                </c:pt>
                <c:pt idx="172">
                  <c:v>24442</c:v>
                </c:pt>
                <c:pt idx="173">
                  <c:v>24558</c:v>
                </c:pt>
                <c:pt idx="174">
                  <c:v>24691</c:v>
                </c:pt>
                <c:pt idx="175">
                  <c:v>24812</c:v>
                </c:pt>
                <c:pt idx="176">
                  <c:v>24946</c:v>
                </c:pt>
                <c:pt idx="177">
                  <c:v>25059</c:v>
                </c:pt>
                <c:pt idx="178">
                  <c:v>25172</c:v>
                </c:pt>
                <c:pt idx="179">
                  <c:v>25300</c:v>
                </c:pt>
                <c:pt idx="180">
                  <c:v>25425</c:v>
                </c:pt>
                <c:pt idx="181">
                  <c:v>25558</c:v>
                </c:pt>
                <c:pt idx="182">
                  <c:v>25699</c:v>
                </c:pt>
                <c:pt idx="183">
                  <c:v>25829</c:v>
                </c:pt>
                <c:pt idx="184">
                  <c:v>25978</c:v>
                </c:pt>
                <c:pt idx="185">
                  <c:v>26100</c:v>
                </c:pt>
                <c:pt idx="186">
                  <c:v>26216</c:v>
                </c:pt>
                <c:pt idx="187">
                  <c:v>26338</c:v>
                </c:pt>
                <c:pt idx="188">
                  <c:v>26477</c:v>
                </c:pt>
                <c:pt idx="189">
                  <c:v>26612</c:v>
                </c:pt>
                <c:pt idx="190">
                  <c:v>26751</c:v>
                </c:pt>
                <c:pt idx="191">
                  <c:v>26875</c:v>
                </c:pt>
                <c:pt idx="192">
                  <c:v>27009</c:v>
                </c:pt>
                <c:pt idx="193">
                  <c:v>27128</c:v>
                </c:pt>
                <c:pt idx="194">
                  <c:v>27254</c:v>
                </c:pt>
                <c:pt idx="195">
                  <c:v>27384</c:v>
                </c:pt>
                <c:pt idx="196">
                  <c:v>27500</c:v>
                </c:pt>
                <c:pt idx="197">
                  <c:v>27627</c:v>
                </c:pt>
                <c:pt idx="198">
                  <c:v>27779</c:v>
                </c:pt>
                <c:pt idx="199">
                  <c:v>27910</c:v>
                </c:pt>
                <c:pt idx="200">
                  <c:v>28039</c:v>
                </c:pt>
                <c:pt idx="201">
                  <c:v>28176</c:v>
                </c:pt>
                <c:pt idx="202">
                  <c:v>28308</c:v>
                </c:pt>
                <c:pt idx="203">
                  <c:v>28443</c:v>
                </c:pt>
                <c:pt idx="204">
                  <c:v>28580</c:v>
                </c:pt>
                <c:pt idx="205">
                  <c:v>28715</c:v>
                </c:pt>
                <c:pt idx="206">
                  <c:v>28834</c:v>
                </c:pt>
                <c:pt idx="207">
                  <c:v>28973</c:v>
                </c:pt>
                <c:pt idx="208">
                  <c:v>29109</c:v>
                </c:pt>
                <c:pt idx="209">
                  <c:v>29239</c:v>
                </c:pt>
                <c:pt idx="210">
                  <c:v>29398</c:v>
                </c:pt>
                <c:pt idx="211">
                  <c:v>29524</c:v>
                </c:pt>
                <c:pt idx="212">
                  <c:v>29662</c:v>
                </c:pt>
                <c:pt idx="213">
                  <c:v>29789</c:v>
                </c:pt>
                <c:pt idx="214">
                  <c:v>29921</c:v>
                </c:pt>
                <c:pt idx="215">
                  <c:v>30088</c:v>
                </c:pt>
                <c:pt idx="216">
                  <c:v>30217</c:v>
                </c:pt>
                <c:pt idx="217">
                  <c:v>30336</c:v>
                </c:pt>
                <c:pt idx="218">
                  <c:v>30467</c:v>
                </c:pt>
                <c:pt idx="219">
                  <c:v>30614</c:v>
                </c:pt>
                <c:pt idx="220">
                  <c:v>30743</c:v>
                </c:pt>
                <c:pt idx="221">
                  <c:v>30869</c:v>
                </c:pt>
                <c:pt idx="222">
                  <c:v>31001</c:v>
                </c:pt>
                <c:pt idx="223">
                  <c:v>31127</c:v>
                </c:pt>
                <c:pt idx="224">
                  <c:v>31256</c:v>
                </c:pt>
                <c:pt idx="225">
                  <c:v>31388</c:v>
                </c:pt>
                <c:pt idx="226">
                  <c:v>31518</c:v>
                </c:pt>
                <c:pt idx="227">
                  <c:v>31642</c:v>
                </c:pt>
                <c:pt idx="228">
                  <c:v>31777</c:v>
                </c:pt>
                <c:pt idx="229">
                  <c:v>31898</c:v>
                </c:pt>
                <c:pt idx="230">
                  <c:v>32018</c:v>
                </c:pt>
                <c:pt idx="231">
                  <c:v>32139</c:v>
                </c:pt>
                <c:pt idx="232">
                  <c:v>32271</c:v>
                </c:pt>
                <c:pt idx="233">
                  <c:v>32401</c:v>
                </c:pt>
                <c:pt idx="234">
                  <c:v>32538</c:v>
                </c:pt>
                <c:pt idx="235">
                  <c:v>32757</c:v>
                </c:pt>
                <c:pt idx="236">
                  <c:v>32898</c:v>
                </c:pt>
                <c:pt idx="237">
                  <c:v>33035</c:v>
                </c:pt>
                <c:pt idx="238">
                  <c:v>33204</c:v>
                </c:pt>
                <c:pt idx="239">
                  <c:v>33338</c:v>
                </c:pt>
                <c:pt idx="240">
                  <c:v>33477</c:v>
                </c:pt>
                <c:pt idx="241">
                  <c:v>33618</c:v>
                </c:pt>
                <c:pt idx="242">
                  <c:v>33792</c:v>
                </c:pt>
                <c:pt idx="243">
                  <c:v>33943</c:v>
                </c:pt>
                <c:pt idx="244">
                  <c:v>34114</c:v>
                </c:pt>
                <c:pt idx="245">
                  <c:v>34280</c:v>
                </c:pt>
                <c:pt idx="246">
                  <c:v>34443</c:v>
                </c:pt>
                <c:pt idx="247">
                  <c:v>34616</c:v>
                </c:pt>
                <c:pt idx="248">
                  <c:v>34751</c:v>
                </c:pt>
                <c:pt idx="249">
                  <c:v>34877</c:v>
                </c:pt>
                <c:pt idx="250">
                  <c:v>34998</c:v>
                </c:pt>
                <c:pt idx="251">
                  <c:v>35121</c:v>
                </c:pt>
                <c:pt idx="252">
                  <c:v>35246</c:v>
                </c:pt>
                <c:pt idx="253">
                  <c:v>35369</c:v>
                </c:pt>
                <c:pt idx="254">
                  <c:v>35515</c:v>
                </c:pt>
                <c:pt idx="255">
                  <c:v>35634</c:v>
                </c:pt>
                <c:pt idx="256">
                  <c:v>35769</c:v>
                </c:pt>
                <c:pt idx="257">
                  <c:v>35891</c:v>
                </c:pt>
              </c:numCache>
            </c:numRef>
          </c:cat>
          <c:val>
            <c:numRef>
              <c:f>Sheet1!$E$2:$E$259</c:f>
              <c:numCache>
                <c:formatCode>General</c:formatCode>
                <c:ptCount val="258"/>
                <c:pt idx="0">
                  <c:v>2.3974609375</c:v>
                </c:pt>
                <c:pt idx="1">
                  <c:v>3.7275390625</c:v>
                </c:pt>
                <c:pt idx="2">
                  <c:v>5.3662109375</c:v>
                </c:pt>
                <c:pt idx="3">
                  <c:v>11.8974609375</c:v>
                </c:pt>
                <c:pt idx="4">
                  <c:v>13.6201171875</c:v>
                </c:pt>
                <c:pt idx="5">
                  <c:v>15.970703125</c:v>
                </c:pt>
                <c:pt idx="6">
                  <c:v>21.123046875</c:v>
                </c:pt>
                <c:pt idx="7">
                  <c:v>22.4541015625</c:v>
                </c:pt>
                <c:pt idx="8">
                  <c:v>23.7265625</c:v>
                </c:pt>
                <c:pt idx="9">
                  <c:v>24.9326171875</c:v>
                </c:pt>
                <c:pt idx="10">
                  <c:v>25.341796875</c:v>
                </c:pt>
                <c:pt idx="11">
                  <c:v>26.728515625</c:v>
                </c:pt>
                <c:pt idx="12">
                  <c:v>26.6494140625</c:v>
                </c:pt>
                <c:pt idx="13">
                  <c:v>26.650390625</c:v>
                </c:pt>
                <c:pt idx="14">
                  <c:v>26.6494140625</c:v>
                </c:pt>
                <c:pt idx="15">
                  <c:v>26.865234375</c:v>
                </c:pt>
                <c:pt idx="16">
                  <c:v>26.6455078125</c:v>
                </c:pt>
                <c:pt idx="17">
                  <c:v>26.6455078125</c:v>
                </c:pt>
                <c:pt idx="18">
                  <c:v>26.6455078125</c:v>
                </c:pt>
                <c:pt idx="19">
                  <c:v>26.6455078125</c:v>
                </c:pt>
                <c:pt idx="20">
                  <c:v>26.677734375</c:v>
                </c:pt>
                <c:pt idx="21">
                  <c:v>26.677734375</c:v>
                </c:pt>
                <c:pt idx="22">
                  <c:v>26.6787109375</c:v>
                </c:pt>
                <c:pt idx="23">
                  <c:v>26.677734375</c:v>
                </c:pt>
                <c:pt idx="24">
                  <c:v>26.7099609375</c:v>
                </c:pt>
                <c:pt idx="25">
                  <c:v>26.708984375</c:v>
                </c:pt>
                <c:pt idx="26">
                  <c:v>26.7099609375</c:v>
                </c:pt>
                <c:pt idx="27">
                  <c:v>26.744140625</c:v>
                </c:pt>
                <c:pt idx="28">
                  <c:v>26.7451171875</c:v>
                </c:pt>
                <c:pt idx="29">
                  <c:v>26.744140625</c:v>
                </c:pt>
                <c:pt idx="30">
                  <c:v>26.7451171875</c:v>
                </c:pt>
                <c:pt idx="31">
                  <c:v>26.767578125</c:v>
                </c:pt>
                <c:pt idx="32">
                  <c:v>26.7685546875</c:v>
                </c:pt>
                <c:pt idx="33">
                  <c:v>26.767578125</c:v>
                </c:pt>
                <c:pt idx="34">
                  <c:v>26.7685546875</c:v>
                </c:pt>
                <c:pt idx="35">
                  <c:v>26.783203125</c:v>
                </c:pt>
                <c:pt idx="36">
                  <c:v>26.783203125</c:v>
                </c:pt>
                <c:pt idx="37">
                  <c:v>26.783203125</c:v>
                </c:pt>
                <c:pt idx="38">
                  <c:v>26.80078125</c:v>
                </c:pt>
                <c:pt idx="39">
                  <c:v>28.0380859375</c:v>
                </c:pt>
                <c:pt idx="40">
                  <c:v>28.3779296875</c:v>
                </c:pt>
                <c:pt idx="41">
                  <c:v>28.38671875</c:v>
                </c:pt>
                <c:pt idx="42">
                  <c:v>29.568359375</c:v>
                </c:pt>
                <c:pt idx="43">
                  <c:v>30.1787109375</c:v>
                </c:pt>
                <c:pt idx="44">
                  <c:v>30.7529296875</c:v>
                </c:pt>
                <c:pt idx="45">
                  <c:v>32.1044921875</c:v>
                </c:pt>
                <c:pt idx="46">
                  <c:v>33.2919921875</c:v>
                </c:pt>
                <c:pt idx="47">
                  <c:v>34.3486328125</c:v>
                </c:pt>
                <c:pt idx="48">
                  <c:v>34.3486328125</c:v>
                </c:pt>
                <c:pt idx="49">
                  <c:v>34.3486328125</c:v>
                </c:pt>
                <c:pt idx="50">
                  <c:v>34.59765625</c:v>
                </c:pt>
                <c:pt idx="51">
                  <c:v>34.5986328125</c:v>
                </c:pt>
                <c:pt idx="52">
                  <c:v>34.8125</c:v>
                </c:pt>
                <c:pt idx="53">
                  <c:v>34.8525390625</c:v>
                </c:pt>
                <c:pt idx="54">
                  <c:v>34.87109375</c:v>
                </c:pt>
                <c:pt idx="55">
                  <c:v>34.8720703125</c:v>
                </c:pt>
                <c:pt idx="56">
                  <c:v>34.87109375</c:v>
                </c:pt>
                <c:pt idx="57">
                  <c:v>34.8720703125</c:v>
                </c:pt>
                <c:pt idx="58">
                  <c:v>34.87109375</c:v>
                </c:pt>
                <c:pt idx="59">
                  <c:v>34.8720703125</c:v>
                </c:pt>
                <c:pt idx="60">
                  <c:v>34.87109375</c:v>
                </c:pt>
                <c:pt idx="61">
                  <c:v>34.8720703125</c:v>
                </c:pt>
                <c:pt idx="62">
                  <c:v>35.0390625</c:v>
                </c:pt>
                <c:pt idx="63">
                  <c:v>35.1455078125</c:v>
                </c:pt>
                <c:pt idx="64">
                  <c:v>34.796875</c:v>
                </c:pt>
                <c:pt idx="65">
                  <c:v>34.7978515625</c:v>
                </c:pt>
                <c:pt idx="66">
                  <c:v>34.796875</c:v>
                </c:pt>
                <c:pt idx="67">
                  <c:v>35.1025390625</c:v>
                </c:pt>
                <c:pt idx="68">
                  <c:v>34.83984375</c:v>
                </c:pt>
                <c:pt idx="69">
                  <c:v>34.83984375</c:v>
                </c:pt>
                <c:pt idx="70">
                  <c:v>34.83984375</c:v>
                </c:pt>
                <c:pt idx="71">
                  <c:v>34.83984375</c:v>
                </c:pt>
                <c:pt idx="72">
                  <c:v>34.83984375</c:v>
                </c:pt>
                <c:pt idx="73">
                  <c:v>34.83984375</c:v>
                </c:pt>
                <c:pt idx="74">
                  <c:v>34.84765625</c:v>
                </c:pt>
                <c:pt idx="75">
                  <c:v>34.84765625</c:v>
                </c:pt>
                <c:pt idx="76">
                  <c:v>34.84765625</c:v>
                </c:pt>
                <c:pt idx="77">
                  <c:v>34.84765625</c:v>
                </c:pt>
                <c:pt idx="78">
                  <c:v>33.798828125</c:v>
                </c:pt>
                <c:pt idx="79">
                  <c:v>33.798828125</c:v>
                </c:pt>
                <c:pt idx="80">
                  <c:v>33.798828125</c:v>
                </c:pt>
                <c:pt idx="81">
                  <c:v>33.7998046875</c:v>
                </c:pt>
                <c:pt idx="82">
                  <c:v>33.798828125</c:v>
                </c:pt>
                <c:pt idx="83">
                  <c:v>33.798828125</c:v>
                </c:pt>
                <c:pt idx="84">
                  <c:v>33.923828125</c:v>
                </c:pt>
                <c:pt idx="85">
                  <c:v>34.0576171875</c:v>
                </c:pt>
                <c:pt idx="86">
                  <c:v>34.0576171875</c:v>
                </c:pt>
                <c:pt idx="87">
                  <c:v>34.0576171875</c:v>
                </c:pt>
                <c:pt idx="88">
                  <c:v>34.0576171875</c:v>
                </c:pt>
                <c:pt idx="89">
                  <c:v>34.0576171875</c:v>
                </c:pt>
                <c:pt idx="90">
                  <c:v>34.05859375</c:v>
                </c:pt>
                <c:pt idx="91">
                  <c:v>34.0576171875</c:v>
                </c:pt>
                <c:pt idx="92">
                  <c:v>34.05859375</c:v>
                </c:pt>
                <c:pt idx="93">
                  <c:v>34.0576171875</c:v>
                </c:pt>
                <c:pt idx="94">
                  <c:v>34.05859375</c:v>
                </c:pt>
                <c:pt idx="95">
                  <c:v>34.0576171875</c:v>
                </c:pt>
                <c:pt idx="96">
                  <c:v>34.05859375</c:v>
                </c:pt>
                <c:pt idx="97">
                  <c:v>34.0576171875</c:v>
                </c:pt>
                <c:pt idx="98">
                  <c:v>34.0576171875</c:v>
                </c:pt>
                <c:pt idx="99">
                  <c:v>34.0576171875</c:v>
                </c:pt>
                <c:pt idx="100">
                  <c:v>34.0576171875</c:v>
                </c:pt>
                <c:pt idx="101">
                  <c:v>34.0576171875</c:v>
                </c:pt>
                <c:pt idx="102">
                  <c:v>34.0576171875</c:v>
                </c:pt>
                <c:pt idx="103">
                  <c:v>34.0576171875</c:v>
                </c:pt>
                <c:pt idx="104">
                  <c:v>34.0849609375</c:v>
                </c:pt>
                <c:pt idx="105">
                  <c:v>34.0537109375</c:v>
                </c:pt>
                <c:pt idx="106">
                  <c:v>34.0537109375</c:v>
                </c:pt>
                <c:pt idx="107">
                  <c:v>34.0546875</c:v>
                </c:pt>
                <c:pt idx="108">
                  <c:v>34.0625</c:v>
                </c:pt>
                <c:pt idx="109">
                  <c:v>34.0673828125</c:v>
                </c:pt>
                <c:pt idx="110">
                  <c:v>34.06640625</c:v>
                </c:pt>
                <c:pt idx="111">
                  <c:v>34.06640625</c:v>
                </c:pt>
                <c:pt idx="112">
                  <c:v>34.06640625</c:v>
                </c:pt>
                <c:pt idx="113">
                  <c:v>34.06640625</c:v>
                </c:pt>
                <c:pt idx="114">
                  <c:v>34.28125</c:v>
                </c:pt>
                <c:pt idx="115">
                  <c:v>34.28125</c:v>
                </c:pt>
                <c:pt idx="116">
                  <c:v>34.28125</c:v>
                </c:pt>
                <c:pt idx="117">
                  <c:v>34.28125</c:v>
                </c:pt>
                <c:pt idx="118">
                  <c:v>34.28125</c:v>
                </c:pt>
                <c:pt idx="119">
                  <c:v>34.28125</c:v>
                </c:pt>
                <c:pt idx="120">
                  <c:v>34.2822265625</c:v>
                </c:pt>
                <c:pt idx="121">
                  <c:v>34.28125</c:v>
                </c:pt>
                <c:pt idx="122">
                  <c:v>34.2822265625</c:v>
                </c:pt>
                <c:pt idx="123">
                  <c:v>34.29296875</c:v>
                </c:pt>
                <c:pt idx="124">
                  <c:v>34.0908203125</c:v>
                </c:pt>
                <c:pt idx="125">
                  <c:v>34.0390625</c:v>
                </c:pt>
                <c:pt idx="126">
                  <c:v>34.0400390625</c:v>
                </c:pt>
                <c:pt idx="127">
                  <c:v>34.0703125</c:v>
                </c:pt>
                <c:pt idx="128">
                  <c:v>34.1259765625</c:v>
                </c:pt>
                <c:pt idx="129">
                  <c:v>34.125</c:v>
                </c:pt>
                <c:pt idx="130">
                  <c:v>34.1259765625</c:v>
                </c:pt>
                <c:pt idx="131">
                  <c:v>34.14453125</c:v>
                </c:pt>
                <c:pt idx="132">
                  <c:v>34.15234375</c:v>
                </c:pt>
                <c:pt idx="133">
                  <c:v>34.15234375</c:v>
                </c:pt>
                <c:pt idx="134">
                  <c:v>34.15234375</c:v>
                </c:pt>
                <c:pt idx="135">
                  <c:v>34.16796875</c:v>
                </c:pt>
                <c:pt idx="136">
                  <c:v>34.16796875</c:v>
                </c:pt>
                <c:pt idx="137">
                  <c:v>34.1689453125</c:v>
                </c:pt>
                <c:pt idx="138">
                  <c:v>34.19140625</c:v>
                </c:pt>
                <c:pt idx="139">
                  <c:v>34.19140625</c:v>
                </c:pt>
                <c:pt idx="140">
                  <c:v>34.19140625</c:v>
                </c:pt>
                <c:pt idx="141">
                  <c:v>34.19140625</c:v>
                </c:pt>
                <c:pt idx="142">
                  <c:v>34.20703125</c:v>
                </c:pt>
                <c:pt idx="143">
                  <c:v>34.20703125</c:v>
                </c:pt>
                <c:pt idx="144">
                  <c:v>34.234375</c:v>
                </c:pt>
                <c:pt idx="145">
                  <c:v>34.328125</c:v>
                </c:pt>
                <c:pt idx="146">
                  <c:v>34.08203125</c:v>
                </c:pt>
                <c:pt idx="147">
                  <c:v>34.08203125</c:v>
                </c:pt>
                <c:pt idx="148">
                  <c:v>34.08203125</c:v>
                </c:pt>
                <c:pt idx="149">
                  <c:v>34.08203125</c:v>
                </c:pt>
                <c:pt idx="150">
                  <c:v>34.08203125</c:v>
                </c:pt>
                <c:pt idx="151">
                  <c:v>34.08203125</c:v>
                </c:pt>
                <c:pt idx="152">
                  <c:v>34.0830078125</c:v>
                </c:pt>
                <c:pt idx="153">
                  <c:v>34.08203125</c:v>
                </c:pt>
                <c:pt idx="154">
                  <c:v>34.2275390625</c:v>
                </c:pt>
                <c:pt idx="155">
                  <c:v>34.25390625</c:v>
                </c:pt>
                <c:pt idx="156">
                  <c:v>34.25390625</c:v>
                </c:pt>
                <c:pt idx="157">
                  <c:v>34.25390625</c:v>
                </c:pt>
                <c:pt idx="158">
                  <c:v>34.25390625</c:v>
                </c:pt>
                <c:pt idx="159">
                  <c:v>34.25390625</c:v>
                </c:pt>
                <c:pt idx="160">
                  <c:v>34.25390625</c:v>
                </c:pt>
                <c:pt idx="161">
                  <c:v>34.2548828125</c:v>
                </c:pt>
                <c:pt idx="162">
                  <c:v>34.25390625</c:v>
                </c:pt>
                <c:pt idx="163">
                  <c:v>34.2548828125</c:v>
                </c:pt>
                <c:pt idx="164">
                  <c:v>34.25390625</c:v>
                </c:pt>
                <c:pt idx="165">
                  <c:v>34.2900390625</c:v>
                </c:pt>
                <c:pt idx="166">
                  <c:v>34.875</c:v>
                </c:pt>
                <c:pt idx="167">
                  <c:v>34.875</c:v>
                </c:pt>
                <c:pt idx="168">
                  <c:v>34.875</c:v>
                </c:pt>
                <c:pt idx="169">
                  <c:v>34.875</c:v>
                </c:pt>
                <c:pt idx="170">
                  <c:v>35.0234375</c:v>
                </c:pt>
                <c:pt idx="171">
                  <c:v>34.953125</c:v>
                </c:pt>
                <c:pt idx="172">
                  <c:v>34.9541015625</c:v>
                </c:pt>
                <c:pt idx="173">
                  <c:v>34.953125</c:v>
                </c:pt>
                <c:pt idx="174">
                  <c:v>34.9541015625</c:v>
                </c:pt>
                <c:pt idx="175">
                  <c:v>34.953125</c:v>
                </c:pt>
                <c:pt idx="176">
                  <c:v>34.953125</c:v>
                </c:pt>
                <c:pt idx="177">
                  <c:v>34.953125</c:v>
                </c:pt>
                <c:pt idx="178">
                  <c:v>34.953125</c:v>
                </c:pt>
                <c:pt idx="179">
                  <c:v>34.953125</c:v>
                </c:pt>
                <c:pt idx="180">
                  <c:v>34.953125</c:v>
                </c:pt>
                <c:pt idx="181">
                  <c:v>34.9541015625</c:v>
                </c:pt>
                <c:pt idx="182">
                  <c:v>34.953125</c:v>
                </c:pt>
                <c:pt idx="183">
                  <c:v>34.953125</c:v>
                </c:pt>
                <c:pt idx="184">
                  <c:v>34.953125</c:v>
                </c:pt>
                <c:pt idx="185">
                  <c:v>34.953125</c:v>
                </c:pt>
                <c:pt idx="186">
                  <c:v>34.953125</c:v>
                </c:pt>
                <c:pt idx="187">
                  <c:v>34.953125</c:v>
                </c:pt>
                <c:pt idx="188">
                  <c:v>34.953125</c:v>
                </c:pt>
                <c:pt idx="189">
                  <c:v>34.953125</c:v>
                </c:pt>
                <c:pt idx="190">
                  <c:v>34.9541015625</c:v>
                </c:pt>
                <c:pt idx="191">
                  <c:v>34.953125</c:v>
                </c:pt>
                <c:pt idx="192">
                  <c:v>35.0087890625</c:v>
                </c:pt>
                <c:pt idx="193">
                  <c:v>35.09375</c:v>
                </c:pt>
                <c:pt idx="194">
                  <c:v>35.0400390625</c:v>
                </c:pt>
                <c:pt idx="195">
                  <c:v>35.0390625</c:v>
                </c:pt>
                <c:pt idx="196">
                  <c:v>35.0390625</c:v>
                </c:pt>
                <c:pt idx="197">
                  <c:v>35.0390625</c:v>
                </c:pt>
                <c:pt idx="198">
                  <c:v>35.0390625</c:v>
                </c:pt>
                <c:pt idx="199">
                  <c:v>35.0390625</c:v>
                </c:pt>
                <c:pt idx="200">
                  <c:v>35.0390625</c:v>
                </c:pt>
                <c:pt idx="201">
                  <c:v>35.0400390625</c:v>
                </c:pt>
                <c:pt idx="202">
                  <c:v>35.0390625</c:v>
                </c:pt>
                <c:pt idx="203">
                  <c:v>35.0400390625</c:v>
                </c:pt>
                <c:pt idx="204">
                  <c:v>35.0390625</c:v>
                </c:pt>
                <c:pt idx="205">
                  <c:v>35.0390625</c:v>
                </c:pt>
                <c:pt idx="206">
                  <c:v>35.0390625</c:v>
                </c:pt>
                <c:pt idx="207">
                  <c:v>35.0390625</c:v>
                </c:pt>
                <c:pt idx="208">
                  <c:v>35.0390625</c:v>
                </c:pt>
                <c:pt idx="209">
                  <c:v>35.0390625</c:v>
                </c:pt>
                <c:pt idx="210">
                  <c:v>35.0400390625</c:v>
                </c:pt>
                <c:pt idx="211">
                  <c:v>35.0390625</c:v>
                </c:pt>
                <c:pt idx="212">
                  <c:v>35.0400390625</c:v>
                </c:pt>
                <c:pt idx="213">
                  <c:v>35.0390625</c:v>
                </c:pt>
                <c:pt idx="214">
                  <c:v>35.05859375</c:v>
                </c:pt>
                <c:pt idx="215">
                  <c:v>35.06640625</c:v>
                </c:pt>
                <c:pt idx="216">
                  <c:v>34.875</c:v>
                </c:pt>
                <c:pt idx="217">
                  <c:v>34.875</c:v>
                </c:pt>
                <c:pt idx="218">
                  <c:v>34.875</c:v>
                </c:pt>
                <c:pt idx="219">
                  <c:v>34.875</c:v>
                </c:pt>
                <c:pt idx="220">
                  <c:v>34.875</c:v>
                </c:pt>
                <c:pt idx="221">
                  <c:v>34.8759765625</c:v>
                </c:pt>
                <c:pt idx="222">
                  <c:v>34.875</c:v>
                </c:pt>
                <c:pt idx="223">
                  <c:v>34.8759765625</c:v>
                </c:pt>
                <c:pt idx="224">
                  <c:v>34.89453125</c:v>
                </c:pt>
                <c:pt idx="225">
                  <c:v>34.98828125</c:v>
                </c:pt>
                <c:pt idx="226">
                  <c:v>35.02734375</c:v>
                </c:pt>
                <c:pt idx="227">
                  <c:v>35.02734375</c:v>
                </c:pt>
                <c:pt idx="228">
                  <c:v>35.02734375</c:v>
                </c:pt>
                <c:pt idx="229">
                  <c:v>35.02734375</c:v>
                </c:pt>
                <c:pt idx="230">
                  <c:v>35.02734375</c:v>
                </c:pt>
                <c:pt idx="231">
                  <c:v>35.02734375</c:v>
                </c:pt>
                <c:pt idx="232">
                  <c:v>35.0283203125</c:v>
                </c:pt>
                <c:pt idx="233">
                  <c:v>35.02734375</c:v>
                </c:pt>
                <c:pt idx="234">
                  <c:v>35.0283203125</c:v>
                </c:pt>
                <c:pt idx="235">
                  <c:v>34.875</c:v>
                </c:pt>
                <c:pt idx="236">
                  <c:v>34.875</c:v>
                </c:pt>
                <c:pt idx="237">
                  <c:v>34.875</c:v>
                </c:pt>
                <c:pt idx="238">
                  <c:v>34.94921875</c:v>
                </c:pt>
                <c:pt idx="239">
                  <c:v>34.94921875</c:v>
                </c:pt>
                <c:pt idx="240">
                  <c:v>34.9501953125</c:v>
                </c:pt>
                <c:pt idx="241">
                  <c:v>34.94921875</c:v>
                </c:pt>
                <c:pt idx="242">
                  <c:v>34.9775390625</c:v>
                </c:pt>
                <c:pt idx="243">
                  <c:v>34.9765625</c:v>
                </c:pt>
                <c:pt idx="244">
                  <c:v>34.9765625</c:v>
                </c:pt>
                <c:pt idx="245">
                  <c:v>34.9921875</c:v>
                </c:pt>
                <c:pt idx="246">
                  <c:v>34.9921875</c:v>
                </c:pt>
                <c:pt idx="247">
                  <c:v>34.9931640625</c:v>
                </c:pt>
                <c:pt idx="248">
                  <c:v>35.015625</c:v>
                </c:pt>
                <c:pt idx="249">
                  <c:v>35.015625</c:v>
                </c:pt>
                <c:pt idx="250">
                  <c:v>35.015625</c:v>
                </c:pt>
                <c:pt idx="251">
                  <c:v>35.015625</c:v>
                </c:pt>
                <c:pt idx="252">
                  <c:v>35.03125</c:v>
                </c:pt>
                <c:pt idx="253">
                  <c:v>35.03125</c:v>
                </c:pt>
                <c:pt idx="254">
                  <c:v>35.0322265625</c:v>
                </c:pt>
                <c:pt idx="255">
                  <c:v>35.03125</c:v>
                </c:pt>
                <c:pt idx="256">
                  <c:v>35.0361328125</c:v>
                </c:pt>
                <c:pt idx="257">
                  <c:v>35.03515625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5185200"/>
        <c:axId val="-1875178672"/>
      </c:lineChart>
      <c:catAx>
        <c:axId val="-187518520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7517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517867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7518520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59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400</f>
        <v>400</v>
      </c>
      <c r="B2" s="1">
        <f>16</f>
        <v>16</v>
      </c>
      <c r="C2" s="1">
        <f>355</f>
        <v>355</v>
      </c>
      <c r="D2" s="1">
        <f>2455</f>
        <v>2455</v>
      </c>
      <c r="E2" s="1">
        <f>2.3974609375</f>
        <v>2.3974609375</v>
      </c>
      <c r="G2" s="1">
        <f>296</f>
        <v>296</v>
      </c>
    </row>
    <row r="3" spans="1:10" x14ac:dyDescent="0.25">
      <c r="A3" s="1">
        <f>689</f>
        <v>689</v>
      </c>
      <c r="B3" s="1">
        <f>23</f>
        <v>23</v>
      </c>
      <c r="C3" s="1">
        <f>508</f>
        <v>508</v>
      </c>
      <c r="D3" s="1">
        <f>3817</f>
        <v>3817</v>
      </c>
      <c r="E3" s="1">
        <f>3.7275390625</f>
        <v>3.7275390625</v>
      </c>
    </row>
    <row r="4" spans="1:10" x14ac:dyDescent="0.25">
      <c r="A4" s="1">
        <f>979</f>
        <v>979</v>
      </c>
      <c r="B4" s="1">
        <f>26</f>
        <v>26</v>
      </c>
      <c r="C4" s="1">
        <f>648</f>
        <v>648</v>
      </c>
      <c r="D4" s="1">
        <f>5495</f>
        <v>5495</v>
      </c>
      <c r="E4" s="1">
        <f>5.3662109375</f>
        <v>5.3662109375</v>
      </c>
      <c r="G4" s="1" t="s">
        <v>5</v>
      </c>
    </row>
    <row r="5" spans="1:10" x14ac:dyDescent="0.25">
      <c r="A5" s="1">
        <f>1272</f>
        <v>1272</v>
      </c>
      <c r="B5" s="1">
        <f>25</f>
        <v>25</v>
      </c>
      <c r="C5" s="1">
        <f>795</f>
        <v>795</v>
      </c>
      <c r="D5" s="1">
        <f>12183</f>
        <v>12183</v>
      </c>
      <c r="E5" s="1">
        <f>11.8974609375</f>
        <v>11.8974609375</v>
      </c>
      <c r="G5" s="1">
        <f>137</f>
        <v>137</v>
      </c>
    </row>
    <row r="6" spans="1:10" x14ac:dyDescent="0.25">
      <c r="A6" s="1">
        <f>1615</f>
        <v>1615</v>
      </c>
      <c r="B6" s="1">
        <f>16</f>
        <v>16</v>
      </c>
      <c r="C6" s="1">
        <f>919</f>
        <v>919</v>
      </c>
      <c r="D6" s="1">
        <f>13947</f>
        <v>13947</v>
      </c>
      <c r="E6" s="1">
        <f>13.6201171875</f>
        <v>13.6201171875</v>
      </c>
    </row>
    <row r="7" spans="1:10" x14ac:dyDescent="0.25">
      <c r="A7" s="1">
        <f>1901</f>
        <v>1901</v>
      </c>
      <c r="B7" s="1">
        <f>14</f>
        <v>14</v>
      </c>
      <c r="C7" s="1">
        <f>1039</f>
        <v>1039</v>
      </c>
      <c r="D7" s="1">
        <f>16354</f>
        <v>16354</v>
      </c>
      <c r="E7" s="1">
        <f>15.970703125</f>
        <v>15.970703125</v>
      </c>
    </row>
    <row r="8" spans="1:10" x14ac:dyDescent="0.25">
      <c r="A8" s="1">
        <f>2190</f>
        <v>2190</v>
      </c>
      <c r="B8" s="1">
        <f>4</f>
        <v>4</v>
      </c>
      <c r="C8" s="1">
        <f>1205</f>
        <v>1205</v>
      </c>
      <c r="D8" s="1">
        <f>21630</f>
        <v>21630</v>
      </c>
      <c r="E8" s="1">
        <f>21.123046875</f>
        <v>21.123046875</v>
      </c>
    </row>
    <row r="9" spans="1:10" x14ac:dyDescent="0.25">
      <c r="A9" s="1">
        <f>2475</f>
        <v>2475</v>
      </c>
      <c r="B9" s="1">
        <f t="shared" ref="B9:B16" si="0">0</f>
        <v>0</v>
      </c>
      <c r="C9" s="1">
        <f>1408</f>
        <v>1408</v>
      </c>
      <c r="D9" s="1">
        <f>22993</f>
        <v>22993</v>
      </c>
      <c r="E9" s="1">
        <f>22.4541015625</f>
        <v>22.4541015625</v>
      </c>
    </row>
    <row r="10" spans="1:10" x14ac:dyDescent="0.25">
      <c r="A10" s="1">
        <f>2753</f>
        <v>2753</v>
      </c>
      <c r="B10" s="1">
        <f t="shared" si="0"/>
        <v>0</v>
      </c>
      <c r="C10" s="1">
        <f>1589</f>
        <v>1589</v>
      </c>
      <c r="D10" s="1">
        <f>24296</f>
        <v>24296</v>
      </c>
      <c r="E10" s="1">
        <f>23.7265625</f>
        <v>23.7265625</v>
      </c>
    </row>
    <row r="11" spans="1:10" x14ac:dyDescent="0.25">
      <c r="A11" s="1">
        <f>3029</f>
        <v>3029</v>
      </c>
      <c r="B11" s="1">
        <f t="shared" si="0"/>
        <v>0</v>
      </c>
      <c r="C11" s="1">
        <f>1742</f>
        <v>1742</v>
      </c>
      <c r="D11" s="1">
        <f>25531</f>
        <v>25531</v>
      </c>
      <c r="E11" s="1">
        <f>24.9326171875</f>
        <v>24.9326171875</v>
      </c>
    </row>
    <row r="12" spans="1:10" x14ac:dyDescent="0.25">
      <c r="A12" s="1">
        <f>3299</f>
        <v>3299</v>
      </c>
      <c r="B12" s="1">
        <f t="shared" si="0"/>
        <v>0</v>
      </c>
      <c r="C12" s="1">
        <f>1871</f>
        <v>1871</v>
      </c>
      <c r="D12" s="1">
        <f>25950</f>
        <v>25950</v>
      </c>
      <c r="E12" s="1">
        <f>25.341796875</f>
        <v>25.341796875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3570</f>
        <v>3570</v>
      </c>
      <c r="B13" s="1">
        <f t="shared" si="0"/>
        <v>0</v>
      </c>
      <c r="C13" s="1">
        <f>2032</f>
        <v>2032</v>
      </c>
      <c r="D13" s="1">
        <f>27370</f>
        <v>27370</v>
      </c>
      <c r="E13" s="1">
        <f>26.728515625</f>
        <v>26.728515625</v>
      </c>
      <c r="H13" s="1">
        <f>AVERAGE(E14:E23)</f>
        <v>26.675195312500001</v>
      </c>
      <c r="I13" s="1">
        <f>MAX(E2:E568)</f>
        <v>35.1455078125</v>
      </c>
      <c r="J13" s="1">
        <f>AVERAGE(E246:E259)</f>
        <v>35.015276227678569</v>
      </c>
    </row>
    <row r="14" spans="1:10" x14ac:dyDescent="0.25">
      <c r="A14" s="1">
        <f>3837</f>
        <v>3837</v>
      </c>
      <c r="B14" s="1">
        <f t="shared" si="0"/>
        <v>0</v>
      </c>
      <c r="C14" s="1">
        <f>2163</f>
        <v>2163</v>
      </c>
      <c r="D14" s="1">
        <f>27289</f>
        <v>27289</v>
      </c>
      <c r="E14" s="1">
        <f>26.6494140625</f>
        <v>26.6494140625</v>
      </c>
    </row>
    <row r="15" spans="1:10" x14ac:dyDescent="0.25">
      <c r="A15" s="1">
        <f>4109</f>
        <v>4109</v>
      </c>
      <c r="B15" s="1">
        <f t="shared" si="0"/>
        <v>0</v>
      </c>
      <c r="C15" s="1">
        <f>2298</f>
        <v>2298</v>
      </c>
      <c r="D15" s="1">
        <f>27290</f>
        <v>27290</v>
      </c>
      <c r="E15" s="1">
        <f>26.650390625</f>
        <v>26.650390625</v>
      </c>
    </row>
    <row r="16" spans="1:10" x14ac:dyDescent="0.25">
      <c r="A16" s="1">
        <f>4387</f>
        <v>4387</v>
      </c>
      <c r="B16" s="1">
        <f t="shared" si="0"/>
        <v>0</v>
      </c>
      <c r="C16" s="1">
        <f>2418</f>
        <v>2418</v>
      </c>
      <c r="D16" s="1">
        <f>27289</f>
        <v>27289</v>
      </c>
      <c r="E16" s="1">
        <f>26.6494140625</f>
        <v>26.6494140625</v>
      </c>
    </row>
    <row r="17" spans="1:5" x14ac:dyDescent="0.25">
      <c r="A17" s="1">
        <f>4656</f>
        <v>4656</v>
      </c>
      <c r="B17" s="1">
        <f>5</f>
        <v>5</v>
      </c>
      <c r="C17" s="1">
        <f>2555</f>
        <v>2555</v>
      </c>
      <c r="D17" s="1">
        <f>27510</f>
        <v>27510</v>
      </c>
      <c r="E17" s="1">
        <f>26.865234375</f>
        <v>26.865234375</v>
      </c>
    </row>
    <row r="18" spans="1:5" x14ac:dyDescent="0.25">
      <c r="A18" s="1">
        <f>4929</f>
        <v>4929</v>
      </c>
      <c r="B18" s="1">
        <f>0</f>
        <v>0</v>
      </c>
      <c r="C18" s="1">
        <f>2677</f>
        <v>2677</v>
      </c>
      <c r="D18" s="1">
        <f>27285</f>
        <v>27285</v>
      </c>
      <c r="E18" s="1">
        <f>26.6455078125</f>
        <v>26.6455078125</v>
      </c>
    </row>
    <row r="19" spans="1:5" x14ac:dyDescent="0.25">
      <c r="A19" s="1">
        <f>5254</f>
        <v>5254</v>
      </c>
      <c r="B19" s="1">
        <f>0</f>
        <v>0</v>
      </c>
      <c r="C19" s="1">
        <f>2801</f>
        <v>2801</v>
      </c>
      <c r="D19" s="1">
        <f>27285</f>
        <v>27285</v>
      </c>
      <c r="E19" s="1">
        <f>26.6455078125</f>
        <v>26.6455078125</v>
      </c>
    </row>
    <row r="20" spans="1:5" x14ac:dyDescent="0.25">
      <c r="A20" s="1">
        <f>5539</f>
        <v>5539</v>
      </c>
      <c r="B20" s="1">
        <f>0</f>
        <v>0</v>
      </c>
      <c r="C20" s="1">
        <f>2919</f>
        <v>2919</v>
      </c>
      <c r="D20" s="1">
        <f>27285</f>
        <v>27285</v>
      </c>
      <c r="E20" s="1">
        <f>26.6455078125</f>
        <v>26.6455078125</v>
      </c>
    </row>
    <row r="21" spans="1:5" x14ac:dyDescent="0.25">
      <c r="A21" s="1">
        <f>5844</f>
        <v>5844</v>
      </c>
      <c r="B21" s="1">
        <f>3</f>
        <v>3</v>
      </c>
      <c r="C21" s="1">
        <f>3041</f>
        <v>3041</v>
      </c>
      <c r="D21" s="1">
        <f>27285</f>
        <v>27285</v>
      </c>
      <c r="E21" s="1">
        <f>26.6455078125</f>
        <v>26.6455078125</v>
      </c>
    </row>
    <row r="22" spans="1:5" x14ac:dyDescent="0.25">
      <c r="A22" s="1">
        <f>6140</f>
        <v>6140</v>
      </c>
      <c r="B22" s="1">
        <f>23</f>
        <v>23</v>
      </c>
      <c r="C22" s="1">
        <f>3163</f>
        <v>3163</v>
      </c>
      <c r="D22" s="1">
        <f>27318</f>
        <v>27318</v>
      </c>
      <c r="E22" s="1">
        <f>26.677734375</f>
        <v>26.677734375</v>
      </c>
    </row>
    <row r="23" spans="1:5" x14ac:dyDescent="0.25">
      <c r="A23" s="1">
        <f>6434</f>
        <v>6434</v>
      </c>
      <c r="B23" s="1">
        <f>22</f>
        <v>22</v>
      </c>
      <c r="C23" s="1">
        <f>3277</f>
        <v>3277</v>
      </c>
      <c r="D23" s="1">
        <f>27318</f>
        <v>27318</v>
      </c>
      <c r="E23" s="1">
        <f>26.677734375</f>
        <v>26.677734375</v>
      </c>
    </row>
    <row r="24" spans="1:5" x14ac:dyDescent="0.25">
      <c r="A24" s="1">
        <f>6752</f>
        <v>6752</v>
      </c>
      <c r="B24" s="1">
        <f>19</f>
        <v>19</v>
      </c>
      <c r="C24" s="1">
        <f>3401</f>
        <v>3401</v>
      </c>
      <c r="D24" s="1">
        <f>27319</f>
        <v>27319</v>
      </c>
      <c r="E24" s="1">
        <f>26.6787109375</f>
        <v>26.6787109375</v>
      </c>
    </row>
    <row r="25" spans="1:5" x14ac:dyDescent="0.25">
      <c r="A25" s="1">
        <f>7043</f>
        <v>7043</v>
      </c>
      <c r="B25" s="1">
        <f>0</f>
        <v>0</v>
      </c>
      <c r="C25" s="1">
        <f>3546</f>
        <v>3546</v>
      </c>
      <c r="D25" s="1">
        <f>27318</f>
        <v>27318</v>
      </c>
      <c r="E25" s="1">
        <f>26.677734375</f>
        <v>26.677734375</v>
      </c>
    </row>
    <row r="26" spans="1:5" x14ac:dyDescent="0.25">
      <c r="A26" s="1">
        <f>7329</f>
        <v>7329</v>
      </c>
      <c r="B26" s="1">
        <f>0</f>
        <v>0</v>
      </c>
      <c r="C26" s="1">
        <f>3677</f>
        <v>3677</v>
      </c>
      <c r="D26" s="1">
        <f>27351</f>
        <v>27351</v>
      </c>
      <c r="E26" s="1">
        <f>26.7099609375</f>
        <v>26.7099609375</v>
      </c>
    </row>
    <row r="27" spans="1:5" x14ac:dyDescent="0.25">
      <c r="A27" s="1">
        <f>7600</f>
        <v>7600</v>
      </c>
      <c r="B27" s="1">
        <f>13</f>
        <v>13</v>
      </c>
      <c r="C27" s="1">
        <f>3797</f>
        <v>3797</v>
      </c>
      <c r="D27" s="1">
        <f>27350</f>
        <v>27350</v>
      </c>
      <c r="E27" s="1">
        <f>26.708984375</f>
        <v>26.708984375</v>
      </c>
    </row>
    <row r="28" spans="1:5" x14ac:dyDescent="0.25">
      <c r="A28" s="1">
        <f>7880</f>
        <v>7880</v>
      </c>
      <c r="B28" s="1">
        <f>0</f>
        <v>0</v>
      </c>
      <c r="C28" s="1">
        <f>3931</f>
        <v>3931</v>
      </c>
      <c r="D28" s="1">
        <f>27351</f>
        <v>27351</v>
      </c>
      <c r="E28" s="1">
        <f>26.7099609375</f>
        <v>26.7099609375</v>
      </c>
    </row>
    <row r="29" spans="1:5" x14ac:dyDescent="0.25">
      <c r="A29" s="1">
        <f>8158</f>
        <v>8158</v>
      </c>
      <c r="B29" s="1">
        <f>0</f>
        <v>0</v>
      </c>
      <c r="C29" s="1">
        <f>4083</f>
        <v>4083</v>
      </c>
      <c r="D29" s="1">
        <f>27386</f>
        <v>27386</v>
      </c>
      <c r="E29" s="1">
        <f>26.744140625</f>
        <v>26.744140625</v>
      </c>
    </row>
    <row r="30" spans="1:5" x14ac:dyDescent="0.25">
      <c r="A30" s="1">
        <f>8443</f>
        <v>8443</v>
      </c>
      <c r="B30" s="1">
        <f>0</f>
        <v>0</v>
      </c>
      <c r="C30" s="1">
        <f>4211</f>
        <v>4211</v>
      </c>
      <c r="D30" s="1">
        <f>27387</f>
        <v>27387</v>
      </c>
      <c r="E30" s="1">
        <f>26.7451171875</f>
        <v>26.7451171875</v>
      </c>
    </row>
    <row r="31" spans="1:5" x14ac:dyDescent="0.25">
      <c r="A31" s="1">
        <f>8730</f>
        <v>8730</v>
      </c>
      <c r="B31" s="1">
        <f>0</f>
        <v>0</v>
      </c>
      <c r="C31" s="1">
        <f>4340</f>
        <v>4340</v>
      </c>
      <c r="D31" s="1">
        <f>27386</f>
        <v>27386</v>
      </c>
      <c r="E31" s="1">
        <f>26.744140625</f>
        <v>26.744140625</v>
      </c>
    </row>
    <row r="32" spans="1:5" x14ac:dyDescent="0.25">
      <c r="A32" s="1">
        <f>9026</f>
        <v>9026</v>
      </c>
      <c r="B32" s="1">
        <f>14</f>
        <v>14</v>
      </c>
      <c r="C32" s="1">
        <f>4485</f>
        <v>4485</v>
      </c>
      <c r="D32" s="1">
        <f>27387</f>
        <v>27387</v>
      </c>
      <c r="E32" s="1">
        <f>26.7451171875</f>
        <v>26.7451171875</v>
      </c>
    </row>
    <row r="33" spans="1:5" x14ac:dyDescent="0.25">
      <c r="A33" s="1">
        <f>9307</f>
        <v>9307</v>
      </c>
      <c r="B33" s="1">
        <f>0</f>
        <v>0</v>
      </c>
      <c r="C33" s="1">
        <f>4608</f>
        <v>4608</v>
      </c>
      <c r="D33" s="1">
        <f>27410</f>
        <v>27410</v>
      </c>
      <c r="E33" s="1">
        <f>26.767578125</f>
        <v>26.767578125</v>
      </c>
    </row>
    <row r="34" spans="1:5" x14ac:dyDescent="0.25">
      <c r="A34" s="1">
        <f>9608</f>
        <v>9608</v>
      </c>
      <c r="B34" s="1">
        <f>2</f>
        <v>2</v>
      </c>
      <c r="C34" s="1">
        <f>4737</f>
        <v>4737</v>
      </c>
      <c r="D34" s="1">
        <f>27411</f>
        <v>27411</v>
      </c>
      <c r="E34" s="1">
        <f>26.7685546875</f>
        <v>26.7685546875</v>
      </c>
    </row>
    <row r="35" spans="1:5" x14ac:dyDescent="0.25">
      <c r="A35" s="1">
        <f>10000</f>
        <v>10000</v>
      </c>
      <c r="B35" s="1">
        <f>0</f>
        <v>0</v>
      </c>
      <c r="C35" s="1">
        <f>4862</f>
        <v>4862</v>
      </c>
      <c r="D35" s="1">
        <f>27410</f>
        <v>27410</v>
      </c>
      <c r="E35" s="1">
        <f>26.767578125</f>
        <v>26.767578125</v>
      </c>
    </row>
    <row r="36" spans="1:5" x14ac:dyDescent="0.25">
      <c r="A36" s="1">
        <f>10393</f>
        <v>10393</v>
      </c>
      <c r="B36" s="1">
        <f>0</f>
        <v>0</v>
      </c>
      <c r="C36" s="1">
        <f>5003</f>
        <v>5003</v>
      </c>
      <c r="D36" s="1">
        <f>27411</f>
        <v>27411</v>
      </c>
      <c r="E36" s="1">
        <f>26.7685546875</f>
        <v>26.7685546875</v>
      </c>
    </row>
    <row r="37" spans="1:5" x14ac:dyDescent="0.25">
      <c r="A37" s="1">
        <f>10795</f>
        <v>10795</v>
      </c>
      <c r="B37" s="1">
        <f>0</f>
        <v>0</v>
      </c>
      <c r="C37" s="1">
        <f>5150</f>
        <v>5150</v>
      </c>
      <c r="D37" s="1">
        <f>27426</f>
        <v>27426</v>
      </c>
      <c r="E37" s="1">
        <f>26.783203125</f>
        <v>26.783203125</v>
      </c>
    </row>
    <row r="38" spans="1:5" x14ac:dyDescent="0.25">
      <c r="A38" s="1">
        <f>11218</f>
        <v>11218</v>
      </c>
      <c r="B38" s="1">
        <f>0</f>
        <v>0</v>
      </c>
      <c r="C38" s="1">
        <f>5283</f>
        <v>5283</v>
      </c>
      <c r="D38" s="1">
        <f>27426</f>
        <v>27426</v>
      </c>
      <c r="E38" s="1">
        <f>26.783203125</f>
        <v>26.783203125</v>
      </c>
    </row>
    <row r="39" spans="1:5" x14ac:dyDescent="0.25">
      <c r="A39" s="1">
        <f>11613</f>
        <v>11613</v>
      </c>
      <c r="B39" s="1">
        <f>0</f>
        <v>0</v>
      </c>
      <c r="C39" s="1">
        <f>5405</f>
        <v>5405</v>
      </c>
      <c r="D39" s="1">
        <f>27426</f>
        <v>27426</v>
      </c>
      <c r="E39" s="1">
        <f>26.783203125</f>
        <v>26.783203125</v>
      </c>
    </row>
    <row r="40" spans="1:5" x14ac:dyDescent="0.25">
      <c r="A40" s="1">
        <f>12011</f>
        <v>12011</v>
      </c>
      <c r="B40" s="1">
        <f>0</f>
        <v>0</v>
      </c>
      <c r="C40" s="1">
        <f>5527</f>
        <v>5527</v>
      </c>
      <c r="D40" s="1">
        <f>27444</f>
        <v>27444</v>
      </c>
      <c r="E40" s="1">
        <f>26.80078125</f>
        <v>26.80078125</v>
      </c>
    </row>
    <row r="41" spans="1:5" x14ac:dyDescent="0.25">
      <c r="A41" s="1">
        <f>12404</f>
        <v>12404</v>
      </c>
      <c r="B41" s="1">
        <f>0</f>
        <v>0</v>
      </c>
      <c r="C41" s="1">
        <f>5690</f>
        <v>5690</v>
      </c>
      <c r="D41" s="1">
        <f>28711</f>
        <v>28711</v>
      </c>
      <c r="E41" s="1">
        <f>28.0380859375</f>
        <v>28.0380859375</v>
      </c>
    </row>
    <row r="42" spans="1:5" x14ac:dyDescent="0.25">
      <c r="A42" s="1">
        <f>12705</f>
        <v>12705</v>
      </c>
      <c r="B42" s="1">
        <f>8</f>
        <v>8</v>
      </c>
      <c r="C42" s="1">
        <f>5809</f>
        <v>5809</v>
      </c>
      <c r="D42" s="1">
        <f>29059</f>
        <v>29059</v>
      </c>
      <c r="E42" s="1">
        <f>28.3779296875</f>
        <v>28.3779296875</v>
      </c>
    </row>
    <row r="43" spans="1:5" x14ac:dyDescent="0.25">
      <c r="A43" s="1">
        <f>12983</f>
        <v>12983</v>
      </c>
      <c r="B43" s="1">
        <f t="shared" ref="B43:B50" si="1">0</f>
        <v>0</v>
      </c>
      <c r="C43" s="1">
        <f>5957</f>
        <v>5957</v>
      </c>
      <c r="D43" s="1">
        <f>29068</f>
        <v>29068</v>
      </c>
      <c r="E43" s="1">
        <f>28.38671875</f>
        <v>28.38671875</v>
      </c>
    </row>
    <row r="44" spans="1:5" x14ac:dyDescent="0.25">
      <c r="A44" s="1">
        <f>13261</f>
        <v>13261</v>
      </c>
      <c r="B44" s="1">
        <f t="shared" si="1"/>
        <v>0</v>
      </c>
      <c r="C44" s="1">
        <f>6123</f>
        <v>6123</v>
      </c>
      <c r="D44" s="1">
        <f>30278</f>
        <v>30278</v>
      </c>
      <c r="E44" s="1">
        <f>29.568359375</f>
        <v>29.568359375</v>
      </c>
    </row>
    <row r="45" spans="1:5" x14ac:dyDescent="0.25">
      <c r="A45" s="1">
        <f>13536</f>
        <v>13536</v>
      </c>
      <c r="B45" s="1">
        <f t="shared" si="1"/>
        <v>0</v>
      </c>
      <c r="C45" s="1">
        <f>6255</f>
        <v>6255</v>
      </c>
      <c r="D45" s="1">
        <f>30903</f>
        <v>30903</v>
      </c>
      <c r="E45" s="1">
        <f>30.1787109375</f>
        <v>30.1787109375</v>
      </c>
    </row>
    <row r="46" spans="1:5" x14ac:dyDescent="0.25">
      <c r="A46" s="1">
        <f>13815</f>
        <v>13815</v>
      </c>
      <c r="B46" s="1">
        <f t="shared" si="1"/>
        <v>0</v>
      </c>
      <c r="C46" s="1">
        <f>6405</f>
        <v>6405</v>
      </c>
      <c r="D46" s="1">
        <f>31491</f>
        <v>31491</v>
      </c>
      <c r="E46" s="1">
        <f>30.7529296875</f>
        <v>30.7529296875</v>
      </c>
    </row>
    <row r="47" spans="1:5" x14ac:dyDescent="0.25">
      <c r="A47" s="1">
        <f>14081</f>
        <v>14081</v>
      </c>
      <c r="B47" s="1">
        <f t="shared" si="1"/>
        <v>0</v>
      </c>
      <c r="C47" s="1">
        <f>6596</f>
        <v>6596</v>
      </c>
      <c r="D47" s="1">
        <f>32875</f>
        <v>32875</v>
      </c>
      <c r="E47" s="1">
        <f>32.1044921875</f>
        <v>32.1044921875</v>
      </c>
    </row>
    <row r="48" spans="1:5" x14ac:dyDescent="0.25">
      <c r="A48" s="1">
        <f>14366</f>
        <v>14366</v>
      </c>
      <c r="B48" s="1">
        <f t="shared" si="1"/>
        <v>0</v>
      </c>
      <c r="C48" s="1">
        <f>6757</f>
        <v>6757</v>
      </c>
      <c r="D48" s="1">
        <f>34091</f>
        <v>34091</v>
      </c>
      <c r="E48" s="1">
        <f>33.2919921875</f>
        <v>33.2919921875</v>
      </c>
    </row>
    <row r="49" spans="1:5" x14ac:dyDescent="0.25">
      <c r="A49" s="1">
        <f>14640</f>
        <v>14640</v>
      </c>
      <c r="B49" s="1">
        <f t="shared" si="1"/>
        <v>0</v>
      </c>
      <c r="C49" s="1">
        <f>6905</f>
        <v>6905</v>
      </c>
      <c r="D49" s="1">
        <f>35173</f>
        <v>35173</v>
      </c>
      <c r="E49" s="1">
        <f>34.3486328125</f>
        <v>34.3486328125</v>
      </c>
    </row>
    <row r="50" spans="1:5" x14ac:dyDescent="0.25">
      <c r="A50" s="1">
        <f>14906</f>
        <v>14906</v>
      </c>
      <c r="B50" s="1">
        <f t="shared" si="1"/>
        <v>0</v>
      </c>
      <c r="C50" s="1">
        <f>7033</f>
        <v>7033</v>
      </c>
      <c r="D50" s="1">
        <f>35173</f>
        <v>35173</v>
      </c>
      <c r="E50" s="1">
        <f>34.3486328125</f>
        <v>34.3486328125</v>
      </c>
    </row>
    <row r="51" spans="1:5" x14ac:dyDescent="0.25">
      <c r="A51" s="1">
        <f>15211</f>
        <v>15211</v>
      </c>
      <c r="B51" s="1">
        <f>9</f>
        <v>9</v>
      </c>
      <c r="C51" s="1">
        <f>7168</f>
        <v>7168</v>
      </c>
      <c r="D51" s="1">
        <f>35173</f>
        <v>35173</v>
      </c>
      <c r="E51" s="1">
        <f>34.3486328125</f>
        <v>34.3486328125</v>
      </c>
    </row>
    <row r="52" spans="1:5" x14ac:dyDescent="0.25">
      <c r="A52" s="1">
        <f>15500</f>
        <v>15500</v>
      </c>
      <c r="B52" s="1">
        <f>0</f>
        <v>0</v>
      </c>
      <c r="C52" s="1">
        <f>7291</f>
        <v>7291</v>
      </c>
      <c r="D52" s="1">
        <f>35428</f>
        <v>35428</v>
      </c>
      <c r="E52" s="1">
        <f>34.59765625</f>
        <v>34.59765625</v>
      </c>
    </row>
    <row r="53" spans="1:5" x14ac:dyDescent="0.25">
      <c r="A53" s="1">
        <f>15774</f>
        <v>15774</v>
      </c>
      <c r="B53" s="1">
        <f>0</f>
        <v>0</v>
      </c>
      <c r="C53" s="1">
        <f>7424</f>
        <v>7424</v>
      </c>
      <c r="D53" s="1">
        <f>35429</f>
        <v>35429</v>
      </c>
      <c r="E53" s="1">
        <f>34.5986328125</f>
        <v>34.5986328125</v>
      </c>
    </row>
    <row r="54" spans="1:5" x14ac:dyDescent="0.25">
      <c r="A54" s="1">
        <f>16040</f>
        <v>16040</v>
      </c>
      <c r="B54" s="1">
        <f>0</f>
        <v>0</v>
      </c>
      <c r="C54" s="1">
        <f>7575</f>
        <v>7575</v>
      </c>
      <c r="D54" s="1">
        <f>35648</f>
        <v>35648</v>
      </c>
      <c r="E54" s="1">
        <f>34.8125</f>
        <v>34.8125</v>
      </c>
    </row>
    <row r="55" spans="1:5" x14ac:dyDescent="0.25">
      <c r="A55" s="1">
        <f>16318</f>
        <v>16318</v>
      </c>
      <c r="B55" s="1">
        <f>0</f>
        <v>0</v>
      </c>
      <c r="C55" s="1">
        <f>7721</f>
        <v>7721</v>
      </c>
      <c r="D55" s="1">
        <f>35689</f>
        <v>35689</v>
      </c>
      <c r="E55" s="1">
        <f>34.8525390625</f>
        <v>34.8525390625</v>
      </c>
    </row>
    <row r="56" spans="1:5" x14ac:dyDescent="0.25">
      <c r="A56" s="1">
        <f>16629</f>
        <v>16629</v>
      </c>
      <c r="B56" s="1">
        <f>5</f>
        <v>5</v>
      </c>
      <c r="C56" s="1">
        <f>7849</f>
        <v>7849</v>
      </c>
      <c r="D56" s="1">
        <f>35708</f>
        <v>35708</v>
      </c>
      <c r="E56" s="1">
        <f>34.87109375</f>
        <v>34.87109375</v>
      </c>
    </row>
    <row r="57" spans="1:5" x14ac:dyDescent="0.25">
      <c r="A57" s="1">
        <f>16907</f>
        <v>16907</v>
      </c>
      <c r="B57" s="1">
        <f>0</f>
        <v>0</v>
      </c>
      <c r="C57" s="1">
        <f>7984</f>
        <v>7984</v>
      </c>
      <c r="D57" s="1">
        <f>35709</f>
        <v>35709</v>
      </c>
      <c r="E57" s="1">
        <f>34.8720703125</f>
        <v>34.8720703125</v>
      </c>
    </row>
    <row r="58" spans="1:5" x14ac:dyDescent="0.25">
      <c r="A58" s="1">
        <f>17176</f>
        <v>17176</v>
      </c>
      <c r="B58" s="1">
        <f>0</f>
        <v>0</v>
      </c>
      <c r="C58" s="1">
        <f>8119</f>
        <v>8119</v>
      </c>
      <c r="D58" s="1">
        <f>35708</f>
        <v>35708</v>
      </c>
      <c r="E58" s="1">
        <f>34.87109375</f>
        <v>34.87109375</v>
      </c>
    </row>
    <row r="59" spans="1:5" x14ac:dyDescent="0.25">
      <c r="A59" s="1">
        <f>17458</f>
        <v>17458</v>
      </c>
      <c r="B59" s="1">
        <f>0</f>
        <v>0</v>
      </c>
      <c r="C59" s="1">
        <f>8272</f>
        <v>8272</v>
      </c>
      <c r="D59" s="1">
        <f>35709</f>
        <v>35709</v>
      </c>
      <c r="E59" s="1">
        <f>34.8720703125</f>
        <v>34.8720703125</v>
      </c>
    </row>
    <row r="60" spans="1:5" x14ac:dyDescent="0.25">
      <c r="A60" s="1">
        <f>17743</f>
        <v>17743</v>
      </c>
      <c r="B60" s="1">
        <f>9</f>
        <v>9</v>
      </c>
      <c r="C60" s="1">
        <f>8402</f>
        <v>8402</v>
      </c>
      <c r="D60" s="1">
        <f>35708</f>
        <v>35708</v>
      </c>
      <c r="E60" s="1">
        <f>34.87109375</f>
        <v>34.87109375</v>
      </c>
    </row>
    <row r="61" spans="1:5" x14ac:dyDescent="0.25">
      <c r="A61" s="1">
        <f>18022</f>
        <v>18022</v>
      </c>
      <c r="B61" s="1">
        <f>0</f>
        <v>0</v>
      </c>
      <c r="C61" s="1">
        <f>8536</f>
        <v>8536</v>
      </c>
      <c r="D61" s="1">
        <f>35709</f>
        <v>35709</v>
      </c>
      <c r="E61" s="1">
        <f>34.8720703125</f>
        <v>34.8720703125</v>
      </c>
    </row>
    <row r="62" spans="1:5" x14ac:dyDescent="0.25">
      <c r="A62" s="1">
        <f>18298</f>
        <v>18298</v>
      </c>
      <c r="B62" s="1">
        <f>13</f>
        <v>13</v>
      </c>
      <c r="C62" s="1">
        <f>8652</f>
        <v>8652</v>
      </c>
      <c r="D62" s="1">
        <f>35708</f>
        <v>35708</v>
      </c>
      <c r="E62" s="1">
        <f>34.87109375</f>
        <v>34.87109375</v>
      </c>
    </row>
    <row r="63" spans="1:5" x14ac:dyDescent="0.25">
      <c r="A63" s="1">
        <f>18569</f>
        <v>18569</v>
      </c>
      <c r="B63" s="1">
        <f>0</f>
        <v>0</v>
      </c>
      <c r="C63" s="1">
        <f>8827</f>
        <v>8827</v>
      </c>
      <c r="D63" s="1">
        <f>35709</f>
        <v>35709</v>
      </c>
      <c r="E63" s="1">
        <f>34.8720703125</f>
        <v>34.8720703125</v>
      </c>
    </row>
    <row r="64" spans="1:5" x14ac:dyDescent="0.25">
      <c r="A64" s="1">
        <f>18893</f>
        <v>18893</v>
      </c>
      <c r="B64" s="1">
        <f>3</f>
        <v>3</v>
      </c>
      <c r="C64" s="1">
        <f>8999</f>
        <v>8999</v>
      </c>
      <c r="D64" s="1">
        <f>35880</f>
        <v>35880</v>
      </c>
      <c r="E64" s="1">
        <f>35.0390625</f>
        <v>35.0390625</v>
      </c>
    </row>
    <row r="65" spans="1:5" x14ac:dyDescent="0.25">
      <c r="A65" s="1">
        <f>19226</f>
        <v>19226</v>
      </c>
      <c r="B65" s="1">
        <f>0</f>
        <v>0</v>
      </c>
      <c r="C65" s="1">
        <f>9136</f>
        <v>9136</v>
      </c>
      <c r="D65" s="1">
        <f>35989</f>
        <v>35989</v>
      </c>
      <c r="E65" s="1">
        <f>35.1455078125</f>
        <v>35.1455078125</v>
      </c>
    </row>
    <row r="66" spans="1:5" x14ac:dyDescent="0.25">
      <c r="A66" s="1">
        <f>19559</f>
        <v>19559</v>
      </c>
      <c r="B66" s="1">
        <f>0</f>
        <v>0</v>
      </c>
      <c r="C66" s="1">
        <f>9266</f>
        <v>9266</v>
      </c>
      <c r="D66" s="1">
        <f>35632</f>
        <v>35632</v>
      </c>
      <c r="E66" s="1">
        <f>34.796875</f>
        <v>34.796875</v>
      </c>
    </row>
    <row r="67" spans="1:5" x14ac:dyDescent="0.25">
      <c r="A67" s="1">
        <f>19883</f>
        <v>19883</v>
      </c>
      <c r="B67" s="1">
        <f>0</f>
        <v>0</v>
      </c>
      <c r="C67" s="1">
        <f>9406</f>
        <v>9406</v>
      </c>
      <c r="D67" s="1">
        <f>35633</f>
        <v>35633</v>
      </c>
      <c r="E67" s="1">
        <f>34.7978515625</f>
        <v>34.7978515625</v>
      </c>
    </row>
    <row r="68" spans="1:5" x14ac:dyDescent="0.25">
      <c r="A68" s="1">
        <f>20200</f>
        <v>20200</v>
      </c>
      <c r="B68" s="1">
        <f>0</f>
        <v>0</v>
      </c>
      <c r="C68" s="1">
        <f>9537</f>
        <v>9537</v>
      </c>
      <c r="D68" s="1">
        <f>35632</f>
        <v>35632</v>
      </c>
      <c r="E68" s="1">
        <f>34.796875</f>
        <v>34.796875</v>
      </c>
    </row>
    <row r="69" spans="1:5" x14ac:dyDescent="0.25">
      <c r="A69" s="1">
        <f>20486</f>
        <v>20486</v>
      </c>
      <c r="B69" s="1">
        <f>0</f>
        <v>0</v>
      </c>
      <c r="C69" s="1">
        <f>9721</f>
        <v>9721</v>
      </c>
      <c r="D69" s="1">
        <f>35945</f>
        <v>35945</v>
      </c>
      <c r="E69" s="1">
        <f>35.1025390625</f>
        <v>35.1025390625</v>
      </c>
    </row>
    <row r="70" spans="1:5" x14ac:dyDescent="0.25">
      <c r="A70" s="1">
        <f>20784</f>
        <v>20784</v>
      </c>
      <c r="B70" s="1">
        <f>20</f>
        <v>20</v>
      </c>
      <c r="C70" s="1">
        <f>9881</f>
        <v>9881</v>
      </c>
      <c r="D70" s="1">
        <f>35676</f>
        <v>35676</v>
      </c>
      <c r="E70" s="1">
        <f t="shared" ref="E70:E75" si="2">34.83984375</f>
        <v>34.83984375</v>
      </c>
    </row>
    <row r="71" spans="1:5" x14ac:dyDescent="0.25">
      <c r="A71" s="1">
        <f>21066</f>
        <v>21066</v>
      </c>
      <c r="B71" s="1">
        <f>0</f>
        <v>0</v>
      </c>
      <c r="C71" s="1">
        <f>10041</f>
        <v>10041</v>
      </c>
      <c r="D71" s="1">
        <f>35676</f>
        <v>35676</v>
      </c>
      <c r="E71" s="1">
        <f t="shared" si="2"/>
        <v>34.83984375</v>
      </c>
    </row>
    <row r="72" spans="1:5" x14ac:dyDescent="0.25">
      <c r="A72" s="1">
        <f>21348</f>
        <v>21348</v>
      </c>
      <c r="B72" s="1">
        <f>0</f>
        <v>0</v>
      </c>
      <c r="C72" s="1">
        <f>10219</f>
        <v>10219</v>
      </c>
      <c r="D72" s="1">
        <f>35676</f>
        <v>35676</v>
      </c>
      <c r="E72" s="1">
        <f t="shared" si="2"/>
        <v>34.83984375</v>
      </c>
    </row>
    <row r="73" spans="1:5" x14ac:dyDescent="0.25">
      <c r="A73" s="1">
        <f>21638</f>
        <v>21638</v>
      </c>
      <c r="B73" s="1">
        <f>0</f>
        <v>0</v>
      </c>
      <c r="C73" s="1">
        <f>10381</f>
        <v>10381</v>
      </c>
      <c r="D73" s="1">
        <f>35676</f>
        <v>35676</v>
      </c>
      <c r="E73" s="1">
        <f t="shared" si="2"/>
        <v>34.83984375</v>
      </c>
    </row>
    <row r="74" spans="1:5" x14ac:dyDescent="0.25">
      <c r="A74" s="1">
        <f>21923</f>
        <v>21923</v>
      </c>
      <c r="B74" s="1">
        <f>2</f>
        <v>2</v>
      </c>
      <c r="C74" s="1">
        <f>10548</f>
        <v>10548</v>
      </c>
      <c r="D74" s="1">
        <f>35676</f>
        <v>35676</v>
      </c>
      <c r="E74" s="1">
        <f t="shared" si="2"/>
        <v>34.83984375</v>
      </c>
    </row>
    <row r="75" spans="1:5" x14ac:dyDescent="0.25">
      <c r="A75" s="1">
        <f>22222</f>
        <v>22222</v>
      </c>
      <c r="B75" s="1">
        <f>3</f>
        <v>3</v>
      </c>
      <c r="C75" s="1">
        <f>10705</f>
        <v>10705</v>
      </c>
      <c r="D75" s="1">
        <f>35676</f>
        <v>35676</v>
      </c>
      <c r="E75" s="1">
        <f t="shared" si="2"/>
        <v>34.83984375</v>
      </c>
    </row>
    <row r="76" spans="1:5" x14ac:dyDescent="0.25">
      <c r="A76" s="1">
        <f>22552</f>
        <v>22552</v>
      </c>
      <c r="B76" s="1">
        <f>0</f>
        <v>0</v>
      </c>
      <c r="C76" s="1">
        <f>10866</f>
        <v>10866</v>
      </c>
      <c r="D76" s="1">
        <f>35684</f>
        <v>35684</v>
      </c>
      <c r="E76" s="1">
        <f>34.84765625</f>
        <v>34.84765625</v>
      </c>
    </row>
    <row r="77" spans="1:5" x14ac:dyDescent="0.25">
      <c r="A77" s="1">
        <f>22876</f>
        <v>22876</v>
      </c>
      <c r="B77" s="1">
        <f>0</f>
        <v>0</v>
      </c>
      <c r="C77" s="1">
        <f>11039</f>
        <v>11039</v>
      </c>
      <c r="D77" s="1">
        <f>35684</f>
        <v>35684</v>
      </c>
      <c r="E77" s="1">
        <f>34.84765625</f>
        <v>34.84765625</v>
      </c>
    </row>
    <row r="78" spans="1:5" x14ac:dyDescent="0.25">
      <c r="A78" s="1">
        <f>23182</f>
        <v>23182</v>
      </c>
      <c r="B78" s="1">
        <f>0</f>
        <v>0</v>
      </c>
      <c r="C78" s="1">
        <f>11257</f>
        <v>11257</v>
      </c>
      <c r="D78" s="1">
        <f>35684</f>
        <v>35684</v>
      </c>
      <c r="E78" s="1">
        <f>34.84765625</f>
        <v>34.84765625</v>
      </c>
    </row>
    <row r="79" spans="1:5" x14ac:dyDescent="0.25">
      <c r="A79" s="1">
        <f>23507</f>
        <v>23507</v>
      </c>
      <c r="B79" s="1">
        <f>0</f>
        <v>0</v>
      </c>
      <c r="C79" s="1">
        <f>11416</f>
        <v>11416</v>
      </c>
      <c r="D79" s="1">
        <f>35684</f>
        <v>35684</v>
      </c>
      <c r="E79" s="1">
        <f>34.84765625</f>
        <v>34.84765625</v>
      </c>
    </row>
    <row r="80" spans="1:5" x14ac:dyDescent="0.25">
      <c r="A80" s="1">
        <f>23802</f>
        <v>23802</v>
      </c>
      <c r="B80" s="1">
        <f>2</f>
        <v>2</v>
      </c>
      <c r="C80" s="1">
        <f>11577</f>
        <v>11577</v>
      </c>
      <c r="D80" s="1">
        <f>34610</f>
        <v>34610</v>
      </c>
      <c r="E80" s="1">
        <f>33.798828125</f>
        <v>33.798828125</v>
      </c>
    </row>
    <row r="81" spans="1:5" x14ac:dyDescent="0.25">
      <c r="A81" s="1">
        <f>24088</f>
        <v>24088</v>
      </c>
      <c r="B81" s="1">
        <f t="shared" ref="B81:B90" si="3">0</f>
        <v>0</v>
      </c>
      <c r="C81" s="1">
        <f>11770</f>
        <v>11770</v>
      </c>
      <c r="D81" s="1">
        <f>34610</f>
        <v>34610</v>
      </c>
      <c r="E81" s="1">
        <f>33.798828125</f>
        <v>33.798828125</v>
      </c>
    </row>
    <row r="82" spans="1:5" x14ac:dyDescent="0.25">
      <c r="A82" s="1">
        <f>24355</f>
        <v>24355</v>
      </c>
      <c r="B82" s="1">
        <f t="shared" si="3"/>
        <v>0</v>
      </c>
      <c r="C82" s="1">
        <f>11947</f>
        <v>11947</v>
      </c>
      <c r="D82" s="1">
        <f>34610</f>
        <v>34610</v>
      </c>
      <c r="E82" s="1">
        <f>33.798828125</f>
        <v>33.798828125</v>
      </c>
    </row>
    <row r="83" spans="1:5" x14ac:dyDescent="0.25">
      <c r="A83" s="1">
        <f>24620</f>
        <v>24620</v>
      </c>
      <c r="B83" s="1">
        <f t="shared" si="3"/>
        <v>0</v>
      </c>
      <c r="C83" s="1">
        <f>12123</f>
        <v>12123</v>
      </c>
      <c r="D83" s="1">
        <f>34611</f>
        <v>34611</v>
      </c>
      <c r="E83" s="1">
        <f>33.7998046875</f>
        <v>33.7998046875</v>
      </c>
    </row>
    <row r="84" spans="1:5" x14ac:dyDescent="0.25">
      <c r="A84" s="1">
        <f>24914</f>
        <v>24914</v>
      </c>
      <c r="B84" s="1">
        <f t="shared" si="3"/>
        <v>0</v>
      </c>
      <c r="C84" s="1">
        <f>12285</f>
        <v>12285</v>
      </c>
      <c r="D84" s="1">
        <f>34610</f>
        <v>34610</v>
      </c>
      <c r="E84" s="1">
        <f>33.798828125</f>
        <v>33.798828125</v>
      </c>
    </row>
    <row r="85" spans="1:5" x14ac:dyDescent="0.25">
      <c r="A85" s="1">
        <f>25188</f>
        <v>25188</v>
      </c>
      <c r="B85" s="1">
        <f t="shared" si="3"/>
        <v>0</v>
      </c>
      <c r="C85" s="1">
        <f>12453</f>
        <v>12453</v>
      </c>
      <c r="D85" s="1">
        <f>34610</f>
        <v>34610</v>
      </c>
      <c r="E85" s="1">
        <f>33.798828125</f>
        <v>33.798828125</v>
      </c>
    </row>
    <row r="86" spans="1:5" x14ac:dyDescent="0.25">
      <c r="A86" s="1">
        <f>25478</f>
        <v>25478</v>
      </c>
      <c r="B86" s="1">
        <f t="shared" si="3"/>
        <v>0</v>
      </c>
      <c r="C86" s="1">
        <f>12619</f>
        <v>12619</v>
      </c>
      <c r="D86" s="1">
        <f>34738</f>
        <v>34738</v>
      </c>
      <c r="E86" s="1">
        <f>33.923828125</f>
        <v>33.923828125</v>
      </c>
    </row>
    <row r="87" spans="1:5" x14ac:dyDescent="0.25">
      <c r="A87" s="1">
        <f>25775</f>
        <v>25775</v>
      </c>
      <c r="B87" s="1">
        <f t="shared" si="3"/>
        <v>0</v>
      </c>
      <c r="C87" s="1">
        <f>12745</f>
        <v>12745</v>
      </c>
      <c r="D87" s="1">
        <f>34875</f>
        <v>34875</v>
      </c>
      <c r="E87" s="1">
        <f>34.0576171875</f>
        <v>34.0576171875</v>
      </c>
    </row>
    <row r="88" spans="1:5" x14ac:dyDescent="0.25">
      <c r="A88" s="1">
        <f>26078</f>
        <v>26078</v>
      </c>
      <c r="B88" s="1">
        <f t="shared" si="3"/>
        <v>0</v>
      </c>
      <c r="C88" s="1">
        <f>12866</f>
        <v>12866</v>
      </c>
      <c r="D88" s="1">
        <f>34875</f>
        <v>34875</v>
      </c>
      <c r="E88" s="1">
        <f>34.0576171875</f>
        <v>34.0576171875</v>
      </c>
    </row>
    <row r="89" spans="1:5" x14ac:dyDescent="0.25">
      <c r="A89" s="1">
        <f>26358</f>
        <v>26358</v>
      </c>
      <c r="B89" s="1">
        <f t="shared" si="3"/>
        <v>0</v>
      </c>
      <c r="C89" s="1">
        <f>13004</f>
        <v>13004</v>
      </c>
      <c r="D89" s="1">
        <f>34875</f>
        <v>34875</v>
      </c>
      <c r="E89" s="1">
        <f>34.0576171875</f>
        <v>34.0576171875</v>
      </c>
    </row>
    <row r="90" spans="1:5" x14ac:dyDescent="0.25">
      <c r="A90" s="1">
        <f>26636</f>
        <v>26636</v>
      </c>
      <c r="B90" s="1">
        <f t="shared" si="3"/>
        <v>0</v>
      </c>
      <c r="C90" s="1">
        <f>13128</f>
        <v>13128</v>
      </c>
      <c r="D90" s="1">
        <f>34875</f>
        <v>34875</v>
      </c>
      <c r="E90" s="1">
        <f>34.0576171875</f>
        <v>34.0576171875</v>
      </c>
    </row>
    <row r="91" spans="1:5" x14ac:dyDescent="0.25">
      <c r="A91" s="1">
        <f>26922</f>
        <v>26922</v>
      </c>
      <c r="B91" s="1">
        <f>2</f>
        <v>2</v>
      </c>
      <c r="C91" s="1">
        <f>13240</f>
        <v>13240</v>
      </c>
      <c r="D91" s="1">
        <f>34875</f>
        <v>34875</v>
      </c>
      <c r="E91" s="1">
        <f>34.0576171875</f>
        <v>34.0576171875</v>
      </c>
    </row>
    <row r="92" spans="1:5" x14ac:dyDescent="0.25">
      <c r="A92" s="1">
        <f>27193</f>
        <v>27193</v>
      </c>
      <c r="B92" s="1">
        <f t="shared" ref="B92:B101" si="4">0</f>
        <v>0</v>
      </c>
      <c r="C92" s="1">
        <f>13380</f>
        <v>13380</v>
      </c>
      <c r="D92" s="1">
        <f>34876</f>
        <v>34876</v>
      </c>
      <c r="E92" s="1">
        <f>34.05859375</f>
        <v>34.05859375</v>
      </c>
    </row>
    <row r="93" spans="1:5" x14ac:dyDescent="0.25">
      <c r="A93" s="1">
        <f>27478</f>
        <v>27478</v>
      </c>
      <c r="B93" s="1">
        <f t="shared" si="4"/>
        <v>0</v>
      </c>
      <c r="C93" s="1">
        <f>13515</f>
        <v>13515</v>
      </c>
      <c r="D93" s="1">
        <f>34875</f>
        <v>34875</v>
      </c>
      <c r="E93" s="1">
        <f>34.0576171875</f>
        <v>34.0576171875</v>
      </c>
    </row>
    <row r="94" spans="1:5" x14ac:dyDescent="0.25">
      <c r="A94" s="1">
        <f>27766</f>
        <v>27766</v>
      </c>
      <c r="B94" s="1">
        <f t="shared" si="4"/>
        <v>0</v>
      </c>
      <c r="C94" s="1">
        <f>13640</f>
        <v>13640</v>
      </c>
      <c r="D94" s="1">
        <f>34876</f>
        <v>34876</v>
      </c>
      <c r="E94" s="1">
        <f>34.05859375</f>
        <v>34.05859375</v>
      </c>
    </row>
    <row r="95" spans="1:5" x14ac:dyDescent="0.25">
      <c r="A95" s="1">
        <f>28066</f>
        <v>28066</v>
      </c>
      <c r="B95" s="1">
        <f t="shared" si="4"/>
        <v>0</v>
      </c>
      <c r="C95" s="1">
        <f>13772</f>
        <v>13772</v>
      </c>
      <c r="D95" s="1">
        <f>34875</f>
        <v>34875</v>
      </c>
      <c r="E95" s="1">
        <f>34.0576171875</f>
        <v>34.0576171875</v>
      </c>
    </row>
    <row r="96" spans="1:5" x14ac:dyDescent="0.25">
      <c r="A96" s="1">
        <f>28356</f>
        <v>28356</v>
      </c>
      <c r="B96" s="1">
        <f t="shared" si="4"/>
        <v>0</v>
      </c>
      <c r="C96" s="1">
        <f>13895</f>
        <v>13895</v>
      </c>
      <c r="D96" s="1">
        <f>34876</f>
        <v>34876</v>
      </c>
      <c r="E96" s="1">
        <f>34.05859375</f>
        <v>34.05859375</v>
      </c>
    </row>
    <row r="97" spans="1:5" x14ac:dyDescent="0.25">
      <c r="A97" s="1">
        <f>28657</f>
        <v>28657</v>
      </c>
      <c r="B97" s="1">
        <f t="shared" si="4"/>
        <v>0</v>
      </c>
      <c r="C97" s="1">
        <f>14016</f>
        <v>14016</v>
      </c>
      <c r="D97" s="1">
        <f>34875</f>
        <v>34875</v>
      </c>
      <c r="E97" s="1">
        <f>34.0576171875</f>
        <v>34.0576171875</v>
      </c>
    </row>
    <row r="98" spans="1:5" x14ac:dyDescent="0.25">
      <c r="A98" s="1">
        <f>28963</f>
        <v>28963</v>
      </c>
      <c r="B98" s="1">
        <f t="shared" si="4"/>
        <v>0</v>
      </c>
      <c r="C98" s="1">
        <f>14143</f>
        <v>14143</v>
      </c>
      <c r="D98" s="1">
        <f>34876</f>
        <v>34876</v>
      </c>
      <c r="E98" s="1">
        <f>34.05859375</f>
        <v>34.05859375</v>
      </c>
    </row>
    <row r="99" spans="1:5" x14ac:dyDescent="0.25">
      <c r="A99" s="1">
        <f>29270</f>
        <v>29270</v>
      </c>
      <c r="B99" s="1">
        <f t="shared" si="4"/>
        <v>0</v>
      </c>
      <c r="C99" s="1">
        <f>14264</f>
        <v>14264</v>
      </c>
      <c r="D99" s="1">
        <f>34875</f>
        <v>34875</v>
      </c>
      <c r="E99" s="1">
        <f t="shared" ref="E99:E105" si="5">34.0576171875</f>
        <v>34.0576171875</v>
      </c>
    </row>
    <row r="100" spans="1:5" x14ac:dyDescent="0.25">
      <c r="A100" s="1">
        <f>29595</f>
        <v>29595</v>
      </c>
      <c r="B100" s="1">
        <f t="shared" si="4"/>
        <v>0</v>
      </c>
      <c r="C100" s="1">
        <f>14390</f>
        <v>14390</v>
      </c>
      <c r="D100" s="1">
        <f>34875</f>
        <v>34875</v>
      </c>
      <c r="E100" s="1">
        <f t="shared" si="5"/>
        <v>34.0576171875</v>
      </c>
    </row>
    <row r="101" spans="1:5" x14ac:dyDescent="0.25">
      <c r="A101" s="1">
        <f>29889</f>
        <v>29889</v>
      </c>
      <c r="B101" s="1">
        <f t="shared" si="4"/>
        <v>0</v>
      </c>
      <c r="C101" s="1">
        <f>14516</f>
        <v>14516</v>
      </c>
      <c r="D101" s="1">
        <f>34875</f>
        <v>34875</v>
      </c>
      <c r="E101" s="1">
        <f t="shared" si="5"/>
        <v>34.0576171875</v>
      </c>
    </row>
    <row r="102" spans="1:5" x14ac:dyDescent="0.25">
      <c r="A102" s="1">
        <f>30189</f>
        <v>30189</v>
      </c>
      <c r="B102" s="1">
        <f>3</f>
        <v>3</v>
      </c>
      <c r="C102" s="1">
        <f>14642</f>
        <v>14642</v>
      </c>
      <c r="D102" s="1">
        <f>34875</f>
        <v>34875</v>
      </c>
      <c r="E102" s="1">
        <f t="shared" si="5"/>
        <v>34.0576171875</v>
      </c>
    </row>
    <row r="103" spans="1:5" x14ac:dyDescent="0.25">
      <c r="A103" s="1">
        <f>30480</f>
        <v>30480</v>
      </c>
      <c r="B103" s="1">
        <f>0</f>
        <v>0</v>
      </c>
      <c r="C103" s="1">
        <f>14765</f>
        <v>14765</v>
      </c>
      <c r="D103" s="1">
        <f>34875</f>
        <v>34875</v>
      </c>
      <c r="E103" s="1">
        <f t="shared" si="5"/>
        <v>34.0576171875</v>
      </c>
    </row>
    <row r="104" spans="1:5" x14ac:dyDescent="0.25">
      <c r="A104" s="1">
        <f>30777</f>
        <v>30777</v>
      </c>
      <c r="B104" s="1">
        <f>0</f>
        <v>0</v>
      </c>
      <c r="C104" s="1">
        <f>14892</f>
        <v>14892</v>
      </c>
      <c r="D104" s="1">
        <f>34875</f>
        <v>34875</v>
      </c>
      <c r="E104" s="1">
        <f t="shared" si="5"/>
        <v>34.0576171875</v>
      </c>
    </row>
    <row r="105" spans="1:5" x14ac:dyDescent="0.25">
      <c r="A105" s="1">
        <f>31053</f>
        <v>31053</v>
      </c>
      <c r="B105" s="1">
        <f>0</f>
        <v>0</v>
      </c>
      <c r="C105" s="1">
        <f>15029</f>
        <v>15029</v>
      </c>
      <c r="D105" s="1">
        <f>34875</f>
        <v>34875</v>
      </c>
      <c r="E105" s="1">
        <f t="shared" si="5"/>
        <v>34.0576171875</v>
      </c>
    </row>
    <row r="106" spans="1:5" x14ac:dyDescent="0.25">
      <c r="A106" s="1">
        <f>31362</f>
        <v>31362</v>
      </c>
      <c r="B106" s="1">
        <f>10</f>
        <v>10</v>
      </c>
      <c r="C106" s="1">
        <f>15190</f>
        <v>15190</v>
      </c>
      <c r="D106" s="1">
        <f>34903</f>
        <v>34903</v>
      </c>
      <c r="E106" s="1">
        <f>34.0849609375</f>
        <v>34.0849609375</v>
      </c>
    </row>
    <row r="107" spans="1:5" x14ac:dyDescent="0.25">
      <c r="A107" s="1">
        <f>31635</f>
        <v>31635</v>
      </c>
      <c r="B107" s="1">
        <f>0</f>
        <v>0</v>
      </c>
      <c r="C107" s="1">
        <f>15337</f>
        <v>15337</v>
      </c>
      <c r="D107" s="1">
        <f>34871</f>
        <v>34871</v>
      </c>
      <c r="E107" s="1">
        <f>34.0537109375</f>
        <v>34.0537109375</v>
      </c>
    </row>
    <row r="108" spans="1:5" x14ac:dyDescent="0.25">
      <c r="A108" s="1">
        <f>31908</f>
        <v>31908</v>
      </c>
      <c r="B108" s="1">
        <f>0</f>
        <v>0</v>
      </c>
      <c r="C108" s="1">
        <f>15461</f>
        <v>15461</v>
      </c>
      <c r="D108" s="1">
        <f>34871</f>
        <v>34871</v>
      </c>
      <c r="E108" s="1">
        <f>34.0537109375</f>
        <v>34.0537109375</v>
      </c>
    </row>
    <row r="109" spans="1:5" x14ac:dyDescent="0.25">
      <c r="A109" s="1">
        <f>32179</f>
        <v>32179</v>
      </c>
      <c r="B109" s="1">
        <f>0</f>
        <v>0</v>
      </c>
      <c r="C109" s="1">
        <f>15591</f>
        <v>15591</v>
      </c>
      <c r="D109" s="1">
        <f>34872</f>
        <v>34872</v>
      </c>
      <c r="E109" s="1">
        <f>34.0546875</f>
        <v>34.0546875</v>
      </c>
    </row>
    <row r="110" spans="1:5" x14ac:dyDescent="0.25">
      <c r="A110" s="1">
        <f>32468</f>
        <v>32468</v>
      </c>
      <c r="B110" s="1">
        <f>0</f>
        <v>0</v>
      </c>
      <c r="C110" s="1">
        <f>15729</f>
        <v>15729</v>
      </c>
      <c r="D110" s="1">
        <f>34880</f>
        <v>34880</v>
      </c>
      <c r="E110" s="1">
        <f>34.0625</f>
        <v>34.0625</v>
      </c>
    </row>
    <row r="111" spans="1:5" x14ac:dyDescent="0.25">
      <c r="A111" s="1">
        <f>32771</f>
        <v>32771</v>
      </c>
      <c r="B111" s="1">
        <f>21</f>
        <v>21</v>
      </c>
      <c r="C111" s="1">
        <f>15844</f>
        <v>15844</v>
      </c>
      <c r="D111" s="1">
        <f>34885</f>
        <v>34885</v>
      </c>
      <c r="E111" s="1">
        <f>34.0673828125</f>
        <v>34.0673828125</v>
      </c>
    </row>
    <row r="112" spans="1:5" x14ac:dyDescent="0.25">
      <c r="A112" s="1">
        <f>33053</f>
        <v>33053</v>
      </c>
      <c r="B112" s="1">
        <f t="shared" ref="B112:B120" si="6">0</f>
        <v>0</v>
      </c>
      <c r="C112" s="1">
        <f>15955</f>
        <v>15955</v>
      </c>
      <c r="D112" s="1">
        <f>34884</f>
        <v>34884</v>
      </c>
      <c r="E112" s="1">
        <f>34.06640625</f>
        <v>34.06640625</v>
      </c>
    </row>
    <row r="113" spans="1:5" x14ac:dyDescent="0.25">
      <c r="A113" s="1">
        <f>33358</f>
        <v>33358</v>
      </c>
      <c r="B113" s="1">
        <f t="shared" si="6"/>
        <v>0</v>
      </c>
      <c r="C113" s="1">
        <f>16071</f>
        <v>16071</v>
      </c>
      <c r="D113" s="1">
        <f>34884</f>
        <v>34884</v>
      </c>
      <c r="E113" s="1">
        <f>34.06640625</f>
        <v>34.06640625</v>
      </c>
    </row>
    <row r="114" spans="1:5" x14ac:dyDescent="0.25">
      <c r="A114" s="1">
        <f>33690</f>
        <v>33690</v>
      </c>
      <c r="B114" s="1">
        <f t="shared" si="6"/>
        <v>0</v>
      </c>
      <c r="C114" s="1">
        <f>16204</f>
        <v>16204</v>
      </c>
      <c r="D114" s="1">
        <f>34884</f>
        <v>34884</v>
      </c>
      <c r="E114" s="1">
        <f>34.06640625</f>
        <v>34.06640625</v>
      </c>
    </row>
    <row r="115" spans="1:5" x14ac:dyDescent="0.25">
      <c r="A115" s="1">
        <f>34093</f>
        <v>34093</v>
      </c>
      <c r="B115" s="1">
        <f t="shared" si="6"/>
        <v>0</v>
      </c>
      <c r="C115" s="1">
        <f>16354</f>
        <v>16354</v>
      </c>
      <c r="D115" s="1">
        <f>34884</f>
        <v>34884</v>
      </c>
      <c r="E115" s="1">
        <f>34.06640625</f>
        <v>34.06640625</v>
      </c>
    </row>
    <row r="116" spans="1:5" x14ac:dyDescent="0.25">
      <c r="A116" s="1">
        <f>34497</f>
        <v>34497</v>
      </c>
      <c r="B116" s="1">
        <f t="shared" si="6"/>
        <v>0</v>
      </c>
      <c r="C116" s="1">
        <f>16526</f>
        <v>16526</v>
      </c>
      <c r="D116" s="1">
        <f>35104</f>
        <v>35104</v>
      </c>
      <c r="E116" s="1">
        <f t="shared" ref="E116:E121" si="7">34.28125</f>
        <v>34.28125</v>
      </c>
    </row>
    <row r="117" spans="1:5" x14ac:dyDescent="0.25">
      <c r="A117" s="1">
        <f>34823</f>
        <v>34823</v>
      </c>
      <c r="B117" s="1">
        <f t="shared" si="6"/>
        <v>0</v>
      </c>
      <c r="C117" s="1">
        <f>16654</f>
        <v>16654</v>
      </c>
      <c r="D117" s="1">
        <f>35104</f>
        <v>35104</v>
      </c>
      <c r="E117" s="1">
        <f t="shared" si="7"/>
        <v>34.28125</v>
      </c>
    </row>
    <row r="118" spans="1:5" x14ac:dyDescent="0.25">
      <c r="A118" s="1">
        <f>35110</f>
        <v>35110</v>
      </c>
      <c r="B118" s="1">
        <f t="shared" si="6"/>
        <v>0</v>
      </c>
      <c r="C118" s="1">
        <f>16781</f>
        <v>16781</v>
      </c>
      <c r="D118" s="1">
        <f>35104</f>
        <v>35104</v>
      </c>
      <c r="E118" s="1">
        <f t="shared" si="7"/>
        <v>34.28125</v>
      </c>
    </row>
    <row r="119" spans="1:5" x14ac:dyDescent="0.25">
      <c r="A119" s="1">
        <f>35400</f>
        <v>35400</v>
      </c>
      <c r="B119" s="1">
        <f t="shared" si="6"/>
        <v>0</v>
      </c>
      <c r="C119" s="1">
        <f>16902</f>
        <v>16902</v>
      </c>
      <c r="D119" s="1">
        <f>35104</f>
        <v>35104</v>
      </c>
      <c r="E119" s="1">
        <f t="shared" si="7"/>
        <v>34.28125</v>
      </c>
    </row>
    <row r="120" spans="1:5" x14ac:dyDescent="0.25">
      <c r="A120" s="1">
        <f>35694</f>
        <v>35694</v>
      </c>
      <c r="B120" s="1">
        <f t="shared" si="6"/>
        <v>0</v>
      </c>
      <c r="C120" s="1">
        <f>17024</f>
        <v>17024</v>
      </c>
      <c r="D120" s="1">
        <f>35104</f>
        <v>35104</v>
      </c>
      <c r="E120" s="1">
        <f t="shared" si="7"/>
        <v>34.28125</v>
      </c>
    </row>
    <row r="121" spans="1:5" x14ac:dyDescent="0.25">
      <c r="C121" s="1">
        <f>17148</f>
        <v>17148</v>
      </c>
      <c r="D121" s="1">
        <f>35104</f>
        <v>35104</v>
      </c>
      <c r="E121" s="1">
        <f t="shared" si="7"/>
        <v>34.28125</v>
      </c>
    </row>
    <row r="122" spans="1:5" x14ac:dyDescent="0.25">
      <c r="C122" s="1">
        <f>17280</f>
        <v>17280</v>
      </c>
      <c r="D122" s="1">
        <f>35105</f>
        <v>35105</v>
      </c>
      <c r="E122" s="1">
        <f>34.2822265625</f>
        <v>34.2822265625</v>
      </c>
    </row>
    <row r="123" spans="1:5" x14ac:dyDescent="0.25">
      <c r="C123" s="1">
        <f>17405</f>
        <v>17405</v>
      </c>
      <c r="D123" s="1">
        <f>35104</f>
        <v>35104</v>
      </c>
      <c r="E123" s="1">
        <f>34.28125</f>
        <v>34.28125</v>
      </c>
    </row>
    <row r="124" spans="1:5" x14ac:dyDescent="0.25">
      <c r="C124" s="1">
        <f>17529</f>
        <v>17529</v>
      </c>
      <c r="D124" s="1">
        <f>35105</f>
        <v>35105</v>
      </c>
      <c r="E124" s="1">
        <f>34.2822265625</f>
        <v>34.2822265625</v>
      </c>
    </row>
    <row r="125" spans="1:5" x14ac:dyDescent="0.25">
      <c r="C125" s="1">
        <f>17656</f>
        <v>17656</v>
      </c>
      <c r="D125" s="1">
        <f>35116</f>
        <v>35116</v>
      </c>
      <c r="E125" s="1">
        <f>34.29296875</f>
        <v>34.29296875</v>
      </c>
    </row>
    <row r="126" spans="1:5" x14ac:dyDescent="0.25">
      <c r="C126" s="1">
        <f>17842</f>
        <v>17842</v>
      </c>
      <c r="D126" s="1">
        <f>34909</f>
        <v>34909</v>
      </c>
      <c r="E126" s="1">
        <f>34.0908203125</f>
        <v>34.0908203125</v>
      </c>
    </row>
    <row r="127" spans="1:5" x14ac:dyDescent="0.25">
      <c r="C127" s="1">
        <f>17969</f>
        <v>17969</v>
      </c>
      <c r="D127" s="1">
        <f>34856</f>
        <v>34856</v>
      </c>
      <c r="E127" s="1">
        <f>34.0390625</f>
        <v>34.0390625</v>
      </c>
    </row>
    <row r="128" spans="1:5" x14ac:dyDescent="0.25">
      <c r="C128" s="1">
        <f>18100</f>
        <v>18100</v>
      </c>
      <c r="D128" s="1">
        <f>34857</f>
        <v>34857</v>
      </c>
      <c r="E128" s="1">
        <f>34.0400390625</f>
        <v>34.0400390625</v>
      </c>
    </row>
    <row r="129" spans="3:5" x14ac:dyDescent="0.25">
      <c r="C129" s="1">
        <f>18248</f>
        <v>18248</v>
      </c>
      <c r="D129" s="1">
        <f>34888</f>
        <v>34888</v>
      </c>
      <c r="E129" s="1">
        <f>34.0703125</f>
        <v>34.0703125</v>
      </c>
    </row>
    <row r="130" spans="3:5" x14ac:dyDescent="0.25">
      <c r="C130" s="1">
        <f>18370</f>
        <v>18370</v>
      </c>
      <c r="D130" s="1">
        <f>34945</f>
        <v>34945</v>
      </c>
      <c r="E130" s="1">
        <f>34.1259765625</f>
        <v>34.1259765625</v>
      </c>
    </row>
    <row r="131" spans="3:5" x14ac:dyDescent="0.25">
      <c r="C131" s="1">
        <f>18493</f>
        <v>18493</v>
      </c>
      <c r="D131" s="1">
        <f>34944</f>
        <v>34944</v>
      </c>
      <c r="E131" s="1">
        <f>34.125</f>
        <v>34.125</v>
      </c>
    </row>
    <row r="132" spans="3:5" x14ac:dyDescent="0.25">
      <c r="C132" s="1">
        <f>18635</f>
        <v>18635</v>
      </c>
      <c r="D132" s="1">
        <f>34945</f>
        <v>34945</v>
      </c>
      <c r="E132" s="1">
        <f>34.1259765625</f>
        <v>34.1259765625</v>
      </c>
    </row>
    <row r="133" spans="3:5" x14ac:dyDescent="0.25">
      <c r="C133" s="1">
        <f>18786</f>
        <v>18786</v>
      </c>
      <c r="D133" s="1">
        <f>34964</f>
        <v>34964</v>
      </c>
      <c r="E133" s="1">
        <f>34.14453125</f>
        <v>34.14453125</v>
      </c>
    </row>
    <row r="134" spans="3:5" x14ac:dyDescent="0.25">
      <c r="C134" s="1">
        <f>18927</f>
        <v>18927</v>
      </c>
      <c r="D134" s="1">
        <f>34972</f>
        <v>34972</v>
      </c>
      <c r="E134" s="1">
        <f>34.15234375</f>
        <v>34.15234375</v>
      </c>
    </row>
    <row r="135" spans="3:5" x14ac:dyDescent="0.25">
      <c r="C135" s="1">
        <f>19064</f>
        <v>19064</v>
      </c>
      <c r="D135" s="1">
        <f>34972</f>
        <v>34972</v>
      </c>
      <c r="E135" s="1">
        <f>34.15234375</f>
        <v>34.15234375</v>
      </c>
    </row>
    <row r="136" spans="3:5" x14ac:dyDescent="0.25">
      <c r="C136" s="1">
        <f>19212</f>
        <v>19212</v>
      </c>
      <c r="D136" s="1">
        <f>34972</f>
        <v>34972</v>
      </c>
      <c r="E136" s="1">
        <f>34.15234375</f>
        <v>34.15234375</v>
      </c>
    </row>
    <row r="137" spans="3:5" x14ac:dyDescent="0.25">
      <c r="C137" s="1">
        <f>19372</f>
        <v>19372</v>
      </c>
      <c r="D137" s="1">
        <f>34988</f>
        <v>34988</v>
      </c>
      <c r="E137" s="1">
        <f>34.16796875</f>
        <v>34.16796875</v>
      </c>
    </row>
    <row r="138" spans="3:5" x14ac:dyDescent="0.25">
      <c r="C138" s="1">
        <f>19515</f>
        <v>19515</v>
      </c>
      <c r="D138" s="1">
        <f>34988</f>
        <v>34988</v>
      </c>
      <c r="E138" s="1">
        <f>34.16796875</f>
        <v>34.16796875</v>
      </c>
    </row>
    <row r="139" spans="3:5" x14ac:dyDescent="0.25">
      <c r="C139" s="1">
        <f>19657</f>
        <v>19657</v>
      </c>
      <c r="D139" s="1">
        <f>34989</f>
        <v>34989</v>
      </c>
      <c r="E139" s="1">
        <f>34.1689453125</f>
        <v>34.1689453125</v>
      </c>
    </row>
    <row r="140" spans="3:5" x14ac:dyDescent="0.25">
      <c r="C140" s="1">
        <f>19801</f>
        <v>19801</v>
      </c>
      <c r="D140" s="1">
        <f>35012</f>
        <v>35012</v>
      </c>
      <c r="E140" s="1">
        <f>34.19140625</f>
        <v>34.19140625</v>
      </c>
    </row>
    <row r="141" spans="3:5" x14ac:dyDescent="0.25">
      <c r="C141" s="1">
        <f>19943</f>
        <v>19943</v>
      </c>
      <c r="D141" s="1">
        <f>35012</f>
        <v>35012</v>
      </c>
      <c r="E141" s="1">
        <f>34.19140625</f>
        <v>34.19140625</v>
      </c>
    </row>
    <row r="142" spans="3:5" x14ac:dyDescent="0.25">
      <c r="C142" s="1">
        <f>20079</f>
        <v>20079</v>
      </c>
      <c r="D142" s="1">
        <f>35012</f>
        <v>35012</v>
      </c>
      <c r="E142" s="1">
        <f>34.19140625</f>
        <v>34.19140625</v>
      </c>
    </row>
    <row r="143" spans="3:5" x14ac:dyDescent="0.25">
      <c r="C143" s="1">
        <f>20217</f>
        <v>20217</v>
      </c>
      <c r="D143" s="1">
        <f>35012</f>
        <v>35012</v>
      </c>
      <c r="E143" s="1">
        <f>34.19140625</f>
        <v>34.19140625</v>
      </c>
    </row>
    <row r="144" spans="3:5" x14ac:dyDescent="0.25">
      <c r="C144" s="1">
        <f>20379</f>
        <v>20379</v>
      </c>
      <c r="D144" s="1">
        <f>35028</f>
        <v>35028</v>
      </c>
      <c r="E144" s="1">
        <f>34.20703125</f>
        <v>34.20703125</v>
      </c>
    </row>
    <row r="145" spans="3:5" x14ac:dyDescent="0.25">
      <c r="C145" s="1">
        <f>20500</f>
        <v>20500</v>
      </c>
      <c r="D145" s="1">
        <f>35028</f>
        <v>35028</v>
      </c>
      <c r="E145" s="1">
        <f>34.20703125</f>
        <v>34.20703125</v>
      </c>
    </row>
    <row r="146" spans="3:5" x14ac:dyDescent="0.25">
      <c r="C146" s="1">
        <f>20644</f>
        <v>20644</v>
      </c>
      <c r="D146" s="1">
        <f>35056</f>
        <v>35056</v>
      </c>
      <c r="E146" s="1">
        <f>34.234375</f>
        <v>34.234375</v>
      </c>
    </row>
    <row r="147" spans="3:5" x14ac:dyDescent="0.25">
      <c r="C147" s="1">
        <f>20828</f>
        <v>20828</v>
      </c>
      <c r="D147" s="1">
        <f>35152</f>
        <v>35152</v>
      </c>
      <c r="E147" s="1">
        <f>34.328125</f>
        <v>34.328125</v>
      </c>
    </row>
    <row r="148" spans="3:5" x14ac:dyDescent="0.25">
      <c r="C148" s="1">
        <f>20955</f>
        <v>20955</v>
      </c>
      <c r="D148" s="1">
        <f>34900</f>
        <v>34900</v>
      </c>
      <c r="E148" s="1">
        <f t="shared" ref="E148:E153" si="8">34.08203125</f>
        <v>34.08203125</v>
      </c>
    </row>
    <row r="149" spans="3:5" x14ac:dyDescent="0.25">
      <c r="C149" s="1">
        <f>21079</f>
        <v>21079</v>
      </c>
      <c r="D149" s="1">
        <f>34900</f>
        <v>34900</v>
      </c>
      <c r="E149" s="1">
        <f t="shared" si="8"/>
        <v>34.08203125</v>
      </c>
    </row>
    <row r="150" spans="3:5" x14ac:dyDescent="0.25">
      <c r="C150" s="1">
        <f>21208</f>
        <v>21208</v>
      </c>
      <c r="D150" s="1">
        <f>34900</f>
        <v>34900</v>
      </c>
      <c r="E150" s="1">
        <f t="shared" si="8"/>
        <v>34.08203125</v>
      </c>
    </row>
    <row r="151" spans="3:5" x14ac:dyDescent="0.25">
      <c r="C151" s="1">
        <f>21335</f>
        <v>21335</v>
      </c>
      <c r="D151" s="1">
        <f>34900</f>
        <v>34900</v>
      </c>
      <c r="E151" s="1">
        <f t="shared" si="8"/>
        <v>34.08203125</v>
      </c>
    </row>
    <row r="152" spans="3:5" x14ac:dyDescent="0.25">
      <c r="C152" s="1">
        <f>21466</f>
        <v>21466</v>
      </c>
      <c r="D152" s="1">
        <f>34900</f>
        <v>34900</v>
      </c>
      <c r="E152" s="1">
        <f t="shared" si="8"/>
        <v>34.08203125</v>
      </c>
    </row>
    <row r="153" spans="3:5" x14ac:dyDescent="0.25">
      <c r="C153" s="1">
        <f>21593</f>
        <v>21593</v>
      </c>
      <c r="D153" s="1">
        <f>34900</f>
        <v>34900</v>
      </c>
      <c r="E153" s="1">
        <f t="shared" si="8"/>
        <v>34.08203125</v>
      </c>
    </row>
    <row r="154" spans="3:5" x14ac:dyDescent="0.25">
      <c r="C154" s="1">
        <f>21740</f>
        <v>21740</v>
      </c>
      <c r="D154" s="1">
        <f>34901</f>
        <v>34901</v>
      </c>
      <c r="E154" s="1">
        <f>34.0830078125</f>
        <v>34.0830078125</v>
      </c>
    </row>
    <row r="155" spans="3:5" x14ac:dyDescent="0.25">
      <c r="C155" s="1">
        <f>21853</f>
        <v>21853</v>
      </c>
      <c r="D155" s="1">
        <f>34900</f>
        <v>34900</v>
      </c>
      <c r="E155" s="1">
        <f>34.08203125</f>
        <v>34.08203125</v>
      </c>
    </row>
    <row r="156" spans="3:5" x14ac:dyDescent="0.25">
      <c r="C156" s="1">
        <f>21979</f>
        <v>21979</v>
      </c>
      <c r="D156" s="1">
        <f>35049</f>
        <v>35049</v>
      </c>
      <c r="E156" s="1">
        <f>34.2275390625</f>
        <v>34.2275390625</v>
      </c>
    </row>
    <row r="157" spans="3:5" x14ac:dyDescent="0.25">
      <c r="C157" s="1">
        <f>22118</f>
        <v>22118</v>
      </c>
      <c r="D157" s="1">
        <f>35076</f>
        <v>35076</v>
      </c>
      <c r="E157" s="1">
        <f t="shared" ref="E157:E162" si="9">34.25390625</f>
        <v>34.25390625</v>
      </c>
    </row>
    <row r="158" spans="3:5" x14ac:dyDescent="0.25">
      <c r="C158" s="1">
        <f>22278</f>
        <v>22278</v>
      </c>
      <c r="D158" s="1">
        <f>35076</f>
        <v>35076</v>
      </c>
      <c r="E158" s="1">
        <f t="shared" si="9"/>
        <v>34.25390625</v>
      </c>
    </row>
    <row r="159" spans="3:5" x14ac:dyDescent="0.25">
      <c r="C159" s="1">
        <f>22421</f>
        <v>22421</v>
      </c>
      <c r="D159" s="1">
        <f>35076</f>
        <v>35076</v>
      </c>
      <c r="E159" s="1">
        <f t="shared" si="9"/>
        <v>34.25390625</v>
      </c>
    </row>
    <row r="160" spans="3:5" x14ac:dyDescent="0.25">
      <c r="C160" s="1">
        <f>22567</f>
        <v>22567</v>
      </c>
      <c r="D160" s="1">
        <f>35076</f>
        <v>35076</v>
      </c>
      <c r="E160" s="1">
        <f t="shared" si="9"/>
        <v>34.25390625</v>
      </c>
    </row>
    <row r="161" spans="3:5" x14ac:dyDescent="0.25">
      <c r="C161" s="1">
        <f>22709</f>
        <v>22709</v>
      </c>
      <c r="D161" s="1">
        <f>35076</f>
        <v>35076</v>
      </c>
      <c r="E161" s="1">
        <f t="shared" si="9"/>
        <v>34.25390625</v>
      </c>
    </row>
    <row r="162" spans="3:5" x14ac:dyDescent="0.25">
      <c r="C162" s="1">
        <f>22847</f>
        <v>22847</v>
      </c>
      <c r="D162" s="1">
        <f>35076</f>
        <v>35076</v>
      </c>
      <c r="E162" s="1">
        <f t="shared" si="9"/>
        <v>34.25390625</v>
      </c>
    </row>
    <row r="163" spans="3:5" x14ac:dyDescent="0.25">
      <c r="C163" s="1">
        <f>22993</f>
        <v>22993</v>
      </c>
      <c r="D163" s="1">
        <f>35077</f>
        <v>35077</v>
      </c>
      <c r="E163" s="1">
        <f>34.2548828125</f>
        <v>34.2548828125</v>
      </c>
    </row>
    <row r="164" spans="3:5" x14ac:dyDescent="0.25">
      <c r="C164" s="1">
        <f>23130</f>
        <v>23130</v>
      </c>
      <c r="D164" s="1">
        <f>35076</f>
        <v>35076</v>
      </c>
      <c r="E164" s="1">
        <f>34.25390625</f>
        <v>34.25390625</v>
      </c>
    </row>
    <row r="165" spans="3:5" x14ac:dyDescent="0.25">
      <c r="C165" s="1">
        <f>23272</f>
        <v>23272</v>
      </c>
      <c r="D165" s="1">
        <f>35077</f>
        <v>35077</v>
      </c>
      <c r="E165" s="1">
        <f>34.2548828125</f>
        <v>34.2548828125</v>
      </c>
    </row>
    <row r="166" spans="3:5" x14ac:dyDescent="0.25">
      <c r="C166" s="1">
        <f>23445</f>
        <v>23445</v>
      </c>
      <c r="D166" s="1">
        <f>35076</f>
        <v>35076</v>
      </c>
      <c r="E166" s="1">
        <f>34.25390625</f>
        <v>34.25390625</v>
      </c>
    </row>
    <row r="167" spans="3:5" x14ac:dyDescent="0.25">
      <c r="C167" s="1">
        <f>23605</f>
        <v>23605</v>
      </c>
      <c r="D167" s="1">
        <f>35113</f>
        <v>35113</v>
      </c>
      <c r="E167" s="1">
        <f>34.2900390625</f>
        <v>34.2900390625</v>
      </c>
    </row>
    <row r="168" spans="3:5" x14ac:dyDescent="0.25">
      <c r="C168" s="1">
        <f>23728</f>
        <v>23728</v>
      </c>
      <c r="D168" s="1">
        <f>35712</f>
        <v>35712</v>
      </c>
      <c r="E168" s="1">
        <f>34.875</f>
        <v>34.875</v>
      </c>
    </row>
    <row r="169" spans="3:5" x14ac:dyDescent="0.25">
      <c r="C169" s="1">
        <f>23845</f>
        <v>23845</v>
      </c>
      <c r="D169" s="1">
        <f>35712</f>
        <v>35712</v>
      </c>
      <c r="E169" s="1">
        <f>34.875</f>
        <v>34.875</v>
      </c>
    </row>
    <row r="170" spans="3:5" x14ac:dyDescent="0.25">
      <c r="C170" s="1">
        <f>23960</f>
        <v>23960</v>
      </c>
      <c r="D170" s="1">
        <f>35712</f>
        <v>35712</v>
      </c>
      <c r="E170" s="1">
        <f>34.875</f>
        <v>34.875</v>
      </c>
    </row>
    <row r="171" spans="3:5" x14ac:dyDescent="0.25">
      <c r="C171" s="1">
        <f>24077</f>
        <v>24077</v>
      </c>
      <c r="D171" s="1">
        <f>35712</f>
        <v>35712</v>
      </c>
      <c r="E171" s="1">
        <f>34.875</f>
        <v>34.875</v>
      </c>
    </row>
    <row r="172" spans="3:5" x14ac:dyDescent="0.25">
      <c r="C172" s="1">
        <f>24211</f>
        <v>24211</v>
      </c>
      <c r="D172" s="1">
        <f>35864</f>
        <v>35864</v>
      </c>
      <c r="E172" s="1">
        <f>35.0234375</f>
        <v>35.0234375</v>
      </c>
    </row>
    <row r="173" spans="3:5" x14ac:dyDescent="0.25">
      <c r="C173" s="1">
        <f>24327</f>
        <v>24327</v>
      </c>
      <c r="D173" s="1">
        <f>35792</f>
        <v>35792</v>
      </c>
      <c r="E173" s="1">
        <f>34.953125</f>
        <v>34.953125</v>
      </c>
    </row>
    <row r="174" spans="3:5" x14ac:dyDescent="0.25">
      <c r="C174" s="1">
        <f>24442</f>
        <v>24442</v>
      </c>
      <c r="D174" s="1">
        <f>35793</f>
        <v>35793</v>
      </c>
      <c r="E174" s="1">
        <f>34.9541015625</f>
        <v>34.9541015625</v>
      </c>
    </row>
    <row r="175" spans="3:5" x14ac:dyDescent="0.25">
      <c r="C175" s="1">
        <f>24558</f>
        <v>24558</v>
      </c>
      <c r="D175" s="1">
        <f>35792</f>
        <v>35792</v>
      </c>
      <c r="E175" s="1">
        <f>34.953125</f>
        <v>34.953125</v>
      </c>
    </row>
    <row r="176" spans="3:5" x14ac:dyDescent="0.25">
      <c r="C176" s="1">
        <f>24691</f>
        <v>24691</v>
      </c>
      <c r="D176" s="1">
        <f>35793</f>
        <v>35793</v>
      </c>
      <c r="E176" s="1">
        <f>34.9541015625</f>
        <v>34.9541015625</v>
      </c>
    </row>
    <row r="177" spans="3:5" x14ac:dyDescent="0.25">
      <c r="C177" s="1">
        <f>24812</f>
        <v>24812</v>
      </c>
      <c r="D177" s="1">
        <f>35792</f>
        <v>35792</v>
      </c>
      <c r="E177" s="1">
        <f t="shared" ref="E177:E182" si="10">34.953125</f>
        <v>34.953125</v>
      </c>
    </row>
    <row r="178" spans="3:5" x14ac:dyDescent="0.25">
      <c r="C178" s="1">
        <f>24946</f>
        <v>24946</v>
      </c>
      <c r="D178" s="1">
        <f>35792</f>
        <v>35792</v>
      </c>
      <c r="E178" s="1">
        <f t="shared" si="10"/>
        <v>34.953125</v>
      </c>
    </row>
    <row r="179" spans="3:5" x14ac:dyDescent="0.25">
      <c r="C179" s="1">
        <f>25059</f>
        <v>25059</v>
      </c>
      <c r="D179" s="1">
        <f>35792</f>
        <v>35792</v>
      </c>
      <c r="E179" s="1">
        <f t="shared" si="10"/>
        <v>34.953125</v>
      </c>
    </row>
    <row r="180" spans="3:5" x14ac:dyDescent="0.25">
      <c r="C180" s="1">
        <f>25172</f>
        <v>25172</v>
      </c>
      <c r="D180" s="1">
        <f>35792</f>
        <v>35792</v>
      </c>
      <c r="E180" s="1">
        <f t="shared" si="10"/>
        <v>34.953125</v>
      </c>
    </row>
    <row r="181" spans="3:5" x14ac:dyDescent="0.25">
      <c r="C181" s="1">
        <f>25300</f>
        <v>25300</v>
      </c>
      <c r="D181" s="1">
        <f>35792</f>
        <v>35792</v>
      </c>
      <c r="E181" s="1">
        <f t="shared" si="10"/>
        <v>34.953125</v>
      </c>
    </row>
    <row r="182" spans="3:5" x14ac:dyDescent="0.25">
      <c r="C182" s="1">
        <f>25425</f>
        <v>25425</v>
      </c>
      <c r="D182" s="1">
        <f>35792</f>
        <v>35792</v>
      </c>
      <c r="E182" s="1">
        <f t="shared" si="10"/>
        <v>34.953125</v>
      </c>
    </row>
    <row r="183" spans="3:5" x14ac:dyDescent="0.25">
      <c r="C183" s="1">
        <f>25558</f>
        <v>25558</v>
      </c>
      <c r="D183" s="1">
        <f>35793</f>
        <v>35793</v>
      </c>
      <c r="E183" s="1">
        <f>34.9541015625</f>
        <v>34.9541015625</v>
      </c>
    </row>
    <row r="184" spans="3:5" x14ac:dyDescent="0.25">
      <c r="C184" s="1">
        <f>25699</f>
        <v>25699</v>
      </c>
      <c r="D184" s="1">
        <f t="shared" ref="D184:D191" si="11">35792</f>
        <v>35792</v>
      </c>
      <c r="E184" s="1">
        <f t="shared" ref="E184:E191" si="12">34.953125</f>
        <v>34.953125</v>
      </c>
    </row>
    <row r="185" spans="3:5" x14ac:dyDescent="0.25">
      <c r="C185" s="1">
        <f>25829</f>
        <v>25829</v>
      </c>
      <c r="D185" s="1">
        <f t="shared" si="11"/>
        <v>35792</v>
      </c>
      <c r="E185" s="1">
        <f t="shared" si="12"/>
        <v>34.953125</v>
      </c>
    </row>
    <row r="186" spans="3:5" x14ac:dyDescent="0.25">
      <c r="C186" s="1">
        <f>25978</f>
        <v>25978</v>
      </c>
      <c r="D186" s="1">
        <f t="shared" si="11"/>
        <v>35792</v>
      </c>
      <c r="E186" s="1">
        <f t="shared" si="12"/>
        <v>34.953125</v>
      </c>
    </row>
    <row r="187" spans="3:5" x14ac:dyDescent="0.25">
      <c r="C187" s="1">
        <f>26100</f>
        <v>26100</v>
      </c>
      <c r="D187" s="1">
        <f t="shared" si="11"/>
        <v>35792</v>
      </c>
      <c r="E187" s="1">
        <f t="shared" si="12"/>
        <v>34.953125</v>
      </c>
    </row>
    <row r="188" spans="3:5" x14ac:dyDescent="0.25">
      <c r="C188" s="1">
        <f>26216</f>
        <v>26216</v>
      </c>
      <c r="D188" s="1">
        <f t="shared" si="11"/>
        <v>35792</v>
      </c>
      <c r="E188" s="1">
        <f t="shared" si="12"/>
        <v>34.953125</v>
      </c>
    </row>
    <row r="189" spans="3:5" x14ac:dyDescent="0.25">
      <c r="C189" s="1">
        <f>26338</f>
        <v>26338</v>
      </c>
      <c r="D189" s="1">
        <f t="shared" si="11"/>
        <v>35792</v>
      </c>
      <c r="E189" s="1">
        <f t="shared" si="12"/>
        <v>34.953125</v>
      </c>
    </row>
    <row r="190" spans="3:5" x14ac:dyDescent="0.25">
      <c r="C190" s="1">
        <f>26477</f>
        <v>26477</v>
      </c>
      <c r="D190" s="1">
        <f t="shared" si="11"/>
        <v>35792</v>
      </c>
      <c r="E190" s="1">
        <f t="shared" si="12"/>
        <v>34.953125</v>
      </c>
    </row>
    <row r="191" spans="3:5" x14ac:dyDescent="0.25">
      <c r="C191" s="1">
        <f>26612</f>
        <v>26612</v>
      </c>
      <c r="D191" s="1">
        <f t="shared" si="11"/>
        <v>35792</v>
      </c>
      <c r="E191" s="1">
        <f t="shared" si="12"/>
        <v>34.953125</v>
      </c>
    </row>
    <row r="192" spans="3:5" x14ac:dyDescent="0.25">
      <c r="C192" s="1">
        <f>26751</f>
        <v>26751</v>
      </c>
      <c r="D192" s="1">
        <f>35793</f>
        <v>35793</v>
      </c>
      <c r="E192" s="1">
        <f>34.9541015625</f>
        <v>34.9541015625</v>
      </c>
    </row>
    <row r="193" spans="3:5" x14ac:dyDescent="0.25">
      <c r="C193" s="1">
        <f>26875</f>
        <v>26875</v>
      </c>
      <c r="D193" s="1">
        <f>35792</f>
        <v>35792</v>
      </c>
      <c r="E193" s="1">
        <f>34.953125</f>
        <v>34.953125</v>
      </c>
    </row>
    <row r="194" spans="3:5" x14ac:dyDescent="0.25">
      <c r="C194" s="1">
        <f>27009</f>
        <v>27009</v>
      </c>
      <c r="D194" s="1">
        <f>35849</f>
        <v>35849</v>
      </c>
      <c r="E194" s="1">
        <f>35.0087890625</f>
        <v>35.0087890625</v>
      </c>
    </row>
    <row r="195" spans="3:5" x14ac:dyDescent="0.25">
      <c r="C195" s="1">
        <f>27128</f>
        <v>27128</v>
      </c>
      <c r="D195" s="1">
        <f>35936</f>
        <v>35936</v>
      </c>
      <c r="E195" s="1">
        <f>35.09375</f>
        <v>35.09375</v>
      </c>
    </row>
    <row r="196" spans="3:5" x14ac:dyDescent="0.25">
      <c r="C196" s="1">
        <f>27254</f>
        <v>27254</v>
      </c>
      <c r="D196" s="1">
        <f>35881</f>
        <v>35881</v>
      </c>
      <c r="E196" s="1">
        <f>35.0400390625</f>
        <v>35.0400390625</v>
      </c>
    </row>
    <row r="197" spans="3:5" x14ac:dyDescent="0.25">
      <c r="C197" s="1">
        <f>27384</f>
        <v>27384</v>
      </c>
      <c r="D197" s="1">
        <f>35880</f>
        <v>35880</v>
      </c>
      <c r="E197" s="1">
        <f t="shared" ref="E197:E202" si="13">35.0390625</f>
        <v>35.0390625</v>
      </c>
    </row>
    <row r="198" spans="3:5" x14ac:dyDescent="0.25">
      <c r="C198" s="1">
        <f>27500</f>
        <v>27500</v>
      </c>
      <c r="D198" s="1">
        <f>35880</f>
        <v>35880</v>
      </c>
      <c r="E198" s="1">
        <f t="shared" si="13"/>
        <v>35.0390625</v>
      </c>
    </row>
    <row r="199" spans="3:5" x14ac:dyDescent="0.25">
      <c r="C199" s="1">
        <f>27627</f>
        <v>27627</v>
      </c>
      <c r="D199" s="1">
        <f>35880</f>
        <v>35880</v>
      </c>
      <c r="E199" s="1">
        <f t="shared" si="13"/>
        <v>35.0390625</v>
      </c>
    </row>
    <row r="200" spans="3:5" x14ac:dyDescent="0.25">
      <c r="C200" s="1">
        <f>27779</f>
        <v>27779</v>
      </c>
      <c r="D200" s="1">
        <f>35880</f>
        <v>35880</v>
      </c>
      <c r="E200" s="1">
        <f t="shared" si="13"/>
        <v>35.0390625</v>
      </c>
    </row>
    <row r="201" spans="3:5" x14ac:dyDescent="0.25">
      <c r="C201" s="1">
        <f>27910</f>
        <v>27910</v>
      </c>
      <c r="D201" s="1">
        <f>35880</f>
        <v>35880</v>
      </c>
      <c r="E201" s="1">
        <f t="shared" si="13"/>
        <v>35.0390625</v>
      </c>
    </row>
    <row r="202" spans="3:5" x14ac:dyDescent="0.25">
      <c r="C202" s="1">
        <f>28039</f>
        <v>28039</v>
      </c>
      <c r="D202" s="1">
        <f>35880</f>
        <v>35880</v>
      </c>
      <c r="E202" s="1">
        <f t="shared" si="13"/>
        <v>35.0390625</v>
      </c>
    </row>
    <row r="203" spans="3:5" x14ac:dyDescent="0.25">
      <c r="C203" s="1">
        <f>28176</f>
        <v>28176</v>
      </c>
      <c r="D203" s="1">
        <f>35881</f>
        <v>35881</v>
      </c>
      <c r="E203" s="1">
        <f>35.0400390625</f>
        <v>35.0400390625</v>
      </c>
    </row>
    <row r="204" spans="3:5" x14ac:dyDescent="0.25">
      <c r="C204" s="1">
        <f>28308</f>
        <v>28308</v>
      </c>
      <c r="D204" s="1">
        <f>35880</f>
        <v>35880</v>
      </c>
      <c r="E204" s="1">
        <f>35.0390625</f>
        <v>35.0390625</v>
      </c>
    </row>
    <row r="205" spans="3:5" x14ac:dyDescent="0.25">
      <c r="C205" s="1">
        <f>28443</f>
        <v>28443</v>
      </c>
      <c r="D205" s="1">
        <f>35881</f>
        <v>35881</v>
      </c>
      <c r="E205" s="1">
        <f>35.0400390625</f>
        <v>35.0400390625</v>
      </c>
    </row>
    <row r="206" spans="3:5" x14ac:dyDescent="0.25">
      <c r="C206" s="1">
        <f>28580</f>
        <v>28580</v>
      </c>
      <c r="D206" s="1">
        <f>35880</f>
        <v>35880</v>
      </c>
      <c r="E206" s="1">
        <f t="shared" ref="E206:E211" si="14">35.0390625</f>
        <v>35.0390625</v>
      </c>
    </row>
    <row r="207" spans="3:5" x14ac:dyDescent="0.25">
      <c r="C207" s="1">
        <f>28715</f>
        <v>28715</v>
      </c>
      <c r="D207" s="1">
        <f>35880</f>
        <v>35880</v>
      </c>
      <c r="E207" s="1">
        <f t="shared" si="14"/>
        <v>35.0390625</v>
      </c>
    </row>
    <row r="208" spans="3:5" x14ac:dyDescent="0.25">
      <c r="C208" s="1">
        <f>28834</f>
        <v>28834</v>
      </c>
      <c r="D208" s="1">
        <f>35880</f>
        <v>35880</v>
      </c>
      <c r="E208" s="1">
        <f t="shared" si="14"/>
        <v>35.0390625</v>
      </c>
    </row>
    <row r="209" spans="3:5" x14ac:dyDescent="0.25">
      <c r="C209" s="1">
        <f>28973</f>
        <v>28973</v>
      </c>
      <c r="D209" s="1">
        <f>35880</f>
        <v>35880</v>
      </c>
      <c r="E209" s="1">
        <f t="shared" si="14"/>
        <v>35.0390625</v>
      </c>
    </row>
    <row r="210" spans="3:5" x14ac:dyDescent="0.25">
      <c r="C210" s="1">
        <f>29109</f>
        <v>29109</v>
      </c>
      <c r="D210" s="1">
        <f>35880</f>
        <v>35880</v>
      </c>
      <c r="E210" s="1">
        <f t="shared" si="14"/>
        <v>35.0390625</v>
      </c>
    </row>
    <row r="211" spans="3:5" x14ac:dyDescent="0.25">
      <c r="C211" s="1">
        <f>29239</f>
        <v>29239</v>
      </c>
      <c r="D211" s="1">
        <f>35880</f>
        <v>35880</v>
      </c>
      <c r="E211" s="1">
        <f t="shared" si="14"/>
        <v>35.0390625</v>
      </c>
    </row>
    <row r="212" spans="3:5" x14ac:dyDescent="0.25">
      <c r="C212" s="1">
        <f>29398</f>
        <v>29398</v>
      </c>
      <c r="D212" s="1">
        <f>35881</f>
        <v>35881</v>
      </c>
      <c r="E212" s="1">
        <f>35.0400390625</f>
        <v>35.0400390625</v>
      </c>
    </row>
    <row r="213" spans="3:5" x14ac:dyDescent="0.25">
      <c r="C213" s="1">
        <f>29524</f>
        <v>29524</v>
      </c>
      <c r="D213" s="1">
        <f>35880</f>
        <v>35880</v>
      </c>
      <c r="E213" s="1">
        <f>35.0390625</f>
        <v>35.0390625</v>
      </c>
    </row>
    <row r="214" spans="3:5" x14ac:dyDescent="0.25">
      <c r="C214" s="1">
        <f>29662</f>
        <v>29662</v>
      </c>
      <c r="D214" s="1">
        <f>35881</f>
        <v>35881</v>
      </c>
      <c r="E214" s="1">
        <f>35.0400390625</f>
        <v>35.0400390625</v>
      </c>
    </row>
    <row r="215" spans="3:5" x14ac:dyDescent="0.25">
      <c r="C215" s="1">
        <f>29789</f>
        <v>29789</v>
      </c>
      <c r="D215" s="1">
        <f>35880</f>
        <v>35880</v>
      </c>
      <c r="E215" s="1">
        <f>35.0390625</f>
        <v>35.0390625</v>
      </c>
    </row>
    <row r="216" spans="3:5" x14ac:dyDescent="0.25">
      <c r="C216" s="1">
        <f>29921</f>
        <v>29921</v>
      </c>
      <c r="D216" s="1">
        <f>35900</f>
        <v>35900</v>
      </c>
      <c r="E216" s="1">
        <f>35.05859375</f>
        <v>35.05859375</v>
      </c>
    </row>
    <row r="217" spans="3:5" x14ac:dyDescent="0.25">
      <c r="C217" s="1">
        <f>30088</f>
        <v>30088</v>
      </c>
      <c r="D217" s="1">
        <f>35908</f>
        <v>35908</v>
      </c>
      <c r="E217" s="1">
        <f>35.06640625</f>
        <v>35.06640625</v>
      </c>
    </row>
    <row r="218" spans="3:5" x14ac:dyDescent="0.25">
      <c r="C218" s="1">
        <f>30217</f>
        <v>30217</v>
      </c>
      <c r="D218" s="1">
        <f>35712</f>
        <v>35712</v>
      </c>
      <c r="E218" s="1">
        <f>34.875</f>
        <v>34.875</v>
      </c>
    </row>
    <row r="219" spans="3:5" x14ac:dyDescent="0.25">
      <c r="C219" s="1">
        <f>30336</f>
        <v>30336</v>
      </c>
      <c r="D219" s="1">
        <f>35712</f>
        <v>35712</v>
      </c>
      <c r="E219" s="1">
        <f>34.875</f>
        <v>34.875</v>
      </c>
    </row>
    <row r="220" spans="3:5" x14ac:dyDescent="0.25">
      <c r="C220" s="1">
        <f>30467</f>
        <v>30467</v>
      </c>
      <c r="D220" s="1">
        <f>35712</f>
        <v>35712</v>
      </c>
      <c r="E220" s="1">
        <f>34.875</f>
        <v>34.875</v>
      </c>
    </row>
    <row r="221" spans="3:5" x14ac:dyDescent="0.25">
      <c r="C221" s="1">
        <f>30614</f>
        <v>30614</v>
      </c>
      <c r="D221" s="1">
        <f>35712</f>
        <v>35712</v>
      </c>
      <c r="E221" s="1">
        <f>34.875</f>
        <v>34.875</v>
      </c>
    </row>
    <row r="222" spans="3:5" x14ac:dyDescent="0.25">
      <c r="C222" s="1">
        <f>30743</f>
        <v>30743</v>
      </c>
      <c r="D222" s="1">
        <f>35712</f>
        <v>35712</v>
      </c>
      <c r="E222" s="1">
        <f>34.875</f>
        <v>34.875</v>
      </c>
    </row>
    <row r="223" spans="3:5" x14ac:dyDescent="0.25">
      <c r="C223" s="1">
        <f>30869</f>
        <v>30869</v>
      </c>
      <c r="D223" s="1">
        <f>35713</f>
        <v>35713</v>
      </c>
      <c r="E223" s="1">
        <f>34.8759765625</f>
        <v>34.8759765625</v>
      </c>
    </row>
    <row r="224" spans="3:5" x14ac:dyDescent="0.25">
      <c r="C224" s="1">
        <f>31001</f>
        <v>31001</v>
      </c>
      <c r="D224" s="1">
        <f>35712</f>
        <v>35712</v>
      </c>
      <c r="E224" s="1">
        <f>34.875</f>
        <v>34.875</v>
      </c>
    </row>
    <row r="225" spans="3:5" x14ac:dyDescent="0.25">
      <c r="C225" s="1">
        <f>31127</f>
        <v>31127</v>
      </c>
      <c r="D225" s="1">
        <f>35713</f>
        <v>35713</v>
      </c>
      <c r="E225" s="1">
        <f>34.8759765625</f>
        <v>34.8759765625</v>
      </c>
    </row>
    <row r="226" spans="3:5" x14ac:dyDescent="0.25">
      <c r="C226" s="1">
        <f>31256</f>
        <v>31256</v>
      </c>
      <c r="D226" s="1">
        <f>35732</f>
        <v>35732</v>
      </c>
      <c r="E226" s="1">
        <f>34.89453125</f>
        <v>34.89453125</v>
      </c>
    </row>
    <row r="227" spans="3:5" x14ac:dyDescent="0.25">
      <c r="C227" s="1">
        <f>31388</f>
        <v>31388</v>
      </c>
      <c r="D227" s="1">
        <f>35828</f>
        <v>35828</v>
      </c>
      <c r="E227" s="1">
        <f>34.98828125</f>
        <v>34.98828125</v>
      </c>
    </row>
    <row r="228" spans="3:5" x14ac:dyDescent="0.25">
      <c r="C228" s="1">
        <f>31518</f>
        <v>31518</v>
      </c>
      <c r="D228" s="1">
        <f>35868</f>
        <v>35868</v>
      </c>
      <c r="E228" s="1">
        <f t="shared" ref="E228:E233" si="15">35.02734375</f>
        <v>35.02734375</v>
      </c>
    </row>
    <row r="229" spans="3:5" x14ac:dyDescent="0.25">
      <c r="C229" s="1">
        <f>31642</f>
        <v>31642</v>
      </c>
      <c r="D229" s="1">
        <f>35868</f>
        <v>35868</v>
      </c>
      <c r="E229" s="1">
        <f t="shared" si="15"/>
        <v>35.02734375</v>
      </c>
    </row>
    <row r="230" spans="3:5" x14ac:dyDescent="0.25">
      <c r="C230" s="1">
        <f>31777</f>
        <v>31777</v>
      </c>
      <c r="D230" s="1">
        <f>35868</f>
        <v>35868</v>
      </c>
      <c r="E230" s="1">
        <f t="shared" si="15"/>
        <v>35.02734375</v>
      </c>
    </row>
    <row r="231" spans="3:5" x14ac:dyDescent="0.25">
      <c r="C231" s="1">
        <f>31898</f>
        <v>31898</v>
      </c>
      <c r="D231" s="1">
        <f>35868</f>
        <v>35868</v>
      </c>
      <c r="E231" s="1">
        <f t="shared" si="15"/>
        <v>35.02734375</v>
      </c>
    </row>
    <row r="232" spans="3:5" x14ac:dyDescent="0.25">
      <c r="C232" s="1">
        <f>32018</f>
        <v>32018</v>
      </c>
      <c r="D232" s="1">
        <f>35868</f>
        <v>35868</v>
      </c>
      <c r="E232" s="1">
        <f t="shared" si="15"/>
        <v>35.02734375</v>
      </c>
    </row>
    <row r="233" spans="3:5" x14ac:dyDescent="0.25">
      <c r="C233" s="1">
        <f>32139</f>
        <v>32139</v>
      </c>
      <c r="D233" s="1">
        <f>35868</f>
        <v>35868</v>
      </c>
      <c r="E233" s="1">
        <f t="shared" si="15"/>
        <v>35.02734375</v>
      </c>
    </row>
    <row r="234" spans="3:5" x14ac:dyDescent="0.25">
      <c r="C234" s="1">
        <f>32271</f>
        <v>32271</v>
      </c>
      <c r="D234" s="1">
        <f>35869</f>
        <v>35869</v>
      </c>
      <c r="E234" s="1">
        <f>35.0283203125</f>
        <v>35.0283203125</v>
      </c>
    </row>
    <row r="235" spans="3:5" x14ac:dyDescent="0.25">
      <c r="C235" s="1">
        <f>32401</f>
        <v>32401</v>
      </c>
      <c r="D235" s="1">
        <f>35868</f>
        <v>35868</v>
      </c>
      <c r="E235" s="1">
        <f>35.02734375</f>
        <v>35.02734375</v>
      </c>
    </row>
    <row r="236" spans="3:5" x14ac:dyDescent="0.25">
      <c r="C236" s="1">
        <f>32538</f>
        <v>32538</v>
      </c>
      <c r="D236" s="1">
        <f>35869</f>
        <v>35869</v>
      </c>
      <c r="E236" s="1">
        <f>35.0283203125</f>
        <v>35.0283203125</v>
      </c>
    </row>
    <row r="237" spans="3:5" x14ac:dyDescent="0.25">
      <c r="C237" s="1">
        <f>32757</f>
        <v>32757</v>
      </c>
      <c r="D237" s="1">
        <f>35712</f>
        <v>35712</v>
      </c>
      <c r="E237" s="1">
        <f>34.875</f>
        <v>34.875</v>
      </c>
    </row>
    <row r="238" spans="3:5" x14ac:dyDescent="0.25">
      <c r="C238" s="1">
        <f>32898</f>
        <v>32898</v>
      </c>
      <c r="D238" s="1">
        <f>35712</f>
        <v>35712</v>
      </c>
      <c r="E238" s="1">
        <f>34.875</f>
        <v>34.875</v>
      </c>
    </row>
    <row r="239" spans="3:5" x14ac:dyDescent="0.25">
      <c r="C239" s="1">
        <f>33035</f>
        <v>33035</v>
      </c>
      <c r="D239" s="1">
        <f>35712</f>
        <v>35712</v>
      </c>
      <c r="E239" s="1">
        <f>34.875</f>
        <v>34.875</v>
      </c>
    </row>
    <row r="240" spans="3:5" x14ac:dyDescent="0.25">
      <c r="C240" s="1">
        <f>33204</f>
        <v>33204</v>
      </c>
      <c r="D240" s="1">
        <f>35788</f>
        <v>35788</v>
      </c>
      <c r="E240" s="1">
        <f>34.94921875</f>
        <v>34.94921875</v>
      </c>
    </row>
    <row r="241" spans="3:5" x14ac:dyDescent="0.25">
      <c r="C241" s="1">
        <f>33338</f>
        <v>33338</v>
      </c>
      <c r="D241" s="1">
        <f>35788</f>
        <v>35788</v>
      </c>
      <c r="E241" s="1">
        <f>34.94921875</f>
        <v>34.94921875</v>
      </c>
    </row>
    <row r="242" spans="3:5" x14ac:dyDescent="0.25">
      <c r="C242" s="1">
        <f>33477</f>
        <v>33477</v>
      </c>
      <c r="D242" s="1">
        <f>35789</f>
        <v>35789</v>
      </c>
      <c r="E242" s="1">
        <f>34.9501953125</f>
        <v>34.9501953125</v>
      </c>
    </row>
    <row r="243" spans="3:5" x14ac:dyDescent="0.25">
      <c r="C243" s="1">
        <f>33618</f>
        <v>33618</v>
      </c>
      <c r="D243" s="1">
        <f>35788</f>
        <v>35788</v>
      </c>
      <c r="E243" s="1">
        <f>34.94921875</f>
        <v>34.94921875</v>
      </c>
    </row>
    <row r="244" spans="3:5" x14ac:dyDescent="0.25">
      <c r="C244" s="1">
        <f>33792</f>
        <v>33792</v>
      </c>
      <c r="D244" s="1">
        <f>35817</f>
        <v>35817</v>
      </c>
      <c r="E244" s="1">
        <f>34.9775390625</f>
        <v>34.9775390625</v>
      </c>
    </row>
    <row r="245" spans="3:5" x14ac:dyDescent="0.25">
      <c r="C245" s="1">
        <f>33943</f>
        <v>33943</v>
      </c>
      <c r="D245" s="1">
        <f>35816</f>
        <v>35816</v>
      </c>
      <c r="E245" s="1">
        <f>34.9765625</f>
        <v>34.9765625</v>
      </c>
    </row>
    <row r="246" spans="3:5" x14ac:dyDescent="0.25">
      <c r="C246" s="1">
        <f>34114</f>
        <v>34114</v>
      </c>
      <c r="D246" s="1">
        <f>35816</f>
        <v>35816</v>
      </c>
      <c r="E246" s="1">
        <f>34.9765625</f>
        <v>34.9765625</v>
      </c>
    </row>
    <row r="247" spans="3:5" x14ac:dyDescent="0.25">
      <c r="C247" s="1">
        <f>34280</f>
        <v>34280</v>
      </c>
      <c r="D247" s="1">
        <f>35832</f>
        <v>35832</v>
      </c>
      <c r="E247" s="1">
        <f>34.9921875</f>
        <v>34.9921875</v>
      </c>
    </row>
    <row r="248" spans="3:5" x14ac:dyDescent="0.25">
      <c r="C248" s="1">
        <f>34443</f>
        <v>34443</v>
      </c>
      <c r="D248" s="1">
        <f>35832</f>
        <v>35832</v>
      </c>
      <c r="E248" s="1">
        <f>34.9921875</f>
        <v>34.9921875</v>
      </c>
    </row>
    <row r="249" spans="3:5" x14ac:dyDescent="0.25">
      <c r="C249" s="1">
        <f>34616</f>
        <v>34616</v>
      </c>
      <c r="D249" s="1">
        <f>35833</f>
        <v>35833</v>
      </c>
      <c r="E249" s="1">
        <f>34.9931640625</f>
        <v>34.9931640625</v>
      </c>
    </row>
    <row r="250" spans="3:5" x14ac:dyDescent="0.25">
      <c r="C250" s="1">
        <f>34751</f>
        <v>34751</v>
      </c>
      <c r="D250" s="1">
        <f>35856</f>
        <v>35856</v>
      </c>
      <c r="E250" s="1">
        <f>35.015625</f>
        <v>35.015625</v>
      </c>
    </row>
    <row r="251" spans="3:5" x14ac:dyDescent="0.25">
      <c r="C251" s="1">
        <f>34877</f>
        <v>34877</v>
      </c>
      <c r="D251" s="1">
        <f>35856</f>
        <v>35856</v>
      </c>
      <c r="E251" s="1">
        <f>35.015625</f>
        <v>35.015625</v>
      </c>
    </row>
    <row r="252" spans="3:5" x14ac:dyDescent="0.25">
      <c r="C252" s="1">
        <f>34998</f>
        <v>34998</v>
      </c>
      <c r="D252" s="1">
        <f>35856</f>
        <v>35856</v>
      </c>
      <c r="E252" s="1">
        <f>35.015625</f>
        <v>35.015625</v>
      </c>
    </row>
    <row r="253" spans="3:5" x14ac:dyDescent="0.25">
      <c r="C253" s="1">
        <f>35121</f>
        <v>35121</v>
      </c>
      <c r="D253" s="1">
        <f>35856</f>
        <v>35856</v>
      </c>
      <c r="E253" s="1">
        <f>35.015625</f>
        <v>35.015625</v>
      </c>
    </row>
    <row r="254" spans="3:5" x14ac:dyDescent="0.25">
      <c r="C254" s="1">
        <f>35246</f>
        <v>35246</v>
      </c>
      <c r="D254" s="1">
        <f>35872</f>
        <v>35872</v>
      </c>
      <c r="E254" s="1">
        <f>35.03125</f>
        <v>35.03125</v>
      </c>
    </row>
    <row r="255" spans="3:5" x14ac:dyDescent="0.25">
      <c r="C255" s="1">
        <f>35369</f>
        <v>35369</v>
      </c>
      <c r="D255" s="1">
        <f>35872</f>
        <v>35872</v>
      </c>
      <c r="E255" s="1">
        <f>35.03125</f>
        <v>35.03125</v>
      </c>
    </row>
    <row r="256" spans="3:5" x14ac:dyDescent="0.25">
      <c r="C256" s="1">
        <f>35515</f>
        <v>35515</v>
      </c>
      <c r="D256" s="1">
        <f>35873</f>
        <v>35873</v>
      </c>
      <c r="E256" s="1">
        <f>35.0322265625</f>
        <v>35.0322265625</v>
      </c>
    </row>
    <row r="257" spans="3:5" x14ac:dyDescent="0.25">
      <c r="C257" s="1">
        <f>35634</f>
        <v>35634</v>
      </c>
      <c r="D257" s="1">
        <f>35872</f>
        <v>35872</v>
      </c>
      <c r="E257" s="1">
        <f>35.03125</f>
        <v>35.03125</v>
      </c>
    </row>
    <row r="258" spans="3:5" x14ac:dyDescent="0.25">
      <c r="C258" s="1">
        <f>35769</f>
        <v>35769</v>
      </c>
      <c r="D258" s="1">
        <f>35877</f>
        <v>35877</v>
      </c>
      <c r="E258" s="1">
        <f>35.0361328125</f>
        <v>35.0361328125</v>
      </c>
    </row>
    <row r="259" spans="3:5" x14ac:dyDescent="0.25">
      <c r="C259" s="1">
        <f>35891</f>
        <v>35891</v>
      </c>
      <c r="D259" s="1">
        <f>35876</f>
        <v>35876</v>
      </c>
      <c r="E259" s="1">
        <f>35.03515625</f>
        <v>35.03515625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2016-01-08T15:46:55Z</cp:lastPrinted>
  <dcterms:created xsi:type="dcterms:W3CDTF">2016-01-08T15:46:55Z</dcterms:created>
  <dcterms:modified xsi:type="dcterms:W3CDTF">2016-01-08T15:45:09Z</dcterms:modified>
</cp:coreProperties>
</file>