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Titanium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3" i="2" l="1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I13" i="2" s="1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<sst xmlns="http://schemas.openxmlformats.org/spreadsheetml/2006/main" count="9" uniqueCount="9">
  <si>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</si>
  <si>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</si>
  <si>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</si>
  <si>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</si>
  <si>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297(114x)</t>
  </si>
  <si>
    <t>AVERAGE: 137(248x)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</si>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</sst>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Sheet1!$A$2:$A$115</c:f>
              <c:numCache>
                <c:formatCode>General</c:formatCode>
                <c:ptCount val="114"/>
                <c:pt idx="0">
                  <c:v>867</c:v>
                </c:pt>
                <c:pt idx="1">
                  <c:v>1207</c:v>
                </c:pt>
                <c:pt idx="2">
                  <c:v>1483</c:v>
                </c:pt>
                <c:pt idx="3">
                  <c:v>1792</c:v>
                </c:pt>
                <c:pt idx="4">
                  <c:v>2098</c:v>
                </c:pt>
                <c:pt idx="5">
                  <c:v>2391</c:v>
                </c:pt>
                <c:pt idx="6">
                  <c:v>2681</c:v>
                </c:pt>
                <c:pt idx="7">
                  <c:v>3002</c:v>
                </c:pt>
                <c:pt idx="8">
                  <c:v>3342</c:v>
                </c:pt>
                <c:pt idx="9">
                  <c:v>3755</c:v>
                </c:pt>
                <c:pt idx="10">
                  <c:v>4176</c:v>
                </c:pt>
                <c:pt idx="11">
                  <c:v>4573</c:v>
                </c:pt>
                <c:pt idx="12">
                  <c:v>4961</c:v>
                </c:pt>
                <c:pt idx="13">
                  <c:v>5355</c:v>
                </c:pt>
                <c:pt idx="14">
                  <c:v>5767</c:v>
                </c:pt>
                <c:pt idx="15">
                  <c:v>6066</c:v>
                </c:pt>
                <c:pt idx="16">
                  <c:v>6351</c:v>
                </c:pt>
                <c:pt idx="17">
                  <c:v>6669</c:v>
                </c:pt>
                <c:pt idx="18">
                  <c:v>6972</c:v>
                </c:pt>
                <c:pt idx="19">
                  <c:v>7277</c:v>
                </c:pt>
                <c:pt idx="20">
                  <c:v>7591</c:v>
                </c:pt>
                <c:pt idx="21">
                  <c:v>7871</c:v>
                </c:pt>
                <c:pt idx="22">
                  <c:v>8160</c:v>
                </c:pt>
                <c:pt idx="23">
                  <c:v>8446</c:v>
                </c:pt>
                <c:pt idx="24">
                  <c:v>8743</c:v>
                </c:pt>
                <c:pt idx="25">
                  <c:v>9045</c:v>
                </c:pt>
                <c:pt idx="26">
                  <c:v>9332</c:v>
                </c:pt>
                <c:pt idx="27">
                  <c:v>9624</c:v>
                </c:pt>
                <c:pt idx="28">
                  <c:v>9895</c:v>
                </c:pt>
                <c:pt idx="29">
                  <c:v>10189</c:v>
                </c:pt>
                <c:pt idx="30">
                  <c:v>10468</c:v>
                </c:pt>
                <c:pt idx="31">
                  <c:v>10745</c:v>
                </c:pt>
                <c:pt idx="32">
                  <c:v>11009</c:v>
                </c:pt>
                <c:pt idx="33">
                  <c:v>11315</c:v>
                </c:pt>
                <c:pt idx="34">
                  <c:v>11602</c:v>
                </c:pt>
                <c:pt idx="35">
                  <c:v>11894</c:v>
                </c:pt>
                <c:pt idx="36">
                  <c:v>12198</c:v>
                </c:pt>
                <c:pt idx="37">
                  <c:v>12478</c:v>
                </c:pt>
                <c:pt idx="38">
                  <c:v>12757</c:v>
                </c:pt>
                <c:pt idx="39">
                  <c:v>13037</c:v>
                </c:pt>
                <c:pt idx="40">
                  <c:v>13361</c:v>
                </c:pt>
                <c:pt idx="41">
                  <c:v>13635</c:v>
                </c:pt>
                <c:pt idx="42">
                  <c:v>13919</c:v>
                </c:pt>
                <c:pt idx="43">
                  <c:v>14233</c:v>
                </c:pt>
                <c:pt idx="44">
                  <c:v>14533</c:v>
                </c:pt>
                <c:pt idx="45">
                  <c:v>14813</c:v>
                </c:pt>
                <c:pt idx="46">
                  <c:v>15106</c:v>
                </c:pt>
                <c:pt idx="47">
                  <c:v>15384</c:v>
                </c:pt>
                <c:pt idx="48">
                  <c:v>15658</c:v>
                </c:pt>
                <c:pt idx="49">
                  <c:v>15949</c:v>
                </c:pt>
                <c:pt idx="50">
                  <c:v>16239</c:v>
                </c:pt>
                <c:pt idx="51">
                  <c:v>16530</c:v>
                </c:pt>
                <c:pt idx="52">
                  <c:v>16810</c:v>
                </c:pt>
                <c:pt idx="53">
                  <c:v>17084</c:v>
                </c:pt>
                <c:pt idx="54">
                  <c:v>17377</c:v>
                </c:pt>
                <c:pt idx="55">
                  <c:v>17716</c:v>
                </c:pt>
                <c:pt idx="56">
                  <c:v>17988</c:v>
                </c:pt>
                <c:pt idx="57">
                  <c:v>18265</c:v>
                </c:pt>
                <c:pt idx="58">
                  <c:v>18539</c:v>
                </c:pt>
                <c:pt idx="59">
                  <c:v>18826</c:v>
                </c:pt>
                <c:pt idx="60">
                  <c:v>19151</c:v>
                </c:pt>
                <c:pt idx="61">
                  <c:v>19474</c:v>
                </c:pt>
                <c:pt idx="62">
                  <c:v>19798</c:v>
                </c:pt>
                <c:pt idx="63">
                  <c:v>20084</c:v>
                </c:pt>
                <c:pt idx="64">
                  <c:v>20361</c:v>
                </c:pt>
                <c:pt idx="65">
                  <c:v>20668</c:v>
                </c:pt>
                <c:pt idx="66">
                  <c:v>20976</c:v>
                </c:pt>
                <c:pt idx="67">
                  <c:v>21270</c:v>
                </c:pt>
                <c:pt idx="68">
                  <c:v>21541</c:v>
                </c:pt>
                <c:pt idx="69">
                  <c:v>21850</c:v>
                </c:pt>
                <c:pt idx="70">
                  <c:v>22190</c:v>
                </c:pt>
                <c:pt idx="71">
                  <c:v>22511</c:v>
                </c:pt>
                <c:pt idx="72">
                  <c:v>22838</c:v>
                </c:pt>
                <c:pt idx="73">
                  <c:v>23158</c:v>
                </c:pt>
                <c:pt idx="74">
                  <c:v>23476</c:v>
                </c:pt>
                <c:pt idx="75">
                  <c:v>23783</c:v>
                </c:pt>
                <c:pt idx="76">
                  <c:v>24077</c:v>
                </c:pt>
                <c:pt idx="77">
                  <c:v>24374</c:v>
                </c:pt>
                <c:pt idx="78">
                  <c:v>24705</c:v>
                </c:pt>
                <c:pt idx="79">
                  <c:v>25027</c:v>
                </c:pt>
                <c:pt idx="80">
                  <c:v>25357</c:v>
                </c:pt>
                <c:pt idx="81">
                  <c:v>25677</c:v>
                </c:pt>
                <c:pt idx="82">
                  <c:v>25960</c:v>
                </c:pt>
                <c:pt idx="83">
                  <c:v>26238</c:v>
                </c:pt>
                <c:pt idx="84">
                  <c:v>26540</c:v>
                </c:pt>
                <c:pt idx="85">
                  <c:v>26817</c:v>
                </c:pt>
                <c:pt idx="86">
                  <c:v>27089</c:v>
                </c:pt>
                <c:pt idx="87">
                  <c:v>27368</c:v>
                </c:pt>
                <c:pt idx="88">
                  <c:v>27653</c:v>
                </c:pt>
                <c:pt idx="89">
                  <c:v>27923</c:v>
                </c:pt>
                <c:pt idx="90">
                  <c:v>28197</c:v>
                </c:pt>
                <c:pt idx="91">
                  <c:v>28481</c:v>
                </c:pt>
                <c:pt idx="92">
                  <c:v>28755</c:v>
                </c:pt>
                <c:pt idx="93">
                  <c:v>29037</c:v>
                </c:pt>
                <c:pt idx="94">
                  <c:v>29309</c:v>
                </c:pt>
                <c:pt idx="95">
                  <c:v>29590</c:v>
                </c:pt>
                <c:pt idx="96">
                  <c:v>29879</c:v>
                </c:pt>
                <c:pt idx="97">
                  <c:v>30172</c:v>
                </c:pt>
                <c:pt idx="98">
                  <c:v>30452</c:v>
                </c:pt>
                <c:pt idx="99">
                  <c:v>30733</c:v>
                </c:pt>
                <c:pt idx="100">
                  <c:v>31018</c:v>
                </c:pt>
                <c:pt idx="101">
                  <c:v>31302</c:v>
                </c:pt>
                <c:pt idx="102">
                  <c:v>31603</c:v>
                </c:pt>
                <c:pt idx="103">
                  <c:v>31909</c:v>
                </c:pt>
                <c:pt idx="104">
                  <c:v>32197</c:v>
                </c:pt>
                <c:pt idx="105">
                  <c:v>32497</c:v>
                </c:pt>
                <c:pt idx="106">
                  <c:v>32781</c:v>
                </c:pt>
                <c:pt idx="107">
                  <c:v>33075</c:v>
                </c:pt>
                <c:pt idx="108">
                  <c:v>33355</c:v>
                </c:pt>
                <c:pt idx="109">
                  <c:v>33679</c:v>
                </c:pt>
                <c:pt idx="110">
                  <c:v>33970</c:v>
                </c:pt>
                <c:pt idx="111">
                  <c:v>34272</c:v>
                </c:pt>
                <c:pt idx="112">
                  <c:v>34563</c:v>
                </c:pt>
                <c:pt idx="113">
                  <c:v>34837</c:v>
                </c:pt>
              </c:numCache>
            </c:numRef>
          </c:cat>
          <c:val>
            <c:numRef>
              <c:f>Sheet1!$B$2:$B$115</c:f>
              <c:numCache>
                <c:formatCode>General</c:formatCode>
                <c:ptCount val="114"/>
                <c:pt idx="0">
                  <c:v>0</c:v>
                </c:pt>
                <c:pt idx="1">
                  <c:v>17</c:v>
                </c:pt>
                <c:pt idx="2">
                  <c:v>26</c:v>
                </c:pt>
                <c:pt idx="3">
                  <c:v>24</c:v>
                </c:pt>
                <c:pt idx="4">
                  <c:v>16</c:v>
                </c:pt>
                <c:pt idx="5">
                  <c:v>17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29</c:v>
                </c:pt>
                <c:pt idx="16">
                  <c:v>12</c:v>
                </c:pt>
                <c:pt idx="17">
                  <c:v>9</c:v>
                </c:pt>
                <c:pt idx="18">
                  <c:v>29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24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17</c:v>
                </c:pt>
                <c:pt idx="66">
                  <c:v>4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23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15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15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5181936"/>
        <c:axId val="-1875183568"/>
      </c:lineChart>
      <c:catAx>
        <c:axId val="-187518193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7518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518356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7518193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Sheet1!$C$2:$C$249</c:f>
              <c:numCache>
                <c:formatCode>General</c:formatCode>
                <c:ptCount val="248"/>
                <c:pt idx="0">
                  <c:v>886</c:v>
                </c:pt>
                <c:pt idx="1">
                  <c:v>1012</c:v>
                </c:pt>
                <c:pt idx="2">
                  <c:v>1153</c:v>
                </c:pt>
                <c:pt idx="3">
                  <c:v>1280</c:v>
                </c:pt>
                <c:pt idx="4">
                  <c:v>1392</c:v>
                </c:pt>
                <c:pt idx="5">
                  <c:v>1548</c:v>
                </c:pt>
                <c:pt idx="6">
                  <c:v>1735</c:v>
                </c:pt>
                <c:pt idx="7">
                  <c:v>1955</c:v>
                </c:pt>
                <c:pt idx="8">
                  <c:v>2119</c:v>
                </c:pt>
                <c:pt idx="9">
                  <c:v>2268</c:v>
                </c:pt>
                <c:pt idx="10">
                  <c:v>2400</c:v>
                </c:pt>
                <c:pt idx="11">
                  <c:v>2557</c:v>
                </c:pt>
                <c:pt idx="12">
                  <c:v>2675</c:v>
                </c:pt>
                <c:pt idx="13">
                  <c:v>2827</c:v>
                </c:pt>
                <c:pt idx="14">
                  <c:v>2972</c:v>
                </c:pt>
                <c:pt idx="15">
                  <c:v>3101</c:v>
                </c:pt>
                <c:pt idx="16">
                  <c:v>3233</c:v>
                </c:pt>
                <c:pt idx="17">
                  <c:v>3390</c:v>
                </c:pt>
                <c:pt idx="18">
                  <c:v>3545</c:v>
                </c:pt>
                <c:pt idx="19">
                  <c:v>3707</c:v>
                </c:pt>
                <c:pt idx="20">
                  <c:v>3881</c:v>
                </c:pt>
                <c:pt idx="21">
                  <c:v>4049</c:v>
                </c:pt>
                <c:pt idx="22">
                  <c:v>4234</c:v>
                </c:pt>
                <c:pt idx="23">
                  <c:v>4379</c:v>
                </c:pt>
                <c:pt idx="24">
                  <c:v>4547</c:v>
                </c:pt>
                <c:pt idx="25">
                  <c:v>4713</c:v>
                </c:pt>
                <c:pt idx="26">
                  <c:v>4874</c:v>
                </c:pt>
                <c:pt idx="27">
                  <c:v>5050</c:v>
                </c:pt>
                <c:pt idx="28">
                  <c:v>5208</c:v>
                </c:pt>
                <c:pt idx="29">
                  <c:v>5368</c:v>
                </c:pt>
                <c:pt idx="30">
                  <c:v>5575</c:v>
                </c:pt>
                <c:pt idx="31">
                  <c:v>5727</c:v>
                </c:pt>
                <c:pt idx="32">
                  <c:v>5857</c:v>
                </c:pt>
                <c:pt idx="33">
                  <c:v>6068</c:v>
                </c:pt>
                <c:pt idx="34">
                  <c:v>6203</c:v>
                </c:pt>
                <c:pt idx="35">
                  <c:v>6335</c:v>
                </c:pt>
                <c:pt idx="36">
                  <c:v>6522</c:v>
                </c:pt>
                <c:pt idx="37">
                  <c:v>6652</c:v>
                </c:pt>
                <c:pt idx="38">
                  <c:v>6847</c:v>
                </c:pt>
                <c:pt idx="39">
                  <c:v>6998</c:v>
                </c:pt>
                <c:pt idx="40">
                  <c:v>7173</c:v>
                </c:pt>
                <c:pt idx="41">
                  <c:v>7301</c:v>
                </c:pt>
                <c:pt idx="42">
                  <c:v>7425</c:v>
                </c:pt>
                <c:pt idx="43">
                  <c:v>7564</c:v>
                </c:pt>
                <c:pt idx="44">
                  <c:v>7703</c:v>
                </c:pt>
                <c:pt idx="45">
                  <c:v>7828</c:v>
                </c:pt>
                <c:pt idx="46">
                  <c:v>7984</c:v>
                </c:pt>
                <c:pt idx="47">
                  <c:v>8127</c:v>
                </c:pt>
                <c:pt idx="48">
                  <c:v>8250</c:v>
                </c:pt>
                <c:pt idx="49">
                  <c:v>8370</c:v>
                </c:pt>
                <c:pt idx="50">
                  <c:v>8515</c:v>
                </c:pt>
                <c:pt idx="51">
                  <c:v>8644</c:v>
                </c:pt>
                <c:pt idx="52">
                  <c:v>8779</c:v>
                </c:pt>
                <c:pt idx="53">
                  <c:v>8950</c:v>
                </c:pt>
                <c:pt idx="54">
                  <c:v>9072</c:v>
                </c:pt>
                <c:pt idx="55">
                  <c:v>9204</c:v>
                </c:pt>
                <c:pt idx="56">
                  <c:v>9335</c:v>
                </c:pt>
                <c:pt idx="57">
                  <c:v>9462</c:v>
                </c:pt>
                <c:pt idx="58">
                  <c:v>9597</c:v>
                </c:pt>
                <c:pt idx="59">
                  <c:v>9718</c:v>
                </c:pt>
                <c:pt idx="60">
                  <c:v>9839</c:v>
                </c:pt>
                <c:pt idx="61">
                  <c:v>9966</c:v>
                </c:pt>
                <c:pt idx="62">
                  <c:v>10090</c:v>
                </c:pt>
                <c:pt idx="63">
                  <c:v>10235</c:v>
                </c:pt>
                <c:pt idx="64">
                  <c:v>10348</c:v>
                </c:pt>
                <c:pt idx="65">
                  <c:v>10475</c:v>
                </c:pt>
                <c:pt idx="66">
                  <c:v>10607</c:v>
                </c:pt>
                <c:pt idx="67">
                  <c:v>10730</c:v>
                </c:pt>
                <c:pt idx="68">
                  <c:v>10854</c:v>
                </c:pt>
                <c:pt idx="69">
                  <c:v>10978</c:v>
                </c:pt>
                <c:pt idx="70">
                  <c:v>11111</c:v>
                </c:pt>
                <c:pt idx="71">
                  <c:v>11237</c:v>
                </c:pt>
                <c:pt idx="72">
                  <c:v>11365</c:v>
                </c:pt>
                <c:pt idx="73">
                  <c:v>11512</c:v>
                </c:pt>
                <c:pt idx="74">
                  <c:v>11661</c:v>
                </c:pt>
                <c:pt idx="75">
                  <c:v>11784</c:v>
                </c:pt>
                <c:pt idx="76">
                  <c:v>11914</c:v>
                </c:pt>
                <c:pt idx="77">
                  <c:v>12049</c:v>
                </c:pt>
                <c:pt idx="78">
                  <c:v>12184</c:v>
                </c:pt>
                <c:pt idx="79">
                  <c:v>12336</c:v>
                </c:pt>
                <c:pt idx="80">
                  <c:v>12460</c:v>
                </c:pt>
                <c:pt idx="81">
                  <c:v>12594</c:v>
                </c:pt>
                <c:pt idx="82">
                  <c:v>12730</c:v>
                </c:pt>
                <c:pt idx="83">
                  <c:v>12857</c:v>
                </c:pt>
                <c:pt idx="84">
                  <c:v>12983</c:v>
                </c:pt>
                <c:pt idx="85">
                  <c:v>13156</c:v>
                </c:pt>
                <c:pt idx="86">
                  <c:v>13290</c:v>
                </c:pt>
                <c:pt idx="87">
                  <c:v>13417</c:v>
                </c:pt>
                <c:pt idx="88">
                  <c:v>13543</c:v>
                </c:pt>
                <c:pt idx="89">
                  <c:v>13680</c:v>
                </c:pt>
                <c:pt idx="90">
                  <c:v>13800</c:v>
                </c:pt>
                <c:pt idx="91">
                  <c:v>13943</c:v>
                </c:pt>
                <c:pt idx="92">
                  <c:v>14072</c:v>
                </c:pt>
                <c:pt idx="93">
                  <c:v>14202</c:v>
                </c:pt>
                <c:pt idx="94">
                  <c:v>14337</c:v>
                </c:pt>
                <c:pt idx="95">
                  <c:v>14474</c:v>
                </c:pt>
                <c:pt idx="96">
                  <c:v>14662</c:v>
                </c:pt>
                <c:pt idx="97">
                  <c:v>14789</c:v>
                </c:pt>
                <c:pt idx="98">
                  <c:v>14914</c:v>
                </c:pt>
                <c:pt idx="99">
                  <c:v>15066</c:v>
                </c:pt>
                <c:pt idx="100">
                  <c:v>15207</c:v>
                </c:pt>
                <c:pt idx="101">
                  <c:v>15332</c:v>
                </c:pt>
                <c:pt idx="102">
                  <c:v>15458</c:v>
                </c:pt>
                <c:pt idx="103">
                  <c:v>15592</c:v>
                </c:pt>
                <c:pt idx="104">
                  <c:v>15721</c:v>
                </c:pt>
                <c:pt idx="105">
                  <c:v>15878</c:v>
                </c:pt>
                <c:pt idx="106">
                  <c:v>16042</c:v>
                </c:pt>
                <c:pt idx="107">
                  <c:v>16178</c:v>
                </c:pt>
                <c:pt idx="108">
                  <c:v>16315</c:v>
                </c:pt>
                <c:pt idx="109">
                  <c:v>16428</c:v>
                </c:pt>
                <c:pt idx="110">
                  <c:v>16577</c:v>
                </c:pt>
                <c:pt idx="111">
                  <c:v>16697</c:v>
                </c:pt>
                <c:pt idx="112">
                  <c:v>16819</c:v>
                </c:pt>
                <c:pt idx="113">
                  <c:v>16945</c:v>
                </c:pt>
                <c:pt idx="114">
                  <c:v>17066</c:v>
                </c:pt>
                <c:pt idx="115">
                  <c:v>17197</c:v>
                </c:pt>
                <c:pt idx="116">
                  <c:v>17354</c:v>
                </c:pt>
                <c:pt idx="117">
                  <c:v>17513</c:v>
                </c:pt>
                <c:pt idx="118">
                  <c:v>17681</c:v>
                </c:pt>
                <c:pt idx="119">
                  <c:v>17816</c:v>
                </c:pt>
                <c:pt idx="120">
                  <c:v>17958</c:v>
                </c:pt>
                <c:pt idx="121">
                  <c:v>18089</c:v>
                </c:pt>
                <c:pt idx="122">
                  <c:v>18221</c:v>
                </c:pt>
                <c:pt idx="123">
                  <c:v>18345</c:v>
                </c:pt>
                <c:pt idx="124">
                  <c:v>18458</c:v>
                </c:pt>
                <c:pt idx="125">
                  <c:v>18581</c:v>
                </c:pt>
                <c:pt idx="126">
                  <c:v>18716</c:v>
                </c:pt>
                <c:pt idx="127">
                  <c:v>18853</c:v>
                </c:pt>
                <c:pt idx="128">
                  <c:v>18986</c:v>
                </c:pt>
                <c:pt idx="129">
                  <c:v>19112</c:v>
                </c:pt>
                <c:pt idx="130">
                  <c:v>19265</c:v>
                </c:pt>
                <c:pt idx="131">
                  <c:v>19403</c:v>
                </c:pt>
                <c:pt idx="132">
                  <c:v>19537</c:v>
                </c:pt>
                <c:pt idx="133">
                  <c:v>19674</c:v>
                </c:pt>
                <c:pt idx="134">
                  <c:v>19804</c:v>
                </c:pt>
                <c:pt idx="135">
                  <c:v>19926</c:v>
                </c:pt>
                <c:pt idx="136">
                  <c:v>20046</c:v>
                </c:pt>
                <c:pt idx="137">
                  <c:v>20172</c:v>
                </c:pt>
                <c:pt idx="138">
                  <c:v>20288</c:v>
                </c:pt>
                <c:pt idx="139">
                  <c:v>20416</c:v>
                </c:pt>
                <c:pt idx="140">
                  <c:v>20541</c:v>
                </c:pt>
                <c:pt idx="141">
                  <c:v>20709</c:v>
                </c:pt>
                <c:pt idx="142">
                  <c:v>20884</c:v>
                </c:pt>
                <c:pt idx="143">
                  <c:v>21012</c:v>
                </c:pt>
                <c:pt idx="144">
                  <c:v>21137</c:v>
                </c:pt>
                <c:pt idx="145">
                  <c:v>21266</c:v>
                </c:pt>
                <c:pt idx="146">
                  <c:v>21387</c:v>
                </c:pt>
                <c:pt idx="147">
                  <c:v>21513</c:v>
                </c:pt>
                <c:pt idx="148">
                  <c:v>21668</c:v>
                </c:pt>
                <c:pt idx="149">
                  <c:v>21794</c:v>
                </c:pt>
                <c:pt idx="150">
                  <c:v>21959</c:v>
                </c:pt>
                <c:pt idx="151">
                  <c:v>22096</c:v>
                </c:pt>
                <c:pt idx="152">
                  <c:v>22240</c:v>
                </c:pt>
                <c:pt idx="153">
                  <c:v>22376</c:v>
                </c:pt>
                <c:pt idx="154">
                  <c:v>22513</c:v>
                </c:pt>
                <c:pt idx="155">
                  <c:v>22649</c:v>
                </c:pt>
                <c:pt idx="156">
                  <c:v>22785</c:v>
                </c:pt>
                <c:pt idx="157">
                  <c:v>22942</c:v>
                </c:pt>
                <c:pt idx="158">
                  <c:v>23088</c:v>
                </c:pt>
                <c:pt idx="159">
                  <c:v>23231</c:v>
                </c:pt>
                <c:pt idx="160">
                  <c:v>23368</c:v>
                </c:pt>
                <c:pt idx="161">
                  <c:v>23540</c:v>
                </c:pt>
                <c:pt idx="162">
                  <c:v>23710</c:v>
                </c:pt>
                <c:pt idx="163">
                  <c:v>23839</c:v>
                </c:pt>
                <c:pt idx="164">
                  <c:v>23978</c:v>
                </c:pt>
                <c:pt idx="165">
                  <c:v>24101</c:v>
                </c:pt>
                <c:pt idx="166">
                  <c:v>24238</c:v>
                </c:pt>
                <c:pt idx="167">
                  <c:v>24362</c:v>
                </c:pt>
                <c:pt idx="168">
                  <c:v>24510</c:v>
                </c:pt>
                <c:pt idx="169">
                  <c:v>24651</c:v>
                </c:pt>
                <c:pt idx="170">
                  <c:v>24806</c:v>
                </c:pt>
                <c:pt idx="171">
                  <c:v>24944</c:v>
                </c:pt>
                <c:pt idx="172">
                  <c:v>25094</c:v>
                </c:pt>
                <c:pt idx="173">
                  <c:v>25221</c:v>
                </c:pt>
                <c:pt idx="174">
                  <c:v>25365</c:v>
                </c:pt>
                <c:pt idx="175">
                  <c:v>25489</c:v>
                </c:pt>
                <c:pt idx="176">
                  <c:v>25623</c:v>
                </c:pt>
                <c:pt idx="177">
                  <c:v>25746</c:v>
                </c:pt>
                <c:pt idx="178">
                  <c:v>25870</c:v>
                </c:pt>
                <c:pt idx="179">
                  <c:v>25997</c:v>
                </c:pt>
                <c:pt idx="180">
                  <c:v>26119</c:v>
                </c:pt>
                <c:pt idx="181">
                  <c:v>26244</c:v>
                </c:pt>
                <c:pt idx="182">
                  <c:v>26361</c:v>
                </c:pt>
                <c:pt idx="183">
                  <c:v>26490</c:v>
                </c:pt>
                <c:pt idx="184">
                  <c:v>26642</c:v>
                </c:pt>
                <c:pt idx="185">
                  <c:v>26768</c:v>
                </c:pt>
                <c:pt idx="186">
                  <c:v>26893</c:v>
                </c:pt>
                <c:pt idx="187">
                  <c:v>27022</c:v>
                </c:pt>
                <c:pt idx="188">
                  <c:v>27147</c:v>
                </c:pt>
                <c:pt idx="189">
                  <c:v>27280</c:v>
                </c:pt>
                <c:pt idx="190">
                  <c:v>27410</c:v>
                </c:pt>
                <c:pt idx="191">
                  <c:v>27538</c:v>
                </c:pt>
                <c:pt idx="192">
                  <c:v>27661</c:v>
                </c:pt>
                <c:pt idx="193">
                  <c:v>27792</c:v>
                </c:pt>
                <c:pt idx="194">
                  <c:v>27918</c:v>
                </c:pt>
                <c:pt idx="195">
                  <c:v>28040</c:v>
                </c:pt>
                <c:pt idx="196">
                  <c:v>28163</c:v>
                </c:pt>
                <c:pt idx="197">
                  <c:v>28322</c:v>
                </c:pt>
                <c:pt idx="198">
                  <c:v>28445</c:v>
                </c:pt>
                <c:pt idx="199">
                  <c:v>28574</c:v>
                </c:pt>
                <c:pt idx="200">
                  <c:v>28691</c:v>
                </c:pt>
                <c:pt idx="201">
                  <c:v>28819</c:v>
                </c:pt>
                <c:pt idx="202">
                  <c:v>28972</c:v>
                </c:pt>
                <c:pt idx="203">
                  <c:v>29119</c:v>
                </c:pt>
                <c:pt idx="204">
                  <c:v>29241</c:v>
                </c:pt>
                <c:pt idx="205">
                  <c:v>29356</c:v>
                </c:pt>
                <c:pt idx="206">
                  <c:v>29480</c:v>
                </c:pt>
                <c:pt idx="207">
                  <c:v>29699</c:v>
                </c:pt>
                <c:pt idx="208">
                  <c:v>29824</c:v>
                </c:pt>
                <c:pt idx="209">
                  <c:v>29962</c:v>
                </c:pt>
                <c:pt idx="210">
                  <c:v>30103</c:v>
                </c:pt>
                <c:pt idx="211">
                  <c:v>30227</c:v>
                </c:pt>
                <c:pt idx="212">
                  <c:v>30347</c:v>
                </c:pt>
                <c:pt idx="213">
                  <c:v>30472</c:v>
                </c:pt>
                <c:pt idx="214">
                  <c:v>30595</c:v>
                </c:pt>
                <c:pt idx="215">
                  <c:v>30715</c:v>
                </c:pt>
                <c:pt idx="216">
                  <c:v>30876</c:v>
                </c:pt>
                <c:pt idx="217">
                  <c:v>31029</c:v>
                </c:pt>
                <c:pt idx="218">
                  <c:v>31153</c:v>
                </c:pt>
                <c:pt idx="219">
                  <c:v>31274</c:v>
                </c:pt>
                <c:pt idx="220">
                  <c:v>31413</c:v>
                </c:pt>
                <c:pt idx="221">
                  <c:v>31541</c:v>
                </c:pt>
                <c:pt idx="222">
                  <c:v>31675</c:v>
                </c:pt>
                <c:pt idx="223">
                  <c:v>31810</c:v>
                </c:pt>
                <c:pt idx="224">
                  <c:v>31952</c:v>
                </c:pt>
                <c:pt idx="225">
                  <c:v>32077</c:v>
                </c:pt>
                <c:pt idx="226">
                  <c:v>32209</c:v>
                </c:pt>
                <c:pt idx="227">
                  <c:v>32342</c:v>
                </c:pt>
                <c:pt idx="228">
                  <c:v>32504</c:v>
                </c:pt>
                <c:pt idx="229">
                  <c:v>32634</c:v>
                </c:pt>
                <c:pt idx="230">
                  <c:v>32762</c:v>
                </c:pt>
                <c:pt idx="231">
                  <c:v>32893</c:v>
                </c:pt>
                <c:pt idx="232">
                  <c:v>33053</c:v>
                </c:pt>
                <c:pt idx="233">
                  <c:v>33176</c:v>
                </c:pt>
                <c:pt idx="234">
                  <c:v>33302</c:v>
                </c:pt>
                <c:pt idx="235">
                  <c:v>33456</c:v>
                </c:pt>
                <c:pt idx="236">
                  <c:v>33600</c:v>
                </c:pt>
                <c:pt idx="237">
                  <c:v>33757</c:v>
                </c:pt>
                <c:pt idx="238">
                  <c:v>33887</c:v>
                </c:pt>
                <c:pt idx="239">
                  <c:v>34022</c:v>
                </c:pt>
                <c:pt idx="240">
                  <c:v>34178</c:v>
                </c:pt>
                <c:pt idx="241">
                  <c:v>34298</c:v>
                </c:pt>
                <c:pt idx="242">
                  <c:v>34421</c:v>
                </c:pt>
                <c:pt idx="243">
                  <c:v>34548</c:v>
                </c:pt>
                <c:pt idx="244">
                  <c:v>34677</c:v>
                </c:pt>
                <c:pt idx="245">
                  <c:v>34801</c:v>
                </c:pt>
                <c:pt idx="246">
                  <c:v>34923</c:v>
                </c:pt>
                <c:pt idx="247">
                  <c:v>35061</c:v>
                </c:pt>
              </c:numCache>
            </c:numRef>
          </c:cat>
          <c:val>
            <c:numRef>
              <c:f>Sheet1!$E$2:$E$249</c:f>
              <c:numCache>
                <c:formatCode>General</c:formatCode>
                <c:ptCount val="248"/>
                <c:pt idx="0">
                  <c:v>2.4169921875</c:v>
                </c:pt>
                <c:pt idx="1">
                  <c:v>3.796875</c:v>
                </c:pt>
                <c:pt idx="2">
                  <c:v>5.2978515625</c:v>
                </c:pt>
                <c:pt idx="3">
                  <c:v>11.494140625</c:v>
                </c:pt>
                <c:pt idx="4">
                  <c:v>13.2529296875</c:v>
                </c:pt>
                <c:pt idx="5">
                  <c:v>15.9267578125</c:v>
                </c:pt>
                <c:pt idx="6">
                  <c:v>21.01171875</c:v>
                </c:pt>
                <c:pt idx="7">
                  <c:v>22.9462890625</c:v>
                </c:pt>
                <c:pt idx="8">
                  <c:v>24.0244140625</c:v>
                </c:pt>
                <c:pt idx="9">
                  <c:v>24.4501953125</c:v>
                </c:pt>
                <c:pt idx="10">
                  <c:v>25.7568359375</c:v>
                </c:pt>
                <c:pt idx="11">
                  <c:v>26.958984375</c:v>
                </c:pt>
                <c:pt idx="12">
                  <c:v>26.8759765625</c:v>
                </c:pt>
                <c:pt idx="13">
                  <c:v>26.8759765625</c:v>
                </c:pt>
                <c:pt idx="14">
                  <c:v>26.8955078125</c:v>
                </c:pt>
                <c:pt idx="15">
                  <c:v>26.771484375</c:v>
                </c:pt>
                <c:pt idx="16">
                  <c:v>26.7705078125</c:v>
                </c:pt>
                <c:pt idx="17">
                  <c:v>26.7705078125</c:v>
                </c:pt>
                <c:pt idx="18">
                  <c:v>26.8095703125</c:v>
                </c:pt>
                <c:pt idx="19">
                  <c:v>26.810546875</c:v>
                </c:pt>
                <c:pt idx="20">
                  <c:v>26.8115234375</c:v>
                </c:pt>
                <c:pt idx="21">
                  <c:v>26.841796875</c:v>
                </c:pt>
                <c:pt idx="22">
                  <c:v>26.841796875</c:v>
                </c:pt>
                <c:pt idx="23">
                  <c:v>26.841796875</c:v>
                </c:pt>
                <c:pt idx="24">
                  <c:v>26.876953125</c:v>
                </c:pt>
                <c:pt idx="25">
                  <c:v>26.8779296875</c:v>
                </c:pt>
                <c:pt idx="26">
                  <c:v>26.876953125</c:v>
                </c:pt>
                <c:pt idx="27">
                  <c:v>26.9013671875</c:v>
                </c:pt>
                <c:pt idx="28">
                  <c:v>26.900390625</c:v>
                </c:pt>
                <c:pt idx="29">
                  <c:v>26.900390625</c:v>
                </c:pt>
                <c:pt idx="30">
                  <c:v>26.916015625</c:v>
                </c:pt>
                <c:pt idx="31">
                  <c:v>26.916015625</c:v>
                </c:pt>
                <c:pt idx="32">
                  <c:v>26.9345703125</c:v>
                </c:pt>
                <c:pt idx="33">
                  <c:v>27.6357421875</c:v>
                </c:pt>
                <c:pt idx="34">
                  <c:v>28.451171875</c:v>
                </c:pt>
                <c:pt idx="35">
                  <c:v>28.474609375</c:v>
                </c:pt>
                <c:pt idx="36">
                  <c:v>29.720703125</c:v>
                </c:pt>
                <c:pt idx="37">
                  <c:v>30.2099609375</c:v>
                </c:pt>
                <c:pt idx="38">
                  <c:v>31.712890625</c:v>
                </c:pt>
                <c:pt idx="39">
                  <c:v>32.791015625</c:v>
                </c:pt>
                <c:pt idx="40">
                  <c:v>33.591796875</c:v>
                </c:pt>
                <c:pt idx="41">
                  <c:v>35.08984375</c:v>
                </c:pt>
                <c:pt idx="42">
                  <c:v>35.08984375</c:v>
                </c:pt>
                <c:pt idx="43">
                  <c:v>35.08984375</c:v>
                </c:pt>
                <c:pt idx="44">
                  <c:v>35.28125</c:v>
                </c:pt>
                <c:pt idx="45">
                  <c:v>35.28125</c:v>
                </c:pt>
                <c:pt idx="46">
                  <c:v>35.5751953125</c:v>
                </c:pt>
                <c:pt idx="47">
                  <c:v>35.5859375</c:v>
                </c:pt>
                <c:pt idx="48">
                  <c:v>35.5908203125</c:v>
                </c:pt>
                <c:pt idx="49">
                  <c:v>35.58984375</c:v>
                </c:pt>
                <c:pt idx="50">
                  <c:v>35.58984375</c:v>
                </c:pt>
                <c:pt idx="51">
                  <c:v>35.58984375</c:v>
                </c:pt>
                <c:pt idx="52">
                  <c:v>35.59375</c:v>
                </c:pt>
                <c:pt idx="53">
                  <c:v>35.80078125</c:v>
                </c:pt>
                <c:pt idx="54">
                  <c:v>35.125</c:v>
                </c:pt>
                <c:pt idx="55">
                  <c:v>34.876953125</c:v>
                </c:pt>
                <c:pt idx="56">
                  <c:v>34.876953125</c:v>
                </c:pt>
                <c:pt idx="57">
                  <c:v>34.876953125</c:v>
                </c:pt>
                <c:pt idx="58">
                  <c:v>34.998046875</c:v>
                </c:pt>
                <c:pt idx="59">
                  <c:v>34.9990234375</c:v>
                </c:pt>
                <c:pt idx="60">
                  <c:v>34.998046875</c:v>
                </c:pt>
                <c:pt idx="61">
                  <c:v>34.9990234375</c:v>
                </c:pt>
                <c:pt idx="62">
                  <c:v>34.998046875</c:v>
                </c:pt>
                <c:pt idx="63">
                  <c:v>34.998046875</c:v>
                </c:pt>
                <c:pt idx="64">
                  <c:v>34.998046875</c:v>
                </c:pt>
                <c:pt idx="65">
                  <c:v>34.998046875</c:v>
                </c:pt>
                <c:pt idx="66">
                  <c:v>34.998046875</c:v>
                </c:pt>
                <c:pt idx="67">
                  <c:v>34.998046875</c:v>
                </c:pt>
                <c:pt idx="68">
                  <c:v>34.998046875</c:v>
                </c:pt>
                <c:pt idx="69">
                  <c:v>34.998046875</c:v>
                </c:pt>
                <c:pt idx="70">
                  <c:v>34.9990234375</c:v>
                </c:pt>
                <c:pt idx="71">
                  <c:v>34.998046875</c:v>
                </c:pt>
                <c:pt idx="72">
                  <c:v>35.005859375</c:v>
                </c:pt>
                <c:pt idx="73">
                  <c:v>35.005859375</c:v>
                </c:pt>
                <c:pt idx="74">
                  <c:v>35.15234375</c:v>
                </c:pt>
                <c:pt idx="75">
                  <c:v>35.1591796875</c:v>
                </c:pt>
                <c:pt idx="76">
                  <c:v>34.2021484375</c:v>
                </c:pt>
                <c:pt idx="77">
                  <c:v>34.2021484375</c:v>
                </c:pt>
                <c:pt idx="78">
                  <c:v>34.2021484375</c:v>
                </c:pt>
                <c:pt idx="79">
                  <c:v>34.2021484375</c:v>
                </c:pt>
                <c:pt idx="80">
                  <c:v>34.2021484375</c:v>
                </c:pt>
                <c:pt idx="81">
                  <c:v>34.203125</c:v>
                </c:pt>
                <c:pt idx="82">
                  <c:v>34.2021484375</c:v>
                </c:pt>
                <c:pt idx="83">
                  <c:v>34.203125</c:v>
                </c:pt>
                <c:pt idx="84">
                  <c:v>34.2021484375</c:v>
                </c:pt>
                <c:pt idx="85">
                  <c:v>34.203125</c:v>
                </c:pt>
                <c:pt idx="86">
                  <c:v>34.2021484375</c:v>
                </c:pt>
                <c:pt idx="87">
                  <c:v>34.203125</c:v>
                </c:pt>
                <c:pt idx="88">
                  <c:v>34.2021484375</c:v>
                </c:pt>
                <c:pt idx="89">
                  <c:v>34.2021484375</c:v>
                </c:pt>
                <c:pt idx="90">
                  <c:v>34.2021484375</c:v>
                </c:pt>
                <c:pt idx="91">
                  <c:v>34.2021484375</c:v>
                </c:pt>
                <c:pt idx="92">
                  <c:v>34.2021484375</c:v>
                </c:pt>
                <c:pt idx="93">
                  <c:v>34.2021484375</c:v>
                </c:pt>
                <c:pt idx="94">
                  <c:v>34.203125</c:v>
                </c:pt>
                <c:pt idx="95">
                  <c:v>34.2255859375</c:v>
                </c:pt>
                <c:pt idx="96">
                  <c:v>34.25390625</c:v>
                </c:pt>
                <c:pt idx="97">
                  <c:v>34.1708984375</c:v>
                </c:pt>
                <c:pt idx="98">
                  <c:v>34.171875</c:v>
                </c:pt>
                <c:pt idx="99">
                  <c:v>34.1708984375</c:v>
                </c:pt>
                <c:pt idx="100">
                  <c:v>34.3798828125</c:v>
                </c:pt>
                <c:pt idx="101">
                  <c:v>34.33984375</c:v>
                </c:pt>
                <c:pt idx="102">
                  <c:v>34.3408203125</c:v>
                </c:pt>
                <c:pt idx="103">
                  <c:v>34.33984375</c:v>
                </c:pt>
                <c:pt idx="104">
                  <c:v>34.3408203125</c:v>
                </c:pt>
                <c:pt idx="105">
                  <c:v>34.47265625</c:v>
                </c:pt>
                <c:pt idx="106">
                  <c:v>34.5283203125</c:v>
                </c:pt>
                <c:pt idx="107">
                  <c:v>34.52734375</c:v>
                </c:pt>
                <c:pt idx="108">
                  <c:v>34.5283203125</c:v>
                </c:pt>
                <c:pt idx="109">
                  <c:v>34.52734375</c:v>
                </c:pt>
                <c:pt idx="110">
                  <c:v>34.52734375</c:v>
                </c:pt>
                <c:pt idx="111">
                  <c:v>34.52734375</c:v>
                </c:pt>
                <c:pt idx="112">
                  <c:v>34.52734375</c:v>
                </c:pt>
                <c:pt idx="113">
                  <c:v>34.52734375</c:v>
                </c:pt>
                <c:pt idx="114">
                  <c:v>34.52734375</c:v>
                </c:pt>
                <c:pt idx="115">
                  <c:v>34.5283203125</c:v>
                </c:pt>
                <c:pt idx="116">
                  <c:v>34.52734375</c:v>
                </c:pt>
                <c:pt idx="117">
                  <c:v>34.5322265625</c:v>
                </c:pt>
                <c:pt idx="118">
                  <c:v>34.578125</c:v>
                </c:pt>
                <c:pt idx="119">
                  <c:v>34.2314453125</c:v>
                </c:pt>
                <c:pt idx="120">
                  <c:v>34.23046875</c:v>
                </c:pt>
                <c:pt idx="121">
                  <c:v>34.2314453125</c:v>
                </c:pt>
                <c:pt idx="122">
                  <c:v>34.3515625</c:v>
                </c:pt>
                <c:pt idx="123">
                  <c:v>34.3134765625</c:v>
                </c:pt>
                <c:pt idx="124">
                  <c:v>34.3125</c:v>
                </c:pt>
                <c:pt idx="125">
                  <c:v>34.3125</c:v>
                </c:pt>
                <c:pt idx="126">
                  <c:v>34.33984375</c:v>
                </c:pt>
                <c:pt idx="127">
                  <c:v>34.33984375</c:v>
                </c:pt>
                <c:pt idx="128">
                  <c:v>34.33984375</c:v>
                </c:pt>
                <c:pt idx="129">
                  <c:v>34.33984375</c:v>
                </c:pt>
                <c:pt idx="130">
                  <c:v>34.3564453125</c:v>
                </c:pt>
                <c:pt idx="131">
                  <c:v>34.35546875</c:v>
                </c:pt>
                <c:pt idx="132">
                  <c:v>34.3564453125</c:v>
                </c:pt>
                <c:pt idx="133">
                  <c:v>34.35546875</c:v>
                </c:pt>
                <c:pt idx="134">
                  <c:v>34.376953125</c:v>
                </c:pt>
                <c:pt idx="135">
                  <c:v>34.376953125</c:v>
                </c:pt>
                <c:pt idx="136">
                  <c:v>34.376953125</c:v>
                </c:pt>
                <c:pt idx="137">
                  <c:v>34.3779296875</c:v>
                </c:pt>
                <c:pt idx="138">
                  <c:v>34.396484375</c:v>
                </c:pt>
                <c:pt idx="139">
                  <c:v>34.396484375</c:v>
                </c:pt>
                <c:pt idx="140">
                  <c:v>34.412109375</c:v>
                </c:pt>
                <c:pt idx="141">
                  <c:v>34.462890625</c:v>
                </c:pt>
                <c:pt idx="142">
                  <c:v>34.283203125</c:v>
                </c:pt>
                <c:pt idx="143">
                  <c:v>34.283203125</c:v>
                </c:pt>
                <c:pt idx="144">
                  <c:v>34.283203125</c:v>
                </c:pt>
                <c:pt idx="145">
                  <c:v>34.283203125</c:v>
                </c:pt>
                <c:pt idx="146">
                  <c:v>34.283203125</c:v>
                </c:pt>
                <c:pt idx="147">
                  <c:v>34.283203125</c:v>
                </c:pt>
                <c:pt idx="148">
                  <c:v>34.2841796875</c:v>
                </c:pt>
                <c:pt idx="149">
                  <c:v>34.283203125</c:v>
                </c:pt>
                <c:pt idx="150">
                  <c:v>34.3935546875</c:v>
                </c:pt>
                <c:pt idx="151">
                  <c:v>34.455078125</c:v>
                </c:pt>
                <c:pt idx="152">
                  <c:v>34.455078125</c:v>
                </c:pt>
                <c:pt idx="153">
                  <c:v>34.455078125</c:v>
                </c:pt>
                <c:pt idx="154">
                  <c:v>34.455078125</c:v>
                </c:pt>
                <c:pt idx="155">
                  <c:v>34.455078125</c:v>
                </c:pt>
                <c:pt idx="156">
                  <c:v>34.455078125</c:v>
                </c:pt>
                <c:pt idx="157">
                  <c:v>34.4560546875</c:v>
                </c:pt>
                <c:pt idx="158">
                  <c:v>34.455078125</c:v>
                </c:pt>
                <c:pt idx="159">
                  <c:v>34.4560546875</c:v>
                </c:pt>
                <c:pt idx="160">
                  <c:v>34.455078125</c:v>
                </c:pt>
                <c:pt idx="161">
                  <c:v>34.455078125</c:v>
                </c:pt>
                <c:pt idx="162">
                  <c:v>35.4384765625</c:v>
                </c:pt>
                <c:pt idx="163">
                  <c:v>35.142578125</c:v>
                </c:pt>
                <c:pt idx="164">
                  <c:v>35.1416015625</c:v>
                </c:pt>
                <c:pt idx="165">
                  <c:v>35.1416015625</c:v>
                </c:pt>
                <c:pt idx="166">
                  <c:v>35.1416015625</c:v>
                </c:pt>
                <c:pt idx="167">
                  <c:v>35.2275390625</c:v>
                </c:pt>
                <c:pt idx="168">
                  <c:v>35.2275390625</c:v>
                </c:pt>
                <c:pt idx="169">
                  <c:v>35.2275390625</c:v>
                </c:pt>
                <c:pt idx="170">
                  <c:v>35.228515625</c:v>
                </c:pt>
                <c:pt idx="171">
                  <c:v>35.2275390625</c:v>
                </c:pt>
                <c:pt idx="172">
                  <c:v>35.2275390625</c:v>
                </c:pt>
                <c:pt idx="173">
                  <c:v>35.2275390625</c:v>
                </c:pt>
                <c:pt idx="174">
                  <c:v>35.2275390625</c:v>
                </c:pt>
                <c:pt idx="175">
                  <c:v>35.2275390625</c:v>
                </c:pt>
                <c:pt idx="176">
                  <c:v>35.2275390625</c:v>
                </c:pt>
                <c:pt idx="177">
                  <c:v>35.228515625</c:v>
                </c:pt>
                <c:pt idx="178">
                  <c:v>35.2275390625</c:v>
                </c:pt>
                <c:pt idx="179">
                  <c:v>35.2275390625</c:v>
                </c:pt>
                <c:pt idx="180">
                  <c:v>35.2275390625</c:v>
                </c:pt>
                <c:pt idx="181">
                  <c:v>35.2275390625</c:v>
                </c:pt>
                <c:pt idx="182">
                  <c:v>35.2275390625</c:v>
                </c:pt>
                <c:pt idx="183">
                  <c:v>35.2275390625</c:v>
                </c:pt>
                <c:pt idx="184">
                  <c:v>35.376953125</c:v>
                </c:pt>
                <c:pt idx="185">
                  <c:v>35.3876953125</c:v>
                </c:pt>
                <c:pt idx="186">
                  <c:v>35.388671875</c:v>
                </c:pt>
                <c:pt idx="187">
                  <c:v>35.3876953125</c:v>
                </c:pt>
                <c:pt idx="188">
                  <c:v>35.388671875</c:v>
                </c:pt>
                <c:pt idx="189">
                  <c:v>35.3876953125</c:v>
                </c:pt>
                <c:pt idx="190">
                  <c:v>35.3876953125</c:v>
                </c:pt>
                <c:pt idx="191">
                  <c:v>35.3876953125</c:v>
                </c:pt>
                <c:pt idx="192">
                  <c:v>35.3876953125</c:v>
                </c:pt>
                <c:pt idx="193">
                  <c:v>35.3876953125</c:v>
                </c:pt>
                <c:pt idx="194">
                  <c:v>35.3876953125</c:v>
                </c:pt>
                <c:pt idx="195">
                  <c:v>35.3876953125</c:v>
                </c:pt>
                <c:pt idx="196">
                  <c:v>35.3876953125</c:v>
                </c:pt>
                <c:pt idx="197">
                  <c:v>35.388671875</c:v>
                </c:pt>
                <c:pt idx="198">
                  <c:v>35.3876953125</c:v>
                </c:pt>
                <c:pt idx="199">
                  <c:v>35.388671875</c:v>
                </c:pt>
                <c:pt idx="200">
                  <c:v>35.3876953125</c:v>
                </c:pt>
                <c:pt idx="201">
                  <c:v>35.388671875</c:v>
                </c:pt>
                <c:pt idx="202">
                  <c:v>35.3876953125</c:v>
                </c:pt>
                <c:pt idx="203">
                  <c:v>35.388671875</c:v>
                </c:pt>
                <c:pt idx="204">
                  <c:v>35.3876953125</c:v>
                </c:pt>
                <c:pt idx="205">
                  <c:v>35.3876953125</c:v>
                </c:pt>
                <c:pt idx="206">
                  <c:v>35.3876953125</c:v>
                </c:pt>
                <c:pt idx="207">
                  <c:v>35.208984375</c:v>
                </c:pt>
                <c:pt idx="208">
                  <c:v>35.2119140625</c:v>
                </c:pt>
                <c:pt idx="209">
                  <c:v>35.212890625</c:v>
                </c:pt>
                <c:pt idx="210">
                  <c:v>35.2119140625</c:v>
                </c:pt>
                <c:pt idx="211">
                  <c:v>35.216796875</c:v>
                </c:pt>
                <c:pt idx="212">
                  <c:v>35.2158203125</c:v>
                </c:pt>
                <c:pt idx="213">
                  <c:v>35.2158203125</c:v>
                </c:pt>
                <c:pt idx="214">
                  <c:v>35.2158203125</c:v>
                </c:pt>
                <c:pt idx="215">
                  <c:v>35.2158203125</c:v>
                </c:pt>
                <c:pt idx="216">
                  <c:v>35.2861328125</c:v>
                </c:pt>
                <c:pt idx="217">
                  <c:v>35.3642578125</c:v>
                </c:pt>
                <c:pt idx="218">
                  <c:v>35.3681640625</c:v>
                </c:pt>
                <c:pt idx="219">
                  <c:v>35.3681640625</c:v>
                </c:pt>
                <c:pt idx="220">
                  <c:v>35.369140625</c:v>
                </c:pt>
                <c:pt idx="221">
                  <c:v>35.3681640625</c:v>
                </c:pt>
                <c:pt idx="222">
                  <c:v>35.369140625</c:v>
                </c:pt>
                <c:pt idx="223">
                  <c:v>35.3681640625</c:v>
                </c:pt>
                <c:pt idx="224">
                  <c:v>35.3681640625</c:v>
                </c:pt>
                <c:pt idx="225">
                  <c:v>35.3681640625</c:v>
                </c:pt>
                <c:pt idx="226">
                  <c:v>35.3681640625</c:v>
                </c:pt>
                <c:pt idx="227">
                  <c:v>35.3681640625</c:v>
                </c:pt>
                <c:pt idx="228">
                  <c:v>35.3759765625</c:v>
                </c:pt>
                <c:pt idx="229">
                  <c:v>35.1611328125</c:v>
                </c:pt>
                <c:pt idx="230">
                  <c:v>35.1611328125</c:v>
                </c:pt>
                <c:pt idx="231">
                  <c:v>35.162109375</c:v>
                </c:pt>
                <c:pt idx="232">
                  <c:v>35.2353515625</c:v>
                </c:pt>
                <c:pt idx="233">
                  <c:v>35.244140625</c:v>
                </c:pt>
                <c:pt idx="234">
                  <c:v>35.2431640625</c:v>
                </c:pt>
                <c:pt idx="235">
                  <c:v>35.244140625</c:v>
                </c:pt>
                <c:pt idx="236">
                  <c:v>35.2705078125</c:v>
                </c:pt>
                <c:pt idx="237">
                  <c:v>35.271484375</c:v>
                </c:pt>
                <c:pt idx="238">
                  <c:v>35.2705078125</c:v>
                </c:pt>
                <c:pt idx="239">
                  <c:v>35.2705078125</c:v>
                </c:pt>
                <c:pt idx="240">
                  <c:v>35.2861328125</c:v>
                </c:pt>
                <c:pt idx="241">
                  <c:v>35.2861328125</c:v>
                </c:pt>
                <c:pt idx="242">
                  <c:v>35.2861328125</c:v>
                </c:pt>
                <c:pt idx="243">
                  <c:v>35.3095703125</c:v>
                </c:pt>
                <c:pt idx="244">
                  <c:v>35.3095703125</c:v>
                </c:pt>
                <c:pt idx="245">
                  <c:v>35.3095703125</c:v>
                </c:pt>
                <c:pt idx="246">
                  <c:v>35.310546875</c:v>
                </c:pt>
                <c:pt idx="247">
                  <c:v>35.3251953125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5175408"/>
        <c:axId val="-1875175952"/>
      </c:lineChart>
      <c:catAx>
        <c:axId val="-187517540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7517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517595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7517540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49"/>
  <sheetViews>
    <sheetView tabSelected="1" workbookViewId="0">
      <selection activeCell="H14" sqref="H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867</f>
        <v>867</v>
      </c>
      <c r="B2" s="1">
        <f>0</f>
        <v>0</v>
      </c>
      <c r="C2" s="1">
        <f>886</f>
        <v>886</v>
      </c>
      <c r="D2" s="1">
        <f>2475</f>
        <v>2475</v>
      </c>
      <c r="E2" s="1">
        <f>2.4169921875</f>
        <v>2.4169921875</v>
      </c>
      <c r="G2" s="1">
        <f>297</f>
        <v>297</v>
      </c>
    </row>
    <row r="3" spans="1:10" x14ac:dyDescent="0.25">
      <c r="A3" s="1">
        <f>1207</f>
        <v>1207</v>
      </c>
      <c r="B3" s="1">
        <f>17</f>
        <v>17</v>
      </c>
      <c r="C3" s="1">
        <f>1012</f>
        <v>1012</v>
      </c>
      <c r="D3" s="1">
        <f>3888</f>
        <v>3888</v>
      </c>
      <c r="E3" s="1">
        <f>3.796875</f>
        <v>3.796875</v>
      </c>
    </row>
    <row r="4" spans="1:10" x14ac:dyDescent="0.25">
      <c r="A4" s="1">
        <f>1483</f>
        <v>1483</v>
      </c>
      <c r="B4" s="1">
        <f>26</f>
        <v>26</v>
      </c>
      <c r="C4" s="1">
        <f>1153</f>
        <v>1153</v>
      </c>
      <c r="D4" s="1">
        <f>5425</f>
        <v>5425</v>
      </c>
      <c r="E4" s="1">
        <f>5.2978515625</f>
        <v>5.2978515625</v>
      </c>
      <c r="G4" s="1" t="s">
        <v>5</v>
      </c>
    </row>
    <row r="5" spans="1:10" x14ac:dyDescent="0.25">
      <c r="A5" s="1">
        <f>1792</f>
        <v>1792</v>
      </c>
      <c r="B5" s="1">
        <f>24</f>
        <v>24</v>
      </c>
      <c r="C5" s="1">
        <f>1280</f>
        <v>1280</v>
      </c>
      <c r="D5" s="1">
        <f>11770</f>
        <v>11770</v>
      </c>
      <c r="E5" s="1">
        <f>11.494140625</f>
        <v>11.494140625</v>
      </c>
      <c r="G5" s="1">
        <f>137</f>
        <v>137</v>
      </c>
    </row>
    <row r="6" spans="1:10" x14ac:dyDescent="0.25">
      <c r="A6" s="1">
        <f>2098</f>
        <v>2098</v>
      </c>
      <c r="B6" s="1">
        <f>16</f>
        <v>16</v>
      </c>
      <c r="C6" s="1">
        <f>1392</f>
        <v>1392</v>
      </c>
      <c r="D6" s="1">
        <f>13571</f>
        <v>13571</v>
      </c>
      <c r="E6" s="1">
        <f>13.2529296875</f>
        <v>13.2529296875</v>
      </c>
    </row>
    <row r="7" spans="1:10" x14ac:dyDescent="0.25">
      <c r="A7" s="1">
        <f>2391</f>
        <v>2391</v>
      </c>
      <c r="B7" s="1">
        <f>17</f>
        <v>17</v>
      </c>
      <c r="C7" s="1">
        <f>1548</f>
        <v>1548</v>
      </c>
      <c r="D7" s="1">
        <f>16309</f>
        <v>16309</v>
      </c>
      <c r="E7" s="1">
        <f>15.9267578125</f>
        <v>15.9267578125</v>
      </c>
    </row>
    <row r="8" spans="1:10" x14ac:dyDescent="0.25">
      <c r="A8" s="1">
        <f>2681</f>
        <v>2681</v>
      </c>
      <c r="B8" s="1">
        <f>2</f>
        <v>2</v>
      </c>
      <c r="C8" s="1">
        <f>1735</f>
        <v>1735</v>
      </c>
      <c r="D8" s="1">
        <f>21516</f>
        <v>21516</v>
      </c>
      <c r="E8" s="1">
        <f>21.01171875</f>
        <v>21.01171875</v>
      </c>
    </row>
    <row r="9" spans="1:10" x14ac:dyDescent="0.25">
      <c r="A9" s="1">
        <f>3002</f>
        <v>3002</v>
      </c>
      <c r="B9" s="1">
        <f>7</f>
        <v>7</v>
      </c>
      <c r="C9" s="1">
        <f>1955</f>
        <v>1955</v>
      </c>
      <c r="D9" s="1">
        <f>23497</f>
        <v>23497</v>
      </c>
      <c r="E9" s="1">
        <f>22.9462890625</f>
        <v>22.9462890625</v>
      </c>
    </row>
    <row r="10" spans="1:10" x14ac:dyDescent="0.25">
      <c r="A10" s="1">
        <f>3342</f>
        <v>3342</v>
      </c>
      <c r="B10" s="1">
        <f>0</f>
        <v>0</v>
      </c>
      <c r="C10" s="1">
        <f>2119</f>
        <v>2119</v>
      </c>
      <c r="D10" s="1">
        <f>24601</f>
        <v>24601</v>
      </c>
      <c r="E10" s="1">
        <f>24.0244140625</f>
        <v>24.0244140625</v>
      </c>
    </row>
    <row r="11" spans="1:10" x14ac:dyDescent="0.25">
      <c r="A11" s="1">
        <f>3755</f>
        <v>3755</v>
      </c>
      <c r="B11" s="1">
        <f>0</f>
        <v>0</v>
      </c>
      <c r="C11" s="1">
        <f>2268</f>
        <v>2268</v>
      </c>
      <c r="D11" s="1">
        <f>25037</f>
        <v>25037</v>
      </c>
      <c r="E11" s="1">
        <f>24.4501953125</f>
        <v>24.4501953125</v>
      </c>
    </row>
    <row r="12" spans="1:10" x14ac:dyDescent="0.25">
      <c r="A12" s="1">
        <f>4176</f>
        <v>4176</v>
      </c>
      <c r="B12" s="1">
        <f>0</f>
        <v>0</v>
      </c>
      <c r="C12" s="1">
        <f>2400</f>
        <v>2400</v>
      </c>
      <c r="D12" s="1">
        <f>26375</f>
        <v>26375</v>
      </c>
      <c r="E12" s="1">
        <f>25.7568359375</f>
        <v>25.7568359375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4573</f>
        <v>4573</v>
      </c>
      <c r="B13" s="1">
        <f>2</f>
        <v>2</v>
      </c>
      <c r="C13" s="1">
        <f>2557</f>
        <v>2557</v>
      </c>
      <c r="D13" s="1">
        <f>27606</f>
        <v>27606</v>
      </c>
      <c r="E13" s="1">
        <f>26.958984375</f>
        <v>26.958984375</v>
      </c>
      <c r="H13" s="1">
        <f>AVERAGE(E15:E22)</f>
        <v>26.814453125</v>
      </c>
      <c r="I13" s="1">
        <f>MAX(E2:E568)</f>
        <v>35.80078125</v>
      </c>
      <c r="J13" s="1">
        <v>35</v>
      </c>
    </row>
    <row r="14" spans="1:10" x14ac:dyDescent="0.25">
      <c r="A14" s="1">
        <f>4961</f>
        <v>4961</v>
      </c>
      <c r="B14" s="1">
        <f>0</f>
        <v>0</v>
      </c>
      <c r="C14" s="1">
        <f>2675</f>
        <v>2675</v>
      </c>
      <c r="D14" s="1">
        <f>27521</f>
        <v>27521</v>
      </c>
      <c r="E14" s="1">
        <f>26.8759765625</f>
        <v>26.8759765625</v>
      </c>
    </row>
    <row r="15" spans="1:10" x14ac:dyDescent="0.25">
      <c r="A15" s="1">
        <f>5355</f>
        <v>5355</v>
      </c>
      <c r="B15" s="1">
        <f>0</f>
        <v>0</v>
      </c>
      <c r="C15" s="1">
        <f>2827</f>
        <v>2827</v>
      </c>
      <c r="D15" s="1">
        <f>27521</f>
        <v>27521</v>
      </c>
      <c r="E15" s="1">
        <f>26.8759765625</f>
        <v>26.8759765625</v>
      </c>
    </row>
    <row r="16" spans="1:10" x14ac:dyDescent="0.25">
      <c r="A16" s="1">
        <f>5767</f>
        <v>5767</v>
      </c>
      <c r="B16" s="1">
        <f>2</f>
        <v>2</v>
      </c>
      <c r="C16" s="1">
        <f>2972</f>
        <v>2972</v>
      </c>
      <c r="D16" s="1">
        <f>27541</f>
        <v>27541</v>
      </c>
      <c r="E16" s="1">
        <f>26.8955078125</f>
        <v>26.8955078125</v>
      </c>
    </row>
    <row r="17" spans="1:5" x14ac:dyDescent="0.25">
      <c r="A17" s="1">
        <f>6066</f>
        <v>6066</v>
      </c>
      <c r="B17" s="1">
        <f>29</f>
        <v>29</v>
      </c>
      <c r="C17" s="1">
        <f>3101</f>
        <v>3101</v>
      </c>
      <c r="D17" s="1">
        <f>27414</f>
        <v>27414</v>
      </c>
      <c r="E17" s="1">
        <f>26.771484375</f>
        <v>26.771484375</v>
      </c>
    </row>
    <row r="18" spans="1:5" x14ac:dyDescent="0.25">
      <c r="A18" s="1">
        <f>6351</f>
        <v>6351</v>
      </c>
      <c r="B18" s="1">
        <f>12</f>
        <v>12</v>
      </c>
      <c r="C18" s="1">
        <f>3233</f>
        <v>3233</v>
      </c>
      <c r="D18" s="1">
        <f>27413</f>
        <v>27413</v>
      </c>
      <c r="E18" s="1">
        <f>26.7705078125</f>
        <v>26.7705078125</v>
      </c>
    </row>
    <row r="19" spans="1:5" x14ac:dyDescent="0.25">
      <c r="A19" s="1">
        <f>6669</f>
        <v>6669</v>
      </c>
      <c r="B19" s="1">
        <f>9</f>
        <v>9</v>
      </c>
      <c r="C19" s="1">
        <f>3390</f>
        <v>3390</v>
      </c>
      <c r="D19" s="1">
        <f>27413</f>
        <v>27413</v>
      </c>
      <c r="E19" s="1">
        <f>26.7705078125</f>
        <v>26.7705078125</v>
      </c>
    </row>
    <row r="20" spans="1:5" x14ac:dyDescent="0.25">
      <c r="A20" s="1">
        <f>6972</f>
        <v>6972</v>
      </c>
      <c r="B20" s="1">
        <f>29</f>
        <v>29</v>
      </c>
      <c r="C20" s="1">
        <f>3545</f>
        <v>3545</v>
      </c>
      <c r="D20" s="1">
        <f>27453</f>
        <v>27453</v>
      </c>
      <c r="E20" s="1">
        <f>26.8095703125</f>
        <v>26.8095703125</v>
      </c>
    </row>
    <row r="21" spans="1:5" x14ac:dyDescent="0.25">
      <c r="A21" s="1">
        <f>7277</f>
        <v>7277</v>
      </c>
      <c r="B21" s="1">
        <f>6</f>
        <v>6</v>
      </c>
      <c r="C21" s="1">
        <f>3707</f>
        <v>3707</v>
      </c>
      <c r="D21" s="1">
        <f>27454</f>
        <v>27454</v>
      </c>
      <c r="E21" s="1">
        <f>26.810546875</f>
        <v>26.810546875</v>
      </c>
    </row>
    <row r="22" spans="1:5" x14ac:dyDescent="0.25">
      <c r="A22" s="1">
        <f>7591</f>
        <v>7591</v>
      </c>
      <c r="B22" s="1">
        <f>0</f>
        <v>0</v>
      </c>
      <c r="C22" s="1">
        <f>3881</f>
        <v>3881</v>
      </c>
      <c r="D22" s="1">
        <f>27455</f>
        <v>27455</v>
      </c>
      <c r="E22" s="1">
        <f>26.8115234375</f>
        <v>26.8115234375</v>
      </c>
    </row>
    <row r="23" spans="1:5" x14ac:dyDescent="0.25">
      <c r="A23" s="1">
        <f>7871</f>
        <v>7871</v>
      </c>
      <c r="B23" s="1">
        <f>0</f>
        <v>0</v>
      </c>
      <c r="C23" s="1">
        <f>4049</f>
        <v>4049</v>
      </c>
      <c r="D23" s="1">
        <f>27486</f>
        <v>27486</v>
      </c>
      <c r="E23" s="1">
        <f>26.841796875</f>
        <v>26.841796875</v>
      </c>
    </row>
    <row r="24" spans="1:5" x14ac:dyDescent="0.25">
      <c r="A24" s="1">
        <f>8160</f>
        <v>8160</v>
      </c>
      <c r="B24" s="1">
        <f>4</f>
        <v>4</v>
      </c>
      <c r="C24" s="1">
        <f>4234</f>
        <v>4234</v>
      </c>
      <c r="D24" s="1">
        <f>27486</f>
        <v>27486</v>
      </c>
      <c r="E24" s="1">
        <f>26.841796875</f>
        <v>26.841796875</v>
      </c>
    </row>
    <row r="25" spans="1:5" x14ac:dyDescent="0.25">
      <c r="A25" s="1">
        <f>8446</f>
        <v>8446</v>
      </c>
      <c r="B25" s="1">
        <f>0</f>
        <v>0</v>
      </c>
      <c r="C25" s="1">
        <f>4379</f>
        <v>4379</v>
      </c>
      <c r="D25" s="1">
        <f>27486</f>
        <v>27486</v>
      </c>
      <c r="E25" s="1">
        <f>26.841796875</f>
        <v>26.841796875</v>
      </c>
    </row>
    <row r="26" spans="1:5" x14ac:dyDescent="0.25">
      <c r="A26" s="1">
        <f>8743</f>
        <v>8743</v>
      </c>
      <c r="B26" s="1">
        <f>0</f>
        <v>0</v>
      </c>
      <c r="C26" s="1">
        <f>4547</f>
        <v>4547</v>
      </c>
      <c r="D26" s="1">
        <f>27522</f>
        <v>27522</v>
      </c>
      <c r="E26" s="1">
        <f>26.876953125</f>
        <v>26.876953125</v>
      </c>
    </row>
    <row r="27" spans="1:5" x14ac:dyDescent="0.25">
      <c r="A27" s="1">
        <f>9045</f>
        <v>9045</v>
      </c>
      <c r="B27" s="1">
        <f>43</f>
        <v>43</v>
      </c>
      <c r="C27" s="1">
        <f>4713</f>
        <v>4713</v>
      </c>
      <c r="D27" s="1">
        <f>27523</f>
        <v>27523</v>
      </c>
      <c r="E27" s="1">
        <f>26.8779296875</f>
        <v>26.8779296875</v>
      </c>
    </row>
    <row r="28" spans="1:5" x14ac:dyDescent="0.25">
      <c r="A28" s="1">
        <f>9332</f>
        <v>9332</v>
      </c>
      <c r="B28" s="1">
        <f>0</f>
        <v>0</v>
      </c>
      <c r="C28" s="1">
        <f>4874</f>
        <v>4874</v>
      </c>
      <c r="D28" s="1">
        <f>27522</f>
        <v>27522</v>
      </c>
      <c r="E28" s="1">
        <f>26.876953125</f>
        <v>26.876953125</v>
      </c>
    </row>
    <row r="29" spans="1:5" x14ac:dyDescent="0.25">
      <c r="A29" s="1">
        <f>9624</f>
        <v>9624</v>
      </c>
      <c r="B29" s="1">
        <f>2</f>
        <v>2</v>
      </c>
      <c r="C29" s="1">
        <f>5050</f>
        <v>5050</v>
      </c>
      <c r="D29" s="1">
        <f>27547</f>
        <v>27547</v>
      </c>
      <c r="E29" s="1">
        <f>26.9013671875</f>
        <v>26.9013671875</v>
      </c>
    </row>
    <row r="30" spans="1:5" x14ac:dyDescent="0.25">
      <c r="A30" s="1">
        <f>9895</f>
        <v>9895</v>
      </c>
      <c r="B30" s="1">
        <f>0</f>
        <v>0</v>
      </c>
      <c r="C30" s="1">
        <f>5208</f>
        <v>5208</v>
      </c>
      <c r="D30" s="1">
        <f>27546</f>
        <v>27546</v>
      </c>
      <c r="E30" s="1">
        <f>26.900390625</f>
        <v>26.900390625</v>
      </c>
    </row>
    <row r="31" spans="1:5" x14ac:dyDescent="0.25">
      <c r="A31" s="1">
        <f>10189</f>
        <v>10189</v>
      </c>
      <c r="B31" s="1">
        <f>0</f>
        <v>0</v>
      </c>
      <c r="C31" s="1">
        <f>5368</f>
        <v>5368</v>
      </c>
      <c r="D31" s="1">
        <f>27546</f>
        <v>27546</v>
      </c>
      <c r="E31" s="1">
        <f>26.900390625</f>
        <v>26.900390625</v>
      </c>
    </row>
    <row r="32" spans="1:5" x14ac:dyDescent="0.25">
      <c r="A32" s="1">
        <f>10468</f>
        <v>10468</v>
      </c>
      <c r="B32" s="1">
        <f>0</f>
        <v>0</v>
      </c>
      <c r="C32" s="1">
        <f>5575</f>
        <v>5575</v>
      </c>
      <c r="D32" s="1">
        <f>27562</f>
        <v>27562</v>
      </c>
      <c r="E32" s="1">
        <f>26.916015625</f>
        <v>26.916015625</v>
      </c>
    </row>
    <row r="33" spans="1:5" x14ac:dyDescent="0.25">
      <c r="A33" s="1">
        <f>10745</f>
        <v>10745</v>
      </c>
      <c r="B33" s="1">
        <f>0</f>
        <v>0</v>
      </c>
      <c r="C33" s="1">
        <f>5727</f>
        <v>5727</v>
      </c>
      <c r="D33" s="1">
        <f>27562</f>
        <v>27562</v>
      </c>
      <c r="E33" s="1">
        <f>26.916015625</f>
        <v>26.916015625</v>
      </c>
    </row>
    <row r="34" spans="1:5" x14ac:dyDescent="0.25">
      <c r="A34" s="1">
        <f>11009</f>
        <v>11009</v>
      </c>
      <c r="B34" s="1">
        <f>0</f>
        <v>0</v>
      </c>
      <c r="C34" s="1">
        <f>5857</f>
        <v>5857</v>
      </c>
      <c r="D34" s="1">
        <f>27581</f>
        <v>27581</v>
      </c>
      <c r="E34" s="1">
        <f>26.9345703125</f>
        <v>26.9345703125</v>
      </c>
    </row>
    <row r="35" spans="1:5" x14ac:dyDescent="0.25">
      <c r="A35" s="1">
        <f>11315</f>
        <v>11315</v>
      </c>
      <c r="B35" s="1">
        <f>0</f>
        <v>0</v>
      </c>
      <c r="C35" s="1">
        <f>6068</f>
        <v>6068</v>
      </c>
      <c r="D35" s="1">
        <f>28299</f>
        <v>28299</v>
      </c>
      <c r="E35" s="1">
        <f>27.6357421875</f>
        <v>27.6357421875</v>
      </c>
    </row>
    <row r="36" spans="1:5" x14ac:dyDescent="0.25">
      <c r="A36" s="1">
        <f>11602</f>
        <v>11602</v>
      </c>
      <c r="B36" s="1">
        <f>4</f>
        <v>4</v>
      </c>
      <c r="C36" s="1">
        <f>6203</f>
        <v>6203</v>
      </c>
      <c r="D36" s="1">
        <f>29134</f>
        <v>29134</v>
      </c>
      <c r="E36" s="1">
        <f>28.451171875</f>
        <v>28.451171875</v>
      </c>
    </row>
    <row r="37" spans="1:5" x14ac:dyDescent="0.25">
      <c r="A37" s="1">
        <f>11894</f>
        <v>11894</v>
      </c>
      <c r="B37" s="1">
        <f t="shared" ref="B37:B45" si="0">0</f>
        <v>0</v>
      </c>
      <c r="C37" s="1">
        <f>6335</f>
        <v>6335</v>
      </c>
      <c r="D37" s="1">
        <f>29158</f>
        <v>29158</v>
      </c>
      <c r="E37" s="1">
        <f>28.474609375</f>
        <v>28.474609375</v>
      </c>
    </row>
    <row r="38" spans="1:5" x14ac:dyDescent="0.25">
      <c r="A38" s="1">
        <f>12198</f>
        <v>12198</v>
      </c>
      <c r="B38" s="1">
        <f t="shared" si="0"/>
        <v>0</v>
      </c>
      <c r="C38" s="1">
        <f>6522</f>
        <v>6522</v>
      </c>
      <c r="D38" s="1">
        <f>30434</f>
        <v>30434</v>
      </c>
      <c r="E38" s="1">
        <f>29.720703125</f>
        <v>29.720703125</v>
      </c>
    </row>
    <row r="39" spans="1:5" x14ac:dyDescent="0.25">
      <c r="A39" s="1">
        <f>12478</f>
        <v>12478</v>
      </c>
      <c r="B39" s="1">
        <f t="shared" si="0"/>
        <v>0</v>
      </c>
      <c r="C39" s="1">
        <f>6652</f>
        <v>6652</v>
      </c>
      <c r="D39" s="1">
        <f>30935</f>
        <v>30935</v>
      </c>
      <c r="E39" s="1">
        <f>30.2099609375</f>
        <v>30.2099609375</v>
      </c>
    </row>
    <row r="40" spans="1:5" x14ac:dyDescent="0.25">
      <c r="A40" s="1">
        <f>12757</f>
        <v>12757</v>
      </c>
      <c r="B40" s="1">
        <f t="shared" si="0"/>
        <v>0</v>
      </c>
      <c r="C40" s="1">
        <f>6847</f>
        <v>6847</v>
      </c>
      <c r="D40" s="1">
        <f>32474</f>
        <v>32474</v>
      </c>
      <c r="E40" s="1">
        <f>31.712890625</f>
        <v>31.712890625</v>
      </c>
    </row>
    <row r="41" spans="1:5" x14ac:dyDescent="0.25">
      <c r="A41" s="1">
        <f>13037</f>
        <v>13037</v>
      </c>
      <c r="B41" s="1">
        <f t="shared" si="0"/>
        <v>0</v>
      </c>
      <c r="C41" s="1">
        <f>6998</f>
        <v>6998</v>
      </c>
      <c r="D41" s="1">
        <f>33578</f>
        <v>33578</v>
      </c>
      <c r="E41" s="1">
        <f>32.791015625</f>
        <v>32.791015625</v>
      </c>
    </row>
    <row r="42" spans="1:5" x14ac:dyDescent="0.25">
      <c r="A42" s="1">
        <f>13361</f>
        <v>13361</v>
      </c>
      <c r="B42" s="1">
        <f t="shared" si="0"/>
        <v>0</v>
      </c>
      <c r="C42" s="1">
        <f>7173</f>
        <v>7173</v>
      </c>
      <c r="D42" s="1">
        <f>34398</f>
        <v>34398</v>
      </c>
      <c r="E42" s="1">
        <f>33.591796875</f>
        <v>33.591796875</v>
      </c>
    </row>
    <row r="43" spans="1:5" x14ac:dyDescent="0.25">
      <c r="A43" s="1">
        <f>13635</f>
        <v>13635</v>
      </c>
      <c r="B43" s="1">
        <f t="shared" si="0"/>
        <v>0</v>
      </c>
      <c r="C43" s="1">
        <f>7301</f>
        <v>7301</v>
      </c>
      <c r="D43" s="1">
        <f>35932</f>
        <v>35932</v>
      </c>
      <c r="E43" s="1">
        <f>35.08984375</f>
        <v>35.08984375</v>
      </c>
    </row>
    <row r="44" spans="1:5" x14ac:dyDescent="0.25">
      <c r="A44" s="1">
        <f>13919</f>
        <v>13919</v>
      </c>
      <c r="B44" s="1">
        <f t="shared" si="0"/>
        <v>0</v>
      </c>
      <c r="C44" s="1">
        <f>7425</f>
        <v>7425</v>
      </c>
      <c r="D44" s="1">
        <f>35932</f>
        <v>35932</v>
      </c>
      <c r="E44" s="1">
        <f>35.08984375</f>
        <v>35.08984375</v>
      </c>
    </row>
    <row r="45" spans="1:5" x14ac:dyDescent="0.25">
      <c r="A45" s="1">
        <f>14233</f>
        <v>14233</v>
      </c>
      <c r="B45" s="1">
        <f t="shared" si="0"/>
        <v>0</v>
      </c>
      <c r="C45" s="1">
        <f>7564</f>
        <v>7564</v>
      </c>
      <c r="D45" s="1">
        <f>35932</f>
        <v>35932</v>
      </c>
      <c r="E45" s="1">
        <f>35.08984375</f>
        <v>35.08984375</v>
      </c>
    </row>
    <row r="46" spans="1:5" x14ac:dyDescent="0.25">
      <c r="A46" s="1">
        <f>14533</f>
        <v>14533</v>
      </c>
      <c r="B46" s="1">
        <f>4</f>
        <v>4</v>
      </c>
      <c r="C46" s="1">
        <f>7703</f>
        <v>7703</v>
      </c>
      <c r="D46" s="1">
        <f>36128</f>
        <v>36128</v>
      </c>
      <c r="E46" s="1">
        <f>35.28125</f>
        <v>35.28125</v>
      </c>
    </row>
    <row r="47" spans="1:5" x14ac:dyDescent="0.25">
      <c r="A47" s="1">
        <f>14813</f>
        <v>14813</v>
      </c>
      <c r="B47" s="1">
        <f>0</f>
        <v>0</v>
      </c>
      <c r="C47" s="1">
        <f>7828</f>
        <v>7828</v>
      </c>
      <c r="D47" s="1">
        <f>36128</f>
        <v>36128</v>
      </c>
      <c r="E47" s="1">
        <f>35.28125</f>
        <v>35.28125</v>
      </c>
    </row>
    <row r="48" spans="1:5" x14ac:dyDescent="0.25">
      <c r="A48" s="1">
        <f>15106</f>
        <v>15106</v>
      </c>
      <c r="B48" s="1">
        <f>0</f>
        <v>0</v>
      </c>
      <c r="C48" s="1">
        <f>7984</f>
        <v>7984</v>
      </c>
      <c r="D48" s="1">
        <f>36429</f>
        <v>36429</v>
      </c>
      <c r="E48" s="1">
        <f>35.5751953125</f>
        <v>35.5751953125</v>
      </c>
    </row>
    <row r="49" spans="1:5" x14ac:dyDescent="0.25">
      <c r="A49" s="1">
        <f>15384</f>
        <v>15384</v>
      </c>
      <c r="B49" s="1">
        <f>0</f>
        <v>0</v>
      </c>
      <c r="C49" s="1">
        <f>8127</f>
        <v>8127</v>
      </c>
      <c r="D49" s="1">
        <f>36440</f>
        <v>36440</v>
      </c>
      <c r="E49" s="1">
        <f>35.5859375</f>
        <v>35.5859375</v>
      </c>
    </row>
    <row r="50" spans="1:5" x14ac:dyDescent="0.25">
      <c r="A50" s="1">
        <f>15658</f>
        <v>15658</v>
      </c>
      <c r="B50" s="1">
        <f>0</f>
        <v>0</v>
      </c>
      <c r="C50" s="1">
        <f>8250</f>
        <v>8250</v>
      </c>
      <c r="D50" s="1">
        <f>36445</f>
        <v>36445</v>
      </c>
      <c r="E50" s="1">
        <f>35.5908203125</f>
        <v>35.5908203125</v>
      </c>
    </row>
    <row r="51" spans="1:5" x14ac:dyDescent="0.25">
      <c r="A51" s="1">
        <f>15949</f>
        <v>15949</v>
      </c>
      <c r="B51" s="1">
        <f>9</f>
        <v>9</v>
      </c>
      <c r="C51" s="1">
        <f>8370</f>
        <v>8370</v>
      </c>
      <c r="D51" s="1">
        <f>36444</f>
        <v>36444</v>
      </c>
      <c r="E51" s="1">
        <f>35.58984375</f>
        <v>35.58984375</v>
      </c>
    </row>
    <row r="52" spans="1:5" x14ac:dyDescent="0.25">
      <c r="A52" s="1">
        <f>16239</f>
        <v>16239</v>
      </c>
      <c r="B52" s="1">
        <f>0</f>
        <v>0</v>
      </c>
      <c r="C52" s="1">
        <f>8515</f>
        <v>8515</v>
      </c>
      <c r="D52" s="1">
        <f>36444</f>
        <v>36444</v>
      </c>
      <c r="E52" s="1">
        <f>35.58984375</f>
        <v>35.58984375</v>
      </c>
    </row>
    <row r="53" spans="1:5" x14ac:dyDescent="0.25">
      <c r="A53" s="1">
        <f>16530</f>
        <v>16530</v>
      </c>
      <c r="B53" s="1">
        <f>0</f>
        <v>0</v>
      </c>
      <c r="C53" s="1">
        <f>8644</f>
        <v>8644</v>
      </c>
      <c r="D53" s="1">
        <f>36444</f>
        <v>36444</v>
      </c>
      <c r="E53" s="1">
        <f>35.58984375</f>
        <v>35.58984375</v>
      </c>
    </row>
    <row r="54" spans="1:5" x14ac:dyDescent="0.25">
      <c r="A54" s="1">
        <f>16810</f>
        <v>16810</v>
      </c>
      <c r="B54" s="1">
        <f>0</f>
        <v>0</v>
      </c>
      <c r="C54" s="1">
        <f>8779</f>
        <v>8779</v>
      </c>
      <c r="D54" s="1">
        <f>36448</f>
        <v>36448</v>
      </c>
      <c r="E54" s="1">
        <f>35.59375</f>
        <v>35.59375</v>
      </c>
    </row>
    <row r="55" spans="1:5" x14ac:dyDescent="0.25">
      <c r="A55" s="1">
        <f>17084</f>
        <v>17084</v>
      </c>
      <c r="B55" s="1">
        <f>0</f>
        <v>0</v>
      </c>
      <c r="C55" s="1">
        <f>8950</f>
        <v>8950</v>
      </c>
      <c r="D55" s="1">
        <f>36660</f>
        <v>36660</v>
      </c>
      <c r="E55" s="1">
        <f>35.80078125</f>
        <v>35.80078125</v>
      </c>
    </row>
    <row r="56" spans="1:5" x14ac:dyDescent="0.25">
      <c r="A56" s="1">
        <f>17377</f>
        <v>17377</v>
      </c>
      <c r="B56" s="1">
        <f>0</f>
        <v>0</v>
      </c>
      <c r="C56" s="1">
        <f>9072</f>
        <v>9072</v>
      </c>
      <c r="D56" s="1">
        <f>35968</f>
        <v>35968</v>
      </c>
      <c r="E56" s="1">
        <f>35.125</f>
        <v>35.125</v>
      </c>
    </row>
    <row r="57" spans="1:5" x14ac:dyDescent="0.25">
      <c r="A57" s="1">
        <f>17716</f>
        <v>17716</v>
      </c>
      <c r="B57" s="1">
        <f>11</f>
        <v>11</v>
      </c>
      <c r="C57" s="1">
        <f>9204</f>
        <v>9204</v>
      </c>
      <c r="D57" s="1">
        <f>35714</f>
        <v>35714</v>
      </c>
      <c r="E57" s="1">
        <f>34.876953125</f>
        <v>34.876953125</v>
      </c>
    </row>
    <row r="58" spans="1:5" x14ac:dyDescent="0.25">
      <c r="A58" s="1">
        <f>17988</f>
        <v>17988</v>
      </c>
      <c r="B58" s="1">
        <f>0</f>
        <v>0</v>
      </c>
      <c r="C58" s="1">
        <f>9335</f>
        <v>9335</v>
      </c>
      <c r="D58" s="1">
        <f>35714</f>
        <v>35714</v>
      </c>
      <c r="E58" s="1">
        <f>34.876953125</f>
        <v>34.876953125</v>
      </c>
    </row>
    <row r="59" spans="1:5" x14ac:dyDescent="0.25">
      <c r="A59" s="1">
        <f>18265</f>
        <v>18265</v>
      </c>
      <c r="B59" s="1">
        <f>24</f>
        <v>24</v>
      </c>
      <c r="C59" s="1">
        <f>9462</f>
        <v>9462</v>
      </c>
      <c r="D59" s="1">
        <f>35714</f>
        <v>35714</v>
      </c>
      <c r="E59" s="1">
        <f>34.876953125</f>
        <v>34.876953125</v>
      </c>
    </row>
    <row r="60" spans="1:5" x14ac:dyDescent="0.25">
      <c r="A60" s="1">
        <f>18539</f>
        <v>18539</v>
      </c>
      <c r="B60" s="1">
        <f>0</f>
        <v>0</v>
      </c>
      <c r="C60" s="1">
        <f>9597</f>
        <v>9597</v>
      </c>
      <c r="D60" s="1">
        <f>35838</f>
        <v>35838</v>
      </c>
      <c r="E60" s="1">
        <f>34.998046875</f>
        <v>34.998046875</v>
      </c>
    </row>
    <row r="61" spans="1:5" x14ac:dyDescent="0.25">
      <c r="A61" s="1">
        <f>18826</f>
        <v>18826</v>
      </c>
      <c r="B61" s="1">
        <f>0</f>
        <v>0</v>
      </c>
      <c r="C61" s="1">
        <f>9718</f>
        <v>9718</v>
      </c>
      <c r="D61" s="1">
        <f>35839</f>
        <v>35839</v>
      </c>
      <c r="E61" s="1">
        <f>34.9990234375</f>
        <v>34.9990234375</v>
      </c>
    </row>
    <row r="62" spans="1:5" x14ac:dyDescent="0.25">
      <c r="A62" s="1">
        <f>19151</f>
        <v>19151</v>
      </c>
      <c r="B62" s="1">
        <f>0</f>
        <v>0</v>
      </c>
      <c r="C62" s="1">
        <f>9839</f>
        <v>9839</v>
      </c>
      <c r="D62" s="1">
        <f>35838</f>
        <v>35838</v>
      </c>
      <c r="E62" s="1">
        <f>34.998046875</f>
        <v>34.998046875</v>
      </c>
    </row>
    <row r="63" spans="1:5" x14ac:dyDescent="0.25">
      <c r="A63" s="1">
        <f>19474</f>
        <v>19474</v>
      </c>
      <c r="B63" s="1">
        <f>0</f>
        <v>0</v>
      </c>
      <c r="C63" s="1">
        <f>9966</f>
        <v>9966</v>
      </c>
      <c r="D63" s="1">
        <f>35839</f>
        <v>35839</v>
      </c>
      <c r="E63" s="1">
        <f>34.9990234375</f>
        <v>34.9990234375</v>
      </c>
    </row>
    <row r="64" spans="1:5" x14ac:dyDescent="0.25">
      <c r="A64" s="1">
        <f>19798</f>
        <v>19798</v>
      </c>
      <c r="B64" s="1">
        <f>0</f>
        <v>0</v>
      </c>
      <c r="C64" s="1">
        <f>10090</f>
        <v>10090</v>
      </c>
      <c r="D64" s="1">
        <f t="shared" ref="D64:D71" si="1">35838</f>
        <v>35838</v>
      </c>
      <c r="E64" s="1">
        <f t="shared" ref="E64:E71" si="2">34.998046875</f>
        <v>34.998046875</v>
      </c>
    </row>
    <row r="65" spans="1:5" x14ac:dyDescent="0.25">
      <c r="A65" s="1">
        <f>20084</f>
        <v>20084</v>
      </c>
      <c r="B65" s="1">
        <f>0</f>
        <v>0</v>
      </c>
      <c r="C65" s="1">
        <f>10235</f>
        <v>10235</v>
      </c>
      <c r="D65" s="1">
        <f t="shared" si="1"/>
        <v>35838</v>
      </c>
      <c r="E65" s="1">
        <f t="shared" si="2"/>
        <v>34.998046875</v>
      </c>
    </row>
    <row r="66" spans="1:5" x14ac:dyDescent="0.25">
      <c r="A66" s="1">
        <f>20361</f>
        <v>20361</v>
      </c>
      <c r="B66" s="1">
        <f>0</f>
        <v>0</v>
      </c>
      <c r="C66" s="1">
        <f>10348</f>
        <v>10348</v>
      </c>
      <c r="D66" s="1">
        <f t="shared" si="1"/>
        <v>35838</v>
      </c>
      <c r="E66" s="1">
        <f t="shared" si="2"/>
        <v>34.998046875</v>
      </c>
    </row>
    <row r="67" spans="1:5" x14ac:dyDescent="0.25">
      <c r="A67" s="1">
        <f>20668</f>
        <v>20668</v>
      </c>
      <c r="B67" s="1">
        <f>17</f>
        <v>17</v>
      </c>
      <c r="C67" s="1">
        <f>10475</f>
        <v>10475</v>
      </c>
      <c r="D67" s="1">
        <f t="shared" si="1"/>
        <v>35838</v>
      </c>
      <c r="E67" s="1">
        <f t="shared" si="2"/>
        <v>34.998046875</v>
      </c>
    </row>
    <row r="68" spans="1:5" x14ac:dyDescent="0.25">
      <c r="A68" s="1">
        <f>20976</f>
        <v>20976</v>
      </c>
      <c r="B68" s="1">
        <f>4</f>
        <v>4</v>
      </c>
      <c r="C68" s="1">
        <f>10607</f>
        <v>10607</v>
      </c>
      <c r="D68" s="1">
        <f t="shared" si="1"/>
        <v>35838</v>
      </c>
      <c r="E68" s="1">
        <f t="shared" si="2"/>
        <v>34.998046875</v>
      </c>
    </row>
    <row r="69" spans="1:5" x14ac:dyDescent="0.25">
      <c r="A69" s="1">
        <f>21270</f>
        <v>21270</v>
      </c>
      <c r="B69" s="1">
        <f>2</f>
        <v>2</v>
      </c>
      <c r="C69" s="1">
        <f>10730</f>
        <v>10730</v>
      </c>
      <c r="D69" s="1">
        <f t="shared" si="1"/>
        <v>35838</v>
      </c>
      <c r="E69" s="1">
        <f t="shared" si="2"/>
        <v>34.998046875</v>
      </c>
    </row>
    <row r="70" spans="1:5" x14ac:dyDescent="0.25">
      <c r="A70" s="1">
        <f>21541</f>
        <v>21541</v>
      </c>
      <c r="B70" s="1">
        <f>0</f>
        <v>0</v>
      </c>
      <c r="C70" s="1">
        <f>10854</f>
        <v>10854</v>
      </c>
      <c r="D70" s="1">
        <f t="shared" si="1"/>
        <v>35838</v>
      </c>
      <c r="E70" s="1">
        <f t="shared" si="2"/>
        <v>34.998046875</v>
      </c>
    </row>
    <row r="71" spans="1:5" x14ac:dyDescent="0.25">
      <c r="A71" s="1">
        <f>21850</f>
        <v>21850</v>
      </c>
      <c r="B71" s="1">
        <f>0</f>
        <v>0</v>
      </c>
      <c r="C71" s="1">
        <f>10978</f>
        <v>10978</v>
      </c>
      <c r="D71" s="1">
        <f t="shared" si="1"/>
        <v>35838</v>
      </c>
      <c r="E71" s="1">
        <f t="shared" si="2"/>
        <v>34.998046875</v>
      </c>
    </row>
    <row r="72" spans="1:5" x14ac:dyDescent="0.25">
      <c r="A72" s="1">
        <f>22190</f>
        <v>22190</v>
      </c>
      <c r="B72" s="1">
        <f>2</f>
        <v>2</v>
      </c>
      <c r="C72" s="1">
        <f>11111</f>
        <v>11111</v>
      </c>
      <c r="D72" s="1">
        <f>35839</f>
        <v>35839</v>
      </c>
      <c r="E72" s="1">
        <f>34.9990234375</f>
        <v>34.9990234375</v>
      </c>
    </row>
    <row r="73" spans="1:5" x14ac:dyDescent="0.25">
      <c r="A73" s="1">
        <f>22511</f>
        <v>22511</v>
      </c>
      <c r="B73" s="1">
        <f>0</f>
        <v>0</v>
      </c>
      <c r="C73" s="1">
        <f>11237</f>
        <v>11237</v>
      </c>
      <c r="D73" s="1">
        <f>35838</f>
        <v>35838</v>
      </c>
      <c r="E73" s="1">
        <f>34.998046875</f>
        <v>34.998046875</v>
      </c>
    </row>
    <row r="74" spans="1:5" x14ac:dyDescent="0.25">
      <c r="A74" s="1">
        <f>22838</f>
        <v>22838</v>
      </c>
      <c r="B74" s="1">
        <f>0</f>
        <v>0</v>
      </c>
      <c r="C74" s="1">
        <f>11365</f>
        <v>11365</v>
      </c>
      <c r="D74" s="1">
        <f>35846</f>
        <v>35846</v>
      </c>
      <c r="E74" s="1">
        <f>35.005859375</f>
        <v>35.005859375</v>
      </c>
    </row>
    <row r="75" spans="1:5" x14ac:dyDescent="0.25">
      <c r="A75" s="1">
        <f>23158</f>
        <v>23158</v>
      </c>
      <c r="B75" s="1">
        <f>0</f>
        <v>0</v>
      </c>
      <c r="C75" s="1">
        <f>11512</f>
        <v>11512</v>
      </c>
      <c r="D75" s="1">
        <f>35846</f>
        <v>35846</v>
      </c>
      <c r="E75" s="1">
        <f>35.005859375</f>
        <v>35.005859375</v>
      </c>
    </row>
    <row r="76" spans="1:5" x14ac:dyDescent="0.25">
      <c r="A76" s="1">
        <f>23476</f>
        <v>23476</v>
      </c>
      <c r="B76" s="1">
        <f>4</f>
        <v>4</v>
      </c>
      <c r="C76" s="1">
        <f>11661</f>
        <v>11661</v>
      </c>
      <c r="D76" s="1">
        <f>35996</f>
        <v>35996</v>
      </c>
      <c r="E76" s="1">
        <f>35.15234375</f>
        <v>35.15234375</v>
      </c>
    </row>
    <row r="77" spans="1:5" x14ac:dyDescent="0.25">
      <c r="A77" s="1">
        <f>23783</f>
        <v>23783</v>
      </c>
      <c r="B77" s="1">
        <f>23</f>
        <v>23</v>
      </c>
      <c r="C77" s="1">
        <f>11784</f>
        <v>11784</v>
      </c>
      <c r="D77" s="1">
        <f>36003</f>
        <v>36003</v>
      </c>
      <c r="E77" s="1">
        <f>35.1591796875</f>
        <v>35.1591796875</v>
      </c>
    </row>
    <row r="78" spans="1:5" x14ac:dyDescent="0.25">
      <c r="A78" s="1">
        <f>24077</f>
        <v>24077</v>
      </c>
      <c r="B78" s="1">
        <f>0</f>
        <v>0</v>
      </c>
      <c r="C78" s="1">
        <f>11914</f>
        <v>11914</v>
      </c>
      <c r="D78" s="1">
        <f>35023</f>
        <v>35023</v>
      </c>
      <c r="E78" s="1">
        <f>34.2021484375</f>
        <v>34.2021484375</v>
      </c>
    </row>
    <row r="79" spans="1:5" x14ac:dyDescent="0.25">
      <c r="A79" s="1">
        <f>24374</f>
        <v>24374</v>
      </c>
      <c r="B79" s="1">
        <f>2</f>
        <v>2</v>
      </c>
      <c r="C79" s="1">
        <f>12049</f>
        <v>12049</v>
      </c>
      <c r="D79" s="1">
        <f>35023</f>
        <v>35023</v>
      </c>
      <c r="E79" s="1">
        <f>34.2021484375</f>
        <v>34.2021484375</v>
      </c>
    </row>
    <row r="80" spans="1:5" x14ac:dyDescent="0.25">
      <c r="A80" s="1">
        <f>24705</f>
        <v>24705</v>
      </c>
      <c r="B80" s="1">
        <f t="shared" ref="B80:B96" si="3">0</f>
        <v>0</v>
      </c>
      <c r="C80" s="1">
        <f>12184</f>
        <v>12184</v>
      </c>
      <c r="D80" s="1">
        <f>35023</f>
        <v>35023</v>
      </c>
      <c r="E80" s="1">
        <f>34.2021484375</f>
        <v>34.2021484375</v>
      </c>
    </row>
    <row r="81" spans="1:5" x14ac:dyDescent="0.25">
      <c r="A81" s="1">
        <f>25027</f>
        <v>25027</v>
      </c>
      <c r="B81" s="1">
        <f t="shared" si="3"/>
        <v>0</v>
      </c>
      <c r="C81" s="1">
        <f>12336</f>
        <v>12336</v>
      </c>
      <c r="D81" s="1">
        <f>35023</f>
        <v>35023</v>
      </c>
      <c r="E81" s="1">
        <f>34.2021484375</f>
        <v>34.2021484375</v>
      </c>
    </row>
    <row r="82" spans="1:5" x14ac:dyDescent="0.25">
      <c r="A82" s="1">
        <f>25357</f>
        <v>25357</v>
      </c>
      <c r="B82" s="1">
        <f t="shared" si="3"/>
        <v>0</v>
      </c>
      <c r="C82" s="1">
        <f>12460</f>
        <v>12460</v>
      </c>
      <c r="D82" s="1">
        <f>35023</f>
        <v>35023</v>
      </c>
      <c r="E82" s="1">
        <f>34.2021484375</f>
        <v>34.2021484375</v>
      </c>
    </row>
    <row r="83" spans="1:5" x14ac:dyDescent="0.25">
      <c r="A83" s="1">
        <f>25677</f>
        <v>25677</v>
      </c>
      <c r="B83" s="1">
        <f t="shared" si="3"/>
        <v>0</v>
      </c>
      <c r="C83" s="1">
        <f>12594</f>
        <v>12594</v>
      </c>
      <c r="D83" s="1">
        <f>35024</f>
        <v>35024</v>
      </c>
      <c r="E83" s="1">
        <f>34.203125</f>
        <v>34.203125</v>
      </c>
    </row>
    <row r="84" spans="1:5" x14ac:dyDescent="0.25">
      <c r="A84" s="1">
        <f>25960</f>
        <v>25960</v>
      </c>
      <c r="B84" s="1">
        <f t="shared" si="3"/>
        <v>0</v>
      </c>
      <c r="C84" s="1">
        <f>12730</f>
        <v>12730</v>
      </c>
      <c r="D84" s="1">
        <f>35023</f>
        <v>35023</v>
      </c>
      <c r="E84" s="1">
        <f>34.2021484375</f>
        <v>34.2021484375</v>
      </c>
    </row>
    <row r="85" spans="1:5" x14ac:dyDescent="0.25">
      <c r="A85" s="1">
        <f>26238</f>
        <v>26238</v>
      </c>
      <c r="B85" s="1">
        <f t="shared" si="3"/>
        <v>0</v>
      </c>
      <c r="C85" s="1">
        <f>12857</f>
        <v>12857</v>
      </c>
      <c r="D85" s="1">
        <f>35024</f>
        <v>35024</v>
      </c>
      <c r="E85" s="1">
        <f>34.203125</f>
        <v>34.203125</v>
      </c>
    </row>
    <row r="86" spans="1:5" x14ac:dyDescent="0.25">
      <c r="A86" s="1">
        <f>26540</f>
        <v>26540</v>
      </c>
      <c r="B86" s="1">
        <f t="shared" si="3"/>
        <v>0</v>
      </c>
      <c r="C86" s="1">
        <f>12983</f>
        <v>12983</v>
      </c>
      <c r="D86" s="1">
        <f>35023</f>
        <v>35023</v>
      </c>
      <c r="E86" s="1">
        <f>34.2021484375</f>
        <v>34.2021484375</v>
      </c>
    </row>
    <row r="87" spans="1:5" x14ac:dyDescent="0.25">
      <c r="A87" s="1">
        <f>26817</f>
        <v>26817</v>
      </c>
      <c r="B87" s="1">
        <f t="shared" si="3"/>
        <v>0</v>
      </c>
      <c r="C87" s="1">
        <f>13156</f>
        <v>13156</v>
      </c>
      <c r="D87" s="1">
        <f>35024</f>
        <v>35024</v>
      </c>
      <c r="E87" s="1">
        <f>34.203125</f>
        <v>34.203125</v>
      </c>
    </row>
    <row r="88" spans="1:5" x14ac:dyDescent="0.25">
      <c r="A88" s="1">
        <f>27089</f>
        <v>27089</v>
      </c>
      <c r="B88" s="1">
        <f t="shared" si="3"/>
        <v>0</v>
      </c>
      <c r="C88" s="1">
        <f>13290</f>
        <v>13290</v>
      </c>
      <c r="D88" s="1">
        <f>35023</f>
        <v>35023</v>
      </c>
      <c r="E88" s="1">
        <f>34.2021484375</f>
        <v>34.2021484375</v>
      </c>
    </row>
    <row r="89" spans="1:5" x14ac:dyDescent="0.25">
      <c r="A89" s="1">
        <f>27368</f>
        <v>27368</v>
      </c>
      <c r="B89" s="1">
        <f t="shared" si="3"/>
        <v>0</v>
      </c>
      <c r="C89" s="1">
        <f>13417</f>
        <v>13417</v>
      </c>
      <c r="D89" s="1">
        <f>35024</f>
        <v>35024</v>
      </c>
      <c r="E89" s="1">
        <f>34.203125</f>
        <v>34.203125</v>
      </c>
    </row>
    <row r="90" spans="1:5" x14ac:dyDescent="0.25">
      <c r="A90" s="1">
        <f>27653</f>
        <v>27653</v>
      </c>
      <c r="B90" s="1">
        <f t="shared" si="3"/>
        <v>0</v>
      </c>
      <c r="C90" s="1">
        <f>13543</f>
        <v>13543</v>
      </c>
      <c r="D90" s="1">
        <f>35023</f>
        <v>35023</v>
      </c>
      <c r="E90" s="1">
        <f t="shared" ref="E90:E95" si="4">34.2021484375</f>
        <v>34.2021484375</v>
      </c>
    </row>
    <row r="91" spans="1:5" x14ac:dyDescent="0.25">
      <c r="A91" s="1">
        <f>27923</f>
        <v>27923</v>
      </c>
      <c r="B91" s="1">
        <f t="shared" si="3"/>
        <v>0</v>
      </c>
      <c r="C91" s="1">
        <f>13680</f>
        <v>13680</v>
      </c>
      <c r="D91" s="1">
        <f>35023</f>
        <v>35023</v>
      </c>
      <c r="E91" s="1">
        <f t="shared" si="4"/>
        <v>34.2021484375</v>
      </c>
    </row>
    <row r="92" spans="1:5" x14ac:dyDescent="0.25">
      <c r="A92" s="1">
        <f>28197</f>
        <v>28197</v>
      </c>
      <c r="B92" s="1">
        <f t="shared" si="3"/>
        <v>0</v>
      </c>
      <c r="C92" s="1">
        <f>13800</f>
        <v>13800</v>
      </c>
      <c r="D92" s="1">
        <f>35023</f>
        <v>35023</v>
      </c>
      <c r="E92" s="1">
        <f t="shared" si="4"/>
        <v>34.2021484375</v>
      </c>
    </row>
    <row r="93" spans="1:5" x14ac:dyDescent="0.25">
      <c r="A93" s="1">
        <f>28481</f>
        <v>28481</v>
      </c>
      <c r="B93" s="1">
        <f t="shared" si="3"/>
        <v>0</v>
      </c>
      <c r="C93" s="1">
        <f>13943</f>
        <v>13943</v>
      </c>
      <c r="D93" s="1">
        <f>35023</f>
        <v>35023</v>
      </c>
      <c r="E93" s="1">
        <f t="shared" si="4"/>
        <v>34.2021484375</v>
      </c>
    </row>
    <row r="94" spans="1:5" x14ac:dyDescent="0.25">
      <c r="A94" s="1">
        <f>28755</f>
        <v>28755</v>
      </c>
      <c r="B94" s="1">
        <f t="shared" si="3"/>
        <v>0</v>
      </c>
      <c r="C94" s="1">
        <f>14072</f>
        <v>14072</v>
      </c>
      <c r="D94" s="1">
        <f>35023</f>
        <v>35023</v>
      </c>
      <c r="E94" s="1">
        <f t="shared" si="4"/>
        <v>34.2021484375</v>
      </c>
    </row>
    <row r="95" spans="1:5" x14ac:dyDescent="0.25">
      <c r="A95" s="1">
        <f>29037</f>
        <v>29037</v>
      </c>
      <c r="B95" s="1">
        <f t="shared" si="3"/>
        <v>0</v>
      </c>
      <c r="C95" s="1">
        <f>14202</f>
        <v>14202</v>
      </c>
      <c r="D95" s="1">
        <f>35023</f>
        <v>35023</v>
      </c>
      <c r="E95" s="1">
        <f t="shared" si="4"/>
        <v>34.2021484375</v>
      </c>
    </row>
    <row r="96" spans="1:5" x14ac:dyDescent="0.25">
      <c r="A96" s="1">
        <f>29309</f>
        <v>29309</v>
      </c>
      <c r="B96" s="1">
        <f t="shared" si="3"/>
        <v>0</v>
      </c>
      <c r="C96" s="1">
        <f>14337</f>
        <v>14337</v>
      </c>
      <c r="D96" s="1">
        <f>35024</f>
        <v>35024</v>
      </c>
      <c r="E96" s="1">
        <f>34.203125</f>
        <v>34.203125</v>
      </c>
    </row>
    <row r="97" spans="1:5" x14ac:dyDescent="0.25">
      <c r="A97" s="1">
        <f>29590</f>
        <v>29590</v>
      </c>
      <c r="B97" s="1">
        <f>4</f>
        <v>4</v>
      </c>
      <c r="C97" s="1">
        <f>14474</f>
        <v>14474</v>
      </c>
      <c r="D97" s="1">
        <f>35047</f>
        <v>35047</v>
      </c>
      <c r="E97" s="1">
        <f>34.2255859375</f>
        <v>34.2255859375</v>
      </c>
    </row>
    <row r="98" spans="1:5" x14ac:dyDescent="0.25">
      <c r="A98" s="1">
        <f>29879</f>
        <v>29879</v>
      </c>
      <c r="B98" s="1">
        <f>0</f>
        <v>0</v>
      </c>
      <c r="C98" s="1">
        <f>14662</f>
        <v>14662</v>
      </c>
      <c r="D98" s="1">
        <f>35076</f>
        <v>35076</v>
      </c>
      <c r="E98" s="1">
        <f>34.25390625</f>
        <v>34.25390625</v>
      </c>
    </row>
    <row r="99" spans="1:5" x14ac:dyDescent="0.25">
      <c r="A99" s="1">
        <f>30172</f>
        <v>30172</v>
      </c>
      <c r="B99" s="1">
        <f>15</f>
        <v>15</v>
      </c>
      <c r="C99" s="1">
        <f>14789</f>
        <v>14789</v>
      </c>
      <c r="D99" s="1">
        <f>34991</f>
        <v>34991</v>
      </c>
      <c r="E99" s="1">
        <f>34.1708984375</f>
        <v>34.1708984375</v>
      </c>
    </row>
    <row r="100" spans="1:5" x14ac:dyDescent="0.25">
      <c r="A100" s="1">
        <f>30452</f>
        <v>30452</v>
      </c>
      <c r="B100" s="1">
        <f>0</f>
        <v>0</v>
      </c>
      <c r="C100" s="1">
        <f>14914</f>
        <v>14914</v>
      </c>
      <c r="D100" s="1">
        <f>34992</f>
        <v>34992</v>
      </c>
      <c r="E100" s="1">
        <f>34.171875</f>
        <v>34.171875</v>
      </c>
    </row>
    <row r="101" spans="1:5" x14ac:dyDescent="0.25">
      <c r="A101" s="1">
        <f>30733</f>
        <v>30733</v>
      </c>
      <c r="B101" s="1">
        <f>0</f>
        <v>0</v>
      </c>
      <c r="C101" s="1">
        <f>15066</f>
        <v>15066</v>
      </c>
      <c r="D101" s="1">
        <f>34991</f>
        <v>34991</v>
      </c>
      <c r="E101" s="1">
        <f>34.1708984375</f>
        <v>34.1708984375</v>
      </c>
    </row>
    <row r="102" spans="1:5" x14ac:dyDescent="0.25">
      <c r="A102" s="1">
        <f>31018</f>
        <v>31018</v>
      </c>
      <c r="B102" s="1">
        <f>4</f>
        <v>4</v>
      </c>
      <c r="C102" s="1">
        <f>15207</f>
        <v>15207</v>
      </c>
      <c r="D102" s="1">
        <f>35205</f>
        <v>35205</v>
      </c>
      <c r="E102" s="1">
        <f>34.3798828125</f>
        <v>34.3798828125</v>
      </c>
    </row>
    <row r="103" spans="1:5" x14ac:dyDescent="0.25">
      <c r="A103" s="1">
        <f>31302</f>
        <v>31302</v>
      </c>
      <c r="B103" s="1">
        <f>0</f>
        <v>0</v>
      </c>
      <c r="C103" s="1">
        <f>15332</f>
        <v>15332</v>
      </c>
      <c r="D103" s="1">
        <f>35164</f>
        <v>35164</v>
      </c>
      <c r="E103" s="1">
        <f>34.33984375</f>
        <v>34.33984375</v>
      </c>
    </row>
    <row r="104" spans="1:5" x14ac:dyDescent="0.25">
      <c r="A104" s="1">
        <f>31603</f>
        <v>31603</v>
      </c>
      <c r="B104" s="1">
        <f>0</f>
        <v>0</v>
      </c>
      <c r="C104" s="1">
        <f>15458</f>
        <v>15458</v>
      </c>
      <c r="D104" s="1">
        <f>35165</f>
        <v>35165</v>
      </c>
      <c r="E104" s="1">
        <f>34.3408203125</f>
        <v>34.3408203125</v>
      </c>
    </row>
    <row r="105" spans="1:5" x14ac:dyDescent="0.25">
      <c r="A105" s="1">
        <f>31909</f>
        <v>31909</v>
      </c>
      <c r="B105" s="1">
        <f>0</f>
        <v>0</v>
      </c>
      <c r="C105" s="1">
        <f>15592</f>
        <v>15592</v>
      </c>
      <c r="D105" s="1">
        <f>35164</f>
        <v>35164</v>
      </c>
      <c r="E105" s="1">
        <f>34.33984375</f>
        <v>34.33984375</v>
      </c>
    </row>
    <row r="106" spans="1:5" x14ac:dyDescent="0.25">
      <c r="A106" s="1">
        <f>32197</f>
        <v>32197</v>
      </c>
      <c r="B106" s="1">
        <f>0</f>
        <v>0</v>
      </c>
      <c r="C106" s="1">
        <f>15721</f>
        <v>15721</v>
      </c>
      <c r="D106" s="1">
        <f>35165</f>
        <v>35165</v>
      </c>
      <c r="E106" s="1">
        <f>34.3408203125</f>
        <v>34.3408203125</v>
      </c>
    </row>
    <row r="107" spans="1:5" x14ac:dyDescent="0.25">
      <c r="A107" s="1">
        <f>32497</f>
        <v>32497</v>
      </c>
      <c r="B107" s="1">
        <f>4</f>
        <v>4</v>
      </c>
      <c r="C107" s="1">
        <f>15878</f>
        <v>15878</v>
      </c>
      <c r="D107" s="1">
        <f>35300</f>
        <v>35300</v>
      </c>
      <c r="E107" s="1">
        <f>34.47265625</f>
        <v>34.47265625</v>
      </c>
    </row>
    <row r="108" spans="1:5" x14ac:dyDescent="0.25">
      <c r="A108" s="1">
        <f>32781</f>
        <v>32781</v>
      </c>
      <c r="B108" s="1">
        <f>0</f>
        <v>0</v>
      </c>
      <c r="C108" s="1">
        <f>16042</f>
        <v>16042</v>
      </c>
      <c r="D108" s="1">
        <f>35357</f>
        <v>35357</v>
      </c>
      <c r="E108" s="1">
        <f>34.5283203125</f>
        <v>34.5283203125</v>
      </c>
    </row>
    <row r="109" spans="1:5" x14ac:dyDescent="0.25">
      <c r="A109" s="1">
        <f>33075</f>
        <v>33075</v>
      </c>
      <c r="B109" s="1">
        <f>15</f>
        <v>15</v>
      </c>
      <c r="C109" s="1">
        <f>16178</f>
        <v>16178</v>
      </c>
      <c r="D109" s="1">
        <f>35356</f>
        <v>35356</v>
      </c>
      <c r="E109" s="1">
        <f>34.52734375</f>
        <v>34.52734375</v>
      </c>
    </row>
    <row r="110" spans="1:5" x14ac:dyDescent="0.25">
      <c r="A110" s="1">
        <f>33355</f>
        <v>33355</v>
      </c>
      <c r="B110" s="1">
        <f>0</f>
        <v>0</v>
      </c>
      <c r="C110" s="1">
        <f>16315</f>
        <v>16315</v>
      </c>
      <c r="D110" s="1">
        <f>35357</f>
        <v>35357</v>
      </c>
      <c r="E110" s="1">
        <f>34.5283203125</f>
        <v>34.5283203125</v>
      </c>
    </row>
    <row r="111" spans="1:5" x14ac:dyDescent="0.25">
      <c r="A111" s="1">
        <f>33679</f>
        <v>33679</v>
      </c>
      <c r="B111" s="1">
        <f>0</f>
        <v>0</v>
      </c>
      <c r="C111" s="1">
        <f>16428</f>
        <v>16428</v>
      </c>
      <c r="D111" s="1">
        <f>35356</f>
        <v>35356</v>
      </c>
      <c r="E111" s="1">
        <f t="shared" ref="E111:E116" si="5">34.52734375</f>
        <v>34.52734375</v>
      </c>
    </row>
    <row r="112" spans="1:5" x14ac:dyDescent="0.25">
      <c r="A112" s="1">
        <f>33970</f>
        <v>33970</v>
      </c>
      <c r="B112" s="1">
        <f>0</f>
        <v>0</v>
      </c>
      <c r="C112" s="1">
        <f>16577</f>
        <v>16577</v>
      </c>
      <c r="D112" s="1">
        <f>35356</f>
        <v>35356</v>
      </c>
      <c r="E112" s="1">
        <f t="shared" si="5"/>
        <v>34.52734375</v>
      </c>
    </row>
    <row r="113" spans="1:5" x14ac:dyDescent="0.25">
      <c r="A113" s="1">
        <f>34272</f>
        <v>34272</v>
      </c>
      <c r="B113" s="1">
        <f>0</f>
        <v>0</v>
      </c>
      <c r="C113" s="1">
        <f>16697</f>
        <v>16697</v>
      </c>
      <c r="D113" s="1">
        <f>35356</f>
        <v>35356</v>
      </c>
      <c r="E113" s="1">
        <f t="shared" si="5"/>
        <v>34.52734375</v>
      </c>
    </row>
    <row r="114" spans="1:5" x14ac:dyDescent="0.25">
      <c r="A114" s="1">
        <f>34563</f>
        <v>34563</v>
      </c>
      <c r="B114" s="1">
        <f>3</f>
        <v>3</v>
      </c>
      <c r="C114" s="1">
        <f>16819</f>
        <v>16819</v>
      </c>
      <c r="D114" s="1">
        <f>35356</f>
        <v>35356</v>
      </c>
      <c r="E114" s="1">
        <f t="shared" si="5"/>
        <v>34.52734375</v>
      </c>
    </row>
    <row r="115" spans="1:5" x14ac:dyDescent="0.25">
      <c r="A115" s="1">
        <f>34837</f>
        <v>34837</v>
      </c>
      <c r="B115" s="1">
        <f>0</f>
        <v>0</v>
      </c>
      <c r="C115" s="1">
        <f>16945</f>
        <v>16945</v>
      </c>
      <c r="D115" s="1">
        <f>35356</f>
        <v>35356</v>
      </c>
      <c r="E115" s="1">
        <f t="shared" si="5"/>
        <v>34.52734375</v>
      </c>
    </row>
    <row r="116" spans="1:5" x14ac:dyDescent="0.25">
      <c r="C116" s="1">
        <f>17066</f>
        <v>17066</v>
      </c>
      <c r="D116" s="1">
        <f>35356</f>
        <v>35356</v>
      </c>
      <c r="E116" s="1">
        <f t="shared" si="5"/>
        <v>34.52734375</v>
      </c>
    </row>
    <row r="117" spans="1:5" x14ac:dyDescent="0.25">
      <c r="C117" s="1">
        <f>17197</f>
        <v>17197</v>
      </c>
      <c r="D117" s="1">
        <f>35357</f>
        <v>35357</v>
      </c>
      <c r="E117" s="1">
        <f>34.5283203125</f>
        <v>34.5283203125</v>
      </c>
    </row>
    <row r="118" spans="1:5" x14ac:dyDescent="0.25">
      <c r="C118" s="1">
        <f>17354</f>
        <v>17354</v>
      </c>
      <c r="D118" s="1">
        <f>35356</f>
        <v>35356</v>
      </c>
      <c r="E118" s="1">
        <f>34.52734375</f>
        <v>34.52734375</v>
      </c>
    </row>
    <row r="119" spans="1:5" x14ac:dyDescent="0.25">
      <c r="C119" s="1">
        <f>17513</f>
        <v>17513</v>
      </c>
      <c r="D119" s="1">
        <f>35361</f>
        <v>35361</v>
      </c>
      <c r="E119" s="1">
        <f>34.5322265625</f>
        <v>34.5322265625</v>
      </c>
    </row>
    <row r="120" spans="1:5" x14ac:dyDescent="0.25">
      <c r="C120" s="1">
        <f>17681</f>
        <v>17681</v>
      </c>
      <c r="D120" s="1">
        <f>35408</f>
        <v>35408</v>
      </c>
      <c r="E120" s="1">
        <f>34.578125</f>
        <v>34.578125</v>
      </c>
    </row>
    <row r="121" spans="1:5" x14ac:dyDescent="0.25">
      <c r="C121" s="1">
        <f>17816</f>
        <v>17816</v>
      </c>
      <c r="D121" s="1">
        <f>35053</f>
        <v>35053</v>
      </c>
      <c r="E121" s="1">
        <f>34.2314453125</f>
        <v>34.2314453125</v>
      </c>
    </row>
    <row r="122" spans="1:5" x14ac:dyDescent="0.25">
      <c r="C122" s="1">
        <f>17958</f>
        <v>17958</v>
      </c>
      <c r="D122" s="1">
        <f>35052</f>
        <v>35052</v>
      </c>
      <c r="E122" s="1">
        <f>34.23046875</f>
        <v>34.23046875</v>
      </c>
    </row>
    <row r="123" spans="1:5" x14ac:dyDescent="0.25">
      <c r="C123" s="1">
        <f>18089</f>
        <v>18089</v>
      </c>
      <c r="D123" s="1">
        <f>35053</f>
        <v>35053</v>
      </c>
      <c r="E123" s="1">
        <f>34.2314453125</f>
        <v>34.2314453125</v>
      </c>
    </row>
    <row r="124" spans="1:5" x14ac:dyDescent="0.25">
      <c r="C124" s="1">
        <f>18221</f>
        <v>18221</v>
      </c>
      <c r="D124" s="1">
        <f>35176</f>
        <v>35176</v>
      </c>
      <c r="E124" s="1">
        <f>34.3515625</f>
        <v>34.3515625</v>
      </c>
    </row>
    <row r="125" spans="1:5" x14ac:dyDescent="0.25">
      <c r="C125" s="1">
        <f>18345</f>
        <v>18345</v>
      </c>
      <c r="D125" s="1">
        <f>35137</f>
        <v>35137</v>
      </c>
      <c r="E125" s="1">
        <f>34.3134765625</f>
        <v>34.3134765625</v>
      </c>
    </row>
    <row r="126" spans="1:5" x14ac:dyDescent="0.25">
      <c r="C126" s="1">
        <f>18458</f>
        <v>18458</v>
      </c>
      <c r="D126" s="1">
        <f>35136</f>
        <v>35136</v>
      </c>
      <c r="E126" s="1">
        <f>34.3125</f>
        <v>34.3125</v>
      </c>
    </row>
    <row r="127" spans="1:5" x14ac:dyDescent="0.25">
      <c r="C127" s="1">
        <f>18581</f>
        <v>18581</v>
      </c>
      <c r="D127" s="1">
        <f>35136</f>
        <v>35136</v>
      </c>
      <c r="E127" s="1">
        <f>34.3125</f>
        <v>34.3125</v>
      </c>
    </row>
    <row r="128" spans="1:5" x14ac:dyDescent="0.25">
      <c r="C128" s="1">
        <f>18716</f>
        <v>18716</v>
      </c>
      <c r="D128" s="1">
        <f>35164</f>
        <v>35164</v>
      </c>
      <c r="E128" s="1">
        <f>34.33984375</f>
        <v>34.33984375</v>
      </c>
    </row>
    <row r="129" spans="3:5" x14ac:dyDescent="0.25">
      <c r="C129" s="1">
        <f>18853</f>
        <v>18853</v>
      </c>
      <c r="D129" s="1">
        <f>35164</f>
        <v>35164</v>
      </c>
      <c r="E129" s="1">
        <f>34.33984375</f>
        <v>34.33984375</v>
      </c>
    </row>
    <row r="130" spans="3:5" x14ac:dyDescent="0.25">
      <c r="C130" s="1">
        <f>18986</f>
        <v>18986</v>
      </c>
      <c r="D130" s="1">
        <f>35164</f>
        <v>35164</v>
      </c>
      <c r="E130" s="1">
        <f>34.33984375</f>
        <v>34.33984375</v>
      </c>
    </row>
    <row r="131" spans="3:5" x14ac:dyDescent="0.25">
      <c r="C131" s="1">
        <f>19112</f>
        <v>19112</v>
      </c>
      <c r="D131" s="1">
        <f>35164</f>
        <v>35164</v>
      </c>
      <c r="E131" s="1">
        <f>34.33984375</f>
        <v>34.33984375</v>
      </c>
    </row>
    <row r="132" spans="3:5" x14ac:dyDescent="0.25">
      <c r="C132" s="1">
        <f>19265</f>
        <v>19265</v>
      </c>
      <c r="D132" s="1">
        <f>35181</f>
        <v>35181</v>
      </c>
      <c r="E132" s="1">
        <f>34.3564453125</f>
        <v>34.3564453125</v>
      </c>
    </row>
    <row r="133" spans="3:5" x14ac:dyDescent="0.25">
      <c r="C133" s="1">
        <f>19403</f>
        <v>19403</v>
      </c>
      <c r="D133" s="1">
        <f>35180</f>
        <v>35180</v>
      </c>
      <c r="E133" s="1">
        <f>34.35546875</f>
        <v>34.35546875</v>
      </c>
    </row>
    <row r="134" spans="3:5" x14ac:dyDescent="0.25">
      <c r="C134" s="1">
        <f>19537</f>
        <v>19537</v>
      </c>
      <c r="D134" s="1">
        <f>35181</f>
        <v>35181</v>
      </c>
      <c r="E134" s="1">
        <f>34.3564453125</f>
        <v>34.3564453125</v>
      </c>
    </row>
    <row r="135" spans="3:5" x14ac:dyDescent="0.25">
      <c r="C135" s="1">
        <f>19674</f>
        <v>19674</v>
      </c>
      <c r="D135" s="1">
        <f>35180</f>
        <v>35180</v>
      </c>
      <c r="E135" s="1">
        <f>34.35546875</f>
        <v>34.35546875</v>
      </c>
    </row>
    <row r="136" spans="3:5" x14ac:dyDescent="0.25">
      <c r="C136" s="1">
        <f>19804</f>
        <v>19804</v>
      </c>
      <c r="D136" s="1">
        <f>35202</f>
        <v>35202</v>
      </c>
      <c r="E136" s="1">
        <f>34.376953125</f>
        <v>34.376953125</v>
      </c>
    </row>
    <row r="137" spans="3:5" x14ac:dyDescent="0.25">
      <c r="C137" s="1">
        <f>19926</f>
        <v>19926</v>
      </c>
      <c r="D137" s="1">
        <f>35202</f>
        <v>35202</v>
      </c>
      <c r="E137" s="1">
        <f>34.376953125</f>
        <v>34.376953125</v>
      </c>
    </row>
    <row r="138" spans="3:5" x14ac:dyDescent="0.25">
      <c r="C138" s="1">
        <f>20046</f>
        <v>20046</v>
      </c>
      <c r="D138" s="1">
        <f>35202</f>
        <v>35202</v>
      </c>
      <c r="E138" s="1">
        <f>34.376953125</f>
        <v>34.376953125</v>
      </c>
    </row>
    <row r="139" spans="3:5" x14ac:dyDescent="0.25">
      <c r="C139" s="1">
        <f>20172</f>
        <v>20172</v>
      </c>
      <c r="D139" s="1">
        <f>35203</f>
        <v>35203</v>
      </c>
      <c r="E139" s="1">
        <f>34.3779296875</f>
        <v>34.3779296875</v>
      </c>
    </row>
    <row r="140" spans="3:5" x14ac:dyDescent="0.25">
      <c r="C140" s="1">
        <f>20288</f>
        <v>20288</v>
      </c>
      <c r="D140" s="1">
        <f>35222</f>
        <v>35222</v>
      </c>
      <c r="E140" s="1">
        <f>34.396484375</f>
        <v>34.396484375</v>
      </c>
    </row>
    <row r="141" spans="3:5" x14ac:dyDescent="0.25">
      <c r="C141" s="1">
        <f>20416</f>
        <v>20416</v>
      </c>
      <c r="D141" s="1">
        <f>35222</f>
        <v>35222</v>
      </c>
      <c r="E141" s="1">
        <f>34.396484375</f>
        <v>34.396484375</v>
      </c>
    </row>
    <row r="142" spans="3:5" x14ac:dyDescent="0.25">
      <c r="C142" s="1">
        <f>20541</f>
        <v>20541</v>
      </c>
      <c r="D142" s="1">
        <f>35238</f>
        <v>35238</v>
      </c>
      <c r="E142" s="1">
        <f>34.412109375</f>
        <v>34.412109375</v>
      </c>
    </row>
    <row r="143" spans="3:5" x14ac:dyDescent="0.25">
      <c r="C143" s="1">
        <f>20709</f>
        <v>20709</v>
      </c>
      <c r="D143" s="1">
        <f>35290</f>
        <v>35290</v>
      </c>
      <c r="E143" s="1">
        <f>34.462890625</f>
        <v>34.462890625</v>
      </c>
    </row>
    <row r="144" spans="3:5" x14ac:dyDescent="0.25">
      <c r="C144" s="1">
        <f>20884</f>
        <v>20884</v>
      </c>
      <c r="D144" s="1">
        <f>35106</f>
        <v>35106</v>
      </c>
      <c r="E144" s="1">
        <f t="shared" ref="E144:E149" si="6">34.283203125</f>
        <v>34.283203125</v>
      </c>
    </row>
    <row r="145" spans="3:5" x14ac:dyDescent="0.25">
      <c r="C145" s="1">
        <f>21012</f>
        <v>21012</v>
      </c>
      <c r="D145" s="1">
        <f>35106</f>
        <v>35106</v>
      </c>
      <c r="E145" s="1">
        <f t="shared" si="6"/>
        <v>34.283203125</v>
      </c>
    </row>
    <row r="146" spans="3:5" x14ac:dyDescent="0.25">
      <c r="C146" s="1">
        <f>21137</f>
        <v>21137</v>
      </c>
      <c r="D146" s="1">
        <f>35106</f>
        <v>35106</v>
      </c>
      <c r="E146" s="1">
        <f t="shared" si="6"/>
        <v>34.283203125</v>
      </c>
    </row>
    <row r="147" spans="3:5" x14ac:dyDescent="0.25">
      <c r="C147" s="1">
        <f>21266</f>
        <v>21266</v>
      </c>
      <c r="D147" s="1">
        <f>35106</f>
        <v>35106</v>
      </c>
      <c r="E147" s="1">
        <f t="shared" si="6"/>
        <v>34.283203125</v>
      </c>
    </row>
    <row r="148" spans="3:5" x14ac:dyDescent="0.25">
      <c r="C148" s="1">
        <f>21387</f>
        <v>21387</v>
      </c>
      <c r="D148" s="1">
        <f>35106</f>
        <v>35106</v>
      </c>
      <c r="E148" s="1">
        <f t="shared" si="6"/>
        <v>34.283203125</v>
      </c>
    </row>
    <row r="149" spans="3:5" x14ac:dyDescent="0.25">
      <c r="C149" s="1">
        <f>21513</f>
        <v>21513</v>
      </c>
      <c r="D149" s="1">
        <f>35106</f>
        <v>35106</v>
      </c>
      <c r="E149" s="1">
        <f t="shared" si="6"/>
        <v>34.283203125</v>
      </c>
    </row>
    <row r="150" spans="3:5" x14ac:dyDescent="0.25">
      <c r="C150" s="1">
        <f>21668</f>
        <v>21668</v>
      </c>
      <c r="D150" s="1">
        <f>35107</f>
        <v>35107</v>
      </c>
      <c r="E150" s="1">
        <f>34.2841796875</f>
        <v>34.2841796875</v>
      </c>
    </row>
    <row r="151" spans="3:5" x14ac:dyDescent="0.25">
      <c r="C151" s="1">
        <f>21794</f>
        <v>21794</v>
      </c>
      <c r="D151" s="1">
        <f>35106</f>
        <v>35106</v>
      </c>
      <c r="E151" s="1">
        <f>34.283203125</f>
        <v>34.283203125</v>
      </c>
    </row>
    <row r="152" spans="3:5" x14ac:dyDescent="0.25">
      <c r="C152" s="1">
        <f>21959</f>
        <v>21959</v>
      </c>
      <c r="D152" s="1">
        <f>35219</f>
        <v>35219</v>
      </c>
      <c r="E152" s="1">
        <f>34.3935546875</f>
        <v>34.3935546875</v>
      </c>
    </row>
    <row r="153" spans="3:5" x14ac:dyDescent="0.25">
      <c r="C153" s="1">
        <f>22096</f>
        <v>22096</v>
      </c>
      <c r="D153" s="1">
        <f>35282</f>
        <v>35282</v>
      </c>
      <c r="E153" s="1">
        <f t="shared" ref="E153:E158" si="7">34.455078125</f>
        <v>34.455078125</v>
      </c>
    </row>
    <row r="154" spans="3:5" x14ac:dyDescent="0.25">
      <c r="C154" s="1">
        <f>22240</f>
        <v>22240</v>
      </c>
      <c r="D154" s="1">
        <f>35282</f>
        <v>35282</v>
      </c>
      <c r="E154" s="1">
        <f t="shared" si="7"/>
        <v>34.455078125</v>
      </c>
    </row>
    <row r="155" spans="3:5" x14ac:dyDescent="0.25">
      <c r="C155" s="1">
        <f>22376</f>
        <v>22376</v>
      </c>
      <c r="D155" s="1">
        <f>35282</f>
        <v>35282</v>
      </c>
      <c r="E155" s="1">
        <f t="shared" si="7"/>
        <v>34.455078125</v>
      </c>
    </row>
    <row r="156" spans="3:5" x14ac:dyDescent="0.25">
      <c r="C156" s="1">
        <f>22513</f>
        <v>22513</v>
      </c>
      <c r="D156" s="1">
        <f>35282</f>
        <v>35282</v>
      </c>
      <c r="E156" s="1">
        <f t="shared" si="7"/>
        <v>34.455078125</v>
      </c>
    </row>
    <row r="157" spans="3:5" x14ac:dyDescent="0.25">
      <c r="C157" s="1">
        <f>22649</f>
        <v>22649</v>
      </c>
      <c r="D157" s="1">
        <f>35282</f>
        <v>35282</v>
      </c>
      <c r="E157" s="1">
        <f t="shared" si="7"/>
        <v>34.455078125</v>
      </c>
    </row>
    <row r="158" spans="3:5" x14ac:dyDescent="0.25">
      <c r="C158" s="1">
        <f>22785</f>
        <v>22785</v>
      </c>
      <c r="D158" s="1">
        <f>35282</f>
        <v>35282</v>
      </c>
      <c r="E158" s="1">
        <f t="shared" si="7"/>
        <v>34.455078125</v>
      </c>
    </row>
    <row r="159" spans="3:5" x14ac:dyDescent="0.25">
      <c r="C159" s="1">
        <f>22942</f>
        <v>22942</v>
      </c>
      <c r="D159" s="1">
        <f>35283</f>
        <v>35283</v>
      </c>
      <c r="E159" s="1">
        <f>34.4560546875</f>
        <v>34.4560546875</v>
      </c>
    </row>
    <row r="160" spans="3:5" x14ac:dyDescent="0.25">
      <c r="C160" s="1">
        <f>23088</f>
        <v>23088</v>
      </c>
      <c r="D160" s="1">
        <f>35282</f>
        <v>35282</v>
      </c>
      <c r="E160" s="1">
        <f>34.455078125</f>
        <v>34.455078125</v>
      </c>
    </row>
    <row r="161" spans="3:5" x14ac:dyDescent="0.25">
      <c r="C161" s="1">
        <f>23231</f>
        <v>23231</v>
      </c>
      <c r="D161" s="1">
        <f>35283</f>
        <v>35283</v>
      </c>
      <c r="E161" s="1">
        <f>34.4560546875</f>
        <v>34.4560546875</v>
      </c>
    </row>
    <row r="162" spans="3:5" x14ac:dyDescent="0.25">
      <c r="C162" s="1">
        <f>23368</f>
        <v>23368</v>
      </c>
      <c r="D162" s="1">
        <f>35282</f>
        <v>35282</v>
      </c>
      <c r="E162" s="1">
        <f>34.455078125</f>
        <v>34.455078125</v>
      </c>
    </row>
    <row r="163" spans="3:5" x14ac:dyDescent="0.25">
      <c r="C163" s="1">
        <f>23540</f>
        <v>23540</v>
      </c>
      <c r="D163" s="1">
        <f>35282</f>
        <v>35282</v>
      </c>
      <c r="E163" s="1">
        <f>34.455078125</f>
        <v>34.455078125</v>
      </c>
    </row>
    <row r="164" spans="3:5" x14ac:dyDescent="0.25">
      <c r="C164" s="1">
        <f>23710</f>
        <v>23710</v>
      </c>
      <c r="D164" s="1">
        <f>36289</f>
        <v>36289</v>
      </c>
      <c r="E164" s="1">
        <f>35.4384765625</f>
        <v>35.4384765625</v>
      </c>
    </row>
    <row r="165" spans="3:5" x14ac:dyDescent="0.25">
      <c r="C165" s="1">
        <f>23839</f>
        <v>23839</v>
      </c>
      <c r="D165" s="1">
        <f>35986</f>
        <v>35986</v>
      </c>
      <c r="E165" s="1">
        <f>35.142578125</f>
        <v>35.142578125</v>
      </c>
    </row>
    <row r="166" spans="3:5" x14ac:dyDescent="0.25">
      <c r="C166" s="1">
        <f>23978</f>
        <v>23978</v>
      </c>
      <c r="D166" s="1">
        <f>35985</f>
        <v>35985</v>
      </c>
      <c r="E166" s="1">
        <f>35.1416015625</f>
        <v>35.1416015625</v>
      </c>
    </row>
    <row r="167" spans="3:5" x14ac:dyDescent="0.25">
      <c r="C167" s="1">
        <f>24101</f>
        <v>24101</v>
      </c>
      <c r="D167" s="1">
        <f>35985</f>
        <v>35985</v>
      </c>
      <c r="E167" s="1">
        <f>35.1416015625</f>
        <v>35.1416015625</v>
      </c>
    </row>
    <row r="168" spans="3:5" x14ac:dyDescent="0.25">
      <c r="C168" s="1">
        <f>24238</f>
        <v>24238</v>
      </c>
      <c r="D168" s="1">
        <f>35985</f>
        <v>35985</v>
      </c>
      <c r="E168" s="1">
        <f>35.1416015625</f>
        <v>35.1416015625</v>
      </c>
    </row>
    <row r="169" spans="3:5" x14ac:dyDescent="0.25">
      <c r="C169" s="1">
        <f>24362</f>
        <v>24362</v>
      </c>
      <c r="D169" s="1">
        <f>36073</f>
        <v>36073</v>
      </c>
      <c r="E169" s="1">
        <f>35.2275390625</f>
        <v>35.2275390625</v>
      </c>
    </row>
    <row r="170" spans="3:5" x14ac:dyDescent="0.25">
      <c r="C170" s="1">
        <f>24510</f>
        <v>24510</v>
      </c>
      <c r="D170" s="1">
        <f>36073</f>
        <v>36073</v>
      </c>
      <c r="E170" s="1">
        <f>35.2275390625</f>
        <v>35.2275390625</v>
      </c>
    </row>
    <row r="171" spans="3:5" x14ac:dyDescent="0.25">
      <c r="C171" s="1">
        <f>24651</f>
        <v>24651</v>
      </c>
      <c r="D171" s="1">
        <f>36073</f>
        <v>36073</v>
      </c>
      <c r="E171" s="1">
        <f>35.2275390625</f>
        <v>35.2275390625</v>
      </c>
    </row>
    <row r="172" spans="3:5" x14ac:dyDescent="0.25">
      <c r="C172" s="1">
        <f>24806</f>
        <v>24806</v>
      </c>
      <c r="D172" s="1">
        <f>36074</f>
        <v>36074</v>
      </c>
      <c r="E172" s="1">
        <f>35.228515625</f>
        <v>35.228515625</v>
      </c>
    </row>
    <row r="173" spans="3:5" x14ac:dyDescent="0.25">
      <c r="C173" s="1">
        <f>24944</f>
        <v>24944</v>
      </c>
      <c r="D173" s="1">
        <f>36073</f>
        <v>36073</v>
      </c>
      <c r="E173" s="1">
        <f t="shared" ref="E173:E178" si="8">35.2275390625</f>
        <v>35.2275390625</v>
      </c>
    </row>
    <row r="174" spans="3:5" x14ac:dyDescent="0.25">
      <c r="C174" s="1">
        <f>25094</f>
        <v>25094</v>
      </c>
      <c r="D174" s="1">
        <f>36073</f>
        <v>36073</v>
      </c>
      <c r="E174" s="1">
        <f t="shared" si="8"/>
        <v>35.2275390625</v>
      </c>
    </row>
    <row r="175" spans="3:5" x14ac:dyDescent="0.25">
      <c r="C175" s="1">
        <f>25221</f>
        <v>25221</v>
      </c>
      <c r="D175" s="1">
        <f>36073</f>
        <v>36073</v>
      </c>
      <c r="E175" s="1">
        <f t="shared" si="8"/>
        <v>35.2275390625</v>
      </c>
    </row>
    <row r="176" spans="3:5" x14ac:dyDescent="0.25">
      <c r="C176" s="1">
        <f>25365</f>
        <v>25365</v>
      </c>
      <c r="D176" s="1">
        <f>36073</f>
        <v>36073</v>
      </c>
      <c r="E176" s="1">
        <f t="shared" si="8"/>
        <v>35.2275390625</v>
      </c>
    </row>
    <row r="177" spans="3:5" x14ac:dyDescent="0.25">
      <c r="C177" s="1">
        <f>25489</f>
        <v>25489</v>
      </c>
      <c r="D177" s="1">
        <f>36073</f>
        <v>36073</v>
      </c>
      <c r="E177" s="1">
        <f t="shared" si="8"/>
        <v>35.2275390625</v>
      </c>
    </row>
    <row r="178" spans="3:5" x14ac:dyDescent="0.25">
      <c r="C178" s="1">
        <f>25623</f>
        <v>25623</v>
      </c>
      <c r="D178" s="1">
        <f>36073</f>
        <v>36073</v>
      </c>
      <c r="E178" s="1">
        <f t="shared" si="8"/>
        <v>35.2275390625</v>
      </c>
    </row>
    <row r="179" spans="3:5" x14ac:dyDescent="0.25">
      <c r="C179" s="1">
        <f>25746</f>
        <v>25746</v>
      </c>
      <c r="D179" s="1">
        <f>36074</f>
        <v>36074</v>
      </c>
      <c r="E179" s="1">
        <f>35.228515625</f>
        <v>35.228515625</v>
      </c>
    </row>
    <row r="180" spans="3:5" x14ac:dyDescent="0.25">
      <c r="C180" s="1">
        <f>25870</f>
        <v>25870</v>
      </c>
      <c r="D180" s="1">
        <f>36073</f>
        <v>36073</v>
      </c>
      <c r="E180" s="1">
        <f t="shared" ref="E180:E185" si="9">35.2275390625</f>
        <v>35.2275390625</v>
      </c>
    </row>
    <row r="181" spans="3:5" x14ac:dyDescent="0.25">
      <c r="C181" s="1">
        <f>25997</f>
        <v>25997</v>
      </c>
      <c r="D181" s="1">
        <f>36073</f>
        <v>36073</v>
      </c>
      <c r="E181" s="1">
        <f t="shared" si="9"/>
        <v>35.2275390625</v>
      </c>
    </row>
    <row r="182" spans="3:5" x14ac:dyDescent="0.25">
      <c r="C182" s="1">
        <f>26119</f>
        <v>26119</v>
      </c>
      <c r="D182" s="1">
        <f>36073</f>
        <v>36073</v>
      </c>
      <c r="E182" s="1">
        <f t="shared" si="9"/>
        <v>35.2275390625</v>
      </c>
    </row>
    <row r="183" spans="3:5" x14ac:dyDescent="0.25">
      <c r="C183" s="1">
        <f>26244</f>
        <v>26244</v>
      </c>
      <c r="D183" s="1">
        <f>36073</f>
        <v>36073</v>
      </c>
      <c r="E183" s="1">
        <f t="shared" si="9"/>
        <v>35.2275390625</v>
      </c>
    </row>
    <row r="184" spans="3:5" x14ac:dyDescent="0.25">
      <c r="C184" s="1">
        <f>26361</f>
        <v>26361</v>
      </c>
      <c r="D184" s="1">
        <f>36073</f>
        <v>36073</v>
      </c>
      <c r="E184" s="1">
        <f t="shared" si="9"/>
        <v>35.2275390625</v>
      </c>
    </row>
    <row r="185" spans="3:5" x14ac:dyDescent="0.25">
      <c r="C185" s="1">
        <f>26490</f>
        <v>26490</v>
      </c>
      <c r="D185" s="1">
        <f>36073</f>
        <v>36073</v>
      </c>
      <c r="E185" s="1">
        <f t="shared" si="9"/>
        <v>35.2275390625</v>
      </c>
    </row>
    <row r="186" spans="3:5" x14ac:dyDescent="0.25">
      <c r="C186" s="1">
        <f>26642</f>
        <v>26642</v>
      </c>
      <c r="D186" s="1">
        <f>36226</f>
        <v>36226</v>
      </c>
      <c r="E186" s="1">
        <f>35.376953125</f>
        <v>35.376953125</v>
      </c>
    </row>
    <row r="187" spans="3:5" x14ac:dyDescent="0.25">
      <c r="C187" s="1">
        <f>26768</f>
        <v>26768</v>
      </c>
      <c r="D187" s="1">
        <f>36237</f>
        <v>36237</v>
      </c>
      <c r="E187" s="1">
        <f>35.3876953125</f>
        <v>35.3876953125</v>
      </c>
    </row>
    <row r="188" spans="3:5" x14ac:dyDescent="0.25">
      <c r="C188" s="1">
        <f>26893</f>
        <v>26893</v>
      </c>
      <c r="D188" s="1">
        <f>36238</f>
        <v>36238</v>
      </c>
      <c r="E188" s="1">
        <f>35.388671875</f>
        <v>35.388671875</v>
      </c>
    </row>
    <row r="189" spans="3:5" x14ac:dyDescent="0.25">
      <c r="C189" s="1">
        <f>27022</f>
        <v>27022</v>
      </c>
      <c r="D189" s="1">
        <f>36237</f>
        <v>36237</v>
      </c>
      <c r="E189" s="1">
        <f>35.3876953125</f>
        <v>35.3876953125</v>
      </c>
    </row>
    <row r="190" spans="3:5" x14ac:dyDescent="0.25">
      <c r="C190" s="1">
        <f>27147</f>
        <v>27147</v>
      </c>
      <c r="D190" s="1">
        <f>36238</f>
        <v>36238</v>
      </c>
      <c r="E190" s="1">
        <f>35.388671875</f>
        <v>35.388671875</v>
      </c>
    </row>
    <row r="191" spans="3:5" x14ac:dyDescent="0.25">
      <c r="C191" s="1">
        <f>27280</f>
        <v>27280</v>
      </c>
      <c r="D191" s="1">
        <f t="shared" ref="D191:D198" si="10">36237</f>
        <v>36237</v>
      </c>
      <c r="E191" s="1">
        <f t="shared" ref="E191:E198" si="11">35.3876953125</f>
        <v>35.3876953125</v>
      </c>
    </row>
    <row r="192" spans="3:5" x14ac:dyDescent="0.25">
      <c r="C192" s="1">
        <f>27410</f>
        <v>27410</v>
      </c>
      <c r="D192" s="1">
        <f t="shared" si="10"/>
        <v>36237</v>
      </c>
      <c r="E192" s="1">
        <f t="shared" si="11"/>
        <v>35.3876953125</v>
      </c>
    </row>
    <row r="193" spans="3:5" x14ac:dyDescent="0.25">
      <c r="C193" s="1">
        <f>27538</f>
        <v>27538</v>
      </c>
      <c r="D193" s="1">
        <f t="shared" si="10"/>
        <v>36237</v>
      </c>
      <c r="E193" s="1">
        <f t="shared" si="11"/>
        <v>35.3876953125</v>
      </c>
    </row>
    <row r="194" spans="3:5" x14ac:dyDescent="0.25">
      <c r="C194" s="1">
        <f>27661</f>
        <v>27661</v>
      </c>
      <c r="D194" s="1">
        <f t="shared" si="10"/>
        <v>36237</v>
      </c>
      <c r="E194" s="1">
        <f t="shared" si="11"/>
        <v>35.3876953125</v>
      </c>
    </row>
    <row r="195" spans="3:5" x14ac:dyDescent="0.25">
      <c r="C195" s="1">
        <f>27792</f>
        <v>27792</v>
      </c>
      <c r="D195" s="1">
        <f t="shared" si="10"/>
        <v>36237</v>
      </c>
      <c r="E195" s="1">
        <f t="shared" si="11"/>
        <v>35.3876953125</v>
      </c>
    </row>
    <row r="196" spans="3:5" x14ac:dyDescent="0.25">
      <c r="C196" s="1">
        <f>27918</f>
        <v>27918</v>
      </c>
      <c r="D196" s="1">
        <f t="shared" si="10"/>
        <v>36237</v>
      </c>
      <c r="E196" s="1">
        <f t="shared" si="11"/>
        <v>35.3876953125</v>
      </c>
    </row>
    <row r="197" spans="3:5" x14ac:dyDescent="0.25">
      <c r="C197" s="1">
        <f>28040</f>
        <v>28040</v>
      </c>
      <c r="D197" s="1">
        <f t="shared" si="10"/>
        <v>36237</v>
      </c>
      <c r="E197" s="1">
        <f t="shared" si="11"/>
        <v>35.3876953125</v>
      </c>
    </row>
    <row r="198" spans="3:5" x14ac:dyDescent="0.25">
      <c r="C198" s="1">
        <f>28163</f>
        <v>28163</v>
      </c>
      <c r="D198" s="1">
        <f t="shared" si="10"/>
        <v>36237</v>
      </c>
      <c r="E198" s="1">
        <f t="shared" si="11"/>
        <v>35.3876953125</v>
      </c>
    </row>
    <row r="199" spans="3:5" x14ac:dyDescent="0.25">
      <c r="C199" s="1">
        <f>28322</f>
        <v>28322</v>
      </c>
      <c r="D199" s="1">
        <f>36238</f>
        <v>36238</v>
      </c>
      <c r="E199" s="1">
        <f>35.388671875</f>
        <v>35.388671875</v>
      </c>
    </row>
    <row r="200" spans="3:5" x14ac:dyDescent="0.25">
      <c r="C200" s="1">
        <f>28445</f>
        <v>28445</v>
      </c>
      <c r="D200" s="1">
        <f>36237</f>
        <v>36237</v>
      </c>
      <c r="E200" s="1">
        <f>35.3876953125</f>
        <v>35.3876953125</v>
      </c>
    </row>
    <row r="201" spans="3:5" x14ac:dyDescent="0.25">
      <c r="C201" s="1">
        <f>28574</f>
        <v>28574</v>
      </c>
      <c r="D201" s="1">
        <f>36238</f>
        <v>36238</v>
      </c>
      <c r="E201" s="1">
        <f>35.388671875</f>
        <v>35.388671875</v>
      </c>
    </row>
    <row r="202" spans="3:5" x14ac:dyDescent="0.25">
      <c r="C202" s="1">
        <f>28691</f>
        <v>28691</v>
      </c>
      <c r="D202" s="1">
        <f>36237</f>
        <v>36237</v>
      </c>
      <c r="E202" s="1">
        <f>35.3876953125</f>
        <v>35.3876953125</v>
      </c>
    </row>
    <row r="203" spans="3:5" x14ac:dyDescent="0.25">
      <c r="C203" s="1">
        <f>28819</f>
        <v>28819</v>
      </c>
      <c r="D203" s="1">
        <f>36238</f>
        <v>36238</v>
      </c>
      <c r="E203" s="1">
        <f>35.388671875</f>
        <v>35.388671875</v>
      </c>
    </row>
    <row r="204" spans="3:5" x14ac:dyDescent="0.25">
      <c r="C204" s="1">
        <f>28972</f>
        <v>28972</v>
      </c>
      <c r="D204" s="1">
        <f>36237</f>
        <v>36237</v>
      </c>
      <c r="E204" s="1">
        <f>35.3876953125</f>
        <v>35.3876953125</v>
      </c>
    </row>
    <row r="205" spans="3:5" x14ac:dyDescent="0.25">
      <c r="C205" s="1">
        <f>29119</f>
        <v>29119</v>
      </c>
      <c r="D205" s="1">
        <f>36238</f>
        <v>36238</v>
      </c>
      <c r="E205" s="1">
        <f>35.388671875</f>
        <v>35.388671875</v>
      </c>
    </row>
    <row r="206" spans="3:5" x14ac:dyDescent="0.25">
      <c r="C206" s="1">
        <f>29241</f>
        <v>29241</v>
      </c>
      <c r="D206" s="1">
        <f>36237</f>
        <v>36237</v>
      </c>
      <c r="E206" s="1">
        <f>35.3876953125</f>
        <v>35.3876953125</v>
      </c>
    </row>
    <row r="207" spans="3:5" x14ac:dyDescent="0.25">
      <c r="C207" s="1">
        <f>29356</f>
        <v>29356</v>
      </c>
      <c r="D207" s="1">
        <f>36237</f>
        <v>36237</v>
      </c>
      <c r="E207" s="1">
        <f>35.3876953125</f>
        <v>35.3876953125</v>
      </c>
    </row>
    <row r="208" spans="3:5" x14ac:dyDescent="0.25">
      <c r="C208" s="1">
        <f>29480</f>
        <v>29480</v>
      </c>
      <c r="D208" s="1">
        <f>36237</f>
        <v>36237</v>
      </c>
      <c r="E208" s="1">
        <f>35.3876953125</f>
        <v>35.3876953125</v>
      </c>
    </row>
    <row r="209" spans="3:5" x14ac:dyDescent="0.25">
      <c r="C209" s="1">
        <f>29699</f>
        <v>29699</v>
      </c>
      <c r="D209" s="1">
        <f>36054</f>
        <v>36054</v>
      </c>
      <c r="E209" s="1">
        <f>35.208984375</f>
        <v>35.208984375</v>
      </c>
    </row>
    <row r="210" spans="3:5" x14ac:dyDescent="0.25">
      <c r="C210" s="1">
        <f>29824</f>
        <v>29824</v>
      </c>
      <c r="D210" s="1">
        <f>36057</f>
        <v>36057</v>
      </c>
      <c r="E210" s="1">
        <f>35.2119140625</f>
        <v>35.2119140625</v>
      </c>
    </row>
    <row r="211" spans="3:5" x14ac:dyDescent="0.25">
      <c r="C211" s="1">
        <f>29962</f>
        <v>29962</v>
      </c>
      <c r="D211" s="1">
        <f>36058</f>
        <v>36058</v>
      </c>
      <c r="E211" s="1">
        <f>35.212890625</f>
        <v>35.212890625</v>
      </c>
    </row>
    <row r="212" spans="3:5" x14ac:dyDescent="0.25">
      <c r="C212" s="1">
        <f>30103</f>
        <v>30103</v>
      </c>
      <c r="D212" s="1">
        <f>36057</f>
        <v>36057</v>
      </c>
      <c r="E212" s="1">
        <f>35.2119140625</f>
        <v>35.2119140625</v>
      </c>
    </row>
    <row r="213" spans="3:5" x14ac:dyDescent="0.25">
      <c r="C213" s="1">
        <f>30227</f>
        <v>30227</v>
      </c>
      <c r="D213" s="1">
        <f>36062</f>
        <v>36062</v>
      </c>
      <c r="E213" s="1">
        <f>35.216796875</f>
        <v>35.216796875</v>
      </c>
    </row>
    <row r="214" spans="3:5" x14ac:dyDescent="0.25">
      <c r="C214" s="1">
        <f>30347</f>
        <v>30347</v>
      </c>
      <c r="D214" s="1">
        <f>36061</f>
        <v>36061</v>
      </c>
      <c r="E214" s="1">
        <f>35.2158203125</f>
        <v>35.2158203125</v>
      </c>
    </row>
    <row r="215" spans="3:5" x14ac:dyDescent="0.25">
      <c r="C215" s="1">
        <f>30472</f>
        <v>30472</v>
      </c>
      <c r="D215" s="1">
        <f>36061</f>
        <v>36061</v>
      </c>
      <c r="E215" s="1">
        <f>35.2158203125</f>
        <v>35.2158203125</v>
      </c>
    </row>
    <row r="216" spans="3:5" x14ac:dyDescent="0.25">
      <c r="C216" s="1">
        <f>30595</f>
        <v>30595</v>
      </c>
      <c r="D216" s="1">
        <f>36061</f>
        <v>36061</v>
      </c>
      <c r="E216" s="1">
        <f>35.2158203125</f>
        <v>35.2158203125</v>
      </c>
    </row>
    <row r="217" spans="3:5" x14ac:dyDescent="0.25">
      <c r="C217" s="1">
        <f>30715</f>
        <v>30715</v>
      </c>
      <c r="D217" s="1">
        <f>36061</f>
        <v>36061</v>
      </c>
      <c r="E217" s="1">
        <f>35.2158203125</f>
        <v>35.2158203125</v>
      </c>
    </row>
    <row r="218" spans="3:5" x14ac:dyDescent="0.25">
      <c r="C218" s="1">
        <f>30876</f>
        <v>30876</v>
      </c>
      <c r="D218" s="1">
        <f>36133</f>
        <v>36133</v>
      </c>
      <c r="E218" s="1">
        <f>35.2861328125</f>
        <v>35.2861328125</v>
      </c>
    </row>
    <row r="219" spans="3:5" x14ac:dyDescent="0.25">
      <c r="C219" s="1">
        <f>31029</f>
        <v>31029</v>
      </c>
      <c r="D219" s="1">
        <f>36213</f>
        <v>36213</v>
      </c>
      <c r="E219" s="1">
        <f>35.3642578125</f>
        <v>35.3642578125</v>
      </c>
    </row>
    <row r="220" spans="3:5" x14ac:dyDescent="0.25">
      <c r="C220" s="1">
        <f>31153</f>
        <v>31153</v>
      </c>
      <c r="D220" s="1">
        <f>36217</f>
        <v>36217</v>
      </c>
      <c r="E220" s="1">
        <f>35.3681640625</f>
        <v>35.3681640625</v>
      </c>
    </row>
    <row r="221" spans="3:5" x14ac:dyDescent="0.25">
      <c r="C221" s="1">
        <f>31274</f>
        <v>31274</v>
      </c>
      <c r="D221" s="1">
        <f>36217</f>
        <v>36217</v>
      </c>
      <c r="E221" s="1">
        <f>35.3681640625</f>
        <v>35.3681640625</v>
      </c>
    </row>
    <row r="222" spans="3:5" x14ac:dyDescent="0.25">
      <c r="C222" s="1">
        <f>31413</f>
        <v>31413</v>
      </c>
      <c r="D222" s="1">
        <f>36218</f>
        <v>36218</v>
      </c>
      <c r="E222" s="1">
        <f>35.369140625</f>
        <v>35.369140625</v>
      </c>
    </row>
    <row r="223" spans="3:5" x14ac:dyDescent="0.25">
      <c r="C223" s="1">
        <f>31541</f>
        <v>31541</v>
      </c>
      <c r="D223" s="1">
        <f>36217</f>
        <v>36217</v>
      </c>
      <c r="E223" s="1">
        <f>35.3681640625</f>
        <v>35.3681640625</v>
      </c>
    </row>
    <row r="224" spans="3:5" x14ac:dyDescent="0.25">
      <c r="C224" s="1">
        <f>31675</f>
        <v>31675</v>
      </c>
      <c r="D224" s="1">
        <f>36218</f>
        <v>36218</v>
      </c>
      <c r="E224" s="1">
        <f>35.369140625</f>
        <v>35.369140625</v>
      </c>
    </row>
    <row r="225" spans="3:5" x14ac:dyDescent="0.25">
      <c r="C225" s="1">
        <f>31810</f>
        <v>31810</v>
      </c>
      <c r="D225" s="1">
        <f>36217</f>
        <v>36217</v>
      </c>
      <c r="E225" s="1">
        <f>35.3681640625</f>
        <v>35.3681640625</v>
      </c>
    </row>
    <row r="226" spans="3:5" x14ac:dyDescent="0.25">
      <c r="C226" s="1">
        <f>31952</f>
        <v>31952</v>
      </c>
      <c r="D226" s="1">
        <f>36217</f>
        <v>36217</v>
      </c>
      <c r="E226" s="1">
        <f>35.3681640625</f>
        <v>35.3681640625</v>
      </c>
    </row>
    <row r="227" spans="3:5" x14ac:dyDescent="0.25">
      <c r="C227" s="1">
        <f>32077</f>
        <v>32077</v>
      </c>
      <c r="D227" s="1">
        <f>36217</f>
        <v>36217</v>
      </c>
      <c r="E227" s="1">
        <f>35.3681640625</f>
        <v>35.3681640625</v>
      </c>
    </row>
    <row r="228" spans="3:5" x14ac:dyDescent="0.25">
      <c r="C228" s="1">
        <f>32209</f>
        <v>32209</v>
      </c>
      <c r="D228" s="1">
        <f>36217</f>
        <v>36217</v>
      </c>
      <c r="E228" s="1">
        <f>35.3681640625</f>
        <v>35.3681640625</v>
      </c>
    </row>
    <row r="229" spans="3:5" x14ac:dyDescent="0.25">
      <c r="C229" s="1">
        <f>32342</f>
        <v>32342</v>
      </c>
      <c r="D229" s="1">
        <f>36217</f>
        <v>36217</v>
      </c>
      <c r="E229" s="1">
        <f>35.3681640625</f>
        <v>35.3681640625</v>
      </c>
    </row>
    <row r="230" spans="3:5" x14ac:dyDescent="0.25">
      <c r="C230" s="1">
        <f>32504</f>
        <v>32504</v>
      </c>
      <c r="D230" s="1">
        <f>36225</f>
        <v>36225</v>
      </c>
      <c r="E230" s="1">
        <f>35.3759765625</f>
        <v>35.3759765625</v>
      </c>
    </row>
    <row r="231" spans="3:5" x14ac:dyDescent="0.25">
      <c r="C231" s="1">
        <f>32634</f>
        <v>32634</v>
      </c>
      <c r="D231" s="1">
        <f>36005</f>
        <v>36005</v>
      </c>
      <c r="E231" s="1">
        <f>35.1611328125</f>
        <v>35.1611328125</v>
      </c>
    </row>
    <row r="232" spans="3:5" x14ac:dyDescent="0.25">
      <c r="C232" s="1">
        <f>32762</f>
        <v>32762</v>
      </c>
      <c r="D232" s="1">
        <f>36005</f>
        <v>36005</v>
      </c>
      <c r="E232" s="1">
        <f>35.1611328125</f>
        <v>35.1611328125</v>
      </c>
    </row>
    <row r="233" spans="3:5" x14ac:dyDescent="0.25">
      <c r="C233" s="1">
        <f>32893</f>
        <v>32893</v>
      </c>
      <c r="D233" s="1">
        <f>36006</f>
        <v>36006</v>
      </c>
      <c r="E233" s="1">
        <f>35.162109375</f>
        <v>35.162109375</v>
      </c>
    </row>
    <row r="234" spans="3:5" x14ac:dyDescent="0.25">
      <c r="C234" s="1">
        <f>33053</f>
        <v>33053</v>
      </c>
      <c r="D234" s="1">
        <f>36081</f>
        <v>36081</v>
      </c>
      <c r="E234" s="1">
        <f>35.2353515625</f>
        <v>35.2353515625</v>
      </c>
    </row>
    <row r="235" spans="3:5" x14ac:dyDescent="0.25">
      <c r="C235" s="1">
        <f>33176</f>
        <v>33176</v>
      </c>
      <c r="D235" s="1">
        <f>36090</f>
        <v>36090</v>
      </c>
      <c r="E235" s="1">
        <f>35.244140625</f>
        <v>35.244140625</v>
      </c>
    </row>
    <row r="236" spans="3:5" x14ac:dyDescent="0.25">
      <c r="C236" s="1">
        <f>33302</f>
        <v>33302</v>
      </c>
      <c r="D236" s="1">
        <f>36089</f>
        <v>36089</v>
      </c>
      <c r="E236" s="1">
        <f>35.2431640625</f>
        <v>35.2431640625</v>
      </c>
    </row>
    <row r="237" spans="3:5" x14ac:dyDescent="0.25">
      <c r="C237" s="1">
        <f>33456</f>
        <v>33456</v>
      </c>
      <c r="D237" s="1">
        <f>36090</f>
        <v>36090</v>
      </c>
      <c r="E237" s="1">
        <f>35.244140625</f>
        <v>35.244140625</v>
      </c>
    </row>
    <row r="238" spans="3:5" x14ac:dyDescent="0.25">
      <c r="C238" s="1">
        <f>33600</f>
        <v>33600</v>
      </c>
      <c r="D238" s="1">
        <f>36117</f>
        <v>36117</v>
      </c>
      <c r="E238" s="1">
        <f>35.2705078125</f>
        <v>35.2705078125</v>
      </c>
    </row>
    <row r="239" spans="3:5" x14ac:dyDescent="0.25">
      <c r="C239" s="1">
        <f>33757</f>
        <v>33757</v>
      </c>
      <c r="D239" s="1">
        <f>36118</f>
        <v>36118</v>
      </c>
      <c r="E239" s="1">
        <f>35.271484375</f>
        <v>35.271484375</v>
      </c>
    </row>
    <row r="240" spans="3:5" x14ac:dyDescent="0.25">
      <c r="C240" s="1">
        <f>33887</f>
        <v>33887</v>
      </c>
      <c r="D240" s="1">
        <f>36117</f>
        <v>36117</v>
      </c>
      <c r="E240" s="1">
        <f>35.2705078125</f>
        <v>35.2705078125</v>
      </c>
    </row>
    <row r="241" spans="3:5" x14ac:dyDescent="0.25">
      <c r="C241" s="1">
        <f>34022</f>
        <v>34022</v>
      </c>
      <c r="D241" s="1">
        <f>36117</f>
        <v>36117</v>
      </c>
      <c r="E241" s="1">
        <f>35.2705078125</f>
        <v>35.2705078125</v>
      </c>
    </row>
    <row r="242" spans="3:5" x14ac:dyDescent="0.25">
      <c r="C242" s="1">
        <f>34178</f>
        <v>34178</v>
      </c>
      <c r="D242" s="1">
        <f>36133</f>
        <v>36133</v>
      </c>
      <c r="E242" s="1">
        <f>35.2861328125</f>
        <v>35.2861328125</v>
      </c>
    </row>
    <row r="243" spans="3:5" x14ac:dyDescent="0.25">
      <c r="C243" s="1">
        <f>34298</f>
        <v>34298</v>
      </c>
      <c r="D243" s="1">
        <f>36133</f>
        <v>36133</v>
      </c>
      <c r="E243" s="1">
        <f>35.2861328125</f>
        <v>35.2861328125</v>
      </c>
    </row>
    <row r="244" spans="3:5" x14ac:dyDescent="0.25">
      <c r="C244" s="1">
        <f>34421</f>
        <v>34421</v>
      </c>
      <c r="D244" s="1">
        <f>36133</f>
        <v>36133</v>
      </c>
      <c r="E244" s="1">
        <f>35.2861328125</f>
        <v>35.2861328125</v>
      </c>
    </row>
    <row r="245" spans="3:5" x14ac:dyDescent="0.25">
      <c r="C245" s="1">
        <f>34548</f>
        <v>34548</v>
      </c>
      <c r="D245" s="1">
        <f>36157</f>
        <v>36157</v>
      </c>
      <c r="E245" s="1">
        <f>35.3095703125</f>
        <v>35.3095703125</v>
      </c>
    </row>
    <row r="246" spans="3:5" x14ac:dyDescent="0.25">
      <c r="C246" s="1">
        <f>34677</f>
        <v>34677</v>
      </c>
      <c r="D246" s="1">
        <f>36157</f>
        <v>36157</v>
      </c>
      <c r="E246" s="1">
        <f>35.3095703125</f>
        <v>35.3095703125</v>
      </c>
    </row>
    <row r="247" spans="3:5" x14ac:dyDescent="0.25">
      <c r="C247" s="1">
        <f>34801</f>
        <v>34801</v>
      </c>
      <c r="D247" s="1">
        <f>36157</f>
        <v>36157</v>
      </c>
      <c r="E247" s="1">
        <f>35.3095703125</f>
        <v>35.3095703125</v>
      </c>
    </row>
    <row r="248" spans="3:5" x14ac:dyDescent="0.25">
      <c r="C248" s="1">
        <f>34923</f>
        <v>34923</v>
      </c>
      <c r="D248" s="1">
        <f>36158</f>
        <v>36158</v>
      </c>
      <c r="E248" s="1">
        <f>35.310546875</f>
        <v>35.310546875</v>
      </c>
    </row>
    <row r="249" spans="3:5" x14ac:dyDescent="0.25">
      <c r="C249" s="1">
        <f>35061</f>
        <v>35061</v>
      </c>
      <c r="D249" s="1">
        <f>36173</f>
        <v>36173</v>
      </c>
      <c r="E249" s="1">
        <f>35.3251953125</f>
        <v>35.3251953125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2016-01-08T15:46:55Z</cp:lastPrinted>
  <dcterms:created xsi:type="dcterms:W3CDTF">2016-01-08T15:46:55Z</dcterms:created>
  <dcterms:modified xsi:type="dcterms:W3CDTF">2016-01-08T15:45:09Z</dcterms:modified>
</cp:coreProperties>
</file>