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<sst xmlns="http://schemas.openxmlformats.org/spreadsheetml/2006/main" count="9" uniqueCount="9">
  <si>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</si>
  <si>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</si>
  <si>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</si>
  <si>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</si>
  <si>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326(108x)</t>
  </si>
  <si>
    <t>AVERAGE: 165(215x)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</si>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</sst>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Sheet1!$A$2:$A$109</c:f>
              <c:numCache>
                <c:formatCode>General</c:formatCode>
                <c:ptCount val="108"/>
                <c:pt idx="0">
                  <c:v>928</c:v>
                </c:pt>
                <c:pt idx="1">
                  <c:v>1229</c:v>
                </c:pt>
                <c:pt idx="2">
                  <c:v>1539</c:v>
                </c:pt>
                <c:pt idx="3">
                  <c:v>1883</c:v>
                </c:pt>
                <c:pt idx="4">
                  <c:v>2175</c:v>
                </c:pt>
                <c:pt idx="5">
                  <c:v>2477</c:v>
                </c:pt>
                <c:pt idx="6">
                  <c:v>2806</c:v>
                </c:pt>
                <c:pt idx="7">
                  <c:v>3108</c:v>
                </c:pt>
                <c:pt idx="8">
                  <c:v>3459</c:v>
                </c:pt>
                <c:pt idx="9">
                  <c:v>3807</c:v>
                </c:pt>
                <c:pt idx="10">
                  <c:v>4158</c:v>
                </c:pt>
                <c:pt idx="11">
                  <c:v>4492</c:v>
                </c:pt>
                <c:pt idx="12">
                  <c:v>4836</c:v>
                </c:pt>
                <c:pt idx="13">
                  <c:v>5209</c:v>
                </c:pt>
                <c:pt idx="14">
                  <c:v>5557</c:v>
                </c:pt>
                <c:pt idx="15">
                  <c:v>5888</c:v>
                </c:pt>
                <c:pt idx="16">
                  <c:v>6201</c:v>
                </c:pt>
                <c:pt idx="17">
                  <c:v>6497</c:v>
                </c:pt>
                <c:pt idx="18">
                  <c:v>6788</c:v>
                </c:pt>
                <c:pt idx="19">
                  <c:v>7148</c:v>
                </c:pt>
                <c:pt idx="20">
                  <c:v>7479</c:v>
                </c:pt>
                <c:pt idx="21">
                  <c:v>7789</c:v>
                </c:pt>
                <c:pt idx="22">
                  <c:v>8095</c:v>
                </c:pt>
                <c:pt idx="23">
                  <c:v>8441</c:v>
                </c:pt>
                <c:pt idx="24">
                  <c:v>8748</c:v>
                </c:pt>
                <c:pt idx="25">
                  <c:v>9121</c:v>
                </c:pt>
                <c:pt idx="26">
                  <c:v>9477</c:v>
                </c:pt>
                <c:pt idx="27">
                  <c:v>9777</c:v>
                </c:pt>
                <c:pt idx="28">
                  <c:v>10063</c:v>
                </c:pt>
                <c:pt idx="29">
                  <c:v>10383</c:v>
                </c:pt>
                <c:pt idx="30">
                  <c:v>10814</c:v>
                </c:pt>
                <c:pt idx="31">
                  <c:v>11129</c:v>
                </c:pt>
                <c:pt idx="32">
                  <c:v>11405</c:v>
                </c:pt>
                <c:pt idx="33">
                  <c:v>11714</c:v>
                </c:pt>
                <c:pt idx="34">
                  <c:v>12009</c:v>
                </c:pt>
                <c:pt idx="35">
                  <c:v>12308</c:v>
                </c:pt>
                <c:pt idx="36">
                  <c:v>12606</c:v>
                </c:pt>
                <c:pt idx="37">
                  <c:v>12894</c:v>
                </c:pt>
                <c:pt idx="38">
                  <c:v>13220</c:v>
                </c:pt>
                <c:pt idx="39">
                  <c:v>13515</c:v>
                </c:pt>
                <c:pt idx="40">
                  <c:v>13818</c:v>
                </c:pt>
                <c:pt idx="41">
                  <c:v>14179</c:v>
                </c:pt>
                <c:pt idx="42">
                  <c:v>14509</c:v>
                </c:pt>
                <c:pt idx="43">
                  <c:v>14848</c:v>
                </c:pt>
                <c:pt idx="44">
                  <c:v>15169</c:v>
                </c:pt>
                <c:pt idx="45">
                  <c:v>15497</c:v>
                </c:pt>
                <c:pt idx="46">
                  <c:v>15791</c:v>
                </c:pt>
                <c:pt idx="47">
                  <c:v>16137</c:v>
                </c:pt>
                <c:pt idx="48">
                  <c:v>16423</c:v>
                </c:pt>
                <c:pt idx="49">
                  <c:v>16734</c:v>
                </c:pt>
                <c:pt idx="50">
                  <c:v>17048</c:v>
                </c:pt>
                <c:pt idx="51">
                  <c:v>17382</c:v>
                </c:pt>
                <c:pt idx="52">
                  <c:v>17704</c:v>
                </c:pt>
                <c:pt idx="53">
                  <c:v>18022</c:v>
                </c:pt>
                <c:pt idx="54">
                  <c:v>18330</c:v>
                </c:pt>
                <c:pt idx="55">
                  <c:v>18649</c:v>
                </c:pt>
                <c:pt idx="56">
                  <c:v>18999</c:v>
                </c:pt>
                <c:pt idx="57">
                  <c:v>19426</c:v>
                </c:pt>
                <c:pt idx="58">
                  <c:v>19842</c:v>
                </c:pt>
                <c:pt idx="59">
                  <c:v>20251</c:v>
                </c:pt>
                <c:pt idx="60">
                  <c:v>20609</c:v>
                </c:pt>
                <c:pt idx="61">
                  <c:v>20931</c:v>
                </c:pt>
                <c:pt idx="62">
                  <c:v>21216</c:v>
                </c:pt>
                <c:pt idx="63">
                  <c:v>21506</c:v>
                </c:pt>
                <c:pt idx="64">
                  <c:v>21775</c:v>
                </c:pt>
                <c:pt idx="65">
                  <c:v>22166</c:v>
                </c:pt>
                <c:pt idx="66">
                  <c:v>22519</c:v>
                </c:pt>
                <c:pt idx="67">
                  <c:v>22852</c:v>
                </c:pt>
                <c:pt idx="68">
                  <c:v>23203</c:v>
                </c:pt>
                <c:pt idx="69">
                  <c:v>23716</c:v>
                </c:pt>
                <c:pt idx="70">
                  <c:v>24055</c:v>
                </c:pt>
                <c:pt idx="71">
                  <c:v>24330</c:v>
                </c:pt>
                <c:pt idx="72">
                  <c:v>24623</c:v>
                </c:pt>
                <c:pt idx="73">
                  <c:v>24918</c:v>
                </c:pt>
                <c:pt idx="74">
                  <c:v>25235</c:v>
                </c:pt>
                <c:pt idx="75">
                  <c:v>25585</c:v>
                </c:pt>
                <c:pt idx="76">
                  <c:v>25947</c:v>
                </c:pt>
                <c:pt idx="77">
                  <c:v>26305</c:v>
                </c:pt>
                <c:pt idx="78">
                  <c:v>26629</c:v>
                </c:pt>
                <c:pt idx="79">
                  <c:v>26946</c:v>
                </c:pt>
                <c:pt idx="80">
                  <c:v>27247</c:v>
                </c:pt>
                <c:pt idx="81">
                  <c:v>27575</c:v>
                </c:pt>
                <c:pt idx="82">
                  <c:v>27880</c:v>
                </c:pt>
                <c:pt idx="83">
                  <c:v>28175</c:v>
                </c:pt>
                <c:pt idx="84">
                  <c:v>28528</c:v>
                </c:pt>
                <c:pt idx="85">
                  <c:v>28889</c:v>
                </c:pt>
                <c:pt idx="86">
                  <c:v>29229</c:v>
                </c:pt>
                <c:pt idx="87">
                  <c:v>29573</c:v>
                </c:pt>
                <c:pt idx="88">
                  <c:v>29901</c:v>
                </c:pt>
                <c:pt idx="89">
                  <c:v>30205</c:v>
                </c:pt>
                <c:pt idx="90">
                  <c:v>30544</c:v>
                </c:pt>
                <c:pt idx="91">
                  <c:v>30906</c:v>
                </c:pt>
                <c:pt idx="92">
                  <c:v>31262</c:v>
                </c:pt>
                <c:pt idx="93">
                  <c:v>31587</c:v>
                </c:pt>
                <c:pt idx="94">
                  <c:v>31949</c:v>
                </c:pt>
                <c:pt idx="95">
                  <c:v>32276</c:v>
                </c:pt>
                <c:pt idx="96">
                  <c:v>32605</c:v>
                </c:pt>
                <c:pt idx="97">
                  <c:v>32904</c:v>
                </c:pt>
                <c:pt idx="98">
                  <c:v>33224</c:v>
                </c:pt>
                <c:pt idx="99">
                  <c:v>33563</c:v>
                </c:pt>
                <c:pt idx="100">
                  <c:v>33912</c:v>
                </c:pt>
                <c:pt idx="101">
                  <c:v>34260</c:v>
                </c:pt>
                <c:pt idx="102">
                  <c:v>34627</c:v>
                </c:pt>
                <c:pt idx="103">
                  <c:v>34945</c:v>
                </c:pt>
                <c:pt idx="104">
                  <c:v>35270</c:v>
                </c:pt>
                <c:pt idx="105">
                  <c:v>35565</c:v>
                </c:pt>
                <c:pt idx="106">
                  <c:v>35871</c:v>
                </c:pt>
                <c:pt idx="107">
                  <c:v>36184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22</c:v>
                </c:pt>
                <c:pt idx="1">
                  <c:v>16</c:v>
                </c:pt>
                <c:pt idx="2">
                  <c:v>27</c:v>
                </c:pt>
                <c:pt idx="3">
                  <c:v>21</c:v>
                </c:pt>
                <c:pt idx="4">
                  <c:v>23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</c:v>
                </c:pt>
                <c:pt idx="17">
                  <c:v>20</c:v>
                </c:pt>
                <c:pt idx="18">
                  <c:v>23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74864"/>
        <c:axId val="-1875189552"/>
      </c:lineChart>
      <c:catAx>
        <c:axId val="-18751748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8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895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748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Sheet1!$C$2:$C$216</c:f>
              <c:numCache>
                <c:formatCode>General</c:formatCode>
                <c:ptCount val="215"/>
                <c:pt idx="0">
                  <c:v>752</c:v>
                </c:pt>
                <c:pt idx="1">
                  <c:v>881</c:v>
                </c:pt>
                <c:pt idx="2">
                  <c:v>1024</c:v>
                </c:pt>
                <c:pt idx="3">
                  <c:v>1186</c:v>
                </c:pt>
                <c:pt idx="4">
                  <c:v>1359</c:v>
                </c:pt>
                <c:pt idx="5">
                  <c:v>1533</c:v>
                </c:pt>
                <c:pt idx="6">
                  <c:v>1739</c:v>
                </c:pt>
                <c:pt idx="7">
                  <c:v>1898</c:v>
                </c:pt>
                <c:pt idx="8">
                  <c:v>2071</c:v>
                </c:pt>
                <c:pt idx="9">
                  <c:v>2255</c:v>
                </c:pt>
                <c:pt idx="10">
                  <c:v>2417</c:v>
                </c:pt>
                <c:pt idx="11">
                  <c:v>2532</c:v>
                </c:pt>
                <c:pt idx="12">
                  <c:v>2662</c:v>
                </c:pt>
                <c:pt idx="13">
                  <c:v>2837</c:v>
                </c:pt>
                <c:pt idx="14">
                  <c:v>2958</c:v>
                </c:pt>
                <c:pt idx="15">
                  <c:v>3108</c:v>
                </c:pt>
                <c:pt idx="16">
                  <c:v>3242</c:v>
                </c:pt>
                <c:pt idx="17">
                  <c:v>3476</c:v>
                </c:pt>
                <c:pt idx="18">
                  <c:v>3621</c:v>
                </c:pt>
                <c:pt idx="19">
                  <c:v>3789</c:v>
                </c:pt>
                <c:pt idx="20">
                  <c:v>3960</c:v>
                </c:pt>
                <c:pt idx="21">
                  <c:v>4144</c:v>
                </c:pt>
                <c:pt idx="22">
                  <c:v>4295</c:v>
                </c:pt>
                <c:pt idx="23">
                  <c:v>4458</c:v>
                </c:pt>
                <c:pt idx="24">
                  <c:v>4648</c:v>
                </c:pt>
                <c:pt idx="25">
                  <c:v>4839</c:v>
                </c:pt>
                <c:pt idx="26">
                  <c:v>5012</c:v>
                </c:pt>
                <c:pt idx="27">
                  <c:v>5198</c:v>
                </c:pt>
                <c:pt idx="28">
                  <c:v>5357</c:v>
                </c:pt>
                <c:pt idx="29">
                  <c:v>5487</c:v>
                </c:pt>
                <c:pt idx="30">
                  <c:v>5672</c:v>
                </c:pt>
                <c:pt idx="31">
                  <c:v>5833</c:v>
                </c:pt>
                <c:pt idx="32">
                  <c:v>6002</c:v>
                </c:pt>
                <c:pt idx="33">
                  <c:v>6155</c:v>
                </c:pt>
                <c:pt idx="34">
                  <c:v>6293</c:v>
                </c:pt>
                <c:pt idx="35">
                  <c:v>6448</c:v>
                </c:pt>
                <c:pt idx="36">
                  <c:v>6611</c:v>
                </c:pt>
                <c:pt idx="37">
                  <c:v>6769</c:v>
                </c:pt>
                <c:pt idx="38">
                  <c:v>6974</c:v>
                </c:pt>
                <c:pt idx="39">
                  <c:v>7136</c:v>
                </c:pt>
                <c:pt idx="40">
                  <c:v>7304</c:v>
                </c:pt>
                <c:pt idx="41">
                  <c:v>7454</c:v>
                </c:pt>
                <c:pt idx="42">
                  <c:v>7605</c:v>
                </c:pt>
                <c:pt idx="43">
                  <c:v>7759</c:v>
                </c:pt>
                <c:pt idx="44">
                  <c:v>7949</c:v>
                </c:pt>
                <c:pt idx="45">
                  <c:v>8104</c:v>
                </c:pt>
                <c:pt idx="46">
                  <c:v>8253</c:v>
                </c:pt>
                <c:pt idx="47">
                  <c:v>8401</c:v>
                </c:pt>
                <c:pt idx="48">
                  <c:v>8533</c:v>
                </c:pt>
                <c:pt idx="49">
                  <c:v>8706</c:v>
                </c:pt>
                <c:pt idx="50">
                  <c:v>8884</c:v>
                </c:pt>
                <c:pt idx="51">
                  <c:v>9103</c:v>
                </c:pt>
                <c:pt idx="52">
                  <c:v>9268</c:v>
                </c:pt>
                <c:pt idx="53">
                  <c:v>9468</c:v>
                </c:pt>
                <c:pt idx="54">
                  <c:v>9616</c:v>
                </c:pt>
                <c:pt idx="55">
                  <c:v>9824</c:v>
                </c:pt>
                <c:pt idx="56">
                  <c:v>9939</c:v>
                </c:pt>
                <c:pt idx="57">
                  <c:v>10124</c:v>
                </c:pt>
                <c:pt idx="58">
                  <c:v>10336</c:v>
                </c:pt>
                <c:pt idx="59">
                  <c:v>10563</c:v>
                </c:pt>
                <c:pt idx="60">
                  <c:v>10745</c:v>
                </c:pt>
                <c:pt idx="61">
                  <c:v>10871</c:v>
                </c:pt>
                <c:pt idx="62">
                  <c:v>11004</c:v>
                </c:pt>
                <c:pt idx="63">
                  <c:v>11144</c:v>
                </c:pt>
                <c:pt idx="64">
                  <c:v>11262</c:v>
                </c:pt>
                <c:pt idx="65">
                  <c:v>11418</c:v>
                </c:pt>
                <c:pt idx="66">
                  <c:v>11608</c:v>
                </c:pt>
                <c:pt idx="67">
                  <c:v>11762</c:v>
                </c:pt>
                <c:pt idx="68">
                  <c:v>11881</c:v>
                </c:pt>
                <c:pt idx="69">
                  <c:v>12053</c:v>
                </c:pt>
                <c:pt idx="70">
                  <c:v>12183</c:v>
                </c:pt>
                <c:pt idx="71">
                  <c:v>12322</c:v>
                </c:pt>
                <c:pt idx="72">
                  <c:v>12484</c:v>
                </c:pt>
                <c:pt idx="73">
                  <c:v>12630</c:v>
                </c:pt>
                <c:pt idx="74">
                  <c:v>12748</c:v>
                </c:pt>
                <c:pt idx="75">
                  <c:v>12909</c:v>
                </c:pt>
                <c:pt idx="76">
                  <c:v>13084</c:v>
                </c:pt>
                <c:pt idx="77">
                  <c:v>13203</c:v>
                </c:pt>
                <c:pt idx="78">
                  <c:v>13361</c:v>
                </c:pt>
                <c:pt idx="79">
                  <c:v>13515</c:v>
                </c:pt>
                <c:pt idx="80">
                  <c:v>13661</c:v>
                </c:pt>
                <c:pt idx="81">
                  <c:v>13819</c:v>
                </c:pt>
                <c:pt idx="82">
                  <c:v>13980</c:v>
                </c:pt>
                <c:pt idx="83">
                  <c:v>14164</c:v>
                </c:pt>
                <c:pt idx="84">
                  <c:v>14316</c:v>
                </c:pt>
                <c:pt idx="85">
                  <c:v>14507</c:v>
                </c:pt>
                <c:pt idx="86">
                  <c:v>14660</c:v>
                </c:pt>
                <c:pt idx="87">
                  <c:v>14859</c:v>
                </c:pt>
                <c:pt idx="88">
                  <c:v>15023</c:v>
                </c:pt>
                <c:pt idx="89">
                  <c:v>15242</c:v>
                </c:pt>
                <c:pt idx="90">
                  <c:v>15379</c:v>
                </c:pt>
                <c:pt idx="91">
                  <c:v>15581</c:v>
                </c:pt>
                <c:pt idx="92">
                  <c:v>15718</c:v>
                </c:pt>
                <c:pt idx="93">
                  <c:v>15896</c:v>
                </c:pt>
                <c:pt idx="94">
                  <c:v>16119</c:v>
                </c:pt>
                <c:pt idx="95">
                  <c:v>16253</c:v>
                </c:pt>
                <c:pt idx="96">
                  <c:v>16453</c:v>
                </c:pt>
                <c:pt idx="97">
                  <c:v>16592</c:v>
                </c:pt>
                <c:pt idx="98">
                  <c:v>16742</c:v>
                </c:pt>
                <c:pt idx="99">
                  <c:v>16888</c:v>
                </c:pt>
                <c:pt idx="100">
                  <c:v>17076</c:v>
                </c:pt>
                <c:pt idx="101">
                  <c:v>17208</c:v>
                </c:pt>
                <c:pt idx="102">
                  <c:v>17367</c:v>
                </c:pt>
                <c:pt idx="103">
                  <c:v>17528</c:v>
                </c:pt>
                <c:pt idx="104">
                  <c:v>17739</c:v>
                </c:pt>
                <c:pt idx="105">
                  <c:v>17870</c:v>
                </c:pt>
                <c:pt idx="106">
                  <c:v>18041</c:v>
                </c:pt>
                <c:pt idx="107">
                  <c:v>18207</c:v>
                </c:pt>
                <c:pt idx="108">
                  <c:v>18323</c:v>
                </c:pt>
                <c:pt idx="109">
                  <c:v>18505</c:v>
                </c:pt>
                <c:pt idx="110">
                  <c:v>18649</c:v>
                </c:pt>
                <c:pt idx="111">
                  <c:v>18788</c:v>
                </c:pt>
                <c:pt idx="112">
                  <c:v>18989</c:v>
                </c:pt>
                <c:pt idx="113">
                  <c:v>19188</c:v>
                </c:pt>
                <c:pt idx="114">
                  <c:v>19419</c:v>
                </c:pt>
                <c:pt idx="115">
                  <c:v>19590</c:v>
                </c:pt>
                <c:pt idx="116">
                  <c:v>19776</c:v>
                </c:pt>
                <c:pt idx="117">
                  <c:v>19983</c:v>
                </c:pt>
                <c:pt idx="118">
                  <c:v>20205</c:v>
                </c:pt>
                <c:pt idx="119">
                  <c:v>20411</c:v>
                </c:pt>
                <c:pt idx="120">
                  <c:v>20616</c:v>
                </c:pt>
                <c:pt idx="121">
                  <c:v>20843</c:v>
                </c:pt>
                <c:pt idx="122">
                  <c:v>21008</c:v>
                </c:pt>
                <c:pt idx="123">
                  <c:v>21165</c:v>
                </c:pt>
                <c:pt idx="124">
                  <c:v>21356</c:v>
                </c:pt>
                <c:pt idx="125">
                  <c:v>21488</c:v>
                </c:pt>
                <c:pt idx="126">
                  <c:v>21614</c:v>
                </c:pt>
                <c:pt idx="127">
                  <c:v>21780</c:v>
                </c:pt>
                <c:pt idx="128">
                  <c:v>22018</c:v>
                </c:pt>
                <c:pt idx="129">
                  <c:v>22210</c:v>
                </c:pt>
                <c:pt idx="130">
                  <c:v>22350</c:v>
                </c:pt>
                <c:pt idx="131">
                  <c:v>22534</c:v>
                </c:pt>
                <c:pt idx="132">
                  <c:v>22688</c:v>
                </c:pt>
                <c:pt idx="133">
                  <c:v>22850</c:v>
                </c:pt>
                <c:pt idx="134">
                  <c:v>23026</c:v>
                </c:pt>
                <c:pt idx="135">
                  <c:v>23189</c:v>
                </c:pt>
                <c:pt idx="136">
                  <c:v>23477</c:v>
                </c:pt>
                <c:pt idx="137">
                  <c:v>23730</c:v>
                </c:pt>
                <c:pt idx="138">
                  <c:v>23934</c:v>
                </c:pt>
                <c:pt idx="139">
                  <c:v>24119</c:v>
                </c:pt>
                <c:pt idx="140">
                  <c:v>24241</c:v>
                </c:pt>
                <c:pt idx="141">
                  <c:v>24422</c:v>
                </c:pt>
                <c:pt idx="142">
                  <c:v>24569</c:v>
                </c:pt>
                <c:pt idx="143">
                  <c:v>24735</c:v>
                </c:pt>
                <c:pt idx="144">
                  <c:v>24922</c:v>
                </c:pt>
                <c:pt idx="145">
                  <c:v>25064</c:v>
                </c:pt>
                <c:pt idx="146">
                  <c:v>25266</c:v>
                </c:pt>
                <c:pt idx="147">
                  <c:v>25413</c:v>
                </c:pt>
                <c:pt idx="148">
                  <c:v>25594</c:v>
                </c:pt>
                <c:pt idx="149">
                  <c:v>25760</c:v>
                </c:pt>
                <c:pt idx="150">
                  <c:v>25963</c:v>
                </c:pt>
                <c:pt idx="151">
                  <c:v>26128</c:v>
                </c:pt>
                <c:pt idx="152">
                  <c:v>26324</c:v>
                </c:pt>
                <c:pt idx="153">
                  <c:v>26483</c:v>
                </c:pt>
                <c:pt idx="154">
                  <c:v>26638</c:v>
                </c:pt>
                <c:pt idx="155">
                  <c:v>26794</c:v>
                </c:pt>
                <c:pt idx="156">
                  <c:v>26914</c:v>
                </c:pt>
                <c:pt idx="157">
                  <c:v>27082</c:v>
                </c:pt>
                <c:pt idx="158">
                  <c:v>27235</c:v>
                </c:pt>
                <c:pt idx="159">
                  <c:v>27362</c:v>
                </c:pt>
                <c:pt idx="160">
                  <c:v>27532</c:v>
                </c:pt>
                <c:pt idx="161">
                  <c:v>27725</c:v>
                </c:pt>
                <c:pt idx="162">
                  <c:v>27875</c:v>
                </c:pt>
                <c:pt idx="163">
                  <c:v>28003</c:v>
                </c:pt>
                <c:pt idx="164">
                  <c:v>28174</c:v>
                </c:pt>
                <c:pt idx="165">
                  <c:v>28337</c:v>
                </c:pt>
                <c:pt idx="166">
                  <c:v>28498</c:v>
                </c:pt>
                <c:pt idx="167">
                  <c:v>28696</c:v>
                </c:pt>
                <c:pt idx="168">
                  <c:v>28857</c:v>
                </c:pt>
                <c:pt idx="169">
                  <c:v>29028</c:v>
                </c:pt>
                <c:pt idx="170">
                  <c:v>29207</c:v>
                </c:pt>
                <c:pt idx="171">
                  <c:v>29386</c:v>
                </c:pt>
                <c:pt idx="172">
                  <c:v>29552</c:v>
                </c:pt>
                <c:pt idx="173">
                  <c:v>29752</c:v>
                </c:pt>
                <c:pt idx="174">
                  <c:v>29917</c:v>
                </c:pt>
                <c:pt idx="175">
                  <c:v>30053</c:v>
                </c:pt>
                <c:pt idx="176">
                  <c:v>30256</c:v>
                </c:pt>
                <c:pt idx="177">
                  <c:v>30414</c:v>
                </c:pt>
                <c:pt idx="178">
                  <c:v>30611</c:v>
                </c:pt>
                <c:pt idx="179">
                  <c:v>30751</c:v>
                </c:pt>
                <c:pt idx="180">
                  <c:v>30936</c:v>
                </c:pt>
                <c:pt idx="181">
                  <c:v>31114</c:v>
                </c:pt>
                <c:pt idx="182">
                  <c:v>31294</c:v>
                </c:pt>
                <c:pt idx="183">
                  <c:v>31448</c:v>
                </c:pt>
                <c:pt idx="184">
                  <c:v>31625</c:v>
                </c:pt>
                <c:pt idx="185">
                  <c:v>31777</c:v>
                </c:pt>
                <c:pt idx="186">
                  <c:v>31946</c:v>
                </c:pt>
                <c:pt idx="187">
                  <c:v>32100</c:v>
                </c:pt>
                <c:pt idx="188">
                  <c:v>32266</c:v>
                </c:pt>
                <c:pt idx="189">
                  <c:v>32423</c:v>
                </c:pt>
                <c:pt idx="190">
                  <c:v>32574</c:v>
                </c:pt>
                <c:pt idx="191">
                  <c:v>32792</c:v>
                </c:pt>
                <c:pt idx="192">
                  <c:v>32948</c:v>
                </c:pt>
                <c:pt idx="193">
                  <c:v>33094</c:v>
                </c:pt>
                <c:pt idx="194">
                  <c:v>33269</c:v>
                </c:pt>
                <c:pt idx="195">
                  <c:v>33403</c:v>
                </c:pt>
                <c:pt idx="196">
                  <c:v>33593</c:v>
                </c:pt>
                <c:pt idx="197">
                  <c:v>33747</c:v>
                </c:pt>
                <c:pt idx="198">
                  <c:v>33896</c:v>
                </c:pt>
                <c:pt idx="199">
                  <c:v>34067</c:v>
                </c:pt>
                <c:pt idx="200">
                  <c:v>34269</c:v>
                </c:pt>
                <c:pt idx="201">
                  <c:v>34436</c:v>
                </c:pt>
                <c:pt idx="202">
                  <c:v>34604</c:v>
                </c:pt>
                <c:pt idx="203">
                  <c:v>34765</c:v>
                </c:pt>
                <c:pt idx="204">
                  <c:v>34935</c:v>
                </c:pt>
                <c:pt idx="205">
                  <c:v>35100</c:v>
                </c:pt>
                <c:pt idx="206">
                  <c:v>35253</c:v>
                </c:pt>
                <c:pt idx="207">
                  <c:v>35448</c:v>
                </c:pt>
                <c:pt idx="208">
                  <c:v>35604</c:v>
                </c:pt>
                <c:pt idx="209">
                  <c:v>35751</c:v>
                </c:pt>
                <c:pt idx="210">
                  <c:v>35906</c:v>
                </c:pt>
                <c:pt idx="211">
                  <c:v>36038</c:v>
                </c:pt>
                <c:pt idx="212">
                  <c:v>36160</c:v>
                </c:pt>
                <c:pt idx="213">
                  <c:v>36287</c:v>
                </c:pt>
                <c:pt idx="214">
                  <c:v>36405</c:v>
                </c:pt>
              </c:numCache>
            </c:numRef>
          </c:cat>
          <c:val>
            <c:numRef>
              <c:f>Sheet1!$E$2:$E$216</c:f>
              <c:numCache>
                <c:formatCode>General</c:formatCode>
                <c:ptCount val="215"/>
                <c:pt idx="0">
                  <c:v>2.48046875</c:v>
                </c:pt>
                <c:pt idx="1">
                  <c:v>3.86328125</c:v>
                </c:pt>
                <c:pt idx="2">
                  <c:v>5.6064453125</c:v>
                </c:pt>
                <c:pt idx="3">
                  <c:v>12.193359375</c:v>
                </c:pt>
                <c:pt idx="4">
                  <c:v>15.072265625</c:v>
                </c:pt>
                <c:pt idx="5">
                  <c:v>20.984375</c:v>
                </c:pt>
                <c:pt idx="6">
                  <c:v>22.28515625</c:v>
                </c:pt>
                <c:pt idx="7">
                  <c:v>23.8046875</c:v>
                </c:pt>
                <c:pt idx="8">
                  <c:v>23.705078125</c:v>
                </c:pt>
                <c:pt idx="9">
                  <c:v>25.8408203125</c:v>
                </c:pt>
                <c:pt idx="10">
                  <c:v>26.8642578125</c:v>
                </c:pt>
                <c:pt idx="11">
                  <c:v>26.876953125</c:v>
                </c:pt>
                <c:pt idx="12">
                  <c:v>26.8759765625</c:v>
                </c:pt>
                <c:pt idx="13">
                  <c:v>26.5947265625</c:v>
                </c:pt>
                <c:pt idx="14">
                  <c:v>26.7744140625</c:v>
                </c:pt>
                <c:pt idx="15">
                  <c:v>26.7744140625</c:v>
                </c:pt>
                <c:pt idx="16">
                  <c:v>26.775390625</c:v>
                </c:pt>
                <c:pt idx="17">
                  <c:v>26.806640625</c:v>
                </c:pt>
                <c:pt idx="18">
                  <c:v>26.806640625</c:v>
                </c:pt>
                <c:pt idx="19">
                  <c:v>26.806640625</c:v>
                </c:pt>
                <c:pt idx="20">
                  <c:v>26.837890625</c:v>
                </c:pt>
                <c:pt idx="21">
                  <c:v>26.837890625</c:v>
                </c:pt>
                <c:pt idx="22">
                  <c:v>26.837890625</c:v>
                </c:pt>
                <c:pt idx="23">
                  <c:v>26.873046875</c:v>
                </c:pt>
                <c:pt idx="24">
                  <c:v>26.873046875</c:v>
                </c:pt>
                <c:pt idx="25">
                  <c:v>26.873046875</c:v>
                </c:pt>
                <c:pt idx="26">
                  <c:v>26.896484375</c:v>
                </c:pt>
                <c:pt idx="27">
                  <c:v>26.896484375</c:v>
                </c:pt>
                <c:pt idx="28">
                  <c:v>26.896484375</c:v>
                </c:pt>
                <c:pt idx="29">
                  <c:v>26.912109375</c:v>
                </c:pt>
                <c:pt idx="30">
                  <c:v>26.9130859375</c:v>
                </c:pt>
                <c:pt idx="31">
                  <c:v>26.912109375</c:v>
                </c:pt>
                <c:pt idx="32">
                  <c:v>26.9501953125</c:v>
                </c:pt>
                <c:pt idx="33">
                  <c:v>28.1083984375</c:v>
                </c:pt>
                <c:pt idx="34">
                  <c:v>28.33984375</c:v>
                </c:pt>
                <c:pt idx="35">
                  <c:v>29.3671875</c:v>
                </c:pt>
                <c:pt idx="36">
                  <c:v>30.126953125</c:v>
                </c:pt>
                <c:pt idx="37">
                  <c:v>30.791015625</c:v>
                </c:pt>
                <c:pt idx="38">
                  <c:v>32.6298828125</c:v>
                </c:pt>
                <c:pt idx="39">
                  <c:v>35.0634765625</c:v>
                </c:pt>
                <c:pt idx="40">
                  <c:v>34.8896484375</c:v>
                </c:pt>
                <c:pt idx="41">
                  <c:v>34.8896484375</c:v>
                </c:pt>
                <c:pt idx="42">
                  <c:v>35.1357421875</c:v>
                </c:pt>
                <c:pt idx="43">
                  <c:v>35.134765625</c:v>
                </c:pt>
                <c:pt idx="44">
                  <c:v>35.380859375</c:v>
                </c:pt>
                <c:pt idx="45">
                  <c:v>35.431640625</c:v>
                </c:pt>
                <c:pt idx="46">
                  <c:v>35.431640625</c:v>
                </c:pt>
                <c:pt idx="47">
                  <c:v>35.431640625</c:v>
                </c:pt>
                <c:pt idx="48">
                  <c:v>35.4326171875</c:v>
                </c:pt>
                <c:pt idx="49">
                  <c:v>35.431640625</c:v>
                </c:pt>
                <c:pt idx="50">
                  <c:v>35.4326171875</c:v>
                </c:pt>
                <c:pt idx="51">
                  <c:v>35.615234375</c:v>
                </c:pt>
                <c:pt idx="52">
                  <c:v>35.001953125</c:v>
                </c:pt>
                <c:pt idx="53">
                  <c:v>34.734375</c:v>
                </c:pt>
                <c:pt idx="54">
                  <c:v>34.734375</c:v>
                </c:pt>
                <c:pt idx="55">
                  <c:v>34.875</c:v>
                </c:pt>
                <c:pt idx="56">
                  <c:v>34.78515625</c:v>
                </c:pt>
                <c:pt idx="57">
                  <c:v>34.7861328125</c:v>
                </c:pt>
                <c:pt idx="58">
                  <c:v>34.78515625</c:v>
                </c:pt>
                <c:pt idx="59">
                  <c:v>34.7861328125</c:v>
                </c:pt>
                <c:pt idx="60">
                  <c:v>34.78515625</c:v>
                </c:pt>
                <c:pt idx="61">
                  <c:v>34.7861328125</c:v>
                </c:pt>
                <c:pt idx="62">
                  <c:v>34.78515625</c:v>
                </c:pt>
                <c:pt idx="63">
                  <c:v>34.79296875</c:v>
                </c:pt>
                <c:pt idx="64">
                  <c:v>34.79296875</c:v>
                </c:pt>
                <c:pt idx="65">
                  <c:v>34.79296875</c:v>
                </c:pt>
                <c:pt idx="66">
                  <c:v>34.86328125</c:v>
                </c:pt>
                <c:pt idx="67">
                  <c:v>34.9541015625</c:v>
                </c:pt>
                <c:pt idx="68">
                  <c:v>33.9423828125</c:v>
                </c:pt>
                <c:pt idx="69">
                  <c:v>33.9423828125</c:v>
                </c:pt>
                <c:pt idx="70">
                  <c:v>33.9423828125</c:v>
                </c:pt>
                <c:pt idx="71">
                  <c:v>33.9423828125</c:v>
                </c:pt>
                <c:pt idx="72">
                  <c:v>33.9423828125</c:v>
                </c:pt>
                <c:pt idx="73">
                  <c:v>33.9423828125</c:v>
                </c:pt>
                <c:pt idx="74">
                  <c:v>33.9423828125</c:v>
                </c:pt>
                <c:pt idx="75">
                  <c:v>33.9423828125</c:v>
                </c:pt>
                <c:pt idx="76">
                  <c:v>33.9423828125</c:v>
                </c:pt>
                <c:pt idx="77">
                  <c:v>33.9423828125</c:v>
                </c:pt>
                <c:pt idx="78">
                  <c:v>33.9423828125</c:v>
                </c:pt>
                <c:pt idx="79">
                  <c:v>33.9423828125</c:v>
                </c:pt>
                <c:pt idx="80">
                  <c:v>33.9423828125</c:v>
                </c:pt>
                <c:pt idx="81">
                  <c:v>33.9423828125</c:v>
                </c:pt>
                <c:pt idx="82">
                  <c:v>33.9423828125</c:v>
                </c:pt>
                <c:pt idx="83">
                  <c:v>33.9423828125</c:v>
                </c:pt>
                <c:pt idx="84">
                  <c:v>33.9423828125</c:v>
                </c:pt>
                <c:pt idx="85">
                  <c:v>33.9423828125</c:v>
                </c:pt>
                <c:pt idx="86">
                  <c:v>33.9423828125</c:v>
                </c:pt>
                <c:pt idx="87">
                  <c:v>33.9423828125</c:v>
                </c:pt>
                <c:pt idx="88">
                  <c:v>33.9462890625</c:v>
                </c:pt>
                <c:pt idx="89">
                  <c:v>34.2626953125</c:v>
                </c:pt>
                <c:pt idx="90">
                  <c:v>33.9931640625</c:v>
                </c:pt>
                <c:pt idx="91">
                  <c:v>33.994140625</c:v>
                </c:pt>
                <c:pt idx="92">
                  <c:v>33.970703125</c:v>
                </c:pt>
                <c:pt idx="93">
                  <c:v>33.9755859375</c:v>
                </c:pt>
                <c:pt idx="94">
                  <c:v>33.974609375</c:v>
                </c:pt>
                <c:pt idx="95">
                  <c:v>33.974609375</c:v>
                </c:pt>
                <c:pt idx="96">
                  <c:v>34.259765625</c:v>
                </c:pt>
                <c:pt idx="97">
                  <c:v>34.259765625</c:v>
                </c:pt>
                <c:pt idx="98">
                  <c:v>34.259765625</c:v>
                </c:pt>
                <c:pt idx="99">
                  <c:v>34.259765625</c:v>
                </c:pt>
                <c:pt idx="100">
                  <c:v>34.259765625</c:v>
                </c:pt>
                <c:pt idx="101">
                  <c:v>34.259765625</c:v>
                </c:pt>
                <c:pt idx="102">
                  <c:v>34.259765625</c:v>
                </c:pt>
                <c:pt idx="103">
                  <c:v>34.267578125</c:v>
                </c:pt>
                <c:pt idx="104">
                  <c:v>33.978515625</c:v>
                </c:pt>
                <c:pt idx="105">
                  <c:v>33.982421875</c:v>
                </c:pt>
                <c:pt idx="106">
                  <c:v>33.982421875</c:v>
                </c:pt>
                <c:pt idx="107">
                  <c:v>34.056640625</c:v>
                </c:pt>
                <c:pt idx="108">
                  <c:v>34.076171875</c:v>
                </c:pt>
                <c:pt idx="109">
                  <c:v>34.076171875</c:v>
                </c:pt>
                <c:pt idx="110">
                  <c:v>34.076171875</c:v>
                </c:pt>
                <c:pt idx="111">
                  <c:v>34.099609375</c:v>
                </c:pt>
                <c:pt idx="112">
                  <c:v>34.099609375</c:v>
                </c:pt>
                <c:pt idx="113">
                  <c:v>34.099609375</c:v>
                </c:pt>
                <c:pt idx="114">
                  <c:v>34.115234375</c:v>
                </c:pt>
                <c:pt idx="115">
                  <c:v>34.115234375</c:v>
                </c:pt>
                <c:pt idx="116">
                  <c:v>34.138671875</c:v>
                </c:pt>
                <c:pt idx="117">
                  <c:v>34.1396484375</c:v>
                </c:pt>
                <c:pt idx="118">
                  <c:v>34.138671875</c:v>
                </c:pt>
                <c:pt idx="119">
                  <c:v>34.138671875</c:v>
                </c:pt>
                <c:pt idx="120">
                  <c:v>34.162109375</c:v>
                </c:pt>
                <c:pt idx="121">
                  <c:v>34.189453125</c:v>
                </c:pt>
                <c:pt idx="122">
                  <c:v>33.7763671875</c:v>
                </c:pt>
                <c:pt idx="123">
                  <c:v>33.775390625</c:v>
                </c:pt>
                <c:pt idx="124">
                  <c:v>34.0888671875</c:v>
                </c:pt>
                <c:pt idx="125">
                  <c:v>34.087890625</c:v>
                </c:pt>
                <c:pt idx="126">
                  <c:v>34.087890625</c:v>
                </c:pt>
                <c:pt idx="127">
                  <c:v>34.087890625</c:v>
                </c:pt>
                <c:pt idx="128">
                  <c:v>34.189453125</c:v>
                </c:pt>
                <c:pt idx="129">
                  <c:v>34.263671875</c:v>
                </c:pt>
                <c:pt idx="130">
                  <c:v>34.263671875</c:v>
                </c:pt>
                <c:pt idx="131">
                  <c:v>34.263671875</c:v>
                </c:pt>
                <c:pt idx="132">
                  <c:v>34.263671875</c:v>
                </c:pt>
                <c:pt idx="133">
                  <c:v>34.263671875</c:v>
                </c:pt>
                <c:pt idx="134">
                  <c:v>34.263671875</c:v>
                </c:pt>
                <c:pt idx="135">
                  <c:v>34.263671875</c:v>
                </c:pt>
                <c:pt idx="136">
                  <c:v>34.263671875</c:v>
                </c:pt>
                <c:pt idx="137">
                  <c:v>34.263671875</c:v>
                </c:pt>
                <c:pt idx="138">
                  <c:v>35.181640625</c:v>
                </c:pt>
                <c:pt idx="139">
                  <c:v>34.990234375</c:v>
                </c:pt>
                <c:pt idx="140">
                  <c:v>34.990234375</c:v>
                </c:pt>
                <c:pt idx="141">
                  <c:v>34.9912109375</c:v>
                </c:pt>
                <c:pt idx="142">
                  <c:v>35.076171875</c:v>
                </c:pt>
                <c:pt idx="143">
                  <c:v>35.0771484375</c:v>
                </c:pt>
                <c:pt idx="144">
                  <c:v>35.076171875</c:v>
                </c:pt>
                <c:pt idx="145">
                  <c:v>35.076171875</c:v>
                </c:pt>
                <c:pt idx="146">
                  <c:v>35.076171875</c:v>
                </c:pt>
                <c:pt idx="147">
                  <c:v>35.076171875</c:v>
                </c:pt>
                <c:pt idx="148">
                  <c:v>35.076171875</c:v>
                </c:pt>
                <c:pt idx="149">
                  <c:v>35.076171875</c:v>
                </c:pt>
                <c:pt idx="150">
                  <c:v>35.076171875</c:v>
                </c:pt>
                <c:pt idx="151">
                  <c:v>35.076171875</c:v>
                </c:pt>
                <c:pt idx="152">
                  <c:v>35.076171875</c:v>
                </c:pt>
                <c:pt idx="153">
                  <c:v>35.076171875</c:v>
                </c:pt>
                <c:pt idx="154">
                  <c:v>35.169921875</c:v>
                </c:pt>
                <c:pt idx="155">
                  <c:v>35.169921875</c:v>
                </c:pt>
                <c:pt idx="156">
                  <c:v>35.169921875</c:v>
                </c:pt>
                <c:pt idx="157">
                  <c:v>35.1708984375</c:v>
                </c:pt>
                <c:pt idx="158">
                  <c:v>35.169921875</c:v>
                </c:pt>
                <c:pt idx="159">
                  <c:v>35.169921875</c:v>
                </c:pt>
                <c:pt idx="160">
                  <c:v>35.169921875</c:v>
                </c:pt>
                <c:pt idx="161">
                  <c:v>35.169921875</c:v>
                </c:pt>
                <c:pt idx="162">
                  <c:v>35.169921875</c:v>
                </c:pt>
                <c:pt idx="163">
                  <c:v>35.169921875</c:v>
                </c:pt>
                <c:pt idx="164">
                  <c:v>35.169921875</c:v>
                </c:pt>
                <c:pt idx="165">
                  <c:v>35.169921875</c:v>
                </c:pt>
                <c:pt idx="166">
                  <c:v>35.169921875</c:v>
                </c:pt>
                <c:pt idx="167">
                  <c:v>35.169921875</c:v>
                </c:pt>
                <c:pt idx="168">
                  <c:v>35.169921875</c:v>
                </c:pt>
                <c:pt idx="169">
                  <c:v>35.1708984375</c:v>
                </c:pt>
                <c:pt idx="170">
                  <c:v>35.169921875</c:v>
                </c:pt>
                <c:pt idx="171">
                  <c:v>35.1708984375</c:v>
                </c:pt>
                <c:pt idx="172">
                  <c:v>35.169921875</c:v>
                </c:pt>
                <c:pt idx="173">
                  <c:v>34.931640625</c:v>
                </c:pt>
                <c:pt idx="174">
                  <c:v>34.931640625</c:v>
                </c:pt>
                <c:pt idx="175">
                  <c:v>34.931640625</c:v>
                </c:pt>
                <c:pt idx="176">
                  <c:v>34.927734375</c:v>
                </c:pt>
                <c:pt idx="177">
                  <c:v>34.927734375</c:v>
                </c:pt>
                <c:pt idx="178">
                  <c:v>34.9287109375</c:v>
                </c:pt>
                <c:pt idx="179">
                  <c:v>34.927734375</c:v>
                </c:pt>
                <c:pt idx="180">
                  <c:v>34.998046875</c:v>
                </c:pt>
                <c:pt idx="181">
                  <c:v>35.076171875</c:v>
                </c:pt>
                <c:pt idx="182">
                  <c:v>35.076171875</c:v>
                </c:pt>
                <c:pt idx="183">
                  <c:v>35.076171875</c:v>
                </c:pt>
                <c:pt idx="184">
                  <c:v>35.076171875</c:v>
                </c:pt>
                <c:pt idx="185">
                  <c:v>35.076171875</c:v>
                </c:pt>
                <c:pt idx="186">
                  <c:v>35.076171875</c:v>
                </c:pt>
                <c:pt idx="187">
                  <c:v>35.076171875</c:v>
                </c:pt>
                <c:pt idx="188">
                  <c:v>35.076171875</c:v>
                </c:pt>
                <c:pt idx="189">
                  <c:v>35.076171875</c:v>
                </c:pt>
                <c:pt idx="190">
                  <c:v>35.080078125</c:v>
                </c:pt>
                <c:pt idx="191">
                  <c:v>34.927734375</c:v>
                </c:pt>
                <c:pt idx="192">
                  <c:v>34.927734375</c:v>
                </c:pt>
                <c:pt idx="193">
                  <c:v>34.927734375</c:v>
                </c:pt>
                <c:pt idx="194">
                  <c:v>35.009765625</c:v>
                </c:pt>
                <c:pt idx="195">
                  <c:v>35.009765625</c:v>
                </c:pt>
                <c:pt idx="196">
                  <c:v>35.009765625</c:v>
                </c:pt>
                <c:pt idx="197">
                  <c:v>35.037109375</c:v>
                </c:pt>
                <c:pt idx="198">
                  <c:v>35.037109375</c:v>
                </c:pt>
                <c:pt idx="199">
                  <c:v>35.037109375</c:v>
                </c:pt>
                <c:pt idx="200">
                  <c:v>35.052734375</c:v>
                </c:pt>
                <c:pt idx="201">
                  <c:v>35.052734375</c:v>
                </c:pt>
                <c:pt idx="202">
                  <c:v>35.052734375</c:v>
                </c:pt>
                <c:pt idx="203">
                  <c:v>35.076171875</c:v>
                </c:pt>
                <c:pt idx="204">
                  <c:v>35.076171875</c:v>
                </c:pt>
                <c:pt idx="205">
                  <c:v>35.076171875</c:v>
                </c:pt>
                <c:pt idx="206">
                  <c:v>35.091796875</c:v>
                </c:pt>
                <c:pt idx="207">
                  <c:v>35.091796875</c:v>
                </c:pt>
                <c:pt idx="208">
                  <c:v>35.091796875</c:v>
                </c:pt>
                <c:pt idx="209">
                  <c:v>35.095703125</c:v>
                </c:pt>
                <c:pt idx="210">
                  <c:v>35.095703125</c:v>
                </c:pt>
                <c:pt idx="211">
                  <c:v>35.095703125</c:v>
                </c:pt>
                <c:pt idx="212">
                  <c:v>35.095703125</c:v>
                </c:pt>
                <c:pt idx="213">
                  <c:v>35.1044921875</c:v>
                </c:pt>
                <c:pt idx="214">
                  <c:v>35.103515625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87376"/>
        <c:axId val="-1875186832"/>
      </c:lineChart>
      <c:catAx>
        <c:axId val="-18751873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8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868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873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6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928</f>
        <v>928</v>
      </c>
      <c r="B2" s="1">
        <f>22</f>
        <v>22</v>
      </c>
      <c r="C2" s="1">
        <f>752</f>
        <v>752</v>
      </c>
      <c r="D2" s="1">
        <f>2540</f>
        <v>2540</v>
      </c>
      <c r="E2" s="1">
        <f>2.48046875</f>
        <v>2.48046875</v>
      </c>
      <c r="G2" s="1">
        <f>326</f>
        <v>326</v>
      </c>
    </row>
    <row r="3" spans="1:10" x14ac:dyDescent="0.25">
      <c r="A3" s="1">
        <f>1229</f>
        <v>1229</v>
      </c>
      <c r="B3" s="1">
        <f>16</f>
        <v>16</v>
      </c>
      <c r="C3" s="1">
        <f>881</f>
        <v>881</v>
      </c>
      <c r="D3" s="1">
        <f>3956</f>
        <v>3956</v>
      </c>
      <c r="E3" s="1">
        <f>3.86328125</f>
        <v>3.86328125</v>
      </c>
    </row>
    <row r="4" spans="1:10" x14ac:dyDescent="0.25">
      <c r="A4" s="1">
        <f>1539</f>
        <v>1539</v>
      </c>
      <c r="B4" s="1">
        <f>27</f>
        <v>27</v>
      </c>
      <c r="C4" s="1">
        <f>1024</f>
        <v>1024</v>
      </c>
      <c r="D4" s="1">
        <f>5741</f>
        <v>5741</v>
      </c>
      <c r="E4" s="1">
        <f>5.6064453125</f>
        <v>5.6064453125</v>
      </c>
      <c r="G4" s="1" t="s">
        <v>5</v>
      </c>
    </row>
    <row r="5" spans="1:10" x14ac:dyDescent="0.25">
      <c r="A5" s="1">
        <f>1883</f>
        <v>1883</v>
      </c>
      <c r="B5" s="1">
        <f>21</f>
        <v>21</v>
      </c>
      <c r="C5" s="1">
        <f>1186</f>
        <v>1186</v>
      </c>
      <c r="D5" s="1">
        <f>12486</f>
        <v>12486</v>
      </c>
      <c r="E5" s="1">
        <f>12.193359375</f>
        <v>12.193359375</v>
      </c>
      <c r="G5" s="1">
        <f>165</f>
        <v>165</v>
      </c>
    </row>
    <row r="6" spans="1:10" x14ac:dyDescent="0.25">
      <c r="A6" s="1">
        <f>2175</f>
        <v>2175</v>
      </c>
      <c r="B6" s="1">
        <f>23</f>
        <v>23</v>
      </c>
      <c r="C6" s="1">
        <f>1359</f>
        <v>1359</v>
      </c>
      <c r="D6" s="1">
        <f>15434</f>
        <v>15434</v>
      </c>
      <c r="E6" s="1">
        <f>15.072265625</f>
        <v>15.072265625</v>
      </c>
    </row>
    <row r="7" spans="1:10" x14ac:dyDescent="0.25">
      <c r="A7" s="1">
        <f>2477</f>
        <v>2477</v>
      </c>
      <c r="B7" s="1">
        <f>4</f>
        <v>4</v>
      </c>
      <c r="C7" s="1">
        <f>1533</f>
        <v>1533</v>
      </c>
      <c r="D7" s="1">
        <f>21488</f>
        <v>21488</v>
      </c>
      <c r="E7" s="1">
        <f>20.984375</f>
        <v>20.984375</v>
      </c>
    </row>
    <row r="8" spans="1:10" x14ac:dyDescent="0.25">
      <c r="A8" s="1">
        <f>2806</f>
        <v>2806</v>
      </c>
      <c r="B8" s="1">
        <f>2</f>
        <v>2</v>
      </c>
      <c r="C8" s="1">
        <f>1739</f>
        <v>1739</v>
      </c>
      <c r="D8" s="1">
        <f>22820</f>
        <v>22820</v>
      </c>
      <c r="E8" s="1">
        <f>22.28515625</f>
        <v>22.28515625</v>
      </c>
    </row>
    <row r="9" spans="1:10" x14ac:dyDescent="0.25">
      <c r="A9" s="1">
        <f>3108</f>
        <v>3108</v>
      </c>
      <c r="B9" s="1">
        <f>0</f>
        <v>0</v>
      </c>
      <c r="C9" s="1">
        <f>1898</f>
        <v>1898</v>
      </c>
      <c r="D9" s="1">
        <f>24376</f>
        <v>24376</v>
      </c>
      <c r="E9" s="1">
        <f>23.8046875</f>
        <v>23.8046875</v>
      </c>
    </row>
    <row r="10" spans="1:10" x14ac:dyDescent="0.25">
      <c r="A10" s="1">
        <f>3459</f>
        <v>3459</v>
      </c>
      <c r="B10" s="1">
        <f>5</f>
        <v>5</v>
      </c>
      <c r="C10" s="1">
        <f>2071</f>
        <v>2071</v>
      </c>
      <c r="D10" s="1">
        <f>24274</f>
        <v>24274</v>
      </c>
      <c r="E10" s="1">
        <f>23.705078125</f>
        <v>23.705078125</v>
      </c>
    </row>
    <row r="11" spans="1:10" x14ac:dyDescent="0.25">
      <c r="A11" s="1">
        <f>3807</f>
        <v>3807</v>
      </c>
      <c r="B11" s="1">
        <f>0</f>
        <v>0</v>
      </c>
      <c r="C11" s="1">
        <f>2255</f>
        <v>2255</v>
      </c>
      <c r="D11" s="1">
        <f>26461</f>
        <v>26461</v>
      </c>
      <c r="E11" s="1">
        <f>25.8408203125</f>
        <v>25.8408203125</v>
      </c>
    </row>
    <row r="12" spans="1:10" x14ac:dyDescent="0.25">
      <c r="A12" s="1">
        <f>4158</f>
        <v>4158</v>
      </c>
      <c r="B12" s="1">
        <f>0</f>
        <v>0</v>
      </c>
      <c r="C12" s="1">
        <f>2417</f>
        <v>2417</v>
      </c>
      <c r="D12" s="1">
        <f>27509</f>
        <v>27509</v>
      </c>
      <c r="E12" s="1">
        <f>26.8642578125</f>
        <v>26.8642578125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4492</f>
        <v>4492</v>
      </c>
      <c r="B13" s="1">
        <f>0</f>
        <v>0</v>
      </c>
      <c r="C13" s="1">
        <f>2532</f>
        <v>2532</v>
      </c>
      <c r="D13" s="1">
        <f>27522</f>
        <v>27522</v>
      </c>
      <c r="E13" s="1">
        <f>26.876953125</f>
        <v>26.876953125</v>
      </c>
      <c r="H13" s="1">
        <f>AVERAGE(E14:E26)</f>
        <v>26.805739182692307</v>
      </c>
      <c r="I13" s="1">
        <f>MAX(E2:E568)</f>
        <v>35.615234375</v>
      </c>
      <c r="J13" s="1">
        <f>AVERAGE(E201:E216)</f>
        <v>35.08062744140625</v>
      </c>
    </row>
    <row r="14" spans="1:10" x14ac:dyDescent="0.25">
      <c r="A14" s="1">
        <f>4836</f>
        <v>4836</v>
      </c>
      <c r="B14" s="1">
        <f>0</f>
        <v>0</v>
      </c>
      <c r="C14" s="1">
        <f>2662</f>
        <v>2662</v>
      </c>
      <c r="D14" s="1">
        <f>27521</f>
        <v>27521</v>
      </c>
      <c r="E14" s="1">
        <f>26.8759765625</f>
        <v>26.8759765625</v>
      </c>
    </row>
    <row r="15" spans="1:10" x14ac:dyDescent="0.25">
      <c r="A15" s="1">
        <f>5209</f>
        <v>5209</v>
      </c>
      <c r="B15" s="1">
        <f>0</f>
        <v>0</v>
      </c>
      <c r="C15" s="1">
        <f>2837</f>
        <v>2837</v>
      </c>
      <c r="D15" s="1">
        <f>27233</f>
        <v>27233</v>
      </c>
      <c r="E15" s="1">
        <f>26.5947265625</f>
        <v>26.5947265625</v>
      </c>
    </row>
    <row r="16" spans="1:10" x14ac:dyDescent="0.25">
      <c r="A16" s="1">
        <f>5557</f>
        <v>5557</v>
      </c>
      <c r="B16" s="1">
        <f>0</f>
        <v>0</v>
      </c>
      <c r="C16" s="1">
        <f>2958</f>
        <v>2958</v>
      </c>
      <c r="D16" s="1">
        <f>27417</f>
        <v>27417</v>
      </c>
      <c r="E16" s="1">
        <f>26.7744140625</f>
        <v>26.7744140625</v>
      </c>
    </row>
    <row r="17" spans="1:5" x14ac:dyDescent="0.25">
      <c r="A17" s="1">
        <f>5888</f>
        <v>5888</v>
      </c>
      <c r="B17" s="1">
        <f>0</f>
        <v>0</v>
      </c>
      <c r="C17" s="1">
        <f>3108</f>
        <v>3108</v>
      </c>
      <c r="D17" s="1">
        <f>27417</f>
        <v>27417</v>
      </c>
      <c r="E17" s="1">
        <f>26.7744140625</f>
        <v>26.7744140625</v>
      </c>
    </row>
    <row r="18" spans="1:5" x14ac:dyDescent="0.25">
      <c r="A18" s="1">
        <f>6201</f>
        <v>6201</v>
      </c>
      <c r="B18" s="1">
        <f>33</f>
        <v>33</v>
      </c>
      <c r="C18" s="1">
        <f>3242</f>
        <v>3242</v>
      </c>
      <c r="D18" s="1">
        <f>27418</f>
        <v>27418</v>
      </c>
      <c r="E18" s="1">
        <f>26.775390625</f>
        <v>26.775390625</v>
      </c>
    </row>
    <row r="19" spans="1:5" x14ac:dyDescent="0.25">
      <c r="A19" s="1">
        <f>6497</f>
        <v>6497</v>
      </c>
      <c r="B19" s="1">
        <f>20</f>
        <v>20</v>
      </c>
      <c r="C19" s="1">
        <f>3476</f>
        <v>3476</v>
      </c>
      <c r="D19" s="1">
        <f>27450</f>
        <v>27450</v>
      </c>
      <c r="E19" s="1">
        <f>26.806640625</f>
        <v>26.806640625</v>
      </c>
    </row>
    <row r="20" spans="1:5" x14ac:dyDescent="0.25">
      <c r="A20" s="1">
        <f>6788</f>
        <v>6788</v>
      </c>
      <c r="B20" s="1">
        <f>23</f>
        <v>23</v>
      </c>
      <c r="C20" s="1">
        <f>3621</f>
        <v>3621</v>
      </c>
      <c r="D20" s="1">
        <f>27450</f>
        <v>27450</v>
      </c>
      <c r="E20" s="1">
        <f>26.806640625</f>
        <v>26.806640625</v>
      </c>
    </row>
    <row r="21" spans="1:5" x14ac:dyDescent="0.25">
      <c r="A21" s="1">
        <f>7148</f>
        <v>7148</v>
      </c>
      <c r="B21" s="1">
        <f>15</f>
        <v>15</v>
      </c>
      <c r="C21" s="1">
        <f>3789</f>
        <v>3789</v>
      </c>
      <c r="D21" s="1">
        <f>27450</f>
        <v>27450</v>
      </c>
      <c r="E21" s="1">
        <f>26.806640625</f>
        <v>26.806640625</v>
      </c>
    </row>
    <row r="22" spans="1:5" x14ac:dyDescent="0.25">
      <c r="A22" s="1">
        <f>7479</f>
        <v>7479</v>
      </c>
      <c r="B22" s="1">
        <f>0</f>
        <v>0</v>
      </c>
      <c r="C22" s="1">
        <f>3960</f>
        <v>3960</v>
      </c>
      <c r="D22" s="1">
        <f>27482</f>
        <v>27482</v>
      </c>
      <c r="E22" s="1">
        <f>26.837890625</f>
        <v>26.837890625</v>
      </c>
    </row>
    <row r="23" spans="1:5" x14ac:dyDescent="0.25">
      <c r="A23" s="1">
        <f>7789</f>
        <v>7789</v>
      </c>
      <c r="B23" s="1">
        <f>0</f>
        <v>0</v>
      </c>
      <c r="C23" s="1">
        <f>4144</f>
        <v>4144</v>
      </c>
      <c r="D23" s="1">
        <f>27482</f>
        <v>27482</v>
      </c>
      <c r="E23" s="1">
        <f>26.837890625</f>
        <v>26.837890625</v>
      </c>
    </row>
    <row r="24" spans="1:5" x14ac:dyDescent="0.25">
      <c r="A24" s="1">
        <f>8095</f>
        <v>8095</v>
      </c>
      <c r="B24" s="1">
        <f>3</f>
        <v>3</v>
      </c>
      <c r="C24" s="1">
        <f>4295</f>
        <v>4295</v>
      </c>
      <c r="D24" s="1">
        <f>27482</f>
        <v>27482</v>
      </c>
      <c r="E24" s="1">
        <f>26.837890625</f>
        <v>26.837890625</v>
      </c>
    </row>
    <row r="25" spans="1:5" x14ac:dyDescent="0.25">
      <c r="A25" s="1">
        <f>8441</f>
        <v>8441</v>
      </c>
      <c r="B25" s="1">
        <f>0</f>
        <v>0</v>
      </c>
      <c r="C25" s="1">
        <f>4458</f>
        <v>4458</v>
      </c>
      <c r="D25" s="1">
        <f>27518</f>
        <v>27518</v>
      </c>
      <c r="E25" s="1">
        <f>26.873046875</f>
        <v>26.873046875</v>
      </c>
    </row>
    <row r="26" spans="1:5" x14ac:dyDescent="0.25">
      <c r="A26" s="1">
        <f>8748</f>
        <v>8748</v>
      </c>
      <c r="B26" s="1">
        <f>0</f>
        <v>0</v>
      </c>
      <c r="C26" s="1">
        <f>4648</f>
        <v>4648</v>
      </c>
      <c r="D26" s="1">
        <f>27518</f>
        <v>27518</v>
      </c>
      <c r="E26" s="1">
        <f>26.873046875</f>
        <v>26.873046875</v>
      </c>
    </row>
    <row r="27" spans="1:5" x14ac:dyDescent="0.25">
      <c r="A27" s="1">
        <f>9121</f>
        <v>9121</v>
      </c>
      <c r="B27" s="1">
        <f>27</f>
        <v>27</v>
      </c>
      <c r="C27" s="1">
        <f>4839</f>
        <v>4839</v>
      </c>
      <c r="D27" s="1">
        <f>27518</f>
        <v>27518</v>
      </c>
      <c r="E27" s="1">
        <f>26.873046875</f>
        <v>26.873046875</v>
      </c>
    </row>
    <row r="28" spans="1:5" x14ac:dyDescent="0.25">
      <c r="A28" s="1">
        <f>9477</f>
        <v>9477</v>
      </c>
      <c r="B28" s="1">
        <f>0</f>
        <v>0</v>
      </c>
      <c r="C28" s="1">
        <f>5012</f>
        <v>5012</v>
      </c>
      <c r="D28" s="1">
        <f>27542</f>
        <v>27542</v>
      </c>
      <c r="E28" s="1">
        <f>26.896484375</f>
        <v>26.896484375</v>
      </c>
    </row>
    <row r="29" spans="1:5" x14ac:dyDescent="0.25">
      <c r="A29" s="1">
        <f>9777</f>
        <v>9777</v>
      </c>
      <c r="B29" s="1">
        <f>6</f>
        <v>6</v>
      </c>
      <c r="C29" s="1">
        <f>5198</f>
        <v>5198</v>
      </c>
      <c r="D29" s="1">
        <f>27542</f>
        <v>27542</v>
      </c>
      <c r="E29" s="1">
        <f>26.896484375</f>
        <v>26.896484375</v>
      </c>
    </row>
    <row r="30" spans="1:5" x14ac:dyDescent="0.25">
      <c r="A30" s="1">
        <f>10063</f>
        <v>10063</v>
      </c>
      <c r="B30" s="1">
        <f>0</f>
        <v>0</v>
      </c>
      <c r="C30" s="1">
        <f>5357</f>
        <v>5357</v>
      </c>
      <c r="D30" s="1">
        <f>27542</f>
        <v>27542</v>
      </c>
      <c r="E30" s="1">
        <f>26.896484375</f>
        <v>26.896484375</v>
      </c>
    </row>
    <row r="31" spans="1:5" x14ac:dyDescent="0.25">
      <c r="A31" s="1">
        <f>10383</f>
        <v>10383</v>
      </c>
      <c r="B31" s="1">
        <f>0</f>
        <v>0</v>
      </c>
      <c r="C31" s="1">
        <f>5487</f>
        <v>5487</v>
      </c>
      <c r="D31" s="1">
        <f>27558</f>
        <v>27558</v>
      </c>
      <c r="E31" s="1">
        <f>26.912109375</f>
        <v>26.912109375</v>
      </c>
    </row>
    <row r="32" spans="1:5" x14ac:dyDescent="0.25">
      <c r="A32" s="1">
        <f>10814</f>
        <v>10814</v>
      </c>
      <c r="B32" s="1">
        <f>0</f>
        <v>0</v>
      </c>
      <c r="C32" s="1">
        <f>5672</f>
        <v>5672</v>
      </c>
      <c r="D32" s="1">
        <f>27559</f>
        <v>27559</v>
      </c>
      <c r="E32" s="1">
        <f>26.9130859375</f>
        <v>26.9130859375</v>
      </c>
    </row>
    <row r="33" spans="1:5" x14ac:dyDescent="0.25">
      <c r="A33" s="1">
        <f>11129</f>
        <v>11129</v>
      </c>
      <c r="B33" s="1">
        <f>0</f>
        <v>0</v>
      </c>
      <c r="C33" s="1">
        <f>5833</f>
        <v>5833</v>
      </c>
      <c r="D33" s="1">
        <f>27558</f>
        <v>27558</v>
      </c>
      <c r="E33" s="1">
        <f>26.912109375</f>
        <v>26.912109375</v>
      </c>
    </row>
    <row r="34" spans="1:5" x14ac:dyDescent="0.25">
      <c r="A34" s="1">
        <f>11405</f>
        <v>11405</v>
      </c>
      <c r="B34" s="1">
        <f>0</f>
        <v>0</v>
      </c>
      <c r="C34" s="1">
        <f>6002</f>
        <v>6002</v>
      </c>
      <c r="D34" s="1">
        <f>27597</f>
        <v>27597</v>
      </c>
      <c r="E34" s="1">
        <f>26.9501953125</f>
        <v>26.9501953125</v>
      </c>
    </row>
    <row r="35" spans="1:5" x14ac:dyDescent="0.25">
      <c r="A35" s="1">
        <f>11714</f>
        <v>11714</v>
      </c>
      <c r="B35" s="1">
        <f>9</f>
        <v>9</v>
      </c>
      <c r="C35" s="1">
        <f>6155</f>
        <v>6155</v>
      </c>
      <c r="D35" s="1">
        <f>28783</f>
        <v>28783</v>
      </c>
      <c r="E35" s="1">
        <f>28.1083984375</f>
        <v>28.1083984375</v>
      </c>
    </row>
    <row r="36" spans="1:5" x14ac:dyDescent="0.25">
      <c r="A36" s="1">
        <f>12009</f>
        <v>12009</v>
      </c>
      <c r="B36" s="1">
        <f t="shared" ref="B36:B49" si="0">0</f>
        <v>0</v>
      </c>
      <c r="C36" s="1">
        <f>6293</f>
        <v>6293</v>
      </c>
      <c r="D36" s="1">
        <f>29020</f>
        <v>29020</v>
      </c>
      <c r="E36" s="1">
        <f>28.33984375</f>
        <v>28.33984375</v>
      </c>
    </row>
    <row r="37" spans="1:5" x14ac:dyDescent="0.25">
      <c r="A37" s="1">
        <f>12308</f>
        <v>12308</v>
      </c>
      <c r="B37" s="1">
        <f t="shared" si="0"/>
        <v>0</v>
      </c>
      <c r="C37" s="1">
        <f>6448</f>
        <v>6448</v>
      </c>
      <c r="D37" s="1">
        <f>30072</f>
        <v>30072</v>
      </c>
      <c r="E37" s="1">
        <f>29.3671875</f>
        <v>29.3671875</v>
      </c>
    </row>
    <row r="38" spans="1:5" x14ac:dyDescent="0.25">
      <c r="A38" s="1">
        <f>12606</f>
        <v>12606</v>
      </c>
      <c r="B38" s="1">
        <f t="shared" si="0"/>
        <v>0</v>
      </c>
      <c r="C38" s="1">
        <f>6611</f>
        <v>6611</v>
      </c>
      <c r="D38" s="1">
        <f>30850</f>
        <v>30850</v>
      </c>
      <c r="E38" s="1">
        <f>30.126953125</f>
        <v>30.126953125</v>
      </c>
    </row>
    <row r="39" spans="1:5" x14ac:dyDescent="0.25">
      <c r="A39" s="1">
        <f>12894</f>
        <v>12894</v>
      </c>
      <c r="B39" s="1">
        <f t="shared" si="0"/>
        <v>0</v>
      </c>
      <c r="C39" s="1">
        <f>6769</f>
        <v>6769</v>
      </c>
      <c r="D39" s="1">
        <f>31530</f>
        <v>31530</v>
      </c>
      <c r="E39" s="1">
        <f>30.791015625</f>
        <v>30.791015625</v>
      </c>
    </row>
    <row r="40" spans="1:5" x14ac:dyDescent="0.25">
      <c r="A40" s="1">
        <f>13220</f>
        <v>13220</v>
      </c>
      <c r="B40" s="1">
        <f t="shared" si="0"/>
        <v>0</v>
      </c>
      <c r="C40" s="1">
        <f>6974</f>
        <v>6974</v>
      </c>
      <c r="D40" s="1">
        <f>33413</f>
        <v>33413</v>
      </c>
      <c r="E40" s="1">
        <f>32.6298828125</f>
        <v>32.6298828125</v>
      </c>
    </row>
    <row r="41" spans="1:5" x14ac:dyDescent="0.25">
      <c r="A41" s="1">
        <f>13515</f>
        <v>13515</v>
      </c>
      <c r="B41" s="1">
        <f t="shared" si="0"/>
        <v>0</v>
      </c>
      <c r="C41" s="1">
        <f>7136</f>
        <v>7136</v>
      </c>
      <c r="D41" s="1">
        <f>35905</f>
        <v>35905</v>
      </c>
      <c r="E41" s="1">
        <f>35.0634765625</f>
        <v>35.0634765625</v>
      </c>
    </row>
    <row r="42" spans="1:5" x14ac:dyDescent="0.25">
      <c r="A42" s="1">
        <f>13818</f>
        <v>13818</v>
      </c>
      <c r="B42" s="1">
        <f t="shared" si="0"/>
        <v>0</v>
      </c>
      <c r="C42" s="1">
        <f>7304</f>
        <v>7304</v>
      </c>
      <c r="D42" s="1">
        <f>35727</f>
        <v>35727</v>
      </c>
      <c r="E42" s="1">
        <f>34.8896484375</f>
        <v>34.8896484375</v>
      </c>
    </row>
    <row r="43" spans="1:5" x14ac:dyDescent="0.25">
      <c r="A43" s="1">
        <f>14179</f>
        <v>14179</v>
      </c>
      <c r="B43" s="1">
        <f t="shared" si="0"/>
        <v>0</v>
      </c>
      <c r="C43" s="1">
        <f>7454</f>
        <v>7454</v>
      </c>
      <c r="D43" s="1">
        <f>35727</f>
        <v>35727</v>
      </c>
      <c r="E43" s="1">
        <f>34.8896484375</f>
        <v>34.8896484375</v>
      </c>
    </row>
    <row r="44" spans="1:5" x14ac:dyDescent="0.25">
      <c r="A44" s="1">
        <f>14509</f>
        <v>14509</v>
      </c>
      <c r="B44" s="1">
        <f t="shared" si="0"/>
        <v>0</v>
      </c>
      <c r="C44" s="1">
        <f>7605</f>
        <v>7605</v>
      </c>
      <c r="D44" s="1">
        <f>35979</f>
        <v>35979</v>
      </c>
      <c r="E44" s="1">
        <f>35.1357421875</f>
        <v>35.1357421875</v>
      </c>
    </row>
    <row r="45" spans="1:5" x14ac:dyDescent="0.25">
      <c r="A45" s="1">
        <f>14848</f>
        <v>14848</v>
      </c>
      <c r="B45" s="1">
        <f t="shared" si="0"/>
        <v>0</v>
      </c>
      <c r="C45" s="1">
        <f>7759</f>
        <v>7759</v>
      </c>
      <c r="D45" s="1">
        <f>35978</f>
        <v>35978</v>
      </c>
      <c r="E45" s="1">
        <f>35.134765625</f>
        <v>35.134765625</v>
      </c>
    </row>
    <row r="46" spans="1:5" x14ac:dyDescent="0.25">
      <c r="A46" s="1">
        <f>15169</f>
        <v>15169</v>
      </c>
      <c r="B46" s="1">
        <f t="shared" si="0"/>
        <v>0</v>
      </c>
      <c r="C46" s="1">
        <f>7949</f>
        <v>7949</v>
      </c>
      <c r="D46" s="1">
        <f>36230</f>
        <v>36230</v>
      </c>
      <c r="E46" s="1">
        <f>35.380859375</f>
        <v>35.380859375</v>
      </c>
    </row>
    <row r="47" spans="1:5" x14ac:dyDescent="0.25">
      <c r="A47" s="1">
        <f>15497</f>
        <v>15497</v>
      </c>
      <c r="B47" s="1">
        <f t="shared" si="0"/>
        <v>0</v>
      </c>
      <c r="C47" s="1">
        <f>8104</f>
        <v>8104</v>
      </c>
      <c r="D47" s="1">
        <f>36282</f>
        <v>36282</v>
      </c>
      <c r="E47" s="1">
        <f>35.431640625</f>
        <v>35.431640625</v>
      </c>
    </row>
    <row r="48" spans="1:5" x14ac:dyDescent="0.25">
      <c r="A48" s="1">
        <f>15791</f>
        <v>15791</v>
      </c>
      <c r="B48" s="1">
        <f t="shared" si="0"/>
        <v>0</v>
      </c>
      <c r="C48" s="1">
        <f>8253</f>
        <v>8253</v>
      </c>
      <c r="D48" s="1">
        <f>36282</f>
        <v>36282</v>
      </c>
      <c r="E48" s="1">
        <f>35.431640625</f>
        <v>35.431640625</v>
      </c>
    </row>
    <row r="49" spans="1:5" x14ac:dyDescent="0.25">
      <c r="A49" s="1">
        <f>16137</f>
        <v>16137</v>
      </c>
      <c r="B49" s="1">
        <f t="shared" si="0"/>
        <v>0</v>
      </c>
      <c r="C49" s="1">
        <f>8401</f>
        <v>8401</v>
      </c>
      <c r="D49" s="1">
        <f>36282</f>
        <v>36282</v>
      </c>
      <c r="E49" s="1">
        <f>35.431640625</f>
        <v>35.431640625</v>
      </c>
    </row>
    <row r="50" spans="1:5" x14ac:dyDescent="0.25">
      <c r="A50" s="1">
        <f>16423</f>
        <v>16423</v>
      </c>
      <c r="B50" s="1">
        <f>2</f>
        <v>2</v>
      </c>
      <c r="C50" s="1">
        <f>8533</f>
        <v>8533</v>
      </c>
      <c r="D50" s="1">
        <f>36283</f>
        <v>36283</v>
      </c>
      <c r="E50" s="1">
        <f>35.4326171875</f>
        <v>35.4326171875</v>
      </c>
    </row>
    <row r="51" spans="1:5" x14ac:dyDescent="0.25">
      <c r="A51" s="1">
        <f>16734</f>
        <v>16734</v>
      </c>
      <c r="B51" s="1">
        <f>3</f>
        <v>3</v>
      </c>
      <c r="C51" s="1">
        <f>8706</f>
        <v>8706</v>
      </c>
      <c r="D51" s="1">
        <f>36282</f>
        <v>36282</v>
      </c>
      <c r="E51" s="1">
        <f>35.431640625</f>
        <v>35.431640625</v>
      </c>
    </row>
    <row r="52" spans="1:5" x14ac:dyDescent="0.25">
      <c r="A52" s="1">
        <f>17048</f>
        <v>17048</v>
      </c>
      <c r="B52" s="1">
        <f>0</f>
        <v>0</v>
      </c>
      <c r="C52" s="1">
        <f>8884</f>
        <v>8884</v>
      </c>
      <c r="D52" s="1">
        <f>36283</f>
        <v>36283</v>
      </c>
      <c r="E52" s="1">
        <f>35.4326171875</f>
        <v>35.4326171875</v>
      </c>
    </row>
    <row r="53" spans="1:5" x14ac:dyDescent="0.25">
      <c r="A53" s="1">
        <f>17382</f>
        <v>17382</v>
      </c>
      <c r="B53" s="1">
        <f>0</f>
        <v>0</v>
      </c>
      <c r="C53" s="1">
        <f>9103</f>
        <v>9103</v>
      </c>
      <c r="D53" s="1">
        <f>36470</f>
        <v>36470</v>
      </c>
      <c r="E53" s="1">
        <f>35.615234375</f>
        <v>35.615234375</v>
      </c>
    </row>
    <row r="54" spans="1:5" x14ac:dyDescent="0.25">
      <c r="A54" s="1">
        <f>17704</f>
        <v>17704</v>
      </c>
      <c r="B54" s="1">
        <f>13</f>
        <v>13</v>
      </c>
      <c r="C54" s="1">
        <f>9268</f>
        <v>9268</v>
      </c>
      <c r="D54" s="1">
        <f>35842</f>
        <v>35842</v>
      </c>
      <c r="E54" s="1">
        <f>35.001953125</f>
        <v>35.001953125</v>
      </c>
    </row>
    <row r="55" spans="1:5" x14ac:dyDescent="0.25">
      <c r="A55" s="1">
        <f>18022</f>
        <v>18022</v>
      </c>
      <c r="B55" s="1">
        <f>0</f>
        <v>0</v>
      </c>
      <c r="C55" s="1">
        <f>9468</f>
        <v>9468</v>
      </c>
      <c r="D55" s="1">
        <f>35568</f>
        <v>35568</v>
      </c>
      <c r="E55" s="1">
        <f>34.734375</f>
        <v>34.734375</v>
      </c>
    </row>
    <row r="56" spans="1:5" x14ac:dyDescent="0.25">
      <c r="A56" s="1">
        <f>18330</f>
        <v>18330</v>
      </c>
      <c r="B56" s="1">
        <f>0</f>
        <v>0</v>
      </c>
      <c r="C56" s="1">
        <f>9616</f>
        <v>9616</v>
      </c>
      <c r="D56" s="1">
        <f>35568</f>
        <v>35568</v>
      </c>
      <c r="E56" s="1">
        <f>34.734375</f>
        <v>34.734375</v>
      </c>
    </row>
    <row r="57" spans="1:5" x14ac:dyDescent="0.25">
      <c r="A57" s="1">
        <f>18649</f>
        <v>18649</v>
      </c>
      <c r="B57" s="1">
        <f>0</f>
        <v>0</v>
      </c>
      <c r="C57" s="1">
        <f>9824</f>
        <v>9824</v>
      </c>
      <c r="D57" s="1">
        <f>35712</f>
        <v>35712</v>
      </c>
      <c r="E57" s="1">
        <f>34.875</f>
        <v>34.875</v>
      </c>
    </row>
    <row r="58" spans="1:5" x14ac:dyDescent="0.25">
      <c r="A58" s="1">
        <f>18999</f>
        <v>18999</v>
      </c>
      <c r="B58" s="1">
        <f>0</f>
        <v>0</v>
      </c>
      <c r="C58" s="1">
        <f>9939</f>
        <v>9939</v>
      </c>
      <c r="D58" s="1">
        <f>35620</f>
        <v>35620</v>
      </c>
      <c r="E58" s="1">
        <f>34.78515625</f>
        <v>34.78515625</v>
      </c>
    </row>
    <row r="59" spans="1:5" x14ac:dyDescent="0.25">
      <c r="A59" s="1">
        <f>19426</f>
        <v>19426</v>
      </c>
      <c r="B59" s="1">
        <f>0</f>
        <v>0</v>
      </c>
      <c r="C59" s="1">
        <f>10124</f>
        <v>10124</v>
      </c>
      <c r="D59" s="1">
        <f>35621</f>
        <v>35621</v>
      </c>
      <c r="E59" s="1">
        <f>34.7861328125</f>
        <v>34.7861328125</v>
      </c>
    </row>
    <row r="60" spans="1:5" x14ac:dyDescent="0.25">
      <c r="A60" s="1">
        <f>19842</f>
        <v>19842</v>
      </c>
      <c r="B60" s="1">
        <f>0</f>
        <v>0</v>
      </c>
      <c r="C60" s="1">
        <f>10336</f>
        <v>10336</v>
      </c>
      <c r="D60" s="1">
        <f>35620</f>
        <v>35620</v>
      </c>
      <c r="E60" s="1">
        <f>34.78515625</f>
        <v>34.78515625</v>
      </c>
    </row>
    <row r="61" spans="1:5" x14ac:dyDescent="0.25">
      <c r="A61" s="1">
        <f>20251</f>
        <v>20251</v>
      </c>
      <c r="B61" s="1">
        <f>0</f>
        <v>0</v>
      </c>
      <c r="C61" s="1">
        <f>10563</f>
        <v>10563</v>
      </c>
      <c r="D61" s="1">
        <f>35621</f>
        <v>35621</v>
      </c>
      <c r="E61" s="1">
        <f>34.7861328125</f>
        <v>34.7861328125</v>
      </c>
    </row>
    <row r="62" spans="1:5" x14ac:dyDescent="0.25">
      <c r="A62" s="1">
        <f>20609</f>
        <v>20609</v>
      </c>
      <c r="B62" s="1">
        <f>6</f>
        <v>6</v>
      </c>
      <c r="C62" s="1">
        <f>10745</f>
        <v>10745</v>
      </c>
      <c r="D62" s="1">
        <f>35620</f>
        <v>35620</v>
      </c>
      <c r="E62" s="1">
        <f>34.78515625</f>
        <v>34.78515625</v>
      </c>
    </row>
    <row r="63" spans="1:5" x14ac:dyDescent="0.25">
      <c r="A63" s="1">
        <f>20931</f>
        <v>20931</v>
      </c>
      <c r="B63" s="1">
        <f>9</f>
        <v>9</v>
      </c>
      <c r="C63" s="1">
        <f>10871</f>
        <v>10871</v>
      </c>
      <c r="D63" s="1">
        <f>35621</f>
        <v>35621</v>
      </c>
      <c r="E63" s="1">
        <f>34.7861328125</f>
        <v>34.7861328125</v>
      </c>
    </row>
    <row r="64" spans="1:5" x14ac:dyDescent="0.25">
      <c r="A64" s="1">
        <f>21216</f>
        <v>21216</v>
      </c>
      <c r="B64" s="1">
        <f>0</f>
        <v>0</v>
      </c>
      <c r="C64" s="1">
        <f>11004</f>
        <v>11004</v>
      </c>
      <c r="D64" s="1">
        <f>35620</f>
        <v>35620</v>
      </c>
      <c r="E64" s="1">
        <f>34.78515625</f>
        <v>34.78515625</v>
      </c>
    </row>
    <row r="65" spans="1:5" x14ac:dyDescent="0.25">
      <c r="A65" s="1">
        <f>21506</f>
        <v>21506</v>
      </c>
      <c r="B65" s="1">
        <f>0</f>
        <v>0</v>
      </c>
      <c r="C65" s="1">
        <f>11144</f>
        <v>11144</v>
      </c>
      <c r="D65" s="1">
        <f>35628</f>
        <v>35628</v>
      </c>
      <c r="E65" s="1">
        <f>34.79296875</f>
        <v>34.79296875</v>
      </c>
    </row>
    <row r="66" spans="1:5" x14ac:dyDescent="0.25">
      <c r="A66" s="1">
        <f>21775</f>
        <v>21775</v>
      </c>
      <c r="B66" s="1">
        <f>0</f>
        <v>0</v>
      </c>
      <c r="C66" s="1">
        <f>11262</f>
        <v>11262</v>
      </c>
      <c r="D66" s="1">
        <f>35628</f>
        <v>35628</v>
      </c>
      <c r="E66" s="1">
        <f>34.79296875</f>
        <v>34.79296875</v>
      </c>
    </row>
    <row r="67" spans="1:5" x14ac:dyDescent="0.25">
      <c r="A67" s="1">
        <f>22166</f>
        <v>22166</v>
      </c>
      <c r="B67" s="1">
        <f>6</f>
        <v>6</v>
      </c>
      <c r="C67" s="1">
        <f>11418</f>
        <v>11418</v>
      </c>
      <c r="D67" s="1">
        <f>35628</f>
        <v>35628</v>
      </c>
      <c r="E67" s="1">
        <f>34.79296875</f>
        <v>34.79296875</v>
      </c>
    </row>
    <row r="68" spans="1:5" x14ac:dyDescent="0.25">
      <c r="A68" s="1">
        <f>22519</f>
        <v>22519</v>
      </c>
      <c r="B68" s="1">
        <f>0</f>
        <v>0</v>
      </c>
      <c r="C68" s="1">
        <f>11608</f>
        <v>11608</v>
      </c>
      <c r="D68" s="1">
        <f>35700</f>
        <v>35700</v>
      </c>
      <c r="E68" s="1">
        <f>34.86328125</f>
        <v>34.86328125</v>
      </c>
    </row>
    <row r="69" spans="1:5" x14ac:dyDescent="0.25">
      <c r="A69" s="1">
        <f>22852</f>
        <v>22852</v>
      </c>
      <c r="B69" s="1">
        <f>0</f>
        <v>0</v>
      </c>
      <c r="C69" s="1">
        <f>11762</f>
        <v>11762</v>
      </c>
      <c r="D69" s="1">
        <f>35793</f>
        <v>35793</v>
      </c>
      <c r="E69" s="1">
        <f>34.9541015625</f>
        <v>34.9541015625</v>
      </c>
    </row>
    <row r="70" spans="1:5" x14ac:dyDescent="0.25">
      <c r="A70" s="1">
        <f>23203</f>
        <v>23203</v>
      </c>
      <c r="B70" s="1">
        <f>0</f>
        <v>0</v>
      </c>
      <c r="C70" s="1">
        <f>11881</f>
        <v>11881</v>
      </c>
      <c r="D70" s="1">
        <f t="shared" ref="D70:D89" si="1">34757</f>
        <v>34757</v>
      </c>
      <c r="E70" s="1">
        <f t="shared" ref="E70:E89" si="2">33.9423828125</f>
        <v>33.9423828125</v>
      </c>
    </row>
    <row r="71" spans="1:5" x14ac:dyDescent="0.25">
      <c r="A71" s="1">
        <f>23716</f>
        <v>23716</v>
      </c>
      <c r="B71" s="1">
        <f>0</f>
        <v>0</v>
      </c>
      <c r="C71" s="1">
        <f>12053</f>
        <v>12053</v>
      </c>
      <c r="D71" s="1">
        <f t="shared" si="1"/>
        <v>34757</v>
      </c>
      <c r="E71" s="1">
        <f t="shared" si="2"/>
        <v>33.9423828125</v>
      </c>
    </row>
    <row r="72" spans="1:5" x14ac:dyDescent="0.25">
      <c r="A72" s="1">
        <f>24055</f>
        <v>24055</v>
      </c>
      <c r="B72" s="1">
        <f>2</f>
        <v>2</v>
      </c>
      <c r="C72" s="1">
        <f>12183</f>
        <v>12183</v>
      </c>
      <c r="D72" s="1">
        <f t="shared" si="1"/>
        <v>34757</v>
      </c>
      <c r="E72" s="1">
        <f t="shared" si="2"/>
        <v>33.9423828125</v>
      </c>
    </row>
    <row r="73" spans="1:5" x14ac:dyDescent="0.25">
      <c r="A73" s="1">
        <f>24330</f>
        <v>24330</v>
      </c>
      <c r="B73" s="1">
        <f>0</f>
        <v>0</v>
      </c>
      <c r="C73" s="1">
        <f>12322</f>
        <v>12322</v>
      </c>
      <c r="D73" s="1">
        <f t="shared" si="1"/>
        <v>34757</v>
      </c>
      <c r="E73" s="1">
        <f t="shared" si="2"/>
        <v>33.9423828125</v>
      </c>
    </row>
    <row r="74" spans="1:5" x14ac:dyDescent="0.25">
      <c r="A74" s="1">
        <f>24623</f>
        <v>24623</v>
      </c>
      <c r="B74" s="1">
        <f>3</f>
        <v>3</v>
      </c>
      <c r="C74" s="1">
        <f>12484</f>
        <v>12484</v>
      </c>
      <c r="D74" s="1">
        <f t="shared" si="1"/>
        <v>34757</v>
      </c>
      <c r="E74" s="1">
        <f t="shared" si="2"/>
        <v>33.9423828125</v>
      </c>
    </row>
    <row r="75" spans="1:5" x14ac:dyDescent="0.25">
      <c r="A75" s="1">
        <f>24918</f>
        <v>24918</v>
      </c>
      <c r="B75" s="1">
        <f>0</f>
        <v>0</v>
      </c>
      <c r="C75" s="1">
        <f>12630</f>
        <v>12630</v>
      </c>
      <c r="D75" s="1">
        <f t="shared" si="1"/>
        <v>34757</v>
      </c>
      <c r="E75" s="1">
        <f t="shared" si="2"/>
        <v>33.9423828125</v>
      </c>
    </row>
    <row r="76" spans="1:5" x14ac:dyDescent="0.25">
      <c r="A76" s="1">
        <f>25235</f>
        <v>25235</v>
      </c>
      <c r="B76" s="1">
        <f>0</f>
        <v>0</v>
      </c>
      <c r="C76" s="1">
        <f>12748</f>
        <v>12748</v>
      </c>
      <c r="D76" s="1">
        <f t="shared" si="1"/>
        <v>34757</v>
      </c>
      <c r="E76" s="1">
        <f t="shared" si="2"/>
        <v>33.9423828125</v>
      </c>
    </row>
    <row r="77" spans="1:5" x14ac:dyDescent="0.25">
      <c r="A77" s="1">
        <f>25585</f>
        <v>25585</v>
      </c>
      <c r="B77" s="1">
        <f>0</f>
        <v>0</v>
      </c>
      <c r="C77" s="1">
        <f>12909</f>
        <v>12909</v>
      </c>
      <c r="D77" s="1">
        <f t="shared" si="1"/>
        <v>34757</v>
      </c>
      <c r="E77" s="1">
        <f t="shared" si="2"/>
        <v>33.9423828125</v>
      </c>
    </row>
    <row r="78" spans="1:5" x14ac:dyDescent="0.25">
      <c r="A78" s="1">
        <f>25947</f>
        <v>25947</v>
      </c>
      <c r="B78" s="1">
        <f>0</f>
        <v>0</v>
      </c>
      <c r="C78" s="1">
        <f>13084</f>
        <v>13084</v>
      </c>
      <c r="D78" s="1">
        <f t="shared" si="1"/>
        <v>34757</v>
      </c>
      <c r="E78" s="1">
        <f t="shared" si="2"/>
        <v>33.9423828125</v>
      </c>
    </row>
    <row r="79" spans="1:5" x14ac:dyDescent="0.25">
      <c r="A79" s="1">
        <f>26305</f>
        <v>26305</v>
      </c>
      <c r="B79" s="1">
        <f>0</f>
        <v>0</v>
      </c>
      <c r="C79" s="1">
        <f>13203</f>
        <v>13203</v>
      </c>
      <c r="D79" s="1">
        <f t="shared" si="1"/>
        <v>34757</v>
      </c>
      <c r="E79" s="1">
        <f t="shared" si="2"/>
        <v>33.9423828125</v>
      </c>
    </row>
    <row r="80" spans="1:5" x14ac:dyDescent="0.25">
      <c r="A80" s="1">
        <f>26629</f>
        <v>26629</v>
      </c>
      <c r="B80" s="1">
        <f>7</f>
        <v>7</v>
      </c>
      <c r="C80" s="1">
        <f>13361</f>
        <v>13361</v>
      </c>
      <c r="D80" s="1">
        <f t="shared" si="1"/>
        <v>34757</v>
      </c>
      <c r="E80" s="1">
        <f t="shared" si="2"/>
        <v>33.9423828125</v>
      </c>
    </row>
    <row r="81" spans="1:5" x14ac:dyDescent="0.25">
      <c r="A81" s="1">
        <f>26946</f>
        <v>26946</v>
      </c>
      <c r="B81" s="1">
        <f t="shared" ref="B81:B90" si="3">0</f>
        <v>0</v>
      </c>
      <c r="C81" s="1">
        <f>13515</f>
        <v>13515</v>
      </c>
      <c r="D81" s="1">
        <f t="shared" si="1"/>
        <v>34757</v>
      </c>
      <c r="E81" s="1">
        <f t="shared" si="2"/>
        <v>33.9423828125</v>
      </c>
    </row>
    <row r="82" spans="1:5" x14ac:dyDescent="0.25">
      <c r="A82" s="1">
        <f>27247</f>
        <v>27247</v>
      </c>
      <c r="B82" s="1">
        <f t="shared" si="3"/>
        <v>0</v>
      </c>
      <c r="C82" s="1">
        <f>13661</f>
        <v>13661</v>
      </c>
      <c r="D82" s="1">
        <f t="shared" si="1"/>
        <v>34757</v>
      </c>
      <c r="E82" s="1">
        <f t="shared" si="2"/>
        <v>33.9423828125</v>
      </c>
    </row>
    <row r="83" spans="1:5" x14ac:dyDescent="0.25">
      <c r="A83" s="1">
        <f>27575</f>
        <v>27575</v>
      </c>
      <c r="B83" s="1">
        <f t="shared" si="3"/>
        <v>0</v>
      </c>
      <c r="C83" s="1">
        <f>13819</f>
        <v>13819</v>
      </c>
      <c r="D83" s="1">
        <f t="shared" si="1"/>
        <v>34757</v>
      </c>
      <c r="E83" s="1">
        <f t="shared" si="2"/>
        <v>33.9423828125</v>
      </c>
    </row>
    <row r="84" spans="1:5" x14ac:dyDescent="0.25">
      <c r="A84" s="1">
        <f>27880</f>
        <v>27880</v>
      </c>
      <c r="B84" s="1">
        <f t="shared" si="3"/>
        <v>0</v>
      </c>
      <c r="C84" s="1">
        <f>13980</f>
        <v>13980</v>
      </c>
      <c r="D84" s="1">
        <f t="shared" si="1"/>
        <v>34757</v>
      </c>
      <c r="E84" s="1">
        <f t="shared" si="2"/>
        <v>33.9423828125</v>
      </c>
    </row>
    <row r="85" spans="1:5" x14ac:dyDescent="0.25">
      <c r="A85" s="1">
        <f>28175</f>
        <v>28175</v>
      </c>
      <c r="B85" s="1">
        <f t="shared" si="3"/>
        <v>0</v>
      </c>
      <c r="C85" s="1">
        <f>14164</f>
        <v>14164</v>
      </c>
      <c r="D85" s="1">
        <f t="shared" si="1"/>
        <v>34757</v>
      </c>
      <c r="E85" s="1">
        <f t="shared" si="2"/>
        <v>33.9423828125</v>
      </c>
    </row>
    <row r="86" spans="1:5" x14ac:dyDescent="0.25">
      <c r="A86" s="1">
        <f>28528</f>
        <v>28528</v>
      </c>
      <c r="B86" s="1">
        <f t="shared" si="3"/>
        <v>0</v>
      </c>
      <c r="C86" s="1">
        <f>14316</f>
        <v>14316</v>
      </c>
      <c r="D86" s="1">
        <f t="shared" si="1"/>
        <v>34757</v>
      </c>
      <c r="E86" s="1">
        <f t="shared" si="2"/>
        <v>33.9423828125</v>
      </c>
    </row>
    <row r="87" spans="1:5" x14ac:dyDescent="0.25">
      <c r="A87" s="1">
        <f>28889</f>
        <v>28889</v>
      </c>
      <c r="B87" s="1">
        <f t="shared" si="3"/>
        <v>0</v>
      </c>
      <c r="C87" s="1">
        <f>14507</f>
        <v>14507</v>
      </c>
      <c r="D87" s="1">
        <f t="shared" si="1"/>
        <v>34757</v>
      </c>
      <c r="E87" s="1">
        <f t="shared" si="2"/>
        <v>33.9423828125</v>
      </c>
    </row>
    <row r="88" spans="1:5" x14ac:dyDescent="0.25">
      <c r="A88" s="1">
        <f>29229</f>
        <v>29229</v>
      </c>
      <c r="B88" s="1">
        <f t="shared" si="3"/>
        <v>0</v>
      </c>
      <c r="C88" s="1">
        <f>14660</f>
        <v>14660</v>
      </c>
      <c r="D88" s="1">
        <f t="shared" si="1"/>
        <v>34757</v>
      </c>
      <c r="E88" s="1">
        <f t="shared" si="2"/>
        <v>33.9423828125</v>
      </c>
    </row>
    <row r="89" spans="1:5" x14ac:dyDescent="0.25">
      <c r="A89" s="1">
        <f>29573</f>
        <v>29573</v>
      </c>
      <c r="B89" s="1">
        <f t="shared" si="3"/>
        <v>0</v>
      </c>
      <c r="C89" s="1">
        <f>14859</f>
        <v>14859</v>
      </c>
      <c r="D89" s="1">
        <f t="shared" si="1"/>
        <v>34757</v>
      </c>
      <c r="E89" s="1">
        <f t="shared" si="2"/>
        <v>33.9423828125</v>
      </c>
    </row>
    <row r="90" spans="1:5" x14ac:dyDescent="0.25">
      <c r="A90" s="1">
        <f>29901</f>
        <v>29901</v>
      </c>
      <c r="B90" s="1">
        <f t="shared" si="3"/>
        <v>0</v>
      </c>
      <c r="C90" s="1">
        <f>15023</f>
        <v>15023</v>
      </c>
      <c r="D90" s="1">
        <f>34761</f>
        <v>34761</v>
      </c>
      <c r="E90" s="1">
        <f>33.9462890625</f>
        <v>33.9462890625</v>
      </c>
    </row>
    <row r="91" spans="1:5" x14ac:dyDescent="0.25">
      <c r="A91" s="1">
        <f>30205</f>
        <v>30205</v>
      </c>
      <c r="B91" s="1">
        <f>13</f>
        <v>13</v>
      </c>
      <c r="C91" s="1">
        <f>15242</f>
        <v>15242</v>
      </c>
      <c r="D91" s="1">
        <f>35085</f>
        <v>35085</v>
      </c>
      <c r="E91" s="1">
        <f>34.2626953125</f>
        <v>34.2626953125</v>
      </c>
    </row>
    <row r="92" spans="1:5" x14ac:dyDescent="0.25">
      <c r="A92" s="1">
        <f>30544</f>
        <v>30544</v>
      </c>
      <c r="B92" s="1">
        <f>0</f>
        <v>0</v>
      </c>
      <c r="C92" s="1">
        <f>15379</f>
        <v>15379</v>
      </c>
      <c r="D92" s="1">
        <f>34809</f>
        <v>34809</v>
      </c>
      <c r="E92" s="1">
        <f>33.9931640625</f>
        <v>33.9931640625</v>
      </c>
    </row>
    <row r="93" spans="1:5" x14ac:dyDescent="0.25">
      <c r="A93" s="1">
        <f>30906</f>
        <v>30906</v>
      </c>
      <c r="B93" s="1">
        <f>3</f>
        <v>3</v>
      </c>
      <c r="C93" s="1">
        <f>15581</f>
        <v>15581</v>
      </c>
      <c r="D93" s="1">
        <f>34810</f>
        <v>34810</v>
      </c>
      <c r="E93" s="1">
        <f>33.994140625</f>
        <v>33.994140625</v>
      </c>
    </row>
    <row r="94" spans="1:5" x14ac:dyDescent="0.25">
      <c r="A94" s="1">
        <f>31262</f>
        <v>31262</v>
      </c>
      <c r="B94" s="1">
        <f>0</f>
        <v>0</v>
      </c>
      <c r="C94" s="1">
        <f>15718</f>
        <v>15718</v>
      </c>
      <c r="D94" s="1">
        <f>34786</f>
        <v>34786</v>
      </c>
      <c r="E94" s="1">
        <f>33.970703125</f>
        <v>33.970703125</v>
      </c>
    </row>
    <row r="95" spans="1:5" x14ac:dyDescent="0.25">
      <c r="A95" s="1">
        <f>31587</f>
        <v>31587</v>
      </c>
      <c r="B95" s="1">
        <f>0</f>
        <v>0</v>
      </c>
      <c r="C95" s="1">
        <f>15896</f>
        <v>15896</v>
      </c>
      <c r="D95" s="1">
        <f>34791</f>
        <v>34791</v>
      </c>
      <c r="E95" s="1">
        <f>33.9755859375</f>
        <v>33.9755859375</v>
      </c>
    </row>
    <row r="96" spans="1:5" x14ac:dyDescent="0.25">
      <c r="A96" s="1">
        <f>31949</f>
        <v>31949</v>
      </c>
      <c r="B96" s="1">
        <f>0</f>
        <v>0</v>
      </c>
      <c r="C96" s="1">
        <f>16119</f>
        <v>16119</v>
      </c>
      <c r="D96" s="1">
        <f>34790</f>
        <v>34790</v>
      </c>
      <c r="E96" s="1">
        <f>33.974609375</f>
        <v>33.974609375</v>
      </c>
    </row>
    <row r="97" spans="1:5" x14ac:dyDescent="0.25">
      <c r="A97" s="1">
        <f>32276</f>
        <v>32276</v>
      </c>
      <c r="B97" s="1">
        <f>0</f>
        <v>0</v>
      </c>
      <c r="C97" s="1">
        <f>16253</f>
        <v>16253</v>
      </c>
      <c r="D97" s="1">
        <f>34790</f>
        <v>34790</v>
      </c>
      <c r="E97" s="1">
        <f>33.974609375</f>
        <v>33.974609375</v>
      </c>
    </row>
    <row r="98" spans="1:5" x14ac:dyDescent="0.25">
      <c r="A98" s="1">
        <f>32605</f>
        <v>32605</v>
      </c>
      <c r="B98" s="1">
        <f>0</f>
        <v>0</v>
      </c>
      <c r="C98" s="1">
        <f>16453</f>
        <v>16453</v>
      </c>
      <c r="D98" s="1">
        <f>35082</f>
        <v>35082</v>
      </c>
      <c r="E98" s="1">
        <f t="shared" ref="E98:E104" si="4">34.259765625</f>
        <v>34.259765625</v>
      </c>
    </row>
    <row r="99" spans="1:5" x14ac:dyDescent="0.25">
      <c r="A99" s="1">
        <f>32904</f>
        <v>32904</v>
      </c>
      <c r="B99" s="1">
        <f>0</f>
        <v>0</v>
      </c>
      <c r="C99" s="1">
        <f>16592</f>
        <v>16592</v>
      </c>
      <c r="D99" s="1">
        <f>35082</f>
        <v>35082</v>
      </c>
      <c r="E99" s="1">
        <f t="shared" si="4"/>
        <v>34.259765625</v>
      </c>
    </row>
    <row r="100" spans="1:5" x14ac:dyDescent="0.25">
      <c r="A100" s="1">
        <f>33224</f>
        <v>33224</v>
      </c>
      <c r="B100" s="1">
        <f>5</f>
        <v>5</v>
      </c>
      <c r="C100" s="1">
        <f>16742</f>
        <v>16742</v>
      </c>
      <c r="D100" s="1">
        <f>35082</f>
        <v>35082</v>
      </c>
      <c r="E100" s="1">
        <f t="shared" si="4"/>
        <v>34.259765625</v>
      </c>
    </row>
    <row r="101" spans="1:5" x14ac:dyDescent="0.25">
      <c r="A101" s="1">
        <f>33563</f>
        <v>33563</v>
      </c>
      <c r="B101" s="1">
        <f>0</f>
        <v>0</v>
      </c>
      <c r="C101" s="1">
        <f>16888</f>
        <v>16888</v>
      </c>
      <c r="D101" s="1">
        <f>35082</f>
        <v>35082</v>
      </c>
      <c r="E101" s="1">
        <f t="shared" si="4"/>
        <v>34.259765625</v>
      </c>
    </row>
    <row r="102" spans="1:5" x14ac:dyDescent="0.25">
      <c r="A102" s="1">
        <f>33912</f>
        <v>33912</v>
      </c>
      <c r="B102" s="1">
        <f>0</f>
        <v>0</v>
      </c>
      <c r="C102" s="1">
        <f>17076</f>
        <v>17076</v>
      </c>
      <c r="D102" s="1">
        <f>35082</f>
        <v>35082</v>
      </c>
      <c r="E102" s="1">
        <f t="shared" si="4"/>
        <v>34.259765625</v>
      </c>
    </row>
    <row r="103" spans="1:5" x14ac:dyDescent="0.25">
      <c r="A103" s="1">
        <f>34260</f>
        <v>34260</v>
      </c>
      <c r="B103" s="1">
        <f>0</f>
        <v>0</v>
      </c>
      <c r="C103" s="1">
        <f>17208</f>
        <v>17208</v>
      </c>
      <c r="D103" s="1">
        <f>35082</f>
        <v>35082</v>
      </c>
      <c r="E103" s="1">
        <f t="shared" si="4"/>
        <v>34.259765625</v>
      </c>
    </row>
    <row r="104" spans="1:5" x14ac:dyDescent="0.25">
      <c r="A104" s="1">
        <f>34627</f>
        <v>34627</v>
      </c>
      <c r="B104" s="1">
        <f>0</f>
        <v>0</v>
      </c>
      <c r="C104" s="1">
        <f>17367</f>
        <v>17367</v>
      </c>
      <c r="D104" s="1">
        <f>35082</f>
        <v>35082</v>
      </c>
      <c r="E104" s="1">
        <f t="shared" si="4"/>
        <v>34.259765625</v>
      </c>
    </row>
    <row r="105" spans="1:5" x14ac:dyDescent="0.25">
      <c r="A105" s="1">
        <f>34945</f>
        <v>34945</v>
      </c>
      <c r="B105" s="1">
        <f>0</f>
        <v>0</v>
      </c>
      <c r="C105" s="1">
        <f>17528</f>
        <v>17528</v>
      </c>
      <c r="D105" s="1">
        <f>35090</f>
        <v>35090</v>
      </c>
      <c r="E105" s="1">
        <f>34.267578125</f>
        <v>34.267578125</v>
      </c>
    </row>
    <row r="106" spans="1:5" x14ac:dyDescent="0.25">
      <c r="A106" s="1">
        <f>35270</f>
        <v>35270</v>
      </c>
      <c r="B106" s="1">
        <f>4</f>
        <v>4</v>
      </c>
      <c r="C106" s="1">
        <f>17739</f>
        <v>17739</v>
      </c>
      <c r="D106" s="1">
        <f>34794</f>
        <v>34794</v>
      </c>
      <c r="E106" s="1">
        <f>33.978515625</f>
        <v>33.978515625</v>
      </c>
    </row>
    <row r="107" spans="1:5" x14ac:dyDescent="0.25">
      <c r="A107" s="1">
        <f>35565</f>
        <v>35565</v>
      </c>
      <c r="B107" s="1">
        <f>0</f>
        <v>0</v>
      </c>
      <c r="C107" s="1">
        <f>17870</f>
        <v>17870</v>
      </c>
      <c r="D107" s="1">
        <f>34798</f>
        <v>34798</v>
      </c>
      <c r="E107" s="1">
        <f>33.982421875</f>
        <v>33.982421875</v>
      </c>
    </row>
    <row r="108" spans="1:5" x14ac:dyDescent="0.25">
      <c r="A108" s="1">
        <f>35871</f>
        <v>35871</v>
      </c>
      <c r="B108" s="1">
        <f>0</f>
        <v>0</v>
      </c>
      <c r="C108" s="1">
        <f>18041</f>
        <v>18041</v>
      </c>
      <c r="D108" s="1">
        <f>34798</f>
        <v>34798</v>
      </c>
      <c r="E108" s="1">
        <f>33.982421875</f>
        <v>33.982421875</v>
      </c>
    </row>
    <row r="109" spans="1:5" x14ac:dyDescent="0.25">
      <c r="A109" s="1">
        <f>36184</f>
        <v>36184</v>
      </c>
      <c r="B109" s="1">
        <f>0</f>
        <v>0</v>
      </c>
      <c r="C109" s="1">
        <f>18207</f>
        <v>18207</v>
      </c>
      <c r="D109" s="1">
        <f>34874</f>
        <v>34874</v>
      </c>
      <c r="E109" s="1">
        <f>34.056640625</f>
        <v>34.056640625</v>
      </c>
    </row>
    <row r="110" spans="1:5" x14ac:dyDescent="0.25">
      <c r="C110" s="1">
        <f>18323</f>
        <v>18323</v>
      </c>
      <c r="D110" s="1">
        <f>34894</f>
        <v>34894</v>
      </c>
      <c r="E110" s="1">
        <f>34.076171875</f>
        <v>34.076171875</v>
      </c>
    </row>
    <row r="111" spans="1:5" x14ac:dyDescent="0.25">
      <c r="C111" s="1">
        <f>18505</f>
        <v>18505</v>
      </c>
      <c r="D111" s="1">
        <f>34894</f>
        <v>34894</v>
      </c>
      <c r="E111" s="1">
        <f>34.076171875</f>
        <v>34.076171875</v>
      </c>
    </row>
    <row r="112" spans="1:5" x14ac:dyDescent="0.25">
      <c r="C112" s="1">
        <f>18649</f>
        <v>18649</v>
      </c>
      <c r="D112" s="1">
        <f>34894</f>
        <v>34894</v>
      </c>
      <c r="E112" s="1">
        <f>34.076171875</f>
        <v>34.076171875</v>
      </c>
    </row>
    <row r="113" spans="3:5" x14ac:dyDescent="0.25">
      <c r="C113" s="1">
        <f>18788</f>
        <v>18788</v>
      </c>
      <c r="D113" s="1">
        <f>34918</f>
        <v>34918</v>
      </c>
      <c r="E113" s="1">
        <f>34.099609375</f>
        <v>34.099609375</v>
      </c>
    </row>
    <row r="114" spans="3:5" x14ac:dyDescent="0.25">
      <c r="C114" s="1">
        <f>18989</f>
        <v>18989</v>
      </c>
      <c r="D114" s="1">
        <f>34918</f>
        <v>34918</v>
      </c>
      <c r="E114" s="1">
        <f>34.099609375</f>
        <v>34.099609375</v>
      </c>
    </row>
    <row r="115" spans="3:5" x14ac:dyDescent="0.25">
      <c r="C115" s="1">
        <f>19188</f>
        <v>19188</v>
      </c>
      <c r="D115" s="1">
        <f>34918</f>
        <v>34918</v>
      </c>
      <c r="E115" s="1">
        <f>34.099609375</f>
        <v>34.099609375</v>
      </c>
    </row>
    <row r="116" spans="3:5" x14ac:dyDescent="0.25">
      <c r="C116" s="1">
        <f>19419</f>
        <v>19419</v>
      </c>
      <c r="D116" s="1">
        <f>34934</f>
        <v>34934</v>
      </c>
      <c r="E116" s="1">
        <f>34.115234375</f>
        <v>34.115234375</v>
      </c>
    </row>
    <row r="117" spans="3:5" x14ac:dyDescent="0.25">
      <c r="C117" s="1">
        <f>19590</f>
        <v>19590</v>
      </c>
      <c r="D117" s="1">
        <f>34934</f>
        <v>34934</v>
      </c>
      <c r="E117" s="1">
        <f>34.115234375</f>
        <v>34.115234375</v>
      </c>
    </row>
    <row r="118" spans="3:5" x14ac:dyDescent="0.25">
      <c r="C118" s="1">
        <f>19776</f>
        <v>19776</v>
      </c>
      <c r="D118" s="1">
        <f>34958</f>
        <v>34958</v>
      </c>
      <c r="E118" s="1">
        <f>34.138671875</f>
        <v>34.138671875</v>
      </c>
    </row>
    <row r="119" spans="3:5" x14ac:dyDescent="0.25">
      <c r="C119" s="1">
        <f>19983</f>
        <v>19983</v>
      </c>
      <c r="D119" s="1">
        <f>34959</f>
        <v>34959</v>
      </c>
      <c r="E119" s="1">
        <f>34.1396484375</f>
        <v>34.1396484375</v>
      </c>
    </row>
    <row r="120" spans="3:5" x14ac:dyDescent="0.25">
      <c r="C120" s="1">
        <f>20205</f>
        <v>20205</v>
      </c>
      <c r="D120" s="1">
        <f>34958</f>
        <v>34958</v>
      </c>
      <c r="E120" s="1">
        <f>34.138671875</f>
        <v>34.138671875</v>
      </c>
    </row>
    <row r="121" spans="3:5" x14ac:dyDescent="0.25">
      <c r="C121" s="1">
        <f>20411</f>
        <v>20411</v>
      </c>
      <c r="D121" s="1">
        <f>34958</f>
        <v>34958</v>
      </c>
      <c r="E121" s="1">
        <f>34.138671875</f>
        <v>34.138671875</v>
      </c>
    </row>
    <row r="122" spans="3:5" x14ac:dyDescent="0.25">
      <c r="C122" s="1">
        <f>20616</f>
        <v>20616</v>
      </c>
      <c r="D122" s="1">
        <f>34982</f>
        <v>34982</v>
      </c>
      <c r="E122" s="1">
        <f>34.162109375</f>
        <v>34.162109375</v>
      </c>
    </row>
    <row r="123" spans="3:5" x14ac:dyDescent="0.25">
      <c r="C123" s="1">
        <f>20843</f>
        <v>20843</v>
      </c>
      <c r="D123" s="1">
        <f>35010</f>
        <v>35010</v>
      </c>
      <c r="E123" s="1">
        <f>34.189453125</f>
        <v>34.189453125</v>
      </c>
    </row>
    <row r="124" spans="3:5" x14ac:dyDescent="0.25">
      <c r="C124" s="1">
        <f>21008</f>
        <v>21008</v>
      </c>
      <c r="D124" s="1">
        <f>34587</f>
        <v>34587</v>
      </c>
      <c r="E124" s="1">
        <f>33.7763671875</f>
        <v>33.7763671875</v>
      </c>
    </row>
    <row r="125" spans="3:5" x14ac:dyDescent="0.25">
      <c r="C125" s="1">
        <f>21165</f>
        <v>21165</v>
      </c>
      <c r="D125" s="1">
        <f>34586</f>
        <v>34586</v>
      </c>
      <c r="E125" s="1">
        <f>33.775390625</f>
        <v>33.775390625</v>
      </c>
    </row>
    <row r="126" spans="3:5" x14ac:dyDescent="0.25">
      <c r="C126" s="1">
        <f>21356</f>
        <v>21356</v>
      </c>
      <c r="D126" s="1">
        <f>34907</f>
        <v>34907</v>
      </c>
      <c r="E126" s="1">
        <f>34.0888671875</f>
        <v>34.0888671875</v>
      </c>
    </row>
    <row r="127" spans="3:5" x14ac:dyDescent="0.25">
      <c r="C127" s="1">
        <f>21488</f>
        <v>21488</v>
      </c>
      <c r="D127" s="1">
        <f>34906</f>
        <v>34906</v>
      </c>
      <c r="E127" s="1">
        <f>34.087890625</f>
        <v>34.087890625</v>
      </c>
    </row>
    <row r="128" spans="3:5" x14ac:dyDescent="0.25">
      <c r="C128" s="1">
        <f>21614</f>
        <v>21614</v>
      </c>
      <c r="D128" s="1">
        <f>34906</f>
        <v>34906</v>
      </c>
      <c r="E128" s="1">
        <f>34.087890625</f>
        <v>34.087890625</v>
      </c>
    </row>
    <row r="129" spans="3:5" x14ac:dyDescent="0.25">
      <c r="C129" s="1">
        <f>21780</f>
        <v>21780</v>
      </c>
      <c r="D129" s="1">
        <f>34906</f>
        <v>34906</v>
      </c>
      <c r="E129" s="1">
        <f>34.087890625</f>
        <v>34.087890625</v>
      </c>
    </row>
    <row r="130" spans="3:5" x14ac:dyDescent="0.25">
      <c r="C130" s="1">
        <f>22018</f>
        <v>22018</v>
      </c>
      <c r="D130" s="1">
        <f>35010</f>
        <v>35010</v>
      </c>
      <c r="E130" s="1">
        <f>34.189453125</f>
        <v>34.189453125</v>
      </c>
    </row>
    <row r="131" spans="3:5" x14ac:dyDescent="0.25">
      <c r="C131" s="1">
        <f>22210</f>
        <v>22210</v>
      </c>
      <c r="D131" s="1">
        <f t="shared" ref="D131:D139" si="5">35086</f>
        <v>35086</v>
      </c>
      <c r="E131" s="1">
        <f t="shared" ref="E131:E139" si="6">34.263671875</f>
        <v>34.263671875</v>
      </c>
    </row>
    <row r="132" spans="3:5" x14ac:dyDescent="0.25">
      <c r="C132" s="1">
        <f>22350</f>
        <v>22350</v>
      </c>
      <c r="D132" s="1">
        <f t="shared" si="5"/>
        <v>35086</v>
      </c>
      <c r="E132" s="1">
        <f t="shared" si="6"/>
        <v>34.263671875</v>
      </c>
    </row>
    <row r="133" spans="3:5" x14ac:dyDescent="0.25">
      <c r="C133" s="1">
        <f>22534</f>
        <v>22534</v>
      </c>
      <c r="D133" s="1">
        <f t="shared" si="5"/>
        <v>35086</v>
      </c>
      <c r="E133" s="1">
        <f t="shared" si="6"/>
        <v>34.263671875</v>
      </c>
    </row>
    <row r="134" spans="3:5" x14ac:dyDescent="0.25">
      <c r="C134" s="1">
        <f>22688</f>
        <v>22688</v>
      </c>
      <c r="D134" s="1">
        <f t="shared" si="5"/>
        <v>35086</v>
      </c>
      <c r="E134" s="1">
        <f t="shared" si="6"/>
        <v>34.263671875</v>
      </c>
    </row>
    <row r="135" spans="3:5" x14ac:dyDescent="0.25">
      <c r="C135" s="1">
        <f>22850</f>
        <v>22850</v>
      </c>
      <c r="D135" s="1">
        <f t="shared" si="5"/>
        <v>35086</v>
      </c>
      <c r="E135" s="1">
        <f t="shared" si="6"/>
        <v>34.263671875</v>
      </c>
    </row>
    <row r="136" spans="3:5" x14ac:dyDescent="0.25">
      <c r="C136" s="1">
        <f>23026</f>
        <v>23026</v>
      </c>
      <c r="D136" s="1">
        <f t="shared" si="5"/>
        <v>35086</v>
      </c>
      <c r="E136" s="1">
        <f t="shared" si="6"/>
        <v>34.263671875</v>
      </c>
    </row>
    <row r="137" spans="3:5" x14ac:dyDescent="0.25">
      <c r="C137" s="1">
        <f>23189</f>
        <v>23189</v>
      </c>
      <c r="D137" s="1">
        <f t="shared" si="5"/>
        <v>35086</v>
      </c>
      <c r="E137" s="1">
        <f t="shared" si="6"/>
        <v>34.263671875</v>
      </c>
    </row>
    <row r="138" spans="3:5" x14ac:dyDescent="0.25">
      <c r="C138" s="1">
        <f>23477</f>
        <v>23477</v>
      </c>
      <c r="D138" s="1">
        <f t="shared" si="5"/>
        <v>35086</v>
      </c>
      <c r="E138" s="1">
        <f t="shared" si="6"/>
        <v>34.263671875</v>
      </c>
    </row>
    <row r="139" spans="3:5" x14ac:dyDescent="0.25">
      <c r="C139" s="1">
        <f>23730</f>
        <v>23730</v>
      </c>
      <c r="D139" s="1">
        <f t="shared" si="5"/>
        <v>35086</v>
      </c>
      <c r="E139" s="1">
        <f t="shared" si="6"/>
        <v>34.263671875</v>
      </c>
    </row>
    <row r="140" spans="3:5" x14ac:dyDescent="0.25">
      <c r="C140" s="1">
        <f>23934</f>
        <v>23934</v>
      </c>
      <c r="D140" s="1">
        <f>36026</f>
        <v>36026</v>
      </c>
      <c r="E140" s="1">
        <f>35.181640625</f>
        <v>35.181640625</v>
      </c>
    </row>
    <row r="141" spans="3:5" x14ac:dyDescent="0.25">
      <c r="C141" s="1">
        <f>24119</f>
        <v>24119</v>
      </c>
      <c r="D141" s="1">
        <f>35830</f>
        <v>35830</v>
      </c>
      <c r="E141" s="1">
        <f>34.990234375</f>
        <v>34.990234375</v>
      </c>
    </row>
    <row r="142" spans="3:5" x14ac:dyDescent="0.25">
      <c r="C142" s="1">
        <f>24241</f>
        <v>24241</v>
      </c>
      <c r="D142" s="1">
        <f>35830</f>
        <v>35830</v>
      </c>
      <c r="E142" s="1">
        <f>34.990234375</f>
        <v>34.990234375</v>
      </c>
    </row>
    <row r="143" spans="3:5" x14ac:dyDescent="0.25">
      <c r="C143" s="1">
        <f>24422</f>
        <v>24422</v>
      </c>
      <c r="D143" s="1">
        <f>35831</f>
        <v>35831</v>
      </c>
      <c r="E143" s="1">
        <f>34.9912109375</f>
        <v>34.9912109375</v>
      </c>
    </row>
    <row r="144" spans="3:5" x14ac:dyDescent="0.25">
      <c r="C144" s="1">
        <f>24569</f>
        <v>24569</v>
      </c>
      <c r="D144" s="1">
        <f>35918</f>
        <v>35918</v>
      </c>
      <c r="E144" s="1">
        <f>35.076171875</f>
        <v>35.076171875</v>
      </c>
    </row>
    <row r="145" spans="3:5" x14ac:dyDescent="0.25">
      <c r="C145" s="1">
        <f>24735</f>
        <v>24735</v>
      </c>
      <c r="D145" s="1">
        <f>35919</f>
        <v>35919</v>
      </c>
      <c r="E145" s="1">
        <f>35.0771484375</f>
        <v>35.0771484375</v>
      </c>
    </row>
    <row r="146" spans="3:5" x14ac:dyDescent="0.25">
      <c r="C146" s="1">
        <f>24922</f>
        <v>24922</v>
      </c>
      <c r="D146" s="1">
        <f t="shared" ref="D146:D155" si="7">35918</f>
        <v>35918</v>
      </c>
      <c r="E146" s="1">
        <f t="shared" ref="E146:E155" si="8">35.076171875</f>
        <v>35.076171875</v>
      </c>
    </row>
    <row r="147" spans="3:5" x14ac:dyDescent="0.25">
      <c r="C147" s="1">
        <f>25064</f>
        <v>25064</v>
      </c>
      <c r="D147" s="1">
        <f t="shared" si="7"/>
        <v>35918</v>
      </c>
      <c r="E147" s="1">
        <f t="shared" si="8"/>
        <v>35.076171875</v>
      </c>
    </row>
    <row r="148" spans="3:5" x14ac:dyDescent="0.25">
      <c r="C148" s="1">
        <f>25266</f>
        <v>25266</v>
      </c>
      <c r="D148" s="1">
        <f t="shared" si="7"/>
        <v>35918</v>
      </c>
      <c r="E148" s="1">
        <f t="shared" si="8"/>
        <v>35.076171875</v>
      </c>
    </row>
    <row r="149" spans="3:5" x14ac:dyDescent="0.25">
      <c r="C149" s="1">
        <f>25413</f>
        <v>25413</v>
      </c>
      <c r="D149" s="1">
        <f t="shared" si="7"/>
        <v>35918</v>
      </c>
      <c r="E149" s="1">
        <f t="shared" si="8"/>
        <v>35.076171875</v>
      </c>
    </row>
    <row r="150" spans="3:5" x14ac:dyDescent="0.25">
      <c r="C150" s="1">
        <f>25594</f>
        <v>25594</v>
      </c>
      <c r="D150" s="1">
        <f t="shared" si="7"/>
        <v>35918</v>
      </c>
      <c r="E150" s="1">
        <f t="shared" si="8"/>
        <v>35.076171875</v>
      </c>
    </row>
    <row r="151" spans="3:5" x14ac:dyDescent="0.25">
      <c r="C151" s="1">
        <f>25760</f>
        <v>25760</v>
      </c>
      <c r="D151" s="1">
        <f t="shared" si="7"/>
        <v>35918</v>
      </c>
      <c r="E151" s="1">
        <f t="shared" si="8"/>
        <v>35.076171875</v>
      </c>
    </row>
    <row r="152" spans="3:5" x14ac:dyDescent="0.25">
      <c r="C152" s="1">
        <f>25963</f>
        <v>25963</v>
      </c>
      <c r="D152" s="1">
        <f t="shared" si="7"/>
        <v>35918</v>
      </c>
      <c r="E152" s="1">
        <f t="shared" si="8"/>
        <v>35.076171875</v>
      </c>
    </row>
    <row r="153" spans="3:5" x14ac:dyDescent="0.25">
      <c r="C153" s="1">
        <f>26128</f>
        <v>26128</v>
      </c>
      <c r="D153" s="1">
        <f t="shared" si="7"/>
        <v>35918</v>
      </c>
      <c r="E153" s="1">
        <f t="shared" si="8"/>
        <v>35.076171875</v>
      </c>
    </row>
    <row r="154" spans="3:5" x14ac:dyDescent="0.25">
      <c r="C154" s="1">
        <f>26324</f>
        <v>26324</v>
      </c>
      <c r="D154" s="1">
        <f t="shared" si="7"/>
        <v>35918</v>
      </c>
      <c r="E154" s="1">
        <f t="shared" si="8"/>
        <v>35.076171875</v>
      </c>
    </row>
    <row r="155" spans="3:5" x14ac:dyDescent="0.25">
      <c r="C155" s="1">
        <f>26483</f>
        <v>26483</v>
      </c>
      <c r="D155" s="1">
        <f t="shared" si="7"/>
        <v>35918</v>
      </c>
      <c r="E155" s="1">
        <f t="shared" si="8"/>
        <v>35.076171875</v>
      </c>
    </row>
    <row r="156" spans="3:5" x14ac:dyDescent="0.25">
      <c r="C156" s="1">
        <f>26638</f>
        <v>26638</v>
      </c>
      <c r="D156" s="1">
        <f>36014</f>
        <v>36014</v>
      </c>
      <c r="E156" s="1">
        <f>35.169921875</f>
        <v>35.169921875</v>
      </c>
    </row>
    <row r="157" spans="3:5" x14ac:dyDescent="0.25">
      <c r="C157" s="1">
        <f>26794</f>
        <v>26794</v>
      </c>
      <c r="D157" s="1">
        <f>36014</f>
        <v>36014</v>
      </c>
      <c r="E157" s="1">
        <f>35.169921875</f>
        <v>35.169921875</v>
      </c>
    </row>
    <row r="158" spans="3:5" x14ac:dyDescent="0.25">
      <c r="C158" s="1">
        <f>26914</f>
        <v>26914</v>
      </c>
      <c r="D158" s="1">
        <f>36014</f>
        <v>36014</v>
      </c>
      <c r="E158" s="1">
        <f>35.169921875</f>
        <v>35.169921875</v>
      </c>
    </row>
    <row r="159" spans="3:5" x14ac:dyDescent="0.25">
      <c r="C159" s="1">
        <f>27082</f>
        <v>27082</v>
      </c>
      <c r="D159" s="1">
        <f>36015</f>
        <v>36015</v>
      </c>
      <c r="E159" s="1">
        <f>35.1708984375</f>
        <v>35.1708984375</v>
      </c>
    </row>
    <row r="160" spans="3:5" x14ac:dyDescent="0.25">
      <c r="C160" s="1">
        <f>27235</f>
        <v>27235</v>
      </c>
      <c r="D160" s="1">
        <f t="shared" ref="D160:D170" si="9">36014</f>
        <v>36014</v>
      </c>
      <c r="E160" s="1">
        <f t="shared" ref="E160:E170" si="10">35.169921875</f>
        <v>35.169921875</v>
      </c>
    </row>
    <row r="161" spans="3:5" x14ac:dyDescent="0.25">
      <c r="C161" s="1">
        <f>27362</f>
        <v>27362</v>
      </c>
      <c r="D161" s="1">
        <f t="shared" si="9"/>
        <v>36014</v>
      </c>
      <c r="E161" s="1">
        <f t="shared" si="10"/>
        <v>35.169921875</v>
      </c>
    </row>
    <row r="162" spans="3:5" x14ac:dyDescent="0.25">
      <c r="C162" s="1">
        <f>27532</f>
        <v>27532</v>
      </c>
      <c r="D162" s="1">
        <f t="shared" si="9"/>
        <v>36014</v>
      </c>
      <c r="E162" s="1">
        <f t="shared" si="10"/>
        <v>35.169921875</v>
      </c>
    </row>
    <row r="163" spans="3:5" x14ac:dyDescent="0.25">
      <c r="C163" s="1">
        <f>27725</f>
        <v>27725</v>
      </c>
      <c r="D163" s="1">
        <f t="shared" si="9"/>
        <v>36014</v>
      </c>
      <c r="E163" s="1">
        <f t="shared" si="10"/>
        <v>35.169921875</v>
      </c>
    </row>
    <row r="164" spans="3:5" x14ac:dyDescent="0.25">
      <c r="C164" s="1">
        <f>27875</f>
        <v>27875</v>
      </c>
      <c r="D164" s="1">
        <f t="shared" si="9"/>
        <v>36014</v>
      </c>
      <c r="E164" s="1">
        <f t="shared" si="10"/>
        <v>35.169921875</v>
      </c>
    </row>
    <row r="165" spans="3:5" x14ac:dyDescent="0.25">
      <c r="C165" s="1">
        <f>28003</f>
        <v>28003</v>
      </c>
      <c r="D165" s="1">
        <f t="shared" si="9"/>
        <v>36014</v>
      </c>
      <c r="E165" s="1">
        <f t="shared" si="10"/>
        <v>35.169921875</v>
      </c>
    </row>
    <row r="166" spans="3:5" x14ac:dyDescent="0.25">
      <c r="C166" s="1">
        <f>28174</f>
        <v>28174</v>
      </c>
      <c r="D166" s="1">
        <f t="shared" si="9"/>
        <v>36014</v>
      </c>
      <c r="E166" s="1">
        <f t="shared" si="10"/>
        <v>35.169921875</v>
      </c>
    </row>
    <row r="167" spans="3:5" x14ac:dyDescent="0.25">
      <c r="C167" s="1">
        <f>28337</f>
        <v>28337</v>
      </c>
      <c r="D167" s="1">
        <f t="shared" si="9"/>
        <v>36014</v>
      </c>
      <c r="E167" s="1">
        <f t="shared" si="10"/>
        <v>35.169921875</v>
      </c>
    </row>
    <row r="168" spans="3:5" x14ac:dyDescent="0.25">
      <c r="C168" s="1">
        <f>28498</f>
        <v>28498</v>
      </c>
      <c r="D168" s="1">
        <f t="shared" si="9"/>
        <v>36014</v>
      </c>
      <c r="E168" s="1">
        <f t="shared" si="10"/>
        <v>35.169921875</v>
      </c>
    </row>
    <row r="169" spans="3:5" x14ac:dyDescent="0.25">
      <c r="C169" s="1">
        <f>28696</f>
        <v>28696</v>
      </c>
      <c r="D169" s="1">
        <f t="shared" si="9"/>
        <v>36014</v>
      </c>
      <c r="E169" s="1">
        <f t="shared" si="10"/>
        <v>35.169921875</v>
      </c>
    </row>
    <row r="170" spans="3:5" x14ac:dyDescent="0.25">
      <c r="C170" s="1">
        <f>28857</f>
        <v>28857</v>
      </c>
      <c r="D170" s="1">
        <f t="shared" si="9"/>
        <v>36014</v>
      </c>
      <c r="E170" s="1">
        <f t="shared" si="10"/>
        <v>35.169921875</v>
      </c>
    </row>
    <row r="171" spans="3:5" x14ac:dyDescent="0.25">
      <c r="C171" s="1">
        <f>29028</f>
        <v>29028</v>
      </c>
      <c r="D171" s="1">
        <f>36015</f>
        <v>36015</v>
      </c>
      <c r="E171" s="1">
        <f>35.1708984375</f>
        <v>35.1708984375</v>
      </c>
    </row>
    <row r="172" spans="3:5" x14ac:dyDescent="0.25">
      <c r="C172" s="1">
        <f>29207</f>
        <v>29207</v>
      </c>
      <c r="D172" s="1">
        <f>36014</f>
        <v>36014</v>
      </c>
      <c r="E172" s="1">
        <f>35.169921875</f>
        <v>35.169921875</v>
      </c>
    </row>
    <row r="173" spans="3:5" x14ac:dyDescent="0.25">
      <c r="C173" s="1">
        <f>29386</f>
        <v>29386</v>
      </c>
      <c r="D173" s="1">
        <f>36015</f>
        <v>36015</v>
      </c>
      <c r="E173" s="1">
        <f>35.1708984375</f>
        <v>35.1708984375</v>
      </c>
    </row>
    <row r="174" spans="3:5" x14ac:dyDescent="0.25">
      <c r="C174" s="1">
        <f>29552</f>
        <v>29552</v>
      </c>
      <c r="D174" s="1">
        <f>36014</f>
        <v>36014</v>
      </c>
      <c r="E174" s="1">
        <f>35.169921875</f>
        <v>35.169921875</v>
      </c>
    </row>
    <row r="175" spans="3:5" x14ac:dyDescent="0.25">
      <c r="C175" s="1">
        <f>29752</f>
        <v>29752</v>
      </c>
      <c r="D175" s="1">
        <f>35770</f>
        <v>35770</v>
      </c>
      <c r="E175" s="1">
        <f>34.931640625</f>
        <v>34.931640625</v>
      </c>
    </row>
    <row r="176" spans="3:5" x14ac:dyDescent="0.25">
      <c r="C176" s="1">
        <f>29917</f>
        <v>29917</v>
      </c>
      <c r="D176" s="1">
        <f>35770</f>
        <v>35770</v>
      </c>
      <c r="E176" s="1">
        <f>34.931640625</f>
        <v>34.931640625</v>
      </c>
    </row>
    <row r="177" spans="3:5" x14ac:dyDescent="0.25">
      <c r="C177" s="1">
        <f>30053</f>
        <v>30053</v>
      </c>
      <c r="D177" s="1">
        <f>35770</f>
        <v>35770</v>
      </c>
      <c r="E177" s="1">
        <f>34.931640625</f>
        <v>34.931640625</v>
      </c>
    </row>
    <row r="178" spans="3:5" x14ac:dyDescent="0.25">
      <c r="C178" s="1">
        <f>30256</f>
        <v>30256</v>
      </c>
      <c r="D178" s="1">
        <f>35766</f>
        <v>35766</v>
      </c>
      <c r="E178" s="1">
        <f>34.927734375</f>
        <v>34.927734375</v>
      </c>
    </row>
    <row r="179" spans="3:5" x14ac:dyDescent="0.25">
      <c r="C179" s="1">
        <f>30414</f>
        <v>30414</v>
      </c>
      <c r="D179" s="1">
        <f>35766</f>
        <v>35766</v>
      </c>
      <c r="E179" s="1">
        <f>34.927734375</f>
        <v>34.927734375</v>
      </c>
    </row>
    <row r="180" spans="3:5" x14ac:dyDescent="0.25">
      <c r="C180" s="1">
        <f>30611</f>
        <v>30611</v>
      </c>
      <c r="D180" s="1">
        <f>35767</f>
        <v>35767</v>
      </c>
      <c r="E180" s="1">
        <f>34.9287109375</f>
        <v>34.9287109375</v>
      </c>
    </row>
    <row r="181" spans="3:5" x14ac:dyDescent="0.25">
      <c r="C181" s="1">
        <f>30751</f>
        <v>30751</v>
      </c>
      <c r="D181" s="1">
        <f>35766</f>
        <v>35766</v>
      </c>
      <c r="E181" s="1">
        <f>34.927734375</f>
        <v>34.927734375</v>
      </c>
    </row>
    <row r="182" spans="3:5" x14ac:dyDescent="0.25">
      <c r="C182" s="1">
        <f>30936</f>
        <v>30936</v>
      </c>
      <c r="D182" s="1">
        <f>35838</f>
        <v>35838</v>
      </c>
      <c r="E182" s="1">
        <f>34.998046875</f>
        <v>34.998046875</v>
      </c>
    </row>
    <row r="183" spans="3:5" x14ac:dyDescent="0.25">
      <c r="C183" s="1">
        <f>31114</f>
        <v>31114</v>
      </c>
      <c r="D183" s="1">
        <f t="shared" ref="D183:D191" si="11">35918</f>
        <v>35918</v>
      </c>
      <c r="E183" s="1">
        <f t="shared" ref="E183:E191" si="12">35.076171875</f>
        <v>35.076171875</v>
      </c>
    </row>
    <row r="184" spans="3:5" x14ac:dyDescent="0.25">
      <c r="C184" s="1">
        <f>31294</f>
        <v>31294</v>
      </c>
      <c r="D184" s="1">
        <f t="shared" si="11"/>
        <v>35918</v>
      </c>
      <c r="E184" s="1">
        <f t="shared" si="12"/>
        <v>35.076171875</v>
      </c>
    </row>
    <row r="185" spans="3:5" x14ac:dyDescent="0.25">
      <c r="C185" s="1">
        <f>31448</f>
        <v>31448</v>
      </c>
      <c r="D185" s="1">
        <f t="shared" si="11"/>
        <v>35918</v>
      </c>
      <c r="E185" s="1">
        <f t="shared" si="12"/>
        <v>35.076171875</v>
      </c>
    </row>
    <row r="186" spans="3:5" x14ac:dyDescent="0.25">
      <c r="C186" s="1">
        <f>31625</f>
        <v>31625</v>
      </c>
      <c r="D186" s="1">
        <f t="shared" si="11"/>
        <v>35918</v>
      </c>
      <c r="E186" s="1">
        <f t="shared" si="12"/>
        <v>35.076171875</v>
      </c>
    </row>
    <row r="187" spans="3:5" x14ac:dyDescent="0.25">
      <c r="C187" s="1">
        <f>31777</f>
        <v>31777</v>
      </c>
      <c r="D187" s="1">
        <f t="shared" si="11"/>
        <v>35918</v>
      </c>
      <c r="E187" s="1">
        <f t="shared" si="12"/>
        <v>35.076171875</v>
      </c>
    </row>
    <row r="188" spans="3:5" x14ac:dyDescent="0.25">
      <c r="C188" s="1">
        <f>31946</f>
        <v>31946</v>
      </c>
      <c r="D188" s="1">
        <f t="shared" si="11"/>
        <v>35918</v>
      </c>
      <c r="E188" s="1">
        <f t="shared" si="12"/>
        <v>35.076171875</v>
      </c>
    </row>
    <row r="189" spans="3:5" x14ac:dyDescent="0.25">
      <c r="C189" s="1">
        <f>32100</f>
        <v>32100</v>
      </c>
      <c r="D189" s="1">
        <f t="shared" si="11"/>
        <v>35918</v>
      </c>
      <c r="E189" s="1">
        <f t="shared" si="12"/>
        <v>35.076171875</v>
      </c>
    </row>
    <row r="190" spans="3:5" x14ac:dyDescent="0.25">
      <c r="C190" s="1">
        <f>32266</f>
        <v>32266</v>
      </c>
      <c r="D190" s="1">
        <f t="shared" si="11"/>
        <v>35918</v>
      </c>
      <c r="E190" s="1">
        <f t="shared" si="12"/>
        <v>35.076171875</v>
      </c>
    </row>
    <row r="191" spans="3:5" x14ac:dyDescent="0.25">
      <c r="C191" s="1">
        <f>32423</f>
        <v>32423</v>
      </c>
      <c r="D191" s="1">
        <f t="shared" si="11"/>
        <v>35918</v>
      </c>
      <c r="E191" s="1">
        <f t="shared" si="12"/>
        <v>35.076171875</v>
      </c>
    </row>
    <row r="192" spans="3:5" x14ac:dyDescent="0.25">
      <c r="C192" s="1">
        <f>32574</f>
        <v>32574</v>
      </c>
      <c r="D192" s="1">
        <f>35922</f>
        <v>35922</v>
      </c>
      <c r="E192" s="1">
        <f>35.080078125</f>
        <v>35.080078125</v>
      </c>
    </row>
    <row r="193" spans="3:5" x14ac:dyDescent="0.25">
      <c r="C193" s="1">
        <f>32792</f>
        <v>32792</v>
      </c>
      <c r="D193" s="1">
        <f>35766</f>
        <v>35766</v>
      </c>
      <c r="E193" s="1">
        <f>34.927734375</f>
        <v>34.927734375</v>
      </c>
    </row>
    <row r="194" spans="3:5" x14ac:dyDescent="0.25">
      <c r="C194" s="1">
        <f>32948</f>
        <v>32948</v>
      </c>
      <c r="D194" s="1">
        <f>35766</f>
        <v>35766</v>
      </c>
      <c r="E194" s="1">
        <f>34.927734375</f>
        <v>34.927734375</v>
      </c>
    </row>
    <row r="195" spans="3:5" x14ac:dyDescent="0.25">
      <c r="C195" s="1">
        <f>33094</f>
        <v>33094</v>
      </c>
      <c r="D195" s="1">
        <f>35766</f>
        <v>35766</v>
      </c>
      <c r="E195" s="1">
        <f>34.927734375</f>
        <v>34.927734375</v>
      </c>
    </row>
    <row r="196" spans="3:5" x14ac:dyDescent="0.25">
      <c r="C196" s="1">
        <f>33269</f>
        <v>33269</v>
      </c>
      <c r="D196" s="1">
        <f>35850</f>
        <v>35850</v>
      </c>
      <c r="E196" s="1">
        <f>35.009765625</f>
        <v>35.009765625</v>
      </c>
    </row>
    <row r="197" spans="3:5" x14ac:dyDescent="0.25">
      <c r="C197" s="1">
        <f>33403</f>
        <v>33403</v>
      </c>
      <c r="D197" s="1">
        <f>35850</f>
        <v>35850</v>
      </c>
      <c r="E197" s="1">
        <f>35.009765625</f>
        <v>35.009765625</v>
      </c>
    </row>
    <row r="198" spans="3:5" x14ac:dyDescent="0.25">
      <c r="C198" s="1">
        <f>33593</f>
        <v>33593</v>
      </c>
      <c r="D198" s="1">
        <f>35850</f>
        <v>35850</v>
      </c>
      <c r="E198" s="1">
        <f>35.009765625</f>
        <v>35.009765625</v>
      </c>
    </row>
    <row r="199" spans="3:5" x14ac:dyDescent="0.25">
      <c r="C199" s="1">
        <f>33747</f>
        <v>33747</v>
      </c>
      <c r="D199" s="1">
        <f>35878</f>
        <v>35878</v>
      </c>
      <c r="E199" s="1">
        <f>35.037109375</f>
        <v>35.037109375</v>
      </c>
    </row>
    <row r="200" spans="3:5" x14ac:dyDescent="0.25">
      <c r="C200" s="1">
        <f>33896</f>
        <v>33896</v>
      </c>
      <c r="D200" s="1">
        <f>35878</f>
        <v>35878</v>
      </c>
      <c r="E200" s="1">
        <f>35.037109375</f>
        <v>35.037109375</v>
      </c>
    </row>
    <row r="201" spans="3:5" x14ac:dyDescent="0.25">
      <c r="C201" s="1">
        <f>34067</f>
        <v>34067</v>
      </c>
      <c r="D201" s="1">
        <f>35878</f>
        <v>35878</v>
      </c>
      <c r="E201" s="1">
        <f>35.037109375</f>
        <v>35.037109375</v>
      </c>
    </row>
    <row r="202" spans="3:5" x14ac:dyDescent="0.25">
      <c r="C202" s="1">
        <f>34269</f>
        <v>34269</v>
      </c>
      <c r="D202" s="1">
        <f>35894</f>
        <v>35894</v>
      </c>
      <c r="E202" s="1">
        <f>35.052734375</f>
        <v>35.052734375</v>
      </c>
    </row>
    <row r="203" spans="3:5" x14ac:dyDescent="0.25">
      <c r="C203" s="1">
        <f>34436</f>
        <v>34436</v>
      </c>
      <c r="D203" s="1">
        <f>35894</f>
        <v>35894</v>
      </c>
      <c r="E203" s="1">
        <f>35.052734375</f>
        <v>35.052734375</v>
      </c>
    </row>
    <row r="204" spans="3:5" x14ac:dyDescent="0.25">
      <c r="C204" s="1">
        <f>34604</f>
        <v>34604</v>
      </c>
      <c r="D204" s="1">
        <f>35894</f>
        <v>35894</v>
      </c>
      <c r="E204" s="1">
        <f>35.052734375</f>
        <v>35.052734375</v>
      </c>
    </row>
    <row r="205" spans="3:5" x14ac:dyDescent="0.25">
      <c r="C205" s="1">
        <f>34765</f>
        <v>34765</v>
      </c>
      <c r="D205" s="1">
        <f>35918</f>
        <v>35918</v>
      </c>
      <c r="E205" s="1">
        <f>35.076171875</f>
        <v>35.076171875</v>
      </c>
    </row>
    <row r="206" spans="3:5" x14ac:dyDescent="0.25">
      <c r="C206" s="1">
        <f>34935</f>
        <v>34935</v>
      </c>
      <c r="D206" s="1">
        <f>35918</f>
        <v>35918</v>
      </c>
      <c r="E206" s="1">
        <f>35.076171875</f>
        <v>35.076171875</v>
      </c>
    </row>
    <row r="207" spans="3:5" x14ac:dyDescent="0.25">
      <c r="C207" s="1">
        <f>35100</f>
        <v>35100</v>
      </c>
      <c r="D207" s="1">
        <f>35918</f>
        <v>35918</v>
      </c>
      <c r="E207" s="1">
        <f>35.076171875</f>
        <v>35.076171875</v>
      </c>
    </row>
    <row r="208" spans="3:5" x14ac:dyDescent="0.25">
      <c r="C208" s="1">
        <f>35253</f>
        <v>35253</v>
      </c>
      <c r="D208" s="1">
        <f>35934</f>
        <v>35934</v>
      </c>
      <c r="E208" s="1">
        <f>35.091796875</f>
        <v>35.091796875</v>
      </c>
    </row>
    <row r="209" spans="3:5" x14ac:dyDescent="0.25">
      <c r="C209" s="1">
        <f>35448</f>
        <v>35448</v>
      </c>
      <c r="D209" s="1">
        <f>35934</f>
        <v>35934</v>
      </c>
      <c r="E209" s="1">
        <f>35.091796875</f>
        <v>35.091796875</v>
      </c>
    </row>
    <row r="210" spans="3:5" x14ac:dyDescent="0.25">
      <c r="C210" s="1">
        <f>35604</f>
        <v>35604</v>
      </c>
      <c r="D210" s="1">
        <f>35934</f>
        <v>35934</v>
      </c>
      <c r="E210" s="1">
        <f>35.091796875</f>
        <v>35.091796875</v>
      </c>
    </row>
    <row r="211" spans="3:5" x14ac:dyDescent="0.25">
      <c r="C211" s="1">
        <f>35751</f>
        <v>35751</v>
      </c>
      <c r="D211" s="1">
        <f>35938</f>
        <v>35938</v>
      </c>
      <c r="E211" s="1">
        <f>35.095703125</f>
        <v>35.095703125</v>
      </c>
    </row>
    <row r="212" spans="3:5" x14ac:dyDescent="0.25">
      <c r="C212" s="1">
        <f>35906</f>
        <v>35906</v>
      </c>
      <c r="D212" s="1">
        <f>35938</f>
        <v>35938</v>
      </c>
      <c r="E212" s="1">
        <f>35.095703125</f>
        <v>35.095703125</v>
      </c>
    </row>
    <row r="213" spans="3:5" x14ac:dyDescent="0.25">
      <c r="C213" s="1">
        <f>36038</f>
        <v>36038</v>
      </c>
      <c r="D213" s="1">
        <f>35938</f>
        <v>35938</v>
      </c>
      <c r="E213" s="1">
        <f>35.095703125</f>
        <v>35.095703125</v>
      </c>
    </row>
    <row r="214" spans="3:5" x14ac:dyDescent="0.25">
      <c r="C214" s="1">
        <f>36160</f>
        <v>36160</v>
      </c>
      <c r="D214" s="1">
        <f>35938</f>
        <v>35938</v>
      </c>
      <c r="E214" s="1">
        <f>35.095703125</f>
        <v>35.095703125</v>
      </c>
    </row>
    <row r="215" spans="3:5" x14ac:dyDescent="0.25">
      <c r="C215" s="1">
        <f>36287</f>
        <v>36287</v>
      </c>
      <c r="D215" s="1">
        <f>35947</f>
        <v>35947</v>
      </c>
      <c r="E215" s="1">
        <f>35.1044921875</f>
        <v>35.1044921875</v>
      </c>
    </row>
    <row r="216" spans="3:5" x14ac:dyDescent="0.25">
      <c r="C216" s="1">
        <f>36405</f>
        <v>36405</v>
      </c>
      <c r="D216" s="1">
        <f>35946</f>
        <v>35946</v>
      </c>
      <c r="E216" s="1">
        <f>35.103515625</f>
        <v>35.103515625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2016-01-08T15:45:09Z</dcterms:modified>
</cp:coreProperties>
</file>