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Titanium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<sst xmlns="http://schemas.openxmlformats.org/spreadsheetml/2006/main" count="9" uniqueCount="9">
  <si>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</si>
  <si>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</si>
  <si>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</si>
  <si>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</si>
  <si>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328(109x)</t>
  </si>
  <si>
    <t>AVERAGE: 168(213x)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</si>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</sst>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Sheet1!$A$2:$A$110</c:f>
              <c:numCache>
                <c:formatCode>General</c:formatCode>
                <c:ptCount val="109"/>
                <c:pt idx="0">
                  <c:v>623</c:v>
                </c:pt>
                <c:pt idx="1">
                  <c:v>950</c:v>
                </c:pt>
                <c:pt idx="2">
                  <c:v>1255</c:v>
                </c:pt>
                <c:pt idx="3">
                  <c:v>1615</c:v>
                </c:pt>
                <c:pt idx="4">
                  <c:v>1940</c:v>
                </c:pt>
                <c:pt idx="5">
                  <c:v>2253</c:v>
                </c:pt>
                <c:pt idx="6">
                  <c:v>2557</c:v>
                </c:pt>
                <c:pt idx="7">
                  <c:v>2846</c:v>
                </c:pt>
                <c:pt idx="8">
                  <c:v>3149</c:v>
                </c:pt>
                <c:pt idx="9">
                  <c:v>3477</c:v>
                </c:pt>
                <c:pt idx="10">
                  <c:v>3858</c:v>
                </c:pt>
                <c:pt idx="11">
                  <c:v>4270</c:v>
                </c:pt>
                <c:pt idx="12">
                  <c:v>4673</c:v>
                </c:pt>
                <c:pt idx="13">
                  <c:v>5114</c:v>
                </c:pt>
                <c:pt idx="14">
                  <c:v>5509</c:v>
                </c:pt>
                <c:pt idx="15">
                  <c:v>5945</c:v>
                </c:pt>
                <c:pt idx="16">
                  <c:v>6254</c:v>
                </c:pt>
                <c:pt idx="17">
                  <c:v>6583</c:v>
                </c:pt>
                <c:pt idx="18">
                  <c:v>6950</c:v>
                </c:pt>
                <c:pt idx="19">
                  <c:v>7274</c:v>
                </c:pt>
                <c:pt idx="20">
                  <c:v>7576</c:v>
                </c:pt>
                <c:pt idx="21">
                  <c:v>7876</c:v>
                </c:pt>
                <c:pt idx="22">
                  <c:v>8204</c:v>
                </c:pt>
                <c:pt idx="23">
                  <c:v>8525</c:v>
                </c:pt>
                <c:pt idx="24">
                  <c:v>8871</c:v>
                </c:pt>
                <c:pt idx="25">
                  <c:v>9215</c:v>
                </c:pt>
                <c:pt idx="26">
                  <c:v>9516</c:v>
                </c:pt>
                <c:pt idx="27">
                  <c:v>9821</c:v>
                </c:pt>
                <c:pt idx="28">
                  <c:v>10149</c:v>
                </c:pt>
                <c:pt idx="29">
                  <c:v>10543</c:v>
                </c:pt>
                <c:pt idx="30">
                  <c:v>11042</c:v>
                </c:pt>
                <c:pt idx="31">
                  <c:v>11516</c:v>
                </c:pt>
                <c:pt idx="32">
                  <c:v>11924</c:v>
                </c:pt>
                <c:pt idx="33">
                  <c:v>12265</c:v>
                </c:pt>
                <c:pt idx="34">
                  <c:v>12566</c:v>
                </c:pt>
                <c:pt idx="35">
                  <c:v>12853</c:v>
                </c:pt>
                <c:pt idx="36">
                  <c:v>13151</c:v>
                </c:pt>
                <c:pt idx="37">
                  <c:v>13524</c:v>
                </c:pt>
                <c:pt idx="38">
                  <c:v>13857</c:v>
                </c:pt>
                <c:pt idx="39">
                  <c:v>14220</c:v>
                </c:pt>
                <c:pt idx="40">
                  <c:v>14566</c:v>
                </c:pt>
                <c:pt idx="41">
                  <c:v>14899</c:v>
                </c:pt>
                <c:pt idx="42">
                  <c:v>15193</c:v>
                </c:pt>
                <c:pt idx="43">
                  <c:v>15507</c:v>
                </c:pt>
                <c:pt idx="44">
                  <c:v>15804</c:v>
                </c:pt>
                <c:pt idx="45">
                  <c:v>16107</c:v>
                </c:pt>
                <c:pt idx="46">
                  <c:v>16455</c:v>
                </c:pt>
                <c:pt idx="47">
                  <c:v>16783</c:v>
                </c:pt>
                <c:pt idx="48">
                  <c:v>17207</c:v>
                </c:pt>
                <c:pt idx="49">
                  <c:v>17602</c:v>
                </c:pt>
                <c:pt idx="50">
                  <c:v>17995</c:v>
                </c:pt>
                <c:pt idx="51">
                  <c:v>18300</c:v>
                </c:pt>
                <c:pt idx="52">
                  <c:v>18603</c:v>
                </c:pt>
                <c:pt idx="53">
                  <c:v>18896</c:v>
                </c:pt>
                <c:pt idx="54">
                  <c:v>19195</c:v>
                </c:pt>
                <c:pt idx="55">
                  <c:v>19521</c:v>
                </c:pt>
                <c:pt idx="56">
                  <c:v>19833</c:v>
                </c:pt>
                <c:pt idx="57">
                  <c:v>20184</c:v>
                </c:pt>
                <c:pt idx="58">
                  <c:v>20484</c:v>
                </c:pt>
                <c:pt idx="59">
                  <c:v>20776</c:v>
                </c:pt>
                <c:pt idx="60">
                  <c:v>21092</c:v>
                </c:pt>
                <c:pt idx="61">
                  <c:v>21399</c:v>
                </c:pt>
                <c:pt idx="62">
                  <c:v>21700</c:v>
                </c:pt>
                <c:pt idx="63">
                  <c:v>22015</c:v>
                </c:pt>
                <c:pt idx="64">
                  <c:v>22363</c:v>
                </c:pt>
                <c:pt idx="65">
                  <c:v>22721</c:v>
                </c:pt>
                <c:pt idx="66">
                  <c:v>23077</c:v>
                </c:pt>
                <c:pt idx="67">
                  <c:v>23414</c:v>
                </c:pt>
                <c:pt idx="68">
                  <c:v>23750</c:v>
                </c:pt>
                <c:pt idx="69">
                  <c:v>24131</c:v>
                </c:pt>
                <c:pt idx="70">
                  <c:v>24449</c:v>
                </c:pt>
                <c:pt idx="71">
                  <c:v>24759</c:v>
                </c:pt>
                <c:pt idx="72">
                  <c:v>25058</c:v>
                </c:pt>
                <c:pt idx="73">
                  <c:v>25364</c:v>
                </c:pt>
                <c:pt idx="74">
                  <c:v>25696</c:v>
                </c:pt>
                <c:pt idx="75">
                  <c:v>26070</c:v>
                </c:pt>
                <c:pt idx="76">
                  <c:v>26437</c:v>
                </c:pt>
                <c:pt idx="77">
                  <c:v>26770</c:v>
                </c:pt>
                <c:pt idx="78">
                  <c:v>27081</c:v>
                </c:pt>
                <c:pt idx="79">
                  <c:v>27386</c:v>
                </c:pt>
                <c:pt idx="80">
                  <c:v>27688</c:v>
                </c:pt>
                <c:pt idx="81">
                  <c:v>27996</c:v>
                </c:pt>
                <c:pt idx="82">
                  <c:v>28334</c:v>
                </c:pt>
                <c:pt idx="83">
                  <c:v>28619</c:v>
                </c:pt>
                <c:pt idx="84">
                  <c:v>28910</c:v>
                </c:pt>
                <c:pt idx="85">
                  <c:v>29228</c:v>
                </c:pt>
                <c:pt idx="86">
                  <c:v>29510</c:v>
                </c:pt>
                <c:pt idx="87">
                  <c:v>29798</c:v>
                </c:pt>
                <c:pt idx="88">
                  <c:v>30133</c:v>
                </c:pt>
                <c:pt idx="89">
                  <c:v>30431</c:v>
                </c:pt>
                <c:pt idx="90">
                  <c:v>30707</c:v>
                </c:pt>
                <c:pt idx="91">
                  <c:v>30973</c:v>
                </c:pt>
                <c:pt idx="92">
                  <c:v>31265</c:v>
                </c:pt>
                <c:pt idx="93">
                  <c:v>31606</c:v>
                </c:pt>
                <c:pt idx="94">
                  <c:v>31953</c:v>
                </c:pt>
                <c:pt idx="95">
                  <c:v>32394</c:v>
                </c:pt>
                <c:pt idx="96">
                  <c:v>32805</c:v>
                </c:pt>
                <c:pt idx="97">
                  <c:v>33121</c:v>
                </c:pt>
                <c:pt idx="98">
                  <c:v>33470</c:v>
                </c:pt>
                <c:pt idx="99">
                  <c:v>33773</c:v>
                </c:pt>
                <c:pt idx="100">
                  <c:v>34079</c:v>
                </c:pt>
                <c:pt idx="101">
                  <c:v>34373</c:v>
                </c:pt>
                <c:pt idx="102">
                  <c:v>34674</c:v>
                </c:pt>
                <c:pt idx="103">
                  <c:v>34948</c:v>
                </c:pt>
                <c:pt idx="104">
                  <c:v>35241</c:v>
                </c:pt>
                <c:pt idx="105">
                  <c:v>35532</c:v>
                </c:pt>
                <c:pt idx="106">
                  <c:v>35828</c:v>
                </c:pt>
                <c:pt idx="107">
                  <c:v>36137</c:v>
                </c:pt>
                <c:pt idx="108">
                  <c:v>36430</c:v>
                </c:pt>
              </c:numCache>
            </c:numRef>
          </c:cat>
          <c:val>
            <c:numRef>
              <c:f>Sheet1!$B$2:$B$110</c:f>
              <c:numCache>
                <c:formatCode>General</c:formatCode>
                <c:ptCount val="109"/>
                <c:pt idx="0">
                  <c:v>14</c:v>
                </c:pt>
                <c:pt idx="1">
                  <c:v>18</c:v>
                </c:pt>
                <c:pt idx="2">
                  <c:v>34</c:v>
                </c:pt>
                <c:pt idx="3">
                  <c:v>27</c:v>
                </c:pt>
                <c:pt idx="4">
                  <c:v>16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23</c:v>
                </c:pt>
                <c:pt idx="18">
                  <c:v>42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183024"/>
        <c:axId val="-1944641936"/>
      </c:lineChart>
      <c:catAx>
        <c:axId val="-18751830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94464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6419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751830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Sheet1!$C$2:$C$214</c:f>
              <c:numCache>
                <c:formatCode>General</c:formatCode>
                <c:ptCount val="213"/>
                <c:pt idx="0">
                  <c:v>586</c:v>
                </c:pt>
                <c:pt idx="1">
                  <c:v>737</c:v>
                </c:pt>
                <c:pt idx="2">
                  <c:v>938</c:v>
                </c:pt>
                <c:pt idx="3">
                  <c:v>1077</c:v>
                </c:pt>
                <c:pt idx="4">
                  <c:v>1281</c:v>
                </c:pt>
                <c:pt idx="5">
                  <c:v>1438</c:v>
                </c:pt>
                <c:pt idx="6">
                  <c:v>1654</c:v>
                </c:pt>
                <c:pt idx="7">
                  <c:v>1796</c:v>
                </c:pt>
                <c:pt idx="8">
                  <c:v>1935</c:v>
                </c:pt>
                <c:pt idx="9">
                  <c:v>2097</c:v>
                </c:pt>
                <c:pt idx="10">
                  <c:v>2282</c:v>
                </c:pt>
                <c:pt idx="11">
                  <c:v>2413</c:v>
                </c:pt>
                <c:pt idx="12">
                  <c:v>2546</c:v>
                </c:pt>
                <c:pt idx="13">
                  <c:v>2689</c:v>
                </c:pt>
                <c:pt idx="14">
                  <c:v>2874</c:v>
                </c:pt>
                <c:pt idx="15">
                  <c:v>3001</c:v>
                </c:pt>
                <c:pt idx="16">
                  <c:v>3143</c:v>
                </c:pt>
                <c:pt idx="17">
                  <c:v>3287</c:v>
                </c:pt>
                <c:pt idx="18">
                  <c:v>3457</c:v>
                </c:pt>
                <c:pt idx="19">
                  <c:v>3622</c:v>
                </c:pt>
                <c:pt idx="20">
                  <c:v>3795</c:v>
                </c:pt>
                <c:pt idx="21">
                  <c:v>3991</c:v>
                </c:pt>
                <c:pt idx="22">
                  <c:v>4167</c:v>
                </c:pt>
                <c:pt idx="23">
                  <c:v>4383</c:v>
                </c:pt>
                <c:pt idx="24">
                  <c:v>4575</c:v>
                </c:pt>
                <c:pt idx="25">
                  <c:v>4793</c:v>
                </c:pt>
                <c:pt idx="26">
                  <c:v>5003</c:v>
                </c:pt>
                <c:pt idx="27">
                  <c:v>5216</c:v>
                </c:pt>
                <c:pt idx="28">
                  <c:v>5441</c:v>
                </c:pt>
                <c:pt idx="29">
                  <c:v>5653</c:v>
                </c:pt>
                <c:pt idx="30">
                  <c:v>5908</c:v>
                </c:pt>
                <c:pt idx="31">
                  <c:v>6135</c:v>
                </c:pt>
                <c:pt idx="32">
                  <c:v>6315</c:v>
                </c:pt>
                <c:pt idx="33">
                  <c:v>6452</c:v>
                </c:pt>
                <c:pt idx="34">
                  <c:v>6623</c:v>
                </c:pt>
                <c:pt idx="35">
                  <c:v>6789</c:v>
                </c:pt>
                <c:pt idx="36">
                  <c:v>7030</c:v>
                </c:pt>
                <c:pt idx="37">
                  <c:v>7202</c:v>
                </c:pt>
                <c:pt idx="38">
                  <c:v>7385</c:v>
                </c:pt>
                <c:pt idx="39">
                  <c:v>7552</c:v>
                </c:pt>
                <c:pt idx="40">
                  <c:v>7706</c:v>
                </c:pt>
                <c:pt idx="41">
                  <c:v>7858</c:v>
                </c:pt>
                <c:pt idx="42">
                  <c:v>8049</c:v>
                </c:pt>
                <c:pt idx="43">
                  <c:v>8171</c:v>
                </c:pt>
                <c:pt idx="44">
                  <c:v>8356</c:v>
                </c:pt>
                <c:pt idx="45">
                  <c:v>8512</c:v>
                </c:pt>
                <c:pt idx="46">
                  <c:v>8680</c:v>
                </c:pt>
                <c:pt idx="47">
                  <c:v>8854</c:v>
                </c:pt>
                <c:pt idx="48">
                  <c:v>9026</c:v>
                </c:pt>
                <c:pt idx="49">
                  <c:v>9197</c:v>
                </c:pt>
                <c:pt idx="50">
                  <c:v>9359</c:v>
                </c:pt>
                <c:pt idx="51">
                  <c:v>9531</c:v>
                </c:pt>
                <c:pt idx="52">
                  <c:v>9673</c:v>
                </c:pt>
                <c:pt idx="53">
                  <c:v>9830</c:v>
                </c:pt>
                <c:pt idx="54">
                  <c:v>9997</c:v>
                </c:pt>
                <c:pt idx="55">
                  <c:v>10160</c:v>
                </c:pt>
                <c:pt idx="56">
                  <c:v>10327</c:v>
                </c:pt>
                <c:pt idx="57">
                  <c:v>10516</c:v>
                </c:pt>
                <c:pt idx="58">
                  <c:v>10707</c:v>
                </c:pt>
                <c:pt idx="59">
                  <c:v>10943</c:v>
                </c:pt>
                <c:pt idx="60">
                  <c:v>11180</c:v>
                </c:pt>
                <c:pt idx="61">
                  <c:v>11387</c:v>
                </c:pt>
                <c:pt idx="62">
                  <c:v>11565</c:v>
                </c:pt>
                <c:pt idx="63">
                  <c:v>11750</c:v>
                </c:pt>
                <c:pt idx="64">
                  <c:v>11960</c:v>
                </c:pt>
                <c:pt idx="65">
                  <c:v>12124</c:v>
                </c:pt>
                <c:pt idx="66">
                  <c:v>12278</c:v>
                </c:pt>
                <c:pt idx="67">
                  <c:v>12411</c:v>
                </c:pt>
                <c:pt idx="68">
                  <c:v>12566</c:v>
                </c:pt>
                <c:pt idx="69">
                  <c:v>12699</c:v>
                </c:pt>
                <c:pt idx="70">
                  <c:v>12860</c:v>
                </c:pt>
                <c:pt idx="71">
                  <c:v>13010</c:v>
                </c:pt>
                <c:pt idx="72">
                  <c:v>13152</c:v>
                </c:pt>
                <c:pt idx="73">
                  <c:v>13369</c:v>
                </c:pt>
                <c:pt idx="74">
                  <c:v>13549</c:v>
                </c:pt>
                <c:pt idx="75">
                  <c:v>13691</c:v>
                </c:pt>
                <c:pt idx="76">
                  <c:v>13880</c:v>
                </c:pt>
                <c:pt idx="77">
                  <c:v>14049</c:v>
                </c:pt>
                <c:pt idx="78">
                  <c:v>14201</c:v>
                </c:pt>
                <c:pt idx="79">
                  <c:v>14376</c:v>
                </c:pt>
                <c:pt idx="80">
                  <c:v>14530</c:v>
                </c:pt>
                <c:pt idx="81">
                  <c:v>14688</c:v>
                </c:pt>
                <c:pt idx="82">
                  <c:v>14869</c:v>
                </c:pt>
                <c:pt idx="83">
                  <c:v>15021</c:v>
                </c:pt>
                <c:pt idx="84">
                  <c:v>15165</c:v>
                </c:pt>
                <c:pt idx="85">
                  <c:v>15345</c:v>
                </c:pt>
                <c:pt idx="86">
                  <c:v>15502</c:v>
                </c:pt>
                <c:pt idx="87">
                  <c:v>15654</c:v>
                </c:pt>
                <c:pt idx="88">
                  <c:v>15804</c:v>
                </c:pt>
                <c:pt idx="89">
                  <c:v>15938</c:v>
                </c:pt>
                <c:pt idx="90">
                  <c:v>16115</c:v>
                </c:pt>
                <c:pt idx="91">
                  <c:v>16277</c:v>
                </c:pt>
                <c:pt idx="92">
                  <c:v>16464</c:v>
                </c:pt>
                <c:pt idx="93">
                  <c:v>16616</c:v>
                </c:pt>
                <c:pt idx="94">
                  <c:v>16754</c:v>
                </c:pt>
                <c:pt idx="95">
                  <c:v>16923</c:v>
                </c:pt>
                <c:pt idx="96">
                  <c:v>17156</c:v>
                </c:pt>
                <c:pt idx="97">
                  <c:v>17359</c:v>
                </c:pt>
                <c:pt idx="98">
                  <c:v>17581</c:v>
                </c:pt>
                <c:pt idx="99">
                  <c:v>17766</c:v>
                </c:pt>
                <c:pt idx="100">
                  <c:v>17953</c:v>
                </c:pt>
                <c:pt idx="101">
                  <c:v>18209</c:v>
                </c:pt>
                <c:pt idx="102">
                  <c:v>18376</c:v>
                </c:pt>
                <c:pt idx="103">
                  <c:v>18581</c:v>
                </c:pt>
                <c:pt idx="104">
                  <c:v>18740</c:v>
                </c:pt>
                <c:pt idx="105">
                  <c:v>18861</c:v>
                </c:pt>
                <c:pt idx="106">
                  <c:v>19020</c:v>
                </c:pt>
                <c:pt idx="107">
                  <c:v>19187</c:v>
                </c:pt>
                <c:pt idx="108">
                  <c:v>19349</c:v>
                </c:pt>
                <c:pt idx="109">
                  <c:v>19485</c:v>
                </c:pt>
                <c:pt idx="110">
                  <c:v>19666</c:v>
                </c:pt>
                <c:pt idx="111">
                  <c:v>19859</c:v>
                </c:pt>
                <c:pt idx="112">
                  <c:v>20000</c:v>
                </c:pt>
                <c:pt idx="113">
                  <c:v>20188</c:v>
                </c:pt>
                <c:pt idx="114">
                  <c:v>20342</c:v>
                </c:pt>
                <c:pt idx="115">
                  <c:v>20516</c:v>
                </c:pt>
                <c:pt idx="116">
                  <c:v>20659</c:v>
                </c:pt>
                <c:pt idx="117">
                  <c:v>20914</c:v>
                </c:pt>
                <c:pt idx="118">
                  <c:v>21118</c:v>
                </c:pt>
                <c:pt idx="119">
                  <c:v>21249</c:v>
                </c:pt>
                <c:pt idx="120">
                  <c:v>21419</c:v>
                </c:pt>
                <c:pt idx="121">
                  <c:v>21561</c:v>
                </c:pt>
                <c:pt idx="122">
                  <c:v>21749</c:v>
                </c:pt>
                <c:pt idx="123">
                  <c:v>21943</c:v>
                </c:pt>
                <c:pt idx="124">
                  <c:v>22152</c:v>
                </c:pt>
                <c:pt idx="125">
                  <c:v>22378</c:v>
                </c:pt>
                <c:pt idx="126">
                  <c:v>22534</c:v>
                </c:pt>
                <c:pt idx="127">
                  <c:v>22686</c:v>
                </c:pt>
                <c:pt idx="128">
                  <c:v>22876</c:v>
                </c:pt>
                <c:pt idx="129">
                  <c:v>23067</c:v>
                </c:pt>
                <c:pt idx="130">
                  <c:v>23230</c:v>
                </c:pt>
                <c:pt idx="131">
                  <c:v>23420</c:v>
                </c:pt>
                <c:pt idx="132">
                  <c:v>23578</c:v>
                </c:pt>
                <c:pt idx="133">
                  <c:v>23777</c:v>
                </c:pt>
                <c:pt idx="134">
                  <c:v>23986</c:v>
                </c:pt>
                <c:pt idx="135">
                  <c:v>24147</c:v>
                </c:pt>
                <c:pt idx="136">
                  <c:v>24297</c:v>
                </c:pt>
                <c:pt idx="137">
                  <c:v>24433</c:v>
                </c:pt>
                <c:pt idx="138">
                  <c:v>24602</c:v>
                </c:pt>
                <c:pt idx="139">
                  <c:v>24765</c:v>
                </c:pt>
                <c:pt idx="140">
                  <c:v>24914</c:v>
                </c:pt>
                <c:pt idx="141">
                  <c:v>25061</c:v>
                </c:pt>
                <c:pt idx="142">
                  <c:v>25219</c:v>
                </c:pt>
                <c:pt idx="143">
                  <c:v>25410</c:v>
                </c:pt>
                <c:pt idx="144">
                  <c:v>25564</c:v>
                </c:pt>
                <c:pt idx="145">
                  <c:v>25725</c:v>
                </c:pt>
                <c:pt idx="146">
                  <c:v>25935</c:v>
                </c:pt>
                <c:pt idx="147">
                  <c:v>26115</c:v>
                </c:pt>
                <c:pt idx="148">
                  <c:v>26278</c:v>
                </c:pt>
                <c:pt idx="149">
                  <c:v>26451</c:v>
                </c:pt>
                <c:pt idx="150">
                  <c:v>26603</c:v>
                </c:pt>
                <c:pt idx="151">
                  <c:v>26778</c:v>
                </c:pt>
                <c:pt idx="152">
                  <c:v>26914</c:v>
                </c:pt>
                <c:pt idx="153">
                  <c:v>27089</c:v>
                </c:pt>
                <c:pt idx="154">
                  <c:v>27238</c:v>
                </c:pt>
                <c:pt idx="155">
                  <c:v>27407</c:v>
                </c:pt>
                <c:pt idx="156">
                  <c:v>27554</c:v>
                </c:pt>
                <c:pt idx="157">
                  <c:v>27715</c:v>
                </c:pt>
                <c:pt idx="158">
                  <c:v>27851</c:v>
                </c:pt>
                <c:pt idx="159">
                  <c:v>28017</c:v>
                </c:pt>
                <c:pt idx="160">
                  <c:v>28191</c:v>
                </c:pt>
                <c:pt idx="161">
                  <c:v>28375</c:v>
                </c:pt>
                <c:pt idx="162">
                  <c:v>28530</c:v>
                </c:pt>
                <c:pt idx="163">
                  <c:v>28691</c:v>
                </c:pt>
                <c:pt idx="164">
                  <c:v>28822</c:v>
                </c:pt>
                <c:pt idx="165">
                  <c:v>29030</c:v>
                </c:pt>
                <c:pt idx="166">
                  <c:v>29208</c:v>
                </c:pt>
                <c:pt idx="167">
                  <c:v>29352</c:v>
                </c:pt>
                <c:pt idx="168">
                  <c:v>29481</c:v>
                </c:pt>
                <c:pt idx="169">
                  <c:v>29640</c:v>
                </c:pt>
                <c:pt idx="170">
                  <c:v>29799</c:v>
                </c:pt>
                <c:pt idx="171">
                  <c:v>30012</c:v>
                </c:pt>
                <c:pt idx="172">
                  <c:v>30184</c:v>
                </c:pt>
                <c:pt idx="173">
                  <c:v>30315</c:v>
                </c:pt>
                <c:pt idx="174">
                  <c:v>30506</c:v>
                </c:pt>
                <c:pt idx="175">
                  <c:v>30625</c:v>
                </c:pt>
                <c:pt idx="176">
                  <c:v>30784</c:v>
                </c:pt>
                <c:pt idx="177">
                  <c:v>30948</c:v>
                </c:pt>
                <c:pt idx="178">
                  <c:v>31105</c:v>
                </c:pt>
                <c:pt idx="179">
                  <c:v>31276</c:v>
                </c:pt>
                <c:pt idx="180">
                  <c:v>31436</c:v>
                </c:pt>
                <c:pt idx="181">
                  <c:v>31621</c:v>
                </c:pt>
                <c:pt idx="182">
                  <c:v>31773</c:v>
                </c:pt>
                <c:pt idx="183">
                  <c:v>31979</c:v>
                </c:pt>
                <c:pt idx="184">
                  <c:v>32164</c:v>
                </c:pt>
                <c:pt idx="185">
                  <c:v>32368</c:v>
                </c:pt>
                <c:pt idx="186">
                  <c:v>32558</c:v>
                </c:pt>
                <c:pt idx="187">
                  <c:v>32794</c:v>
                </c:pt>
                <c:pt idx="188">
                  <c:v>32988</c:v>
                </c:pt>
                <c:pt idx="189">
                  <c:v>33167</c:v>
                </c:pt>
                <c:pt idx="190">
                  <c:v>33329</c:v>
                </c:pt>
                <c:pt idx="191">
                  <c:v>33511</c:v>
                </c:pt>
                <c:pt idx="192">
                  <c:v>33660</c:v>
                </c:pt>
                <c:pt idx="193">
                  <c:v>33816</c:v>
                </c:pt>
                <c:pt idx="194">
                  <c:v>33946</c:v>
                </c:pt>
                <c:pt idx="195">
                  <c:v>34066</c:v>
                </c:pt>
                <c:pt idx="196">
                  <c:v>34205</c:v>
                </c:pt>
                <c:pt idx="197">
                  <c:v>34371</c:v>
                </c:pt>
                <c:pt idx="198">
                  <c:v>34520</c:v>
                </c:pt>
                <c:pt idx="199">
                  <c:v>34636</c:v>
                </c:pt>
                <c:pt idx="200">
                  <c:v>34766</c:v>
                </c:pt>
                <c:pt idx="201">
                  <c:v>34884</c:v>
                </c:pt>
                <c:pt idx="202">
                  <c:v>35050</c:v>
                </c:pt>
                <c:pt idx="203">
                  <c:v>35170</c:v>
                </c:pt>
                <c:pt idx="204">
                  <c:v>35334</c:v>
                </c:pt>
                <c:pt idx="205">
                  <c:v>35502</c:v>
                </c:pt>
                <c:pt idx="206">
                  <c:v>35669</c:v>
                </c:pt>
                <c:pt idx="207">
                  <c:v>35827</c:v>
                </c:pt>
                <c:pt idx="208">
                  <c:v>36005</c:v>
                </c:pt>
                <c:pt idx="209">
                  <c:v>36196</c:v>
                </c:pt>
                <c:pt idx="210">
                  <c:v>36320</c:v>
                </c:pt>
                <c:pt idx="211">
                  <c:v>36446</c:v>
                </c:pt>
                <c:pt idx="212">
                  <c:v>36578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2.421875</c:v>
                </c:pt>
                <c:pt idx="1">
                  <c:v>4.080078125</c:v>
                </c:pt>
                <c:pt idx="2">
                  <c:v>9.8544921875</c:v>
                </c:pt>
                <c:pt idx="3">
                  <c:v>13.8603515625</c:v>
                </c:pt>
                <c:pt idx="4">
                  <c:v>19.501953125</c:v>
                </c:pt>
                <c:pt idx="5">
                  <c:v>22.07421875</c:v>
                </c:pt>
                <c:pt idx="6">
                  <c:v>23.271484375</c:v>
                </c:pt>
                <c:pt idx="7">
                  <c:v>24.3544921875</c:v>
                </c:pt>
                <c:pt idx="8">
                  <c:v>24.00390625</c:v>
                </c:pt>
                <c:pt idx="9">
                  <c:v>25.8046875</c:v>
                </c:pt>
                <c:pt idx="10">
                  <c:v>26.8779296875</c:v>
                </c:pt>
                <c:pt idx="11">
                  <c:v>26.8779296875</c:v>
                </c:pt>
                <c:pt idx="12">
                  <c:v>26.8779296875</c:v>
                </c:pt>
                <c:pt idx="13">
                  <c:v>26.6513671875</c:v>
                </c:pt>
                <c:pt idx="14">
                  <c:v>26.7724609375</c:v>
                </c:pt>
                <c:pt idx="15">
                  <c:v>26.7724609375</c:v>
                </c:pt>
                <c:pt idx="16">
                  <c:v>26.7724609375</c:v>
                </c:pt>
                <c:pt idx="17">
                  <c:v>26.8046875</c:v>
                </c:pt>
                <c:pt idx="18">
                  <c:v>26.8046875</c:v>
                </c:pt>
                <c:pt idx="19">
                  <c:v>26.8046875</c:v>
                </c:pt>
                <c:pt idx="20">
                  <c:v>26.8359375</c:v>
                </c:pt>
                <c:pt idx="21">
                  <c:v>26.8369140625</c:v>
                </c:pt>
                <c:pt idx="22">
                  <c:v>26.8359375</c:v>
                </c:pt>
                <c:pt idx="23">
                  <c:v>26.8720703125</c:v>
                </c:pt>
                <c:pt idx="24">
                  <c:v>26.87109375</c:v>
                </c:pt>
                <c:pt idx="25">
                  <c:v>26.8955078125</c:v>
                </c:pt>
                <c:pt idx="26">
                  <c:v>26.89453125</c:v>
                </c:pt>
                <c:pt idx="27">
                  <c:v>26.9111328125</c:v>
                </c:pt>
                <c:pt idx="28">
                  <c:v>26.91015625</c:v>
                </c:pt>
                <c:pt idx="29">
                  <c:v>26.9111328125</c:v>
                </c:pt>
                <c:pt idx="30">
                  <c:v>26.9296875</c:v>
                </c:pt>
                <c:pt idx="31">
                  <c:v>27.7734375</c:v>
                </c:pt>
                <c:pt idx="32">
                  <c:v>28.537109375</c:v>
                </c:pt>
                <c:pt idx="33">
                  <c:v>29.037109375</c:v>
                </c:pt>
                <c:pt idx="34">
                  <c:v>30.2333984375</c:v>
                </c:pt>
                <c:pt idx="35">
                  <c:v>30.3662109375</c:v>
                </c:pt>
                <c:pt idx="36">
                  <c:v>32.3017578125</c:v>
                </c:pt>
                <c:pt idx="37">
                  <c:v>33.515625</c:v>
                </c:pt>
                <c:pt idx="38">
                  <c:v>35.0654296875</c:v>
                </c:pt>
                <c:pt idx="39">
                  <c:v>35.064453125</c:v>
                </c:pt>
                <c:pt idx="40">
                  <c:v>35.318359375</c:v>
                </c:pt>
                <c:pt idx="41">
                  <c:v>35.318359375</c:v>
                </c:pt>
                <c:pt idx="42">
                  <c:v>35.548828125</c:v>
                </c:pt>
                <c:pt idx="43">
                  <c:v>35.587890625</c:v>
                </c:pt>
                <c:pt idx="44">
                  <c:v>35.607421875</c:v>
                </c:pt>
                <c:pt idx="45">
                  <c:v>35.607421875</c:v>
                </c:pt>
                <c:pt idx="46">
                  <c:v>35.607421875</c:v>
                </c:pt>
                <c:pt idx="47">
                  <c:v>35.607421875</c:v>
                </c:pt>
                <c:pt idx="48">
                  <c:v>35.607421875</c:v>
                </c:pt>
                <c:pt idx="49">
                  <c:v>35.685546875</c:v>
                </c:pt>
                <c:pt idx="50">
                  <c:v>35.087890625</c:v>
                </c:pt>
                <c:pt idx="51">
                  <c:v>34.884765625</c:v>
                </c:pt>
                <c:pt idx="52">
                  <c:v>34.884765625</c:v>
                </c:pt>
                <c:pt idx="53">
                  <c:v>34.884765625</c:v>
                </c:pt>
                <c:pt idx="54">
                  <c:v>34.935546875</c:v>
                </c:pt>
                <c:pt idx="55">
                  <c:v>34.935546875</c:v>
                </c:pt>
                <c:pt idx="56">
                  <c:v>34.935546875</c:v>
                </c:pt>
                <c:pt idx="57">
                  <c:v>34.935546875</c:v>
                </c:pt>
                <c:pt idx="58">
                  <c:v>34.935546875</c:v>
                </c:pt>
                <c:pt idx="59">
                  <c:v>34.935546875</c:v>
                </c:pt>
                <c:pt idx="60">
                  <c:v>34.9443359375</c:v>
                </c:pt>
                <c:pt idx="61">
                  <c:v>34.943359375</c:v>
                </c:pt>
                <c:pt idx="62">
                  <c:v>34.943359375</c:v>
                </c:pt>
                <c:pt idx="63">
                  <c:v>34.943359375</c:v>
                </c:pt>
                <c:pt idx="64">
                  <c:v>34.841796875</c:v>
                </c:pt>
                <c:pt idx="65">
                  <c:v>34.2666015625</c:v>
                </c:pt>
                <c:pt idx="66">
                  <c:v>34.2666015625</c:v>
                </c:pt>
                <c:pt idx="67">
                  <c:v>34.2666015625</c:v>
                </c:pt>
                <c:pt idx="68">
                  <c:v>34.2666015625</c:v>
                </c:pt>
                <c:pt idx="69">
                  <c:v>34.2666015625</c:v>
                </c:pt>
                <c:pt idx="70">
                  <c:v>34.2666015625</c:v>
                </c:pt>
                <c:pt idx="71">
                  <c:v>34.2666015625</c:v>
                </c:pt>
                <c:pt idx="72">
                  <c:v>34.2666015625</c:v>
                </c:pt>
                <c:pt idx="73">
                  <c:v>34.2666015625</c:v>
                </c:pt>
                <c:pt idx="74">
                  <c:v>34.2666015625</c:v>
                </c:pt>
                <c:pt idx="75">
                  <c:v>34.2666015625</c:v>
                </c:pt>
                <c:pt idx="76">
                  <c:v>34.2666015625</c:v>
                </c:pt>
                <c:pt idx="77">
                  <c:v>34.2666015625</c:v>
                </c:pt>
                <c:pt idx="78">
                  <c:v>34.2666015625</c:v>
                </c:pt>
                <c:pt idx="79">
                  <c:v>34.2666015625</c:v>
                </c:pt>
                <c:pt idx="80">
                  <c:v>34.2666015625</c:v>
                </c:pt>
                <c:pt idx="81">
                  <c:v>34.267578125</c:v>
                </c:pt>
                <c:pt idx="82">
                  <c:v>34.2744140625</c:v>
                </c:pt>
                <c:pt idx="83">
                  <c:v>34.240234375</c:v>
                </c:pt>
                <c:pt idx="84">
                  <c:v>34.2392578125</c:v>
                </c:pt>
                <c:pt idx="85">
                  <c:v>34.2392578125</c:v>
                </c:pt>
                <c:pt idx="86">
                  <c:v>34.248046875</c:v>
                </c:pt>
                <c:pt idx="87">
                  <c:v>34.248046875</c:v>
                </c:pt>
                <c:pt idx="88">
                  <c:v>34.248046875</c:v>
                </c:pt>
                <c:pt idx="89">
                  <c:v>34.248046875</c:v>
                </c:pt>
                <c:pt idx="90">
                  <c:v>34.248046875</c:v>
                </c:pt>
                <c:pt idx="91">
                  <c:v>34.458984375</c:v>
                </c:pt>
                <c:pt idx="92">
                  <c:v>34.458984375</c:v>
                </c:pt>
                <c:pt idx="93">
                  <c:v>34.458984375</c:v>
                </c:pt>
                <c:pt idx="94">
                  <c:v>34.458984375</c:v>
                </c:pt>
                <c:pt idx="95">
                  <c:v>34.4599609375</c:v>
                </c:pt>
                <c:pt idx="96">
                  <c:v>34.458984375</c:v>
                </c:pt>
                <c:pt idx="97">
                  <c:v>34.4599609375</c:v>
                </c:pt>
                <c:pt idx="98">
                  <c:v>34.458984375</c:v>
                </c:pt>
                <c:pt idx="99">
                  <c:v>34.458984375</c:v>
                </c:pt>
                <c:pt idx="100">
                  <c:v>34.458984375</c:v>
                </c:pt>
                <c:pt idx="101">
                  <c:v>34.271484375</c:v>
                </c:pt>
                <c:pt idx="102">
                  <c:v>34.2294921875</c:v>
                </c:pt>
                <c:pt idx="103">
                  <c:v>34.310546875</c:v>
                </c:pt>
                <c:pt idx="104">
                  <c:v>34.310546875</c:v>
                </c:pt>
                <c:pt idx="105">
                  <c:v>34.310546875</c:v>
                </c:pt>
                <c:pt idx="106">
                  <c:v>34.310546875</c:v>
                </c:pt>
                <c:pt idx="107">
                  <c:v>34.326171875</c:v>
                </c:pt>
                <c:pt idx="108">
                  <c:v>34.326171875</c:v>
                </c:pt>
                <c:pt idx="109">
                  <c:v>34.326171875</c:v>
                </c:pt>
                <c:pt idx="110">
                  <c:v>34.333984375</c:v>
                </c:pt>
                <c:pt idx="111">
                  <c:v>34.333984375</c:v>
                </c:pt>
                <c:pt idx="112">
                  <c:v>34.333984375</c:v>
                </c:pt>
                <c:pt idx="113">
                  <c:v>34.349609375</c:v>
                </c:pt>
                <c:pt idx="114">
                  <c:v>34.349609375</c:v>
                </c:pt>
                <c:pt idx="115">
                  <c:v>34.349609375</c:v>
                </c:pt>
                <c:pt idx="116">
                  <c:v>34.365234375</c:v>
                </c:pt>
                <c:pt idx="117">
                  <c:v>34.4716796875</c:v>
                </c:pt>
                <c:pt idx="118">
                  <c:v>34.279296875</c:v>
                </c:pt>
                <c:pt idx="119">
                  <c:v>34.279296875</c:v>
                </c:pt>
                <c:pt idx="120">
                  <c:v>34.279296875</c:v>
                </c:pt>
                <c:pt idx="121">
                  <c:v>34.353515625</c:v>
                </c:pt>
                <c:pt idx="122">
                  <c:v>34.353515625</c:v>
                </c:pt>
                <c:pt idx="123">
                  <c:v>34.353515625</c:v>
                </c:pt>
                <c:pt idx="124">
                  <c:v>34.3544921875</c:v>
                </c:pt>
                <c:pt idx="125">
                  <c:v>34.470703125</c:v>
                </c:pt>
                <c:pt idx="126">
                  <c:v>34.470703125</c:v>
                </c:pt>
                <c:pt idx="127">
                  <c:v>34.470703125</c:v>
                </c:pt>
                <c:pt idx="128">
                  <c:v>34.4716796875</c:v>
                </c:pt>
                <c:pt idx="129">
                  <c:v>34.470703125</c:v>
                </c:pt>
                <c:pt idx="130">
                  <c:v>34.470703125</c:v>
                </c:pt>
                <c:pt idx="131">
                  <c:v>34.470703125</c:v>
                </c:pt>
                <c:pt idx="132">
                  <c:v>34.470703125</c:v>
                </c:pt>
                <c:pt idx="133">
                  <c:v>34.470703125</c:v>
                </c:pt>
                <c:pt idx="134">
                  <c:v>34.630859375</c:v>
                </c:pt>
                <c:pt idx="135">
                  <c:v>35.263671875</c:v>
                </c:pt>
                <c:pt idx="136">
                  <c:v>35.072265625</c:v>
                </c:pt>
                <c:pt idx="137">
                  <c:v>35.072265625</c:v>
                </c:pt>
                <c:pt idx="138">
                  <c:v>35.072265625</c:v>
                </c:pt>
                <c:pt idx="139">
                  <c:v>35.158203125</c:v>
                </c:pt>
                <c:pt idx="140">
                  <c:v>35.158203125</c:v>
                </c:pt>
                <c:pt idx="141">
                  <c:v>35.158203125</c:v>
                </c:pt>
                <c:pt idx="142">
                  <c:v>35.158203125</c:v>
                </c:pt>
                <c:pt idx="143">
                  <c:v>35.158203125</c:v>
                </c:pt>
                <c:pt idx="144">
                  <c:v>35.158203125</c:v>
                </c:pt>
                <c:pt idx="145">
                  <c:v>35.158203125</c:v>
                </c:pt>
                <c:pt idx="146">
                  <c:v>35.158203125</c:v>
                </c:pt>
                <c:pt idx="147">
                  <c:v>35.158203125</c:v>
                </c:pt>
                <c:pt idx="148">
                  <c:v>35.158203125</c:v>
                </c:pt>
                <c:pt idx="149">
                  <c:v>35.158203125</c:v>
                </c:pt>
                <c:pt idx="150">
                  <c:v>35.158203125</c:v>
                </c:pt>
                <c:pt idx="151">
                  <c:v>35.158203125</c:v>
                </c:pt>
                <c:pt idx="152">
                  <c:v>35.318359375</c:v>
                </c:pt>
                <c:pt idx="153">
                  <c:v>35.318359375</c:v>
                </c:pt>
                <c:pt idx="154">
                  <c:v>35.318359375</c:v>
                </c:pt>
                <c:pt idx="155">
                  <c:v>35.318359375</c:v>
                </c:pt>
                <c:pt idx="156">
                  <c:v>35.318359375</c:v>
                </c:pt>
                <c:pt idx="157">
                  <c:v>35.318359375</c:v>
                </c:pt>
                <c:pt idx="158">
                  <c:v>35.318359375</c:v>
                </c:pt>
                <c:pt idx="159">
                  <c:v>35.318359375</c:v>
                </c:pt>
                <c:pt idx="160">
                  <c:v>35.318359375</c:v>
                </c:pt>
                <c:pt idx="161">
                  <c:v>35.318359375</c:v>
                </c:pt>
                <c:pt idx="162">
                  <c:v>35.318359375</c:v>
                </c:pt>
                <c:pt idx="163">
                  <c:v>35.3193359375</c:v>
                </c:pt>
                <c:pt idx="164">
                  <c:v>35.318359375</c:v>
                </c:pt>
                <c:pt idx="165">
                  <c:v>35.3193359375</c:v>
                </c:pt>
                <c:pt idx="166">
                  <c:v>35.318359375</c:v>
                </c:pt>
                <c:pt idx="167">
                  <c:v>35.318359375</c:v>
                </c:pt>
                <c:pt idx="168">
                  <c:v>35.318359375</c:v>
                </c:pt>
                <c:pt idx="169">
                  <c:v>35.318359375</c:v>
                </c:pt>
                <c:pt idx="170">
                  <c:v>35.318359375</c:v>
                </c:pt>
                <c:pt idx="171">
                  <c:v>35.138671875</c:v>
                </c:pt>
                <c:pt idx="172">
                  <c:v>35.138671875</c:v>
                </c:pt>
                <c:pt idx="173">
                  <c:v>35.138671875</c:v>
                </c:pt>
                <c:pt idx="174">
                  <c:v>35.1435546875</c:v>
                </c:pt>
                <c:pt idx="175">
                  <c:v>35.142578125</c:v>
                </c:pt>
                <c:pt idx="176">
                  <c:v>35.1435546875</c:v>
                </c:pt>
                <c:pt idx="177">
                  <c:v>35.142578125</c:v>
                </c:pt>
                <c:pt idx="178">
                  <c:v>35.142578125</c:v>
                </c:pt>
                <c:pt idx="179">
                  <c:v>35.255859375</c:v>
                </c:pt>
                <c:pt idx="180">
                  <c:v>35.291015625</c:v>
                </c:pt>
                <c:pt idx="181">
                  <c:v>35.291015625</c:v>
                </c:pt>
                <c:pt idx="182">
                  <c:v>35.291015625</c:v>
                </c:pt>
                <c:pt idx="183">
                  <c:v>35.291015625</c:v>
                </c:pt>
                <c:pt idx="184">
                  <c:v>35.291015625</c:v>
                </c:pt>
                <c:pt idx="185">
                  <c:v>35.291015625</c:v>
                </c:pt>
                <c:pt idx="186">
                  <c:v>35.291015625</c:v>
                </c:pt>
                <c:pt idx="187">
                  <c:v>35.291015625</c:v>
                </c:pt>
                <c:pt idx="188">
                  <c:v>35.326171875</c:v>
                </c:pt>
                <c:pt idx="189">
                  <c:v>35.142578125</c:v>
                </c:pt>
                <c:pt idx="190">
                  <c:v>35.142578125</c:v>
                </c:pt>
                <c:pt idx="191">
                  <c:v>35.216796875</c:v>
                </c:pt>
                <c:pt idx="192">
                  <c:v>35.216796875</c:v>
                </c:pt>
                <c:pt idx="193">
                  <c:v>35.216796875</c:v>
                </c:pt>
                <c:pt idx="194">
                  <c:v>35.216796875</c:v>
                </c:pt>
                <c:pt idx="195">
                  <c:v>35.244140625</c:v>
                </c:pt>
                <c:pt idx="196">
                  <c:v>35.244140625</c:v>
                </c:pt>
                <c:pt idx="197">
                  <c:v>35.244140625</c:v>
                </c:pt>
                <c:pt idx="198">
                  <c:v>35.259765625</c:v>
                </c:pt>
                <c:pt idx="199">
                  <c:v>35.259765625</c:v>
                </c:pt>
                <c:pt idx="200">
                  <c:v>35.2607421875</c:v>
                </c:pt>
                <c:pt idx="201">
                  <c:v>35.259765625</c:v>
                </c:pt>
                <c:pt idx="202">
                  <c:v>35.2841796875</c:v>
                </c:pt>
                <c:pt idx="203">
                  <c:v>35.283203125</c:v>
                </c:pt>
                <c:pt idx="204">
                  <c:v>35.2841796875</c:v>
                </c:pt>
                <c:pt idx="205">
                  <c:v>35.283203125</c:v>
                </c:pt>
                <c:pt idx="206">
                  <c:v>35.2998046875</c:v>
                </c:pt>
                <c:pt idx="207">
                  <c:v>35.298828125</c:v>
                </c:pt>
                <c:pt idx="208">
                  <c:v>35.302734375</c:v>
                </c:pt>
                <c:pt idx="209">
                  <c:v>35.302734375</c:v>
                </c:pt>
                <c:pt idx="210">
                  <c:v>35.302734375</c:v>
                </c:pt>
                <c:pt idx="211">
                  <c:v>35.302734375</c:v>
                </c:pt>
                <c:pt idx="212">
                  <c:v>35.310546875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0828336"/>
        <c:axId val="-1710827792"/>
      </c:lineChart>
      <c:catAx>
        <c:axId val="-17108283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1082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1082779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108283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4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623</f>
        <v>623</v>
      </c>
      <c r="B2" s="1">
        <f>14</f>
        <v>14</v>
      </c>
      <c r="C2" s="1">
        <f>586</f>
        <v>586</v>
      </c>
      <c r="D2" s="1">
        <f>2480</f>
        <v>2480</v>
      </c>
      <c r="E2" s="1">
        <f>2.421875</f>
        <v>2.421875</v>
      </c>
      <c r="G2" s="1">
        <f>328</f>
        <v>328</v>
      </c>
    </row>
    <row r="3" spans="1:10" x14ac:dyDescent="0.25">
      <c r="A3" s="1">
        <f>950</f>
        <v>950</v>
      </c>
      <c r="B3" s="1">
        <f>18</f>
        <v>18</v>
      </c>
      <c r="C3" s="1">
        <f>737</f>
        <v>737</v>
      </c>
      <c r="D3" s="1">
        <f>4178</f>
        <v>4178</v>
      </c>
      <c r="E3" s="1">
        <f>4.080078125</f>
        <v>4.080078125</v>
      </c>
    </row>
    <row r="4" spans="1:10" x14ac:dyDescent="0.25">
      <c r="A4" s="1">
        <f>1255</f>
        <v>1255</v>
      </c>
      <c r="B4" s="1">
        <f>34</f>
        <v>34</v>
      </c>
      <c r="C4" s="1">
        <f>938</f>
        <v>938</v>
      </c>
      <c r="D4" s="1">
        <f>10091</f>
        <v>10091</v>
      </c>
      <c r="E4" s="1">
        <f>9.8544921875</f>
        <v>9.8544921875</v>
      </c>
      <c r="G4" s="1" t="s">
        <v>5</v>
      </c>
    </row>
    <row r="5" spans="1:10" x14ac:dyDescent="0.25">
      <c r="A5" s="1">
        <f>1615</f>
        <v>1615</v>
      </c>
      <c r="B5" s="1">
        <f>27</f>
        <v>27</v>
      </c>
      <c r="C5" s="1">
        <f>1077</f>
        <v>1077</v>
      </c>
      <c r="D5" s="1">
        <f>14193</f>
        <v>14193</v>
      </c>
      <c r="E5" s="1">
        <f>13.8603515625</f>
        <v>13.8603515625</v>
      </c>
      <c r="G5" s="1">
        <f>168</f>
        <v>168</v>
      </c>
    </row>
    <row r="6" spans="1:10" x14ac:dyDescent="0.25">
      <c r="A6" s="1">
        <f>1940</f>
        <v>1940</v>
      </c>
      <c r="B6" s="1">
        <f>16</f>
        <v>16</v>
      </c>
      <c r="C6" s="1">
        <f>1281</f>
        <v>1281</v>
      </c>
      <c r="D6" s="1">
        <f>19970</f>
        <v>19970</v>
      </c>
      <c r="E6" s="1">
        <f>19.501953125</f>
        <v>19.501953125</v>
      </c>
    </row>
    <row r="7" spans="1:10" x14ac:dyDescent="0.25">
      <c r="A7" s="1">
        <f>2253</f>
        <v>2253</v>
      </c>
      <c r="B7" s="1">
        <f>14</f>
        <v>14</v>
      </c>
      <c r="C7" s="1">
        <f>1438</f>
        <v>1438</v>
      </c>
      <c r="D7" s="1">
        <f>22604</f>
        <v>22604</v>
      </c>
      <c r="E7" s="1">
        <f>22.07421875</f>
        <v>22.07421875</v>
      </c>
    </row>
    <row r="8" spans="1:10" x14ac:dyDescent="0.25">
      <c r="A8" s="1">
        <f>2557</f>
        <v>2557</v>
      </c>
      <c r="B8" s="1">
        <f>0</f>
        <v>0</v>
      </c>
      <c r="C8" s="1">
        <f>1654</f>
        <v>1654</v>
      </c>
      <c r="D8" s="1">
        <f>23830</f>
        <v>23830</v>
      </c>
      <c r="E8" s="1">
        <f>23.271484375</f>
        <v>23.271484375</v>
      </c>
    </row>
    <row r="9" spans="1:10" x14ac:dyDescent="0.25">
      <c r="A9" s="1">
        <f>2846</f>
        <v>2846</v>
      </c>
      <c r="B9" s="1">
        <f>0</f>
        <v>0</v>
      </c>
      <c r="C9" s="1">
        <f>1796</f>
        <v>1796</v>
      </c>
      <c r="D9" s="1">
        <f>24939</f>
        <v>24939</v>
      </c>
      <c r="E9" s="1">
        <f>24.3544921875</f>
        <v>24.3544921875</v>
      </c>
    </row>
    <row r="10" spans="1:10" x14ac:dyDescent="0.25">
      <c r="A10" s="1">
        <f>3149</f>
        <v>3149</v>
      </c>
      <c r="B10" s="1">
        <f>0</f>
        <v>0</v>
      </c>
      <c r="C10" s="1">
        <f>1935</f>
        <v>1935</v>
      </c>
      <c r="D10" s="1">
        <f>24580</f>
        <v>24580</v>
      </c>
      <c r="E10" s="1">
        <f>24.00390625</f>
        <v>24.00390625</v>
      </c>
    </row>
    <row r="11" spans="1:10" x14ac:dyDescent="0.25">
      <c r="A11" s="1">
        <f>3477</f>
        <v>3477</v>
      </c>
      <c r="B11" s="1">
        <f>0</f>
        <v>0</v>
      </c>
      <c r="C11" s="1">
        <f>2097</f>
        <v>2097</v>
      </c>
      <c r="D11" s="1">
        <f>26424</f>
        <v>26424</v>
      </c>
      <c r="E11" s="1">
        <f>25.8046875</f>
        <v>25.8046875</v>
      </c>
    </row>
    <row r="12" spans="1:10" x14ac:dyDescent="0.25">
      <c r="A12" s="1">
        <f>3858</f>
        <v>3858</v>
      </c>
      <c r="B12" s="1">
        <f>0</f>
        <v>0</v>
      </c>
      <c r="C12" s="1">
        <f>2282</f>
        <v>2282</v>
      </c>
      <c r="D12" s="1">
        <f>27523</f>
        <v>27523</v>
      </c>
      <c r="E12" s="1">
        <f>26.8779296875</f>
        <v>26.8779296875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4270</f>
        <v>4270</v>
      </c>
      <c r="B13" s="1">
        <f>2</f>
        <v>2</v>
      </c>
      <c r="C13" s="1">
        <f>2413</f>
        <v>2413</v>
      </c>
      <c r="D13" s="1">
        <f>27523</f>
        <v>27523</v>
      </c>
      <c r="E13" s="1">
        <f>26.8779296875</f>
        <v>26.8779296875</v>
      </c>
      <c r="H13" s="1">
        <f>AVERAGE(E13:E22)</f>
        <v>26.797460937499999</v>
      </c>
      <c r="I13" s="1">
        <f>MAX(E2:E568)</f>
        <v>35.685546875</v>
      </c>
      <c r="J13" s="1">
        <f>AVERAGE(E198:E214)</f>
        <v>35.281364889705884</v>
      </c>
    </row>
    <row r="14" spans="1:10" x14ac:dyDescent="0.25">
      <c r="A14" s="1">
        <f>4673</f>
        <v>4673</v>
      </c>
      <c r="B14" s="1">
        <f>0</f>
        <v>0</v>
      </c>
      <c r="C14" s="1">
        <f>2546</f>
        <v>2546</v>
      </c>
      <c r="D14" s="1">
        <f>27523</f>
        <v>27523</v>
      </c>
      <c r="E14" s="1">
        <f>26.8779296875</f>
        <v>26.8779296875</v>
      </c>
    </row>
    <row r="15" spans="1:10" x14ac:dyDescent="0.25">
      <c r="A15" s="1">
        <f>5114</f>
        <v>5114</v>
      </c>
      <c r="B15" s="1">
        <f>0</f>
        <v>0</v>
      </c>
      <c r="C15" s="1">
        <f>2689</f>
        <v>2689</v>
      </c>
      <c r="D15" s="1">
        <f>27291</f>
        <v>27291</v>
      </c>
      <c r="E15" s="1">
        <f>26.6513671875</f>
        <v>26.6513671875</v>
      </c>
    </row>
    <row r="16" spans="1:10" x14ac:dyDescent="0.25">
      <c r="A16" s="1">
        <f>5509</f>
        <v>5509</v>
      </c>
      <c r="B16" s="1">
        <f>0</f>
        <v>0</v>
      </c>
      <c r="C16" s="1">
        <f>2874</f>
        <v>2874</v>
      </c>
      <c r="D16" s="1">
        <f>27415</f>
        <v>27415</v>
      </c>
      <c r="E16" s="1">
        <f>26.7724609375</f>
        <v>26.7724609375</v>
      </c>
    </row>
    <row r="17" spans="1:5" x14ac:dyDescent="0.25">
      <c r="A17" s="1">
        <f>5945</f>
        <v>5945</v>
      </c>
      <c r="B17" s="1">
        <f>0</f>
        <v>0</v>
      </c>
      <c r="C17" s="1">
        <f>3001</f>
        <v>3001</v>
      </c>
      <c r="D17" s="1">
        <f>27415</f>
        <v>27415</v>
      </c>
      <c r="E17" s="1">
        <f>26.7724609375</f>
        <v>26.7724609375</v>
      </c>
    </row>
    <row r="18" spans="1:5" x14ac:dyDescent="0.25">
      <c r="A18" s="1">
        <f>6254</f>
        <v>6254</v>
      </c>
      <c r="B18" s="1">
        <f>18</f>
        <v>18</v>
      </c>
      <c r="C18" s="1">
        <f>3143</f>
        <v>3143</v>
      </c>
      <c r="D18" s="1">
        <f>27415</f>
        <v>27415</v>
      </c>
      <c r="E18" s="1">
        <f>26.7724609375</f>
        <v>26.7724609375</v>
      </c>
    </row>
    <row r="19" spans="1:5" x14ac:dyDescent="0.25">
      <c r="A19" s="1">
        <f>6583</f>
        <v>6583</v>
      </c>
      <c r="B19" s="1">
        <f>23</f>
        <v>23</v>
      </c>
      <c r="C19" s="1">
        <f>3287</f>
        <v>3287</v>
      </c>
      <c r="D19" s="1">
        <f>27448</f>
        <v>27448</v>
      </c>
      <c r="E19" s="1">
        <f>26.8046875</f>
        <v>26.8046875</v>
      </c>
    </row>
    <row r="20" spans="1:5" x14ac:dyDescent="0.25">
      <c r="A20" s="1">
        <f>6950</f>
        <v>6950</v>
      </c>
      <c r="B20" s="1">
        <f>42</f>
        <v>42</v>
      </c>
      <c r="C20" s="1">
        <f>3457</f>
        <v>3457</v>
      </c>
      <c r="D20" s="1">
        <f>27448</f>
        <v>27448</v>
      </c>
      <c r="E20" s="1">
        <f>26.8046875</f>
        <v>26.8046875</v>
      </c>
    </row>
    <row r="21" spans="1:5" x14ac:dyDescent="0.25">
      <c r="A21" s="1">
        <f>7274</f>
        <v>7274</v>
      </c>
      <c r="B21" s="1">
        <f>19</f>
        <v>19</v>
      </c>
      <c r="C21" s="1">
        <f>3622</f>
        <v>3622</v>
      </c>
      <c r="D21" s="1">
        <f>27448</f>
        <v>27448</v>
      </c>
      <c r="E21" s="1">
        <f>26.8046875</f>
        <v>26.8046875</v>
      </c>
    </row>
    <row r="22" spans="1:5" x14ac:dyDescent="0.25">
      <c r="A22" s="1">
        <f>7576</f>
        <v>7576</v>
      </c>
      <c r="B22" s="1">
        <f>0</f>
        <v>0</v>
      </c>
      <c r="C22" s="1">
        <f>3795</f>
        <v>3795</v>
      </c>
      <c r="D22" s="1">
        <f>27480</f>
        <v>27480</v>
      </c>
      <c r="E22" s="1">
        <f>26.8359375</f>
        <v>26.8359375</v>
      </c>
    </row>
    <row r="23" spans="1:5" x14ac:dyDescent="0.25">
      <c r="A23" s="1">
        <f>7876</f>
        <v>7876</v>
      </c>
      <c r="B23" s="1">
        <f>0</f>
        <v>0</v>
      </c>
      <c r="C23" s="1">
        <f>3991</f>
        <v>3991</v>
      </c>
      <c r="D23" s="1">
        <f>27481</f>
        <v>27481</v>
      </c>
      <c r="E23" s="1">
        <f>26.8369140625</f>
        <v>26.8369140625</v>
      </c>
    </row>
    <row r="24" spans="1:5" x14ac:dyDescent="0.25">
      <c r="A24" s="1">
        <f>8204</f>
        <v>8204</v>
      </c>
      <c r="B24" s="1">
        <f>5</f>
        <v>5</v>
      </c>
      <c r="C24" s="1">
        <f>4167</f>
        <v>4167</v>
      </c>
      <c r="D24" s="1">
        <f>27480</f>
        <v>27480</v>
      </c>
      <c r="E24" s="1">
        <f>26.8359375</f>
        <v>26.8359375</v>
      </c>
    </row>
    <row r="25" spans="1:5" x14ac:dyDescent="0.25">
      <c r="A25" s="1">
        <f>8525</f>
        <v>8525</v>
      </c>
      <c r="B25" s="1">
        <f>0</f>
        <v>0</v>
      </c>
      <c r="C25" s="1">
        <f>4383</f>
        <v>4383</v>
      </c>
      <c r="D25" s="1">
        <f>27517</f>
        <v>27517</v>
      </c>
      <c r="E25" s="1">
        <f>26.8720703125</f>
        <v>26.8720703125</v>
      </c>
    </row>
    <row r="26" spans="1:5" x14ac:dyDescent="0.25">
      <c r="A26" s="1">
        <f>8871</f>
        <v>8871</v>
      </c>
      <c r="B26" s="1">
        <f>0</f>
        <v>0</v>
      </c>
      <c r="C26" s="1">
        <f>4575</f>
        <v>4575</v>
      </c>
      <c r="D26" s="1">
        <f>27516</f>
        <v>27516</v>
      </c>
      <c r="E26" s="1">
        <f>26.87109375</f>
        <v>26.87109375</v>
      </c>
    </row>
    <row r="27" spans="1:5" x14ac:dyDescent="0.25">
      <c r="A27" s="1">
        <f>9215</f>
        <v>9215</v>
      </c>
      <c r="B27" s="1">
        <f>12</f>
        <v>12</v>
      </c>
      <c r="C27" s="1">
        <f>4793</f>
        <v>4793</v>
      </c>
      <c r="D27" s="1">
        <f>27541</f>
        <v>27541</v>
      </c>
      <c r="E27" s="1">
        <f>26.8955078125</f>
        <v>26.8955078125</v>
      </c>
    </row>
    <row r="28" spans="1:5" x14ac:dyDescent="0.25">
      <c r="A28" s="1">
        <f>9516</f>
        <v>9516</v>
      </c>
      <c r="B28" s="1">
        <f>18</f>
        <v>18</v>
      </c>
      <c r="C28" s="1">
        <f>5003</f>
        <v>5003</v>
      </c>
      <c r="D28" s="1">
        <f>27540</f>
        <v>27540</v>
      </c>
      <c r="E28" s="1">
        <f>26.89453125</f>
        <v>26.89453125</v>
      </c>
    </row>
    <row r="29" spans="1:5" x14ac:dyDescent="0.25">
      <c r="A29" s="1">
        <f>9821</f>
        <v>9821</v>
      </c>
      <c r="B29" s="1">
        <f>0</f>
        <v>0</v>
      </c>
      <c r="C29" s="1">
        <f>5216</f>
        <v>5216</v>
      </c>
      <c r="D29" s="1">
        <f>27557</f>
        <v>27557</v>
      </c>
      <c r="E29" s="1">
        <f>26.9111328125</f>
        <v>26.9111328125</v>
      </c>
    </row>
    <row r="30" spans="1:5" x14ac:dyDescent="0.25">
      <c r="A30" s="1">
        <f>10149</f>
        <v>10149</v>
      </c>
      <c r="B30" s="1">
        <f>0</f>
        <v>0</v>
      </c>
      <c r="C30" s="1">
        <f>5441</f>
        <v>5441</v>
      </c>
      <c r="D30" s="1">
        <f>27556</f>
        <v>27556</v>
      </c>
      <c r="E30" s="1">
        <f>26.91015625</f>
        <v>26.91015625</v>
      </c>
    </row>
    <row r="31" spans="1:5" x14ac:dyDescent="0.25">
      <c r="A31" s="1">
        <f>10543</f>
        <v>10543</v>
      </c>
      <c r="B31" s="1">
        <f>0</f>
        <v>0</v>
      </c>
      <c r="C31" s="1">
        <f>5653</f>
        <v>5653</v>
      </c>
      <c r="D31" s="1">
        <f>27557</f>
        <v>27557</v>
      </c>
      <c r="E31" s="1">
        <f>26.9111328125</f>
        <v>26.9111328125</v>
      </c>
    </row>
    <row r="32" spans="1:5" x14ac:dyDescent="0.25">
      <c r="A32" s="1">
        <f>11042</f>
        <v>11042</v>
      </c>
      <c r="B32" s="1">
        <f>0</f>
        <v>0</v>
      </c>
      <c r="C32" s="1">
        <f>5908</f>
        <v>5908</v>
      </c>
      <c r="D32" s="1">
        <f>27576</f>
        <v>27576</v>
      </c>
      <c r="E32" s="1">
        <f>26.9296875</f>
        <v>26.9296875</v>
      </c>
    </row>
    <row r="33" spans="1:5" x14ac:dyDescent="0.25">
      <c r="A33" s="1">
        <f>11516</f>
        <v>11516</v>
      </c>
      <c r="B33" s="1">
        <f>0</f>
        <v>0</v>
      </c>
      <c r="C33" s="1">
        <f>6135</f>
        <v>6135</v>
      </c>
      <c r="D33" s="1">
        <f>28440</f>
        <v>28440</v>
      </c>
      <c r="E33" s="1">
        <f>27.7734375</f>
        <v>27.7734375</v>
      </c>
    </row>
    <row r="34" spans="1:5" x14ac:dyDescent="0.25">
      <c r="A34" s="1">
        <f>11924</f>
        <v>11924</v>
      </c>
      <c r="B34" s="1">
        <f>5</f>
        <v>5</v>
      </c>
      <c r="C34" s="1">
        <f>6315</f>
        <v>6315</v>
      </c>
      <c r="D34" s="1">
        <f>29222</f>
        <v>29222</v>
      </c>
      <c r="E34" s="1">
        <f>28.537109375</f>
        <v>28.537109375</v>
      </c>
    </row>
    <row r="35" spans="1:5" x14ac:dyDescent="0.25">
      <c r="A35" s="1">
        <f>12265</f>
        <v>12265</v>
      </c>
      <c r="B35" s="1">
        <f t="shared" ref="B35:B42" si="0">0</f>
        <v>0</v>
      </c>
      <c r="C35" s="1">
        <f>6452</f>
        <v>6452</v>
      </c>
      <c r="D35" s="1">
        <f>29734</f>
        <v>29734</v>
      </c>
      <c r="E35" s="1">
        <f>29.037109375</f>
        <v>29.037109375</v>
      </c>
    </row>
    <row r="36" spans="1:5" x14ac:dyDescent="0.25">
      <c r="A36" s="1">
        <f>12566</f>
        <v>12566</v>
      </c>
      <c r="B36" s="1">
        <f t="shared" si="0"/>
        <v>0</v>
      </c>
      <c r="C36" s="1">
        <f>6623</f>
        <v>6623</v>
      </c>
      <c r="D36" s="1">
        <f>30959</f>
        <v>30959</v>
      </c>
      <c r="E36" s="1">
        <f>30.2333984375</f>
        <v>30.2333984375</v>
      </c>
    </row>
    <row r="37" spans="1:5" x14ac:dyDescent="0.25">
      <c r="A37" s="1">
        <f>12853</f>
        <v>12853</v>
      </c>
      <c r="B37" s="1">
        <f t="shared" si="0"/>
        <v>0</v>
      </c>
      <c r="C37" s="1">
        <f>6789</f>
        <v>6789</v>
      </c>
      <c r="D37" s="1">
        <f>31095</f>
        <v>31095</v>
      </c>
      <c r="E37" s="1">
        <f>30.3662109375</f>
        <v>30.3662109375</v>
      </c>
    </row>
    <row r="38" spans="1:5" x14ac:dyDescent="0.25">
      <c r="A38" s="1">
        <f>13151</f>
        <v>13151</v>
      </c>
      <c r="B38" s="1">
        <f t="shared" si="0"/>
        <v>0</v>
      </c>
      <c r="C38" s="1">
        <f>7030</f>
        <v>7030</v>
      </c>
      <c r="D38" s="1">
        <f>33077</f>
        <v>33077</v>
      </c>
      <c r="E38" s="1">
        <f>32.3017578125</f>
        <v>32.3017578125</v>
      </c>
    </row>
    <row r="39" spans="1:5" x14ac:dyDescent="0.25">
      <c r="A39" s="1">
        <f>13524</f>
        <v>13524</v>
      </c>
      <c r="B39" s="1">
        <f t="shared" si="0"/>
        <v>0</v>
      </c>
      <c r="C39" s="1">
        <f>7202</f>
        <v>7202</v>
      </c>
      <c r="D39" s="1">
        <f>34320</f>
        <v>34320</v>
      </c>
      <c r="E39" s="1">
        <f>33.515625</f>
        <v>33.515625</v>
      </c>
    </row>
    <row r="40" spans="1:5" x14ac:dyDescent="0.25">
      <c r="A40" s="1">
        <f>13857</f>
        <v>13857</v>
      </c>
      <c r="B40" s="1">
        <f t="shared" si="0"/>
        <v>0</v>
      </c>
      <c r="C40" s="1">
        <f>7385</f>
        <v>7385</v>
      </c>
      <c r="D40" s="1">
        <f>35907</f>
        <v>35907</v>
      </c>
      <c r="E40" s="1">
        <f>35.0654296875</f>
        <v>35.0654296875</v>
      </c>
    </row>
    <row r="41" spans="1:5" x14ac:dyDescent="0.25">
      <c r="A41" s="1">
        <f>14220</f>
        <v>14220</v>
      </c>
      <c r="B41" s="1">
        <f t="shared" si="0"/>
        <v>0</v>
      </c>
      <c r="C41" s="1">
        <f>7552</f>
        <v>7552</v>
      </c>
      <c r="D41" s="1">
        <f>35906</f>
        <v>35906</v>
      </c>
      <c r="E41" s="1">
        <f>35.064453125</f>
        <v>35.064453125</v>
      </c>
    </row>
    <row r="42" spans="1:5" x14ac:dyDescent="0.25">
      <c r="A42" s="1">
        <f>14566</f>
        <v>14566</v>
      </c>
      <c r="B42" s="1">
        <f t="shared" si="0"/>
        <v>0</v>
      </c>
      <c r="C42" s="1">
        <f>7706</f>
        <v>7706</v>
      </c>
      <c r="D42" s="1">
        <f>36166</f>
        <v>36166</v>
      </c>
      <c r="E42" s="1">
        <f>35.318359375</f>
        <v>35.318359375</v>
      </c>
    </row>
    <row r="43" spans="1:5" x14ac:dyDescent="0.25">
      <c r="A43" s="1">
        <f>14899</f>
        <v>14899</v>
      </c>
      <c r="B43" s="1">
        <f>2</f>
        <v>2</v>
      </c>
      <c r="C43" s="1">
        <f>7858</f>
        <v>7858</v>
      </c>
      <c r="D43" s="1">
        <f>36166</f>
        <v>36166</v>
      </c>
      <c r="E43" s="1">
        <f>35.318359375</f>
        <v>35.318359375</v>
      </c>
    </row>
    <row r="44" spans="1:5" x14ac:dyDescent="0.25">
      <c r="A44" s="1">
        <f>15193</f>
        <v>15193</v>
      </c>
      <c r="B44" s="1">
        <f>0</f>
        <v>0</v>
      </c>
      <c r="C44" s="1">
        <f>8049</f>
        <v>8049</v>
      </c>
      <c r="D44" s="1">
        <f>36402</f>
        <v>36402</v>
      </c>
      <c r="E44" s="1">
        <f>35.548828125</f>
        <v>35.548828125</v>
      </c>
    </row>
    <row r="45" spans="1:5" x14ac:dyDescent="0.25">
      <c r="A45" s="1">
        <f>15507</f>
        <v>15507</v>
      </c>
      <c r="B45" s="1">
        <f>2</f>
        <v>2</v>
      </c>
      <c r="C45" s="1">
        <f>8171</f>
        <v>8171</v>
      </c>
      <c r="D45" s="1">
        <f>36442</f>
        <v>36442</v>
      </c>
      <c r="E45" s="1">
        <f>35.587890625</f>
        <v>35.587890625</v>
      </c>
    </row>
    <row r="46" spans="1:5" x14ac:dyDescent="0.25">
      <c r="A46" s="1">
        <f>15804</f>
        <v>15804</v>
      </c>
      <c r="B46" s="1">
        <f>0</f>
        <v>0</v>
      </c>
      <c r="C46" s="1">
        <f>8356</f>
        <v>8356</v>
      </c>
      <c r="D46" s="1">
        <f>36462</f>
        <v>36462</v>
      </c>
      <c r="E46" s="1">
        <f>35.607421875</f>
        <v>35.607421875</v>
      </c>
    </row>
    <row r="47" spans="1:5" x14ac:dyDescent="0.25">
      <c r="A47" s="1">
        <f>16107</f>
        <v>16107</v>
      </c>
      <c r="B47" s="1">
        <f>0</f>
        <v>0</v>
      </c>
      <c r="C47" s="1">
        <f>8512</f>
        <v>8512</v>
      </c>
      <c r="D47" s="1">
        <f>36462</f>
        <v>36462</v>
      </c>
      <c r="E47" s="1">
        <f>35.607421875</f>
        <v>35.607421875</v>
      </c>
    </row>
    <row r="48" spans="1:5" x14ac:dyDescent="0.25">
      <c r="A48" s="1">
        <f>16455</f>
        <v>16455</v>
      </c>
      <c r="B48" s="1">
        <f>5</f>
        <v>5</v>
      </c>
      <c r="C48" s="1">
        <f>8680</f>
        <v>8680</v>
      </c>
      <c r="D48" s="1">
        <f>36462</f>
        <v>36462</v>
      </c>
      <c r="E48" s="1">
        <f>35.607421875</f>
        <v>35.607421875</v>
      </c>
    </row>
    <row r="49" spans="1:5" x14ac:dyDescent="0.25">
      <c r="A49" s="1">
        <f>16783</f>
        <v>16783</v>
      </c>
      <c r="B49" s="1">
        <f>0</f>
        <v>0</v>
      </c>
      <c r="C49" s="1">
        <f>8854</f>
        <v>8854</v>
      </c>
      <c r="D49" s="1">
        <f>36462</f>
        <v>36462</v>
      </c>
      <c r="E49" s="1">
        <f>35.607421875</f>
        <v>35.607421875</v>
      </c>
    </row>
    <row r="50" spans="1:5" x14ac:dyDescent="0.25">
      <c r="A50" s="1">
        <f>17207</f>
        <v>17207</v>
      </c>
      <c r="B50" s="1">
        <f>0</f>
        <v>0</v>
      </c>
      <c r="C50" s="1">
        <f>9026</f>
        <v>9026</v>
      </c>
      <c r="D50" s="1">
        <f>36462</f>
        <v>36462</v>
      </c>
      <c r="E50" s="1">
        <f>35.607421875</f>
        <v>35.607421875</v>
      </c>
    </row>
    <row r="51" spans="1:5" x14ac:dyDescent="0.25">
      <c r="A51" s="1">
        <f>17602</f>
        <v>17602</v>
      </c>
      <c r="B51" s="1">
        <f>0</f>
        <v>0</v>
      </c>
      <c r="C51" s="1">
        <f>9197</f>
        <v>9197</v>
      </c>
      <c r="D51" s="1">
        <f>36542</f>
        <v>36542</v>
      </c>
      <c r="E51" s="1">
        <f>35.685546875</f>
        <v>35.685546875</v>
      </c>
    </row>
    <row r="52" spans="1:5" x14ac:dyDescent="0.25">
      <c r="A52" s="1">
        <f>17995</f>
        <v>17995</v>
      </c>
      <c r="B52" s="1">
        <f>2</f>
        <v>2</v>
      </c>
      <c r="C52" s="1">
        <f>9359</f>
        <v>9359</v>
      </c>
      <c r="D52" s="1">
        <f>35930</f>
        <v>35930</v>
      </c>
      <c r="E52" s="1">
        <f>35.087890625</f>
        <v>35.087890625</v>
      </c>
    </row>
    <row r="53" spans="1:5" x14ac:dyDescent="0.25">
      <c r="A53" s="1">
        <f>18300</f>
        <v>18300</v>
      </c>
      <c r="B53" s="1">
        <f>9</f>
        <v>9</v>
      </c>
      <c r="C53" s="1">
        <f>9531</f>
        <v>9531</v>
      </c>
      <c r="D53" s="1">
        <f>35722</f>
        <v>35722</v>
      </c>
      <c r="E53" s="1">
        <f>34.884765625</f>
        <v>34.884765625</v>
      </c>
    </row>
    <row r="54" spans="1:5" x14ac:dyDescent="0.25">
      <c r="A54" s="1">
        <f>18603</f>
        <v>18603</v>
      </c>
      <c r="B54" s="1">
        <f>4</f>
        <v>4</v>
      </c>
      <c r="C54" s="1">
        <f>9673</f>
        <v>9673</v>
      </c>
      <c r="D54" s="1">
        <f>35722</f>
        <v>35722</v>
      </c>
      <c r="E54" s="1">
        <f>34.884765625</f>
        <v>34.884765625</v>
      </c>
    </row>
    <row r="55" spans="1:5" x14ac:dyDescent="0.25">
      <c r="A55" s="1">
        <f>18896</f>
        <v>18896</v>
      </c>
      <c r="B55" s="1">
        <f>0</f>
        <v>0</v>
      </c>
      <c r="C55" s="1">
        <f>9830</f>
        <v>9830</v>
      </c>
      <c r="D55" s="1">
        <f>35722</f>
        <v>35722</v>
      </c>
      <c r="E55" s="1">
        <f>34.884765625</f>
        <v>34.884765625</v>
      </c>
    </row>
    <row r="56" spans="1:5" x14ac:dyDescent="0.25">
      <c r="A56" s="1">
        <f>19195</f>
        <v>19195</v>
      </c>
      <c r="B56" s="1">
        <f>0</f>
        <v>0</v>
      </c>
      <c r="C56" s="1">
        <f>9997</f>
        <v>9997</v>
      </c>
      <c r="D56" s="1">
        <f>35774</f>
        <v>35774</v>
      </c>
      <c r="E56" s="1">
        <f t="shared" ref="E56:E61" si="1">34.935546875</f>
        <v>34.935546875</v>
      </c>
    </row>
    <row r="57" spans="1:5" x14ac:dyDescent="0.25">
      <c r="A57" s="1">
        <f>19521</f>
        <v>19521</v>
      </c>
      <c r="B57" s="1">
        <f>0</f>
        <v>0</v>
      </c>
      <c r="C57" s="1">
        <f>10160</f>
        <v>10160</v>
      </c>
      <c r="D57" s="1">
        <f>35774</f>
        <v>35774</v>
      </c>
      <c r="E57" s="1">
        <f t="shared" si="1"/>
        <v>34.935546875</v>
      </c>
    </row>
    <row r="58" spans="1:5" x14ac:dyDescent="0.25">
      <c r="A58" s="1">
        <f>19833</f>
        <v>19833</v>
      </c>
      <c r="B58" s="1">
        <f>0</f>
        <v>0</v>
      </c>
      <c r="C58" s="1">
        <f>10327</f>
        <v>10327</v>
      </c>
      <c r="D58" s="1">
        <f>35774</f>
        <v>35774</v>
      </c>
      <c r="E58" s="1">
        <f t="shared" si="1"/>
        <v>34.935546875</v>
      </c>
    </row>
    <row r="59" spans="1:5" x14ac:dyDescent="0.25">
      <c r="A59" s="1">
        <f>20184</f>
        <v>20184</v>
      </c>
      <c r="B59" s="1">
        <f>0</f>
        <v>0</v>
      </c>
      <c r="C59" s="1">
        <f>10516</f>
        <v>10516</v>
      </c>
      <c r="D59" s="1">
        <f>35774</f>
        <v>35774</v>
      </c>
      <c r="E59" s="1">
        <f t="shared" si="1"/>
        <v>34.935546875</v>
      </c>
    </row>
    <row r="60" spans="1:5" x14ac:dyDescent="0.25">
      <c r="A60" s="1">
        <f>20484</f>
        <v>20484</v>
      </c>
      <c r="B60" s="1">
        <f>0</f>
        <v>0</v>
      </c>
      <c r="C60" s="1">
        <f>10707</f>
        <v>10707</v>
      </c>
      <c r="D60" s="1">
        <f>35774</f>
        <v>35774</v>
      </c>
      <c r="E60" s="1">
        <f t="shared" si="1"/>
        <v>34.935546875</v>
      </c>
    </row>
    <row r="61" spans="1:5" x14ac:dyDescent="0.25">
      <c r="A61" s="1">
        <f>20776</f>
        <v>20776</v>
      </c>
      <c r="B61" s="1">
        <f>0</f>
        <v>0</v>
      </c>
      <c r="C61" s="1">
        <f>10943</f>
        <v>10943</v>
      </c>
      <c r="D61" s="1">
        <f>35774</f>
        <v>35774</v>
      </c>
      <c r="E61" s="1">
        <f t="shared" si="1"/>
        <v>34.935546875</v>
      </c>
    </row>
    <row r="62" spans="1:5" x14ac:dyDescent="0.25">
      <c r="A62" s="1">
        <f>21092</f>
        <v>21092</v>
      </c>
      <c r="B62" s="1">
        <f>26</f>
        <v>26</v>
      </c>
      <c r="C62" s="1">
        <f>11180</f>
        <v>11180</v>
      </c>
      <c r="D62" s="1">
        <f>35783</f>
        <v>35783</v>
      </c>
      <c r="E62" s="1">
        <f>34.9443359375</f>
        <v>34.9443359375</v>
      </c>
    </row>
    <row r="63" spans="1:5" x14ac:dyDescent="0.25">
      <c r="A63" s="1">
        <f>21399</f>
        <v>21399</v>
      </c>
      <c r="B63" s="1">
        <f>0</f>
        <v>0</v>
      </c>
      <c r="C63" s="1">
        <f>11387</f>
        <v>11387</v>
      </c>
      <c r="D63" s="1">
        <f>35782</f>
        <v>35782</v>
      </c>
      <c r="E63" s="1">
        <f>34.943359375</f>
        <v>34.943359375</v>
      </c>
    </row>
    <row r="64" spans="1:5" x14ac:dyDescent="0.25">
      <c r="A64" s="1">
        <f>21700</f>
        <v>21700</v>
      </c>
      <c r="B64" s="1">
        <f>0</f>
        <v>0</v>
      </c>
      <c r="C64" s="1">
        <f>11565</f>
        <v>11565</v>
      </c>
      <c r="D64" s="1">
        <f>35782</f>
        <v>35782</v>
      </c>
      <c r="E64" s="1">
        <f>34.943359375</f>
        <v>34.943359375</v>
      </c>
    </row>
    <row r="65" spans="1:5" x14ac:dyDescent="0.25">
      <c r="A65" s="1">
        <f>22015</f>
        <v>22015</v>
      </c>
      <c r="B65" s="1">
        <f>0</f>
        <v>0</v>
      </c>
      <c r="C65" s="1">
        <f>11750</f>
        <v>11750</v>
      </c>
      <c r="D65" s="1">
        <f>35782</f>
        <v>35782</v>
      </c>
      <c r="E65" s="1">
        <f>34.943359375</f>
        <v>34.943359375</v>
      </c>
    </row>
    <row r="66" spans="1:5" x14ac:dyDescent="0.25">
      <c r="A66" s="1">
        <f>22363</f>
        <v>22363</v>
      </c>
      <c r="B66" s="1">
        <f>7</f>
        <v>7</v>
      </c>
      <c r="C66" s="1">
        <f>11960</f>
        <v>11960</v>
      </c>
      <c r="D66" s="1">
        <f>35678</f>
        <v>35678</v>
      </c>
      <c r="E66" s="1">
        <f>34.841796875</f>
        <v>34.841796875</v>
      </c>
    </row>
    <row r="67" spans="1:5" x14ac:dyDescent="0.25">
      <c r="A67" s="1">
        <f>22721</f>
        <v>22721</v>
      </c>
      <c r="B67" s="1">
        <f>0</f>
        <v>0</v>
      </c>
      <c r="C67" s="1">
        <f>12124</f>
        <v>12124</v>
      </c>
      <c r="D67" s="1">
        <f t="shared" ref="D67:D82" si="2">35089</f>
        <v>35089</v>
      </c>
      <c r="E67" s="1">
        <f t="shared" ref="E67:E82" si="3">34.2666015625</f>
        <v>34.2666015625</v>
      </c>
    </row>
    <row r="68" spans="1:5" x14ac:dyDescent="0.25">
      <c r="A68" s="1">
        <f>23077</f>
        <v>23077</v>
      </c>
      <c r="B68" s="1">
        <f>0</f>
        <v>0</v>
      </c>
      <c r="C68" s="1">
        <f>12278</f>
        <v>12278</v>
      </c>
      <c r="D68" s="1">
        <f t="shared" si="2"/>
        <v>35089</v>
      </c>
      <c r="E68" s="1">
        <f t="shared" si="3"/>
        <v>34.2666015625</v>
      </c>
    </row>
    <row r="69" spans="1:5" x14ac:dyDescent="0.25">
      <c r="A69" s="1">
        <f>23414</f>
        <v>23414</v>
      </c>
      <c r="B69" s="1">
        <f>0</f>
        <v>0</v>
      </c>
      <c r="C69" s="1">
        <f>12411</f>
        <v>12411</v>
      </c>
      <c r="D69" s="1">
        <f t="shared" si="2"/>
        <v>35089</v>
      </c>
      <c r="E69" s="1">
        <f t="shared" si="3"/>
        <v>34.2666015625</v>
      </c>
    </row>
    <row r="70" spans="1:5" x14ac:dyDescent="0.25">
      <c r="A70" s="1">
        <f>23750</f>
        <v>23750</v>
      </c>
      <c r="B70" s="1">
        <f>0</f>
        <v>0</v>
      </c>
      <c r="C70" s="1">
        <f>12566</f>
        <v>12566</v>
      </c>
      <c r="D70" s="1">
        <f t="shared" si="2"/>
        <v>35089</v>
      </c>
      <c r="E70" s="1">
        <f t="shared" si="3"/>
        <v>34.2666015625</v>
      </c>
    </row>
    <row r="71" spans="1:5" x14ac:dyDescent="0.25">
      <c r="A71" s="1">
        <f>24131</f>
        <v>24131</v>
      </c>
      <c r="B71" s="1">
        <f>33</f>
        <v>33</v>
      </c>
      <c r="C71" s="1">
        <f>12699</f>
        <v>12699</v>
      </c>
      <c r="D71" s="1">
        <f t="shared" si="2"/>
        <v>35089</v>
      </c>
      <c r="E71" s="1">
        <f t="shared" si="3"/>
        <v>34.2666015625</v>
      </c>
    </row>
    <row r="72" spans="1:5" x14ac:dyDescent="0.25">
      <c r="A72" s="1">
        <f>24449</f>
        <v>24449</v>
      </c>
      <c r="B72" s="1">
        <f t="shared" ref="B72:B90" si="4">0</f>
        <v>0</v>
      </c>
      <c r="C72" s="1">
        <f>12860</f>
        <v>12860</v>
      </c>
      <c r="D72" s="1">
        <f t="shared" si="2"/>
        <v>35089</v>
      </c>
      <c r="E72" s="1">
        <f t="shared" si="3"/>
        <v>34.2666015625</v>
      </c>
    </row>
    <row r="73" spans="1:5" x14ac:dyDescent="0.25">
      <c r="A73" s="1">
        <f>24759</f>
        <v>24759</v>
      </c>
      <c r="B73" s="1">
        <f t="shared" si="4"/>
        <v>0</v>
      </c>
      <c r="C73" s="1">
        <f>13010</f>
        <v>13010</v>
      </c>
      <c r="D73" s="1">
        <f t="shared" si="2"/>
        <v>35089</v>
      </c>
      <c r="E73" s="1">
        <f t="shared" si="3"/>
        <v>34.2666015625</v>
      </c>
    </row>
    <row r="74" spans="1:5" x14ac:dyDescent="0.25">
      <c r="A74" s="1">
        <f>25058</f>
        <v>25058</v>
      </c>
      <c r="B74" s="1">
        <f t="shared" si="4"/>
        <v>0</v>
      </c>
      <c r="C74" s="1">
        <f>13152</f>
        <v>13152</v>
      </c>
      <c r="D74" s="1">
        <f t="shared" si="2"/>
        <v>35089</v>
      </c>
      <c r="E74" s="1">
        <f t="shared" si="3"/>
        <v>34.2666015625</v>
      </c>
    </row>
    <row r="75" spans="1:5" x14ac:dyDescent="0.25">
      <c r="A75" s="1">
        <f>25364</f>
        <v>25364</v>
      </c>
      <c r="B75" s="1">
        <f t="shared" si="4"/>
        <v>0</v>
      </c>
      <c r="C75" s="1">
        <f>13369</f>
        <v>13369</v>
      </c>
      <c r="D75" s="1">
        <f t="shared" si="2"/>
        <v>35089</v>
      </c>
      <c r="E75" s="1">
        <f t="shared" si="3"/>
        <v>34.2666015625</v>
      </c>
    </row>
    <row r="76" spans="1:5" x14ac:dyDescent="0.25">
      <c r="A76" s="1">
        <f>25696</f>
        <v>25696</v>
      </c>
      <c r="B76" s="1">
        <f t="shared" si="4"/>
        <v>0</v>
      </c>
      <c r="C76" s="1">
        <f>13549</f>
        <v>13549</v>
      </c>
      <c r="D76" s="1">
        <f t="shared" si="2"/>
        <v>35089</v>
      </c>
      <c r="E76" s="1">
        <f t="shared" si="3"/>
        <v>34.2666015625</v>
      </c>
    </row>
    <row r="77" spans="1:5" x14ac:dyDescent="0.25">
      <c r="A77" s="1">
        <f>26070</f>
        <v>26070</v>
      </c>
      <c r="B77" s="1">
        <f t="shared" si="4"/>
        <v>0</v>
      </c>
      <c r="C77" s="1">
        <f>13691</f>
        <v>13691</v>
      </c>
      <c r="D77" s="1">
        <f t="shared" si="2"/>
        <v>35089</v>
      </c>
      <c r="E77" s="1">
        <f t="shared" si="3"/>
        <v>34.2666015625</v>
      </c>
    </row>
    <row r="78" spans="1:5" x14ac:dyDescent="0.25">
      <c r="A78" s="1">
        <f>26437</f>
        <v>26437</v>
      </c>
      <c r="B78" s="1">
        <f t="shared" si="4"/>
        <v>0</v>
      </c>
      <c r="C78" s="1">
        <f>13880</f>
        <v>13880</v>
      </c>
      <c r="D78" s="1">
        <f t="shared" si="2"/>
        <v>35089</v>
      </c>
      <c r="E78" s="1">
        <f t="shared" si="3"/>
        <v>34.2666015625</v>
      </c>
    </row>
    <row r="79" spans="1:5" x14ac:dyDescent="0.25">
      <c r="A79" s="1">
        <f>26770</f>
        <v>26770</v>
      </c>
      <c r="B79" s="1">
        <f t="shared" si="4"/>
        <v>0</v>
      </c>
      <c r="C79" s="1">
        <f>14049</f>
        <v>14049</v>
      </c>
      <c r="D79" s="1">
        <f t="shared" si="2"/>
        <v>35089</v>
      </c>
      <c r="E79" s="1">
        <f t="shared" si="3"/>
        <v>34.2666015625</v>
      </c>
    </row>
    <row r="80" spans="1:5" x14ac:dyDescent="0.25">
      <c r="A80" s="1">
        <f>27081</f>
        <v>27081</v>
      </c>
      <c r="B80" s="1">
        <f t="shared" si="4"/>
        <v>0</v>
      </c>
      <c r="C80" s="1">
        <f>14201</f>
        <v>14201</v>
      </c>
      <c r="D80" s="1">
        <f t="shared" si="2"/>
        <v>35089</v>
      </c>
      <c r="E80" s="1">
        <f t="shared" si="3"/>
        <v>34.2666015625</v>
      </c>
    </row>
    <row r="81" spans="1:5" x14ac:dyDescent="0.25">
      <c r="A81" s="1">
        <f>27386</f>
        <v>27386</v>
      </c>
      <c r="B81" s="1">
        <f t="shared" si="4"/>
        <v>0</v>
      </c>
      <c r="C81" s="1">
        <f>14376</f>
        <v>14376</v>
      </c>
      <c r="D81" s="1">
        <f t="shared" si="2"/>
        <v>35089</v>
      </c>
      <c r="E81" s="1">
        <f t="shared" si="3"/>
        <v>34.2666015625</v>
      </c>
    </row>
    <row r="82" spans="1:5" x14ac:dyDescent="0.25">
      <c r="A82" s="1">
        <f>27688</f>
        <v>27688</v>
      </c>
      <c r="B82" s="1">
        <f t="shared" si="4"/>
        <v>0</v>
      </c>
      <c r="C82" s="1">
        <f>14530</f>
        <v>14530</v>
      </c>
      <c r="D82" s="1">
        <f t="shared" si="2"/>
        <v>35089</v>
      </c>
      <c r="E82" s="1">
        <f t="shared" si="3"/>
        <v>34.2666015625</v>
      </c>
    </row>
    <row r="83" spans="1:5" x14ac:dyDescent="0.25">
      <c r="A83" s="1">
        <f>27996</f>
        <v>27996</v>
      </c>
      <c r="B83" s="1">
        <f t="shared" si="4"/>
        <v>0</v>
      </c>
      <c r="C83" s="1">
        <f>14688</f>
        <v>14688</v>
      </c>
      <c r="D83" s="1">
        <f>35090</f>
        <v>35090</v>
      </c>
      <c r="E83" s="1">
        <f>34.267578125</f>
        <v>34.267578125</v>
      </c>
    </row>
    <row r="84" spans="1:5" x14ac:dyDescent="0.25">
      <c r="A84" s="1">
        <f>28334</f>
        <v>28334</v>
      </c>
      <c r="B84" s="1">
        <f t="shared" si="4"/>
        <v>0</v>
      </c>
      <c r="C84" s="1">
        <f>14869</f>
        <v>14869</v>
      </c>
      <c r="D84" s="1">
        <f>35097</f>
        <v>35097</v>
      </c>
      <c r="E84" s="1">
        <f>34.2744140625</f>
        <v>34.2744140625</v>
      </c>
    </row>
    <row r="85" spans="1:5" x14ac:dyDescent="0.25">
      <c r="A85" s="1">
        <f>28619</f>
        <v>28619</v>
      </c>
      <c r="B85" s="1">
        <f t="shared" si="4"/>
        <v>0</v>
      </c>
      <c r="C85" s="1">
        <f>15021</f>
        <v>15021</v>
      </c>
      <c r="D85" s="1">
        <f>35062</f>
        <v>35062</v>
      </c>
      <c r="E85" s="1">
        <f>34.240234375</f>
        <v>34.240234375</v>
      </c>
    </row>
    <row r="86" spans="1:5" x14ac:dyDescent="0.25">
      <c r="A86" s="1">
        <f>28910</f>
        <v>28910</v>
      </c>
      <c r="B86" s="1">
        <f t="shared" si="4"/>
        <v>0</v>
      </c>
      <c r="C86" s="1">
        <f>15165</f>
        <v>15165</v>
      </c>
      <c r="D86" s="1">
        <f>35061</f>
        <v>35061</v>
      </c>
      <c r="E86" s="1">
        <f>34.2392578125</f>
        <v>34.2392578125</v>
      </c>
    </row>
    <row r="87" spans="1:5" x14ac:dyDescent="0.25">
      <c r="A87" s="1">
        <f>29228</f>
        <v>29228</v>
      </c>
      <c r="B87" s="1">
        <f t="shared" si="4"/>
        <v>0</v>
      </c>
      <c r="C87" s="1">
        <f>15345</f>
        <v>15345</v>
      </c>
      <c r="D87" s="1">
        <f>35061</f>
        <v>35061</v>
      </c>
      <c r="E87" s="1">
        <f>34.2392578125</f>
        <v>34.2392578125</v>
      </c>
    </row>
    <row r="88" spans="1:5" x14ac:dyDescent="0.25">
      <c r="A88" s="1">
        <f>29510</f>
        <v>29510</v>
      </c>
      <c r="B88" s="1">
        <f t="shared" si="4"/>
        <v>0</v>
      </c>
      <c r="C88" s="1">
        <f>15502</f>
        <v>15502</v>
      </c>
      <c r="D88" s="1">
        <f>35070</f>
        <v>35070</v>
      </c>
      <c r="E88" s="1">
        <f>34.248046875</f>
        <v>34.248046875</v>
      </c>
    </row>
    <row r="89" spans="1:5" x14ac:dyDescent="0.25">
      <c r="A89" s="1">
        <f>29798</f>
        <v>29798</v>
      </c>
      <c r="B89" s="1">
        <f t="shared" si="4"/>
        <v>0</v>
      </c>
      <c r="C89" s="1">
        <f>15654</f>
        <v>15654</v>
      </c>
      <c r="D89" s="1">
        <f>35070</f>
        <v>35070</v>
      </c>
      <c r="E89" s="1">
        <f>34.248046875</f>
        <v>34.248046875</v>
      </c>
    </row>
    <row r="90" spans="1:5" x14ac:dyDescent="0.25">
      <c r="A90" s="1">
        <f>30133</f>
        <v>30133</v>
      </c>
      <c r="B90" s="1">
        <f t="shared" si="4"/>
        <v>0</v>
      </c>
      <c r="C90" s="1">
        <f>15804</f>
        <v>15804</v>
      </c>
      <c r="D90" s="1">
        <f>35070</f>
        <v>35070</v>
      </c>
      <c r="E90" s="1">
        <f>34.248046875</f>
        <v>34.248046875</v>
      </c>
    </row>
    <row r="91" spans="1:5" x14ac:dyDescent="0.25">
      <c r="A91" s="1">
        <f>30431</f>
        <v>30431</v>
      </c>
      <c r="B91" s="1">
        <f>10</f>
        <v>10</v>
      </c>
      <c r="C91" s="1">
        <f>15938</f>
        <v>15938</v>
      </c>
      <c r="D91" s="1">
        <f>35070</f>
        <v>35070</v>
      </c>
      <c r="E91" s="1">
        <f>34.248046875</f>
        <v>34.248046875</v>
      </c>
    </row>
    <row r="92" spans="1:5" x14ac:dyDescent="0.25">
      <c r="A92" s="1">
        <f>30707</f>
        <v>30707</v>
      </c>
      <c r="B92" s="1">
        <f t="shared" ref="B92:B99" si="5">0</f>
        <v>0</v>
      </c>
      <c r="C92" s="1">
        <f>16115</f>
        <v>16115</v>
      </c>
      <c r="D92" s="1">
        <f>35070</f>
        <v>35070</v>
      </c>
      <c r="E92" s="1">
        <f>34.248046875</f>
        <v>34.248046875</v>
      </c>
    </row>
    <row r="93" spans="1:5" x14ac:dyDescent="0.25">
      <c r="A93" s="1">
        <f>30973</f>
        <v>30973</v>
      </c>
      <c r="B93" s="1">
        <f t="shared" si="5"/>
        <v>0</v>
      </c>
      <c r="C93" s="1">
        <f>16277</f>
        <v>16277</v>
      </c>
      <c r="D93" s="1">
        <f>35286</f>
        <v>35286</v>
      </c>
      <c r="E93" s="1">
        <f>34.458984375</f>
        <v>34.458984375</v>
      </c>
    </row>
    <row r="94" spans="1:5" x14ac:dyDescent="0.25">
      <c r="A94" s="1">
        <f>31265</f>
        <v>31265</v>
      </c>
      <c r="B94" s="1">
        <f t="shared" si="5"/>
        <v>0</v>
      </c>
      <c r="C94" s="1">
        <f>16464</f>
        <v>16464</v>
      </c>
      <c r="D94" s="1">
        <f>35286</f>
        <v>35286</v>
      </c>
      <c r="E94" s="1">
        <f>34.458984375</f>
        <v>34.458984375</v>
      </c>
    </row>
    <row r="95" spans="1:5" x14ac:dyDescent="0.25">
      <c r="A95" s="1">
        <f>31606</f>
        <v>31606</v>
      </c>
      <c r="B95" s="1">
        <f t="shared" si="5"/>
        <v>0</v>
      </c>
      <c r="C95" s="1">
        <f>16616</f>
        <v>16616</v>
      </c>
      <c r="D95" s="1">
        <f>35286</f>
        <v>35286</v>
      </c>
      <c r="E95" s="1">
        <f>34.458984375</f>
        <v>34.458984375</v>
      </c>
    </row>
    <row r="96" spans="1:5" x14ac:dyDescent="0.25">
      <c r="A96" s="1">
        <f>31953</f>
        <v>31953</v>
      </c>
      <c r="B96" s="1">
        <f t="shared" si="5"/>
        <v>0</v>
      </c>
      <c r="C96" s="1">
        <f>16754</f>
        <v>16754</v>
      </c>
      <c r="D96" s="1">
        <f>35286</f>
        <v>35286</v>
      </c>
      <c r="E96" s="1">
        <f>34.458984375</f>
        <v>34.458984375</v>
      </c>
    </row>
    <row r="97" spans="1:5" x14ac:dyDescent="0.25">
      <c r="A97" s="1">
        <f>32394</f>
        <v>32394</v>
      </c>
      <c r="B97" s="1">
        <f t="shared" si="5"/>
        <v>0</v>
      </c>
      <c r="C97" s="1">
        <f>16923</f>
        <v>16923</v>
      </c>
      <c r="D97" s="1">
        <f>35287</f>
        <v>35287</v>
      </c>
      <c r="E97" s="1">
        <f>34.4599609375</f>
        <v>34.4599609375</v>
      </c>
    </row>
    <row r="98" spans="1:5" x14ac:dyDescent="0.25">
      <c r="A98" s="1">
        <f>32805</f>
        <v>32805</v>
      </c>
      <c r="B98" s="1">
        <f t="shared" si="5"/>
        <v>0</v>
      </c>
      <c r="C98" s="1">
        <f>17156</f>
        <v>17156</v>
      </c>
      <c r="D98" s="1">
        <f>35286</f>
        <v>35286</v>
      </c>
      <c r="E98" s="1">
        <f>34.458984375</f>
        <v>34.458984375</v>
      </c>
    </row>
    <row r="99" spans="1:5" x14ac:dyDescent="0.25">
      <c r="A99" s="1">
        <f>33121</f>
        <v>33121</v>
      </c>
      <c r="B99" s="1">
        <f t="shared" si="5"/>
        <v>0</v>
      </c>
      <c r="C99" s="1">
        <f>17359</f>
        <v>17359</v>
      </c>
      <c r="D99" s="1">
        <f>35287</f>
        <v>35287</v>
      </c>
      <c r="E99" s="1">
        <f>34.4599609375</f>
        <v>34.4599609375</v>
      </c>
    </row>
    <row r="100" spans="1:5" x14ac:dyDescent="0.25">
      <c r="A100" s="1">
        <f>33470</f>
        <v>33470</v>
      </c>
      <c r="B100" s="1">
        <f>3</f>
        <v>3</v>
      </c>
      <c r="C100" s="1">
        <f>17581</f>
        <v>17581</v>
      </c>
      <c r="D100" s="1">
        <f>35286</f>
        <v>35286</v>
      </c>
      <c r="E100" s="1">
        <f>34.458984375</f>
        <v>34.458984375</v>
      </c>
    </row>
    <row r="101" spans="1:5" x14ac:dyDescent="0.25">
      <c r="A101" s="1">
        <f>33773</f>
        <v>33773</v>
      </c>
      <c r="B101" s="1">
        <f t="shared" ref="B101:B110" si="6">0</f>
        <v>0</v>
      </c>
      <c r="C101" s="1">
        <f>17766</f>
        <v>17766</v>
      </c>
      <c r="D101" s="1">
        <f>35286</f>
        <v>35286</v>
      </c>
      <c r="E101" s="1">
        <f>34.458984375</f>
        <v>34.458984375</v>
      </c>
    </row>
    <row r="102" spans="1:5" x14ac:dyDescent="0.25">
      <c r="A102" s="1">
        <f>34079</f>
        <v>34079</v>
      </c>
      <c r="B102" s="1">
        <f t="shared" si="6"/>
        <v>0</v>
      </c>
      <c r="C102" s="1">
        <f>17953</f>
        <v>17953</v>
      </c>
      <c r="D102" s="1">
        <f>35286</f>
        <v>35286</v>
      </c>
      <c r="E102" s="1">
        <f>34.458984375</f>
        <v>34.458984375</v>
      </c>
    </row>
    <row r="103" spans="1:5" x14ac:dyDescent="0.25">
      <c r="A103" s="1">
        <f>34373</f>
        <v>34373</v>
      </c>
      <c r="B103" s="1">
        <f t="shared" si="6"/>
        <v>0</v>
      </c>
      <c r="C103" s="1">
        <f>18209</f>
        <v>18209</v>
      </c>
      <c r="D103" s="1">
        <f>35094</f>
        <v>35094</v>
      </c>
      <c r="E103" s="1">
        <f>34.271484375</f>
        <v>34.271484375</v>
      </c>
    </row>
    <row r="104" spans="1:5" x14ac:dyDescent="0.25">
      <c r="A104" s="1">
        <f>34674</f>
        <v>34674</v>
      </c>
      <c r="B104" s="1">
        <f t="shared" si="6"/>
        <v>0</v>
      </c>
      <c r="C104" s="1">
        <f>18376</f>
        <v>18376</v>
      </c>
      <c r="D104" s="1">
        <f>35051</f>
        <v>35051</v>
      </c>
      <c r="E104" s="1">
        <f>34.2294921875</f>
        <v>34.2294921875</v>
      </c>
    </row>
    <row r="105" spans="1:5" x14ac:dyDescent="0.25">
      <c r="A105" s="1">
        <f>34948</f>
        <v>34948</v>
      </c>
      <c r="B105" s="1">
        <f t="shared" si="6"/>
        <v>0</v>
      </c>
      <c r="C105" s="1">
        <f>18581</f>
        <v>18581</v>
      </c>
      <c r="D105" s="1">
        <f>35134</f>
        <v>35134</v>
      </c>
      <c r="E105" s="1">
        <f>34.310546875</f>
        <v>34.310546875</v>
      </c>
    </row>
    <row r="106" spans="1:5" x14ac:dyDescent="0.25">
      <c r="A106" s="1">
        <f>35241</f>
        <v>35241</v>
      </c>
      <c r="B106" s="1">
        <f t="shared" si="6"/>
        <v>0</v>
      </c>
      <c r="C106" s="1">
        <f>18740</f>
        <v>18740</v>
      </c>
      <c r="D106" s="1">
        <f>35134</f>
        <v>35134</v>
      </c>
      <c r="E106" s="1">
        <f>34.310546875</f>
        <v>34.310546875</v>
      </c>
    </row>
    <row r="107" spans="1:5" x14ac:dyDescent="0.25">
      <c r="A107" s="1">
        <f>35532</f>
        <v>35532</v>
      </c>
      <c r="B107" s="1">
        <f t="shared" si="6"/>
        <v>0</v>
      </c>
      <c r="C107" s="1">
        <f>18861</f>
        <v>18861</v>
      </c>
      <c r="D107" s="1">
        <f>35134</f>
        <v>35134</v>
      </c>
      <c r="E107" s="1">
        <f>34.310546875</f>
        <v>34.310546875</v>
      </c>
    </row>
    <row r="108" spans="1:5" x14ac:dyDescent="0.25">
      <c r="A108" s="1">
        <f>35828</f>
        <v>35828</v>
      </c>
      <c r="B108" s="1">
        <f t="shared" si="6"/>
        <v>0</v>
      </c>
      <c r="C108" s="1">
        <f>19020</f>
        <v>19020</v>
      </c>
      <c r="D108" s="1">
        <f>35134</f>
        <v>35134</v>
      </c>
      <c r="E108" s="1">
        <f>34.310546875</f>
        <v>34.310546875</v>
      </c>
    </row>
    <row r="109" spans="1:5" x14ac:dyDescent="0.25">
      <c r="A109" s="1">
        <f>36137</f>
        <v>36137</v>
      </c>
      <c r="B109" s="1">
        <f t="shared" si="6"/>
        <v>0</v>
      </c>
      <c r="C109" s="1">
        <f>19187</f>
        <v>19187</v>
      </c>
      <c r="D109" s="1">
        <f>35150</f>
        <v>35150</v>
      </c>
      <c r="E109" s="1">
        <f>34.326171875</f>
        <v>34.326171875</v>
      </c>
    </row>
    <row r="110" spans="1:5" x14ac:dyDescent="0.25">
      <c r="A110" s="1">
        <f>36430</f>
        <v>36430</v>
      </c>
      <c r="B110" s="1">
        <f t="shared" si="6"/>
        <v>0</v>
      </c>
      <c r="C110" s="1">
        <f>19349</f>
        <v>19349</v>
      </c>
      <c r="D110" s="1">
        <f>35150</f>
        <v>35150</v>
      </c>
      <c r="E110" s="1">
        <f>34.326171875</f>
        <v>34.326171875</v>
      </c>
    </row>
    <row r="111" spans="1:5" x14ac:dyDescent="0.25">
      <c r="C111" s="1">
        <f>19485</f>
        <v>19485</v>
      </c>
      <c r="D111" s="1">
        <f>35150</f>
        <v>35150</v>
      </c>
      <c r="E111" s="1">
        <f>34.326171875</f>
        <v>34.326171875</v>
      </c>
    </row>
    <row r="112" spans="1:5" x14ac:dyDescent="0.25">
      <c r="C112" s="1">
        <f>19666</f>
        <v>19666</v>
      </c>
      <c r="D112" s="1">
        <f>35158</f>
        <v>35158</v>
      </c>
      <c r="E112" s="1">
        <f>34.333984375</f>
        <v>34.333984375</v>
      </c>
    </row>
    <row r="113" spans="3:5" x14ac:dyDescent="0.25">
      <c r="C113" s="1">
        <f>19859</f>
        <v>19859</v>
      </c>
      <c r="D113" s="1">
        <f>35158</f>
        <v>35158</v>
      </c>
      <c r="E113" s="1">
        <f>34.333984375</f>
        <v>34.333984375</v>
      </c>
    </row>
    <row r="114" spans="3:5" x14ac:dyDescent="0.25">
      <c r="C114" s="1">
        <f>20000</f>
        <v>20000</v>
      </c>
      <c r="D114" s="1">
        <f>35158</f>
        <v>35158</v>
      </c>
      <c r="E114" s="1">
        <f>34.333984375</f>
        <v>34.333984375</v>
      </c>
    </row>
    <row r="115" spans="3:5" x14ac:dyDescent="0.25">
      <c r="C115" s="1">
        <f>20188</f>
        <v>20188</v>
      </c>
      <c r="D115" s="1">
        <f>35174</f>
        <v>35174</v>
      </c>
      <c r="E115" s="1">
        <f>34.349609375</f>
        <v>34.349609375</v>
      </c>
    </row>
    <row r="116" spans="3:5" x14ac:dyDescent="0.25">
      <c r="C116" s="1">
        <f>20342</f>
        <v>20342</v>
      </c>
      <c r="D116" s="1">
        <f>35174</f>
        <v>35174</v>
      </c>
      <c r="E116" s="1">
        <f>34.349609375</f>
        <v>34.349609375</v>
      </c>
    </row>
    <row r="117" spans="3:5" x14ac:dyDescent="0.25">
      <c r="C117" s="1">
        <f>20516</f>
        <v>20516</v>
      </c>
      <c r="D117" s="1">
        <f>35174</f>
        <v>35174</v>
      </c>
      <c r="E117" s="1">
        <f>34.349609375</f>
        <v>34.349609375</v>
      </c>
    </row>
    <row r="118" spans="3:5" x14ac:dyDescent="0.25">
      <c r="C118" s="1">
        <f>20659</f>
        <v>20659</v>
      </c>
      <c r="D118" s="1">
        <f>35190</f>
        <v>35190</v>
      </c>
      <c r="E118" s="1">
        <f>34.365234375</f>
        <v>34.365234375</v>
      </c>
    </row>
    <row r="119" spans="3:5" x14ac:dyDescent="0.25">
      <c r="C119" s="1">
        <f>20914</f>
        <v>20914</v>
      </c>
      <c r="D119" s="1">
        <f>35299</f>
        <v>35299</v>
      </c>
      <c r="E119" s="1">
        <f>34.4716796875</f>
        <v>34.4716796875</v>
      </c>
    </row>
    <row r="120" spans="3:5" x14ac:dyDescent="0.25">
      <c r="C120" s="1">
        <f>21118</f>
        <v>21118</v>
      </c>
      <c r="D120" s="1">
        <f>35102</f>
        <v>35102</v>
      </c>
      <c r="E120" s="1">
        <f>34.279296875</f>
        <v>34.279296875</v>
      </c>
    </row>
    <row r="121" spans="3:5" x14ac:dyDescent="0.25">
      <c r="C121" s="1">
        <f>21249</f>
        <v>21249</v>
      </c>
      <c r="D121" s="1">
        <f>35102</f>
        <v>35102</v>
      </c>
      <c r="E121" s="1">
        <f>34.279296875</f>
        <v>34.279296875</v>
      </c>
    </row>
    <row r="122" spans="3:5" x14ac:dyDescent="0.25">
      <c r="C122" s="1">
        <f>21419</f>
        <v>21419</v>
      </c>
      <c r="D122" s="1">
        <f>35102</f>
        <v>35102</v>
      </c>
      <c r="E122" s="1">
        <f>34.279296875</f>
        <v>34.279296875</v>
      </c>
    </row>
    <row r="123" spans="3:5" x14ac:dyDescent="0.25">
      <c r="C123" s="1">
        <f>21561</f>
        <v>21561</v>
      </c>
      <c r="D123" s="1">
        <f>35178</f>
        <v>35178</v>
      </c>
      <c r="E123" s="1">
        <f>34.353515625</f>
        <v>34.353515625</v>
      </c>
    </row>
    <row r="124" spans="3:5" x14ac:dyDescent="0.25">
      <c r="C124" s="1">
        <f>21749</f>
        <v>21749</v>
      </c>
      <c r="D124" s="1">
        <f>35178</f>
        <v>35178</v>
      </c>
      <c r="E124" s="1">
        <f>34.353515625</f>
        <v>34.353515625</v>
      </c>
    </row>
    <row r="125" spans="3:5" x14ac:dyDescent="0.25">
      <c r="C125" s="1">
        <f>21943</f>
        <v>21943</v>
      </c>
      <c r="D125" s="1">
        <f>35178</f>
        <v>35178</v>
      </c>
      <c r="E125" s="1">
        <f>34.353515625</f>
        <v>34.353515625</v>
      </c>
    </row>
    <row r="126" spans="3:5" x14ac:dyDescent="0.25">
      <c r="C126" s="1">
        <f>22152</f>
        <v>22152</v>
      </c>
      <c r="D126" s="1">
        <f>35179</f>
        <v>35179</v>
      </c>
      <c r="E126" s="1">
        <f>34.3544921875</f>
        <v>34.3544921875</v>
      </c>
    </row>
    <row r="127" spans="3:5" x14ac:dyDescent="0.25">
      <c r="C127" s="1">
        <f>22378</f>
        <v>22378</v>
      </c>
      <c r="D127" s="1">
        <f>35298</f>
        <v>35298</v>
      </c>
      <c r="E127" s="1">
        <f>34.470703125</f>
        <v>34.470703125</v>
      </c>
    </row>
    <row r="128" spans="3:5" x14ac:dyDescent="0.25">
      <c r="C128" s="1">
        <f>22534</f>
        <v>22534</v>
      </c>
      <c r="D128" s="1">
        <f>35298</f>
        <v>35298</v>
      </c>
      <c r="E128" s="1">
        <f>34.470703125</f>
        <v>34.470703125</v>
      </c>
    </row>
    <row r="129" spans="3:5" x14ac:dyDescent="0.25">
      <c r="C129" s="1">
        <f>22686</f>
        <v>22686</v>
      </c>
      <c r="D129" s="1">
        <f>35298</f>
        <v>35298</v>
      </c>
      <c r="E129" s="1">
        <f>34.470703125</f>
        <v>34.470703125</v>
      </c>
    </row>
    <row r="130" spans="3:5" x14ac:dyDescent="0.25">
      <c r="C130" s="1">
        <f>22876</f>
        <v>22876</v>
      </c>
      <c r="D130" s="1">
        <f>35299</f>
        <v>35299</v>
      </c>
      <c r="E130" s="1">
        <f>34.4716796875</f>
        <v>34.4716796875</v>
      </c>
    </row>
    <row r="131" spans="3:5" x14ac:dyDescent="0.25">
      <c r="C131" s="1">
        <f>23067</f>
        <v>23067</v>
      </c>
      <c r="D131" s="1">
        <f>35298</f>
        <v>35298</v>
      </c>
      <c r="E131" s="1">
        <f>34.470703125</f>
        <v>34.470703125</v>
      </c>
    </row>
    <row r="132" spans="3:5" x14ac:dyDescent="0.25">
      <c r="C132" s="1">
        <f>23230</f>
        <v>23230</v>
      </c>
      <c r="D132" s="1">
        <f>35298</f>
        <v>35298</v>
      </c>
      <c r="E132" s="1">
        <f>34.470703125</f>
        <v>34.470703125</v>
      </c>
    </row>
    <row r="133" spans="3:5" x14ac:dyDescent="0.25">
      <c r="C133" s="1">
        <f>23420</f>
        <v>23420</v>
      </c>
      <c r="D133" s="1">
        <f>35298</f>
        <v>35298</v>
      </c>
      <c r="E133" s="1">
        <f>34.470703125</f>
        <v>34.470703125</v>
      </c>
    </row>
    <row r="134" spans="3:5" x14ac:dyDescent="0.25">
      <c r="C134" s="1">
        <f>23578</f>
        <v>23578</v>
      </c>
      <c r="D134" s="1">
        <f>35298</f>
        <v>35298</v>
      </c>
      <c r="E134" s="1">
        <f>34.470703125</f>
        <v>34.470703125</v>
      </c>
    </row>
    <row r="135" spans="3:5" x14ac:dyDescent="0.25">
      <c r="C135" s="1">
        <f>23777</f>
        <v>23777</v>
      </c>
      <c r="D135" s="1">
        <f>35298</f>
        <v>35298</v>
      </c>
      <c r="E135" s="1">
        <f>34.470703125</f>
        <v>34.470703125</v>
      </c>
    </row>
    <row r="136" spans="3:5" x14ac:dyDescent="0.25">
      <c r="C136" s="1">
        <f>23986</f>
        <v>23986</v>
      </c>
      <c r="D136" s="1">
        <f>35462</f>
        <v>35462</v>
      </c>
      <c r="E136" s="1">
        <f>34.630859375</f>
        <v>34.630859375</v>
      </c>
    </row>
    <row r="137" spans="3:5" x14ac:dyDescent="0.25">
      <c r="C137" s="1">
        <f>24147</f>
        <v>24147</v>
      </c>
      <c r="D137" s="1">
        <f>36110</f>
        <v>36110</v>
      </c>
      <c r="E137" s="1">
        <f>35.263671875</f>
        <v>35.263671875</v>
      </c>
    </row>
    <row r="138" spans="3:5" x14ac:dyDescent="0.25">
      <c r="C138" s="1">
        <f>24297</f>
        <v>24297</v>
      </c>
      <c r="D138" s="1">
        <f>35914</f>
        <v>35914</v>
      </c>
      <c r="E138" s="1">
        <f>35.072265625</f>
        <v>35.072265625</v>
      </c>
    </row>
    <row r="139" spans="3:5" x14ac:dyDescent="0.25">
      <c r="C139" s="1">
        <f>24433</f>
        <v>24433</v>
      </c>
      <c r="D139" s="1">
        <f>35914</f>
        <v>35914</v>
      </c>
      <c r="E139" s="1">
        <f>35.072265625</f>
        <v>35.072265625</v>
      </c>
    </row>
    <row r="140" spans="3:5" x14ac:dyDescent="0.25">
      <c r="C140" s="1">
        <f>24602</f>
        <v>24602</v>
      </c>
      <c r="D140" s="1">
        <f>35914</f>
        <v>35914</v>
      </c>
      <c r="E140" s="1">
        <f>35.072265625</f>
        <v>35.072265625</v>
      </c>
    </row>
    <row r="141" spans="3:5" x14ac:dyDescent="0.25">
      <c r="C141" s="1">
        <f>24765</f>
        <v>24765</v>
      </c>
      <c r="D141" s="1">
        <f t="shared" ref="D141:D153" si="7">36002</f>
        <v>36002</v>
      </c>
      <c r="E141" s="1">
        <f t="shared" ref="E141:E153" si="8">35.158203125</f>
        <v>35.158203125</v>
      </c>
    </row>
    <row r="142" spans="3:5" x14ac:dyDescent="0.25">
      <c r="C142" s="1">
        <f>24914</f>
        <v>24914</v>
      </c>
      <c r="D142" s="1">
        <f t="shared" si="7"/>
        <v>36002</v>
      </c>
      <c r="E142" s="1">
        <f t="shared" si="8"/>
        <v>35.158203125</v>
      </c>
    </row>
    <row r="143" spans="3:5" x14ac:dyDescent="0.25">
      <c r="C143" s="1">
        <f>25061</f>
        <v>25061</v>
      </c>
      <c r="D143" s="1">
        <f t="shared" si="7"/>
        <v>36002</v>
      </c>
      <c r="E143" s="1">
        <f t="shared" si="8"/>
        <v>35.158203125</v>
      </c>
    </row>
    <row r="144" spans="3:5" x14ac:dyDescent="0.25">
      <c r="C144" s="1">
        <f>25219</f>
        <v>25219</v>
      </c>
      <c r="D144" s="1">
        <f t="shared" si="7"/>
        <v>36002</v>
      </c>
      <c r="E144" s="1">
        <f t="shared" si="8"/>
        <v>35.158203125</v>
      </c>
    </row>
    <row r="145" spans="3:5" x14ac:dyDescent="0.25">
      <c r="C145" s="1">
        <f>25410</f>
        <v>25410</v>
      </c>
      <c r="D145" s="1">
        <f t="shared" si="7"/>
        <v>36002</v>
      </c>
      <c r="E145" s="1">
        <f t="shared" si="8"/>
        <v>35.158203125</v>
      </c>
    </row>
    <row r="146" spans="3:5" x14ac:dyDescent="0.25">
      <c r="C146" s="1">
        <f>25564</f>
        <v>25564</v>
      </c>
      <c r="D146" s="1">
        <f t="shared" si="7"/>
        <v>36002</v>
      </c>
      <c r="E146" s="1">
        <f t="shared" si="8"/>
        <v>35.158203125</v>
      </c>
    </row>
    <row r="147" spans="3:5" x14ac:dyDescent="0.25">
      <c r="C147" s="1">
        <f>25725</f>
        <v>25725</v>
      </c>
      <c r="D147" s="1">
        <f t="shared" si="7"/>
        <v>36002</v>
      </c>
      <c r="E147" s="1">
        <f t="shared" si="8"/>
        <v>35.158203125</v>
      </c>
    </row>
    <row r="148" spans="3:5" x14ac:dyDescent="0.25">
      <c r="C148" s="1">
        <f>25935</f>
        <v>25935</v>
      </c>
      <c r="D148" s="1">
        <f t="shared" si="7"/>
        <v>36002</v>
      </c>
      <c r="E148" s="1">
        <f t="shared" si="8"/>
        <v>35.158203125</v>
      </c>
    </row>
    <row r="149" spans="3:5" x14ac:dyDescent="0.25">
      <c r="C149" s="1">
        <f>26115</f>
        <v>26115</v>
      </c>
      <c r="D149" s="1">
        <f t="shared" si="7"/>
        <v>36002</v>
      </c>
      <c r="E149" s="1">
        <f t="shared" si="8"/>
        <v>35.158203125</v>
      </c>
    </row>
    <row r="150" spans="3:5" x14ac:dyDescent="0.25">
      <c r="C150" s="1">
        <f>26278</f>
        <v>26278</v>
      </c>
      <c r="D150" s="1">
        <f t="shared" si="7"/>
        <v>36002</v>
      </c>
      <c r="E150" s="1">
        <f t="shared" si="8"/>
        <v>35.158203125</v>
      </c>
    </row>
    <row r="151" spans="3:5" x14ac:dyDescent="0.25">
      <c r="C151" s="1">
        <f>26451</f>
        <v>26451</v>
      </c>
      <c r="D151" s="1">
        <f t="shared" si="7"/>
        <v>36002</v>
      </c>
      <c r="E151" s="1">
        <f t="shared" si="8"/>
        <v>35.158203125</v>
      </c>
    </row>
    <row r="152" spans="3:5" x14ac:dyDescent="0.25">
      <c r="C152" s="1">
        <f>26603</f>
        <v>26603</v>
      </c>
      <c r="D152" s="1">
        <f t="shared" si="7"/>
        <v>36002</v>
      </c>
      <c r="E152" s="1">
        <f t="shared" si="8"/>
        <v>35.158203125</v>
      </c>
    </row>
    <row r="153" spans="3:5" x14ac:dyDescent="0.25">
      <c r="C153" s="1">
        <f>26778</f>
        <v>26778</v>
      </c>
      <c r="D153" s="1">
        <f t="shared" si="7"/>
        <v>36002</v>
      </c>
      <c r="E153" s="1">
        <f t="shared" si="8"/>
        <v>35.158203125</v>
      </c>
    </row>
    <row r="154" spans="3:5" x14ac:dyDescent="0.25">
      <c r="C154" s="1">
        <f>26914</f>
        <v>26914</v>
      </c>
      <c r="D154" s="1">
        <f t="shared" ref="D154:D164" si="9">36166</f>
        <v>36166</v>
      </c>
      <c r="E154" s="1">
        <f t="shared" ref="E154:E164" si="10">35.318359375</f>
        <v>35.318359375</v>
      </c>
    </row>
    <row r="155" spans="3:5" x14ac:dyDescent="0.25">
      <c r="C155" s="1">
        <f>27089</f>
        <v>27089</v>
      </c>
      <c r="D155" s="1">
        <f t="shared" si="9"/>
        <v>36166</v>
      </c>
      <c r="E155" s="1">
        <f t="shared" si="10"/>
        <v>35.318359375</v>
      </c>
    </row>
    <row r="156" spans="3:5" x14ac:dyDescent="0.25">
      <c r="C156" s="1">
        <f>27238</f>
        <v>27238</v>
      </c>
      <c r="D156" s="1">
        <f t="shared" si="9"/>
        <v>36166</v>
      </c>
      <c r="E156" s="1">
        <f t="shared" si="10"/>
        <v>35.318359375</v>
      </c>
    </row>
    <row r="157" spans="3:5" x14ac:dyDescent="0.25">
      <c r="C157" s="1">
        <f>27407</f>
        <v>27407</v>
      </c>
      <c r="D157" s="1">
        <f t="shared" si="9"/>
        <v>36166</v>
      </c>
      <c r="E157" s="1">
        <f t="shared" si="10"/>
        <v>35.318359375</v>
      </c>
    </row>
    <row r="158" spans="3:5" x14ac:dyDescent="0.25">
      <c r="C158" s="1">
        <f>27554</f>
        <v>27554</v>
      </c>
      <c r="D158" s="1">
        <f t="shared" si="9"/>
        <v>36166</v>
      </c>
      <c r="E158" s="1">
        <f t="shared" si="10"/>
        <v>35.318359375</v>
      </c>
    </row>
    <row r="159" spans="3:5" x14ac:dyDescent="0.25">
      <c r="C159" s="1">
        <f>27715</f>
        <v>27715</v>
      </c>
      <c r="D159" s="1">
        <f t="shared" si="9"/>
        <v>36166</v>
      </c>
      <c r="E159" s="1">
        <f t="shared" si="10"/>
        <v>35.318359375</v>
      </c>
    </row>
    <row r="160" spans="3:5" x14ac:dyDescent="0.25">
      <c r="C160" s="1">
        <f>27851</f>
        <v>27851</v>
      </c>
      <c r="D160" s="1">
        <f t="shared" si="9"/>
        <v>36166</v>
      </c>
      <c r="E160" s="1">
        <f t="shared" si="10"/>
        <v>35.318359375</v>
      </c>
    </row>
    <row r="161" spans="3:5" x14ac:dyDescent="0.25">
      <c r="C161" s="1">
        <f>28017</f>
        <v>28017</v>
      </c>
      <c r="D161" s="1">
        <f t="shared" si="9"/>
        <v>36166</v>
      </c>
      <c r="E161" s="1">
        <f t="shared" si="10"/>
        <v>35.318359375</v>
      </c>
    </row>
    <row r="162" spans="3:5" x14ac:dyDescent="0.25">
      <c r="C162" s="1">
        <f>28191</f>
        <v>28191</v>
      </c>
      <c r="D162" s="1">
        <f t="shared" si="9"/>
        <v>36166</v>
      </c>
      <c r="E162" s="1">
        <f t="shared" si="10"/>
        <v>35.318359375</v>
      </c>
    </row>
    <row r="163" spans="3:5" x14ac:dyDescent="0.25">
      <c r="C163" s="1">
        <f>28375</f>
        <v>28375</v>
      </c>
      <c r="D163" s="1">
        <f t="shared" si="9"/>
        <v>36166</v>
      </c>
      <c r="E163" s="1">
        <f t="shared" si="10"/>
        <v>35.318359375</v>
      </c>
    </row>
    <row r="164" spans="3:5" x14ac:dyDescent="0.25">
      <c r="C164" s="1">
        <f>28530</f>
        <v>28530</v>
      </c>
      <c r="D164" s="1">
        <f t="shared" si="9"/>
        <v>36166</v>
      </c>
      <c r="E164" s="1">
        <f t="shared" si="10"/>
        <v>35.318359375</v>
      </c>
    </row>
    <row r="165" spans="3:5" x14ac:dyDescent="0.25">
      <c r="C165" s="1">
        <f>28691</f>
        <v>28691</v>
      </c>
      <c r="D165" s="1">
        <f>36167</f>
        <v>36167</v>
      </c>
      <c r="E165" s="1">
        <f>35.3193359375</f>
        <v>35.3193359375</v>
      </c>
    </row>
    <row r="166" spans="3:5" x14ac:dyDescent="0.25">
      <c r="C166" s="1">
        <f>28822</f>
        <v>28822</v>
      </c>
      <c r="D166" s="1">
        <f>36166</f>
        <v>36166</v>
      </c>
      <c r="E166" s="1">
        <f>35.318359375</f>
        <v>35.318359375</v>
      </c>
    </row>
    <row r="167" spans="3:5" x14ac:dyDescent="0.25">
      <c r="C167" s="1">
        <f>29030</f>
        <v>29030</v>
      </c>
      <c r="D167" s="1">
        <f>36167</f>
        <v>36167</v>
      </c>
      <c r="E167" s="1">
        <f>35.3193359375</f>
        <v>35.3193359375</v>
      </c>
    </row>
    <row r="168" spans="3:5" x14ac:dyDescent="0.25">
      <c r="C168" s="1">
        <f>29208</f>
        <v>29208</v>
      </c>
      <c r="D168" s="1">
        <f>36166</f>
        <v>36166</v>
      </c>
      <c r="E168" s="1">
        <f>35.318359375</f>
        <v>35.318359375</v>
      </c>
    </row>
    <row r="169" spans="3:5" x14ac:dyDescent="0.25">
      <c r="C169" s="1">
        <f>29352</f>
        <v>29352</v>
      </c>
      <c r="D169" s="1">
        <f>36166</f>
        <v>36166</v>
      </c>
      <c r="E169" s="1">
        <f>35.318359375</f>
        <v>35.318359375</v>
      </c>
    </row>
    <row r="170" spans="3:5" x14ac:dyDescent="0.25">
      <c r="C170" s="1">
        <f>29481</f>
        <v>29481</v>
      </c>
      <c r="D170" s="1">
        <f>36166</f>
        <v>36166</v>
      </c>
      <c r="E170" s="1">
        <f>35.318359375</f>
        <v>35.318359375</v>
      </c>
    </row>
    <row r="171" spans="3:5" x14ac:dyDescent="0.25">
      <c r="C171" s="1">
        <f>29640</f>
        <v>29640</v>
      </c>
      <c r="D171" s="1">
        <f>36166</f>
        <v>36166</v>
      </c>
      <c r="E171" s="1">
        <f>35.318359375</f>
        <v>35.318359375</v>
      </c>
    </row>
    <row r="172" spans="3:5" x14ac:dyDescent="0.25">
      <c r="C172" s="1">
        <f>29799</f>
        <v>29799</v>
      </c>
      <c r="D172" s="1">
        <f>36166</f>
        <v>36166</v>
      </c>
      <c r="E172" s="1">
        <f>35.318359375</f>
        <v>35.318359375</v>
      </c>
    </row>
    <row r="173" spans="3:5" x14ac:dyDescent="0.25">
      <c r="C173" s="1">
        <f>30012</f>
        <v>30012</v>
      </c>
      <c r="D173" s="1">
        <f>35982</f>
        <v>35982</v>
      </c>
      <c r="E173" s="1">
        <f>35.138671875</f>
        <v>35.138671875</v>
      </c>
    </row>
    <row r="174" spans="3:5" x14ac:dyDescent="0.25">
      <c r="C174" s="1">
        <f>30184</f>
        <v>30184</v>
      </c>
      <c r="D174" s="1">
        <f>35982</f>
        <v>35982</v>
      </c>
      <c r="E174" s="1">
        <f>35.138671875</f>
        <v>35.138671875</v>
      </c>
    </row>
    <row r="175" spans="3:5" x14ac:dyDescent="0.25">
      <c r="C175" s="1">
        <f>30315</f>
        <v>30315</v>
      </c>
      <c r="D175" s="1">
        <f>35982</f>
        <v>35982</v>
      </c>
      <c r="E175" s="1">
        <f>35.138671875</f>
        <v>35.138671875</v>
      </c>
    </row>
    <row r="176" spans="3:5" x14ac:dyDescent="0.25">
      <c r="C176" s="1">
        <f>30506</f>
        <v>30506</v>
      </c>
      <c r="D176" s="1">
        <f>35987</f>
        <v>35987</v>
      </c>
      <c r="E176" s="1">
        <f>35.1435546875</f>
        <v>35.1435546875</v>
      </c>
    </row>
    <row r="177" spans="3:5" x14ac:dyDescent="0.25">
      <c r="C177" s="1">
        <f>30625</f>
        <v>30625</v>
      </c>
      <c r="D177" s="1">
        <f>35986</f>
        <v>35986</v>
      </c>
      <c r="E177" s="1">
        <f>35.142578125</f>
        <v>35.142578125</v>
      </c>
    </row>
    <row r="178" spans="3:5" x14ac:dyDescent="0.25">
      <c r="C178" s="1">
        <f>30784</f>
        <v>30784</v>
      </c>
      <c r="D178" s="1">
        <f>35987</f>
        <v>35987</v>
      </c>
      <c r="E178" s="1">
        <f>35.1435546875</f>
        <v>35.1435546875</v>
      </c>
    </row>
    <row r="179" spans="3:5" x14ac:dyDescent="0.25">
      <c r="C179" s="1">
        <f>30948</f>
        <v>30948</v>
      </c>
      <c r="D179" s="1">
        <f>35986</f>
        <v>35986</v>
      </c>
      <c r="E179" s="1">
        <f>35.142578125</f>
        <v>35.142578125</v>
      </c>
    </row>
    <row r="180" spans="3:5" x14ac:dyDescent="0.25">
      <c r="C180" s="1">
        <f>31105</f>
        <v>31105</v>
      </c>
      <c r="D180" s="1">
        <f>35986</f>
        <v>35986</v>
      </c>
      <c r="E180" s="1">
        <f>35.142578125</f>
        <v>35.142578125</v>
      </c>
    </row>
    <row r="181" spans="3:5" x14ac:dyDescent="0.25">
      <c r="C181" s="1">
        <f>31276</f>
        <v>31276</v>
      </c>
      <c r="D181" s="1">
        <f>36102</f>
        <v>36102</v>
      </c>
      <c r="E181" s="1">
        <f>35.255859375</f>
        <v>35.255859375</v>
      </c>
    </row>
    <row r="182" spans="3:5" x14ac:dyDescent="0.25">
      <c r="C182" s="1">
        <f>31436</f>
        <v>31436</v>
      </c>
      <c r="D182" s="1">
        <f t="shared" ref="D182:D189" si="11">36138</f>
        <v>36138</v>
      </c>
      <c r="E182" s="1">
        <f t="shared" ref="E182:E189" si="12">35.291015625</f>
        <v>35.291015625</v>
      </c>
    </row>
    <row r="183" spans="3:5" x14ac:dyDescent="0.25">
      <c r="C183" s="1">
        <f>31621</f>
        <v>31621</v>
      </c>
      <c r="D183" s="1">
        <f t="shared" si="11"/>
        <v>36138</v>
      </c>
      <c r="E183" s="1">
        <f t="shared" si="12"/>
        <v>35.291015625</v>
      </c>
    </row>
    <row r="184" spans="3:5" x14ac:dyDescent="0.25">
      <c r="C184" s="1">
        <f>31773</f>
        <v>31773</v>
      </c>
      <c r="D184" s="1">
        <f t="shared" si="11"/>
        <v>36138</v>
      </c>
      <c r="E184" s="1">
        <f t="shared" si="12"/>
        <v>35.291015625</v>
      </c>
    </row>
    <row r="185" spans="3:5" x14ac:dyDescent="0.25">
      <c r="C185" s="1">
        <f>31979</f>
        <v>31979</v>
      </c>
      <c r="D185" s="1">
        <f t="shared" si="11"/>
        <v>36138</v>
      </c>
      <c r="E185" s="1">
        <f t="shared" si="12"/>
        <v>35.291015625</v>
      </c>
    </row>
    <row r="186" spans="3:5" x14ac:dyDescent="0.25">
      <c r="C186" s="1">
        <f>32164</f>
        <v>32164</v>
      </c>
      <c r="D186" s="1">
        <f t="shared" si="11"/>
        <v>36138</v>
      </c>
      <c r="E186" s="1">
        <f t="shared" si="12"/>
        <v>35.291015625</v>
      </c>
    </row>
    <row r="187" spans="3:5" x14ac:dyDescent="0.25">
      <c r="C187" s="1">
        <f>32368</f>
        <v>32368</v>
      </c>
      <c r="D187" s="1">
        <f t="shared" si="11"/>
        <v>36138</v>
      </c>
      <c r="E187" s="1">
        <f t="shared" si="12"/>
        <v>35.291015625</v>
      </c>
    </row>
    <row r="188" spans="3:5" x14ac:dyDescent="0.25">
      <c r="C188" s="1">
        <f>32558</f>
        <v>32558</v>
      </c>
      <c r="D188" s="1">
        <f t="shared" si="11"/>
        <v>36138</v>
      </c>
      <c r="E188" s="1">
        <f t="shared" si="12"/>
        <v>35.291015625</v>
      </c>
    </row>
    <row r="189" spans="3:5" x14ac:dyDescent="0.25">
      <c r="C189" s="1">
        <f>32794</f>
        <v>32794</v>
      </c>
      <c r="D189" s="1">
        <f t="shared" si="11"/>
        <v>36138</v>
      </c>
      <c r="E189" s="1">
        <f t="shared" si="12"/>
        <v>35.291015625</v>
      </c>
    </row>
    <row r="190" spans="3:5" x14ac:dyDescent="0.25">
      <c r="C190" s="1">
        <f>32988</f>
        <v>32988</v>
      </c>
      <c r="D190" s="1">
        <f>36174</f>
        <v>36174</v>
      </c>
      <c r="E190" s="1">
        <f>35.326171875</f>
        <v>35.326171875</v>
      </c>
    </row>
    <row r="191" spans="3:5" x14ac:dyDescent="0.25">
      <c r="C191" s="1">
        <f>33167</f>
        <v>33167</v>
      </c>
      <c r="D191" s="1">
        <f>35986</f>
        <v>35986</v>
      </c>
      <c r="E191" s="1">
        <f>35.142578125</f>
        <v>35.142578125</v>
      </c>
    </row>
    <row r="192" spans="3:5" x14ac:dyDescent="0.25">
      <c r="C192" s="1">
        <f>33329</f>
        <v>33329</v>
      </c>
      <c r="D192" s="1">
        <f>35986</f>
        <v>35986</v>
      </c>
      <c r="E192" s="1">
        <f>35.142578125</f>
        <v>35.142578125</v>
      </c>
    </row>
    <row r="193" spans="3:5" x14ac:dyDescent="0.25">
      <c r="C193" s="1">
        <f>33511</f>
        <v>33511</v>
      </c>
      <c r="D193" s="1">
        <f>36062</f>
        <v>36062</v>
      </c>
      <c r="E193" s="1">
        <f>35.216796875</f>
        <v>35.216796875</v>
      </c>
    </row>
    <row r="194" spans="3:5" x14ac:dyDescent="0.25">
      <c r="C194" s="1">
        <f>33660</f>
        <v>33660</v>
      </c>
      <c r="D194" s="1">
        <f>36062</f>
        <v>36062</v>
      </c>
      <c r="E194" s="1">
        <f>35.216796875</f>
        <v>35.216796875</v>
      </c>
    </row>
    <row r="195" spans="3:5" x14ac:dyDescent="0.25">
      <c r="C195" s="1">
        <f>33816</f>
        <v>33816</v>
      </c>
      <c r="D195" s="1">
        <f>36062</f>
        <v>36062</v>
      </c>
      <c r="E195" s="1">
        <f>35.216796875</f>
        <v>35.216796875</v>
      </c>
    </row>
    <row r="196" spans="3:5" x14ac:dyDescent="0.25">
      <c r="C196" s="1">
        <f>33946</f>
        <v>33946</v>
      </c>
      <c r="D196" s="1">
        <f>36062</f>
        <v>36062</v>
      </c>
      <c r="E196" s="1">
        <f>35.216796875</f>
        <v>35.216796875</v>
      </c>
    </row>
    <row r="197" spans="3:5" x14ac:dyDescent="0.25">
      <c r="C197" s="1">
        <f>34066</f>
        <v>34066</v>
      </c>
      <c r="D197" s="1">
        <f>36090</f>
        <v>36090</v>
      </c>
      <c r="E197" s="1">
        <f>35.244140625</f>
        <v>35.244140625</v>
      </c>
    </row>
    <row r="198" spans="3:5" x14ac:dyDescent="0.25">
      <c r="C198" s="1">
        <f>34205</f>
        <v>34205</v>
      </c>
      <c r="D198" s="1">
        <f>36090</f>
        <v>36090</v>
      </c>
      <c r="E198" s="1">
        <f>35.244140625</f>
        <v>35.244140625</v>
      </c>
    </row>
    <row r="199" spans="3:5" x14ac:dyDescent="0.25">
      <c r="C199" s="1">
        <f>34371</f>
        <v>34371</v>
      </c>
      <c r="D199" s="1">
        <f>36090</f>
        <v>36090</v>
      </c>
      <c r="E199" s="1">
        <f>35.244140625</f>
        <v>35.244140625</v>
      </c>
    </row>
    <row r="200" spans="3:5" x14ac:dyDescent="0.25">
      <c r="C200" s="1">
        <f>34520</f>
        <v>34520</v>
      </c>
      <c r="D200" s="1">
        <f>36106</f>
        <v>36106</v>
      </c>
      <c r="E200" s="1">
        <f>35.259765625</f>
        <v>35.259765625</v>
      </c>
    </row>
    <row r="201" spans="3:5" x14ac:dyDescent="0.25">
      <c r="C201" s="1">
        <f>34636</f>
        <v>34636</v>
      </c>
      <c r="D201" s="1">
        <f>36106</f>
        <v>36106</v>
      </c>
      <c r="E201" s="1">
        <f>35.259765625</f>
        <v>35.259765625</v>
      </c>
    </row>
    <row r="202" spans="3:5" x14ac:dyDescent="0.25">
      <c r="C202" s="1">
        <f>34766</f>
        <v>34766</v>
      </c>
      <c r="D202" s="1">
        <f>36107</f>
        <v>36107</v>
      </c>
      <c r="E202" s="1">
        <f>35.2607421875</f>
        <v>35.2607421875</v>
      </c>
    </row>
    <row r="203" spans="3:5" x14ac:dyDescent="0.25">
      <c r="C203" s="1">
        <f>34884</f>
        <v>34884</v>
      </c>
      <c r="D203" s="1">
        <f>36106</f>
        <v>36106</v>
      </c>
      <c r="E203" s="1">
        <f>35.259765625</f>
        <v>35.259765625</v>
      </c>
    </row>
    <row r="204" spans="3:5" x14ac:dyDescent="0.25">
      <c r="C204" s="1">
        <f>35050</f>
        <v>35050</v>
      </c>
      <c r="D204" s="1">
        <f>36131</f>
        <v>36131</v>
      </c>
      <c r="E204" s="1">
        <f>35.2841796875</f>
        <v>35.2841796875</v>
      </c>
    </row>
    <row r="205" spans="3:5" x14ac:dyDescent="0.25">
      <c r="C205" s="1">
        <f>35170</f>
        <v>35170</v>
      </c>
      <c r="D205" s="1">
        <f>36130</f>
        <v>36130</v>
      </c>
      <c r="E205" s="1">
        <f>35.283203125</f>
        <v>35.283203125</v>
      </c>
    </row>
    <row r="206" spans="3:5" x14ac:dyDescent="0.25">
      <c r="C206" s="1">
        <f>35334</f>
        <v>35334</v>
      </c>
      <c r="D206" s="1">
        <f>36131</f>
        <v>36131</v>
      </c>
      <c r="E206" s="1">
        <f>35.2841796875</f>
        <v>35.2841796875</v>
      </c>
    </row>
    <row r="207" spans="3:5" x14ac:dyDescent="0.25">
      <c r="C207" s="1">
        <f>35502</f>
        <v>35502</v>
      </c>
      <c r="D207" s="1">
        <f>36130</f>
        <v>36130</v>
      </c>
      <c r="E207" s="1">
        <f>35.283203125</f>
        <v>35.283203125</v>
      </c>
    </row>
    <row r="208" spans="3:5" x14ac:dyDescent="0.25">
      <c r="C208" s="1">
        <f>35669</f>
        <v>35669</v>
      </c>
      <c r="D208" s="1">
        <f>36147</f>
        <v>36147</v>
      </c>
      <c r="E208" s="1">
        <f>35.2998046875</f>
        <v>35.2998046875</v>
      </c>
    </row>
    <row r="209" spans="3:5" x14ac:dyDescent="0.25">
      <c r="C209" s="1">
        <f>35827</f>
        <v>35827</v>
      </c>
      <c r="D209" s="1">
        <f>36146</f>
        <v>36146</v>
      </c>
      <c r="E209" s="1">
        <f>35.298828125</f>
        <v>35.298828125</v>
      </c>
    </row>
    <row r="210" spans="3:5" x14ac:dyDescent="0.25">
      <c r="C210" s="1">
        <f>36005</f>
        <v>36005</v>
      </c>
      <c r="D210" s="1">
        <f>36150</f>
        <v>36150</v>
      </c>
      <c r="E210" s="1">
        <f>35.302734375</f>
        <v>35.302734375</v>
      </c>
    </row>
    <row r="211" spans="3:5" x14ac:dyDescent="0.25">
      <c r="C211" s="1">
        <f>36196</f>
        <v>36196</v>
      </c>
      <c r="D211" s="1">
        <f>36150</f>
        <v>36150</v>
      </c>
      <c r="E211" s="1">
        <f>35.302734375</f>
        <v>35.302734375</v>
      </c>
    </row>
    <row r="212" spans="3:5" x14ac:dyDescent="0.25">
      <c r="C212" s="1">
        <f>36320</f>
        <v>36320</v>
      </c>
      <c r="D212" s="1">
        <f>36150</f>
        <v>36150</v>
      </c>
      <c r="E212" s="1">
        <f>35.302734375</f>
        <v>35.302734375</v>
      </c>
    </row>
    <row r="213" spans="3:5" x14ac:dyDescent="0.25">
      <c r="C213" s="1">
        <f>36446</f>
        <v>36446</v>
      </c>
      <c r="D213" s="1">
        <f>36150</f>
        <v>36150</v>
      </c>
      <c r="E213" s="1">
        <f>35.302734375</f>
        <v>35.302734375</v>
      </c>
    </row>
    <row r="214" spans="3:5" x14ac:dyDescent="0.25">
      <c r="C214" s="1">
        <f>36578</f>
        <v>36578</v>
      </c>
      <c r="D214" s="1">
        <f>36158</f>
        <v>36158</v>
      </c>
      <c r="E214" s="1">
        <f>35.310546875</f>
        <v>35.310546875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2016-01-08T15:46:55Z</cp:lastPrinted>
  <dcterms:created xsi:type="dcterms:W3CDTF">2016-01-08T15:46:55Z</dcterms:created>
  <dcterms:modified xsi:type="dcterms:W3CDTF">2016-01-08T15:45:10Z</dcterms:modified>
</cp:coreProperties>
</file>