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Titanium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I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<sst xmlns="http://schemas.openxmlformats.org/spreadsheetml/2006/main" count="9" uniqueCount="9">
  <si>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</si>
  <si>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</si>
  <si>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</si>
  <si>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</si>
  <si>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326(110x)</t>
  </si>
  <si>
    <t>AVERAGE: 162(221x)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</si>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</sst>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Sheet1!$A$2:$A$111</c:f>
              <c:numCache>
                <c:formatCode>General</c:formatCode>
                <c:ptCount val="110"/>
                <c:pt idx="0">
                  <c:v>600</c:v>
                </c:pt>
                <c:pt idx="1">
                  <c:v>946</c:v>
                </c:pt>
                <c:pt idx="2">
                  <c:v>1238</c:v>
                </c:pt>
                <c:pt idx="3">
                  <c:v>1555</c:v>
                </c:pt>
                <c:pt idx="4">
                  <c:v>1872</c:v>
                </c:pt>
                <c:pt idx="5">
                  <c:v>2160</c:v>
                </c:pt>
                <c:pt idx="6">
                  <c:v>2475</c:v>
                </c:pt>
                <c:pt idx="7">
                  <c:v>2753</c:v>
                </c:pt>
                <c:pt idx="8">
                  <c:v>3067</c:v>
                </c:pt>
                <c:pt idx="9">
                  <c:v>3378</c:v>
                </c:pt>
                <c:pt idx="10">
                  <c:v>3734</c:v>
                </c:pt>
                <c:pt idx="11">
                  <c:v>4087</c:v>
                </c:pt>
                <c:pt idx="12">
                  <c:v>4411</c:v>
                </c:pt>
                <c:pt idx="13">
                  <c:v>4744</c:v>
                </c:pt>
                <c:pt idx="14">
                  <c:v>5096</c:v>
                </c:pt>
                <c:pt idx="15">
                  <c:v>5423</c:v>
                </c:pt>
                <c:pt idx="16">
                  <c:v>5774</c:v>
                </c:pt>
                <c:pt idx="17">
                  <c:v>6109</c:v>
                </c:pt>
                <c:pt idx="18">
                  <c:v>6425</c:v>
                </c:pt>
                <c:pt idx="19">
                  <c:v>6734</c:v>
                </c:pt>
                <c:pt idx="20">
                  <c:v>7059</c:v>
                </c:pt>
                <c:pt idx="21">
                  <c:v>7339</c:v>
                </c:pt>
                <c:pt idx="22">
                  <c:v>7622</c:v>
                </c:pt>
                <c:pt idx="23">
                  <c:v>7936</c:v>
                </c:pt>
                <c:pt idx="24">
                  <c:v>8253</c:v>
                </c:pt>
                <c:pt idx="25">
                  <c:v>8587</c:v>
                </c:pt>
                <c:pt idx="26">
                  <c:v>8910</c:v>
                </c:pt>
                <c:pt idx="27">
                  <c:v>9243</c:v>
                </c:pt>
                <c:pt idx="28">
                  <c:v>9573</c:v>
                </c:pt>
                <c:pt idx="29">
                  <c:v>9880</c:v>
                </c:pt>
                <c:pt idx="30">
                  <c:v>10212</c:v>
                </c:pt>
                <c:pt idx="31">
                  <c:v>10569</c:v>
                </c:pt>
                <c:pt idx="32">
                  <c:v>11016</c:v>
                </c:pt>
                <c:pt idx="33">
                  <c:v>11501</c:v>
                </c:pt>
                <c:pt idx="34">
                  <c:v>11820</c:v>
                </c:pt>
                <c:pt idx="35">
                  <c:v>12192</c:v>
                </c:pt>
                <c:pt idx="36">
                  <c:v>12596</c:v>
                </c:pt>
                <c:pt idx="37">
                  <c:v>13035</c:v>
                </c:pt>
                <c:pt idx="38">
                  <c:v>13419</c:v>
                </c:pt>
                <c:pt idx="39">
                  <c:v>13826</c:v>
                </c:pt>
                <c:pt idx="40">
                  <c:v>14247</c:v>
                </c:pt>
                <c:pt idx="41">
                  <c:v>14619</c:v>
                </c:pt>
                <c:pt idx="42">
                  <c:v>14927</c:v>
                </c:pt>
                <c:pt idx="43">
                  <c:v>15223</c:v>
                </c:pt>
                <c:pt idx="44">
                  <c:v>15499</c:v>
                </c:pt>
                <c:pt idx="45">
                  <c:v>15832</c:v>
                </c:pt>
                <c:pt idx="46">
                  <c:v>16171</c:v>
                </c:pt>
                <c:pt idx="47">
                  <c:v>16518</c:v>
                </c:pt>
                <c:pt idx="48">
                  <c:v>17051</c:v>
                </c:pt>
                <c:pt idx="49">
                  <c:v>17546</c:v>
                </c:pt>
                <c:pt idx="50">
                  <c:v>17851</c:v>
                </c:pt>
                <c:pt idx="51">
                  <c:v>18147</c:v>
                </c:pt>
                <c:pt idx="52">
                  <c:v>18439</c:v>
                </c:pt>
                <c:pt idx="53">
                  <c:v>18767</c:v>
                </c:pt>
                <c:pt idx="54">
                  <c:v>19091</c:v>
                </c:pt>
                <c:pt idx="55">
                  <c:v>19392</c:v>
                </c:pt>
                <c:pt idx="56">
                  <c:v>19729</c:v>
                </c:pt>
                <c:pt idx="57">
                  <c:v>20087</c:v>
                </c:pt>
                <c:pt idx="58">
                  <c:v>20441</c:v>
                </c:pt>
                <c:pt idx="59">
                  <c:v>20766</c:v>
                </c:pt>
                <c:pt idx="60">
                  <c:v>21044</c:v>
                </c:pt>
                <c:pt idx="61">
                  <c:v>21391</c:v>
                </c:pt>
                <c:pt idx="62">
                  <c:v>21750</c:v>
                </c:pt>
                <c:pt idx="63">
                  <c:v>22102</c:v>
                </c:pt>
                <c:pt idx="64">
                  <c:v>22387</c:v>
                </c:pt>
                <c:pt idx="65">
                  <c:v>22665</c:v>
                </c:pt>
                <c:pt idx="66">
                  <c:v>22952</c:v>
                </c:pt>
                <c:pt idx="67">
                  <c:v>23244</c:v>
                </c:pt>
                <c:pt idx="68">
                  <c:v>23531</c:v>
                </c:pt>
                <c:pt idx="69">
                  <c:v>23803</c:v>
                </c:pt>
                <c:pt idx="70">
                  <c:v>24125</c:v>
                </c:pt>
                <c:pt idx="71">
                  <c:v>24445</c:v>
                </c:pt>
                <c:pt idx="72">
                  <c:v>24754</c:v>
                </c:pt>
                <c:pt idx="73">
                  <c:v>25068</c:v>
                </c:pt>
                <c:pt idx="74">
                  <c:v>25412</c:v>
                </c:pt>
                <c:pt idx="75">
                  <c:v>25802</c:v>
                </c:pt>
                <c:pt idx="76">
                  <c:v>26158</c:v>
                </c:pt>
                <c:pt idx="77">
                  <c:v>26511</c:v>
                </c:pt>
                <c:pt idx="78">
                  <c:v>26818</c:v>
                </c:pt>
                <c:pt idx="79">
                  <c:v>27124</c:v>
                </c:pt>
                <c:pt idx="80">
                  <c:v>27478</c:v>
                </c:pt>
                <c:pt idx="81">
                  <c:v>27836</c:v>
                </c:pt>
                <c:pt idx="82">
                  <c:v>28197</c:v>
                </c:pt>
                <c:pt idx="83">
                  <c:v>28516</c:v>
                </c:pt>
                <c:pt idx="84">
                  <c:v>28899</c:v>
                </c:pt>
                <c:pt idx="85">
                  <c:v>29294</c:v>
                </c:pt>
                <c:pt idx="86">
                  <c:v>29690</c:v>
                </c:pt>
                <c:pt idx="87">
                  <c:v>29985</c:v>
                </c:pt>
                <c:pt idx="88">
                  <c:v>30261</c:v>
                </c:pt>
                <c:pt idx="89">
                  <c:v>30535</c:v>
                </c:pt>
                <c:pt idx="90">
                  <c:v>30843</c:v>
                </c:pt>
                <c:pt idx="91">
                  <c:v>31180</c:v>
                </c:pt>
                <c:pt idx="92">
                  <c:v>31458</c:v>
                </c:pt>
                <c:pt idx="93">
                  <c:v>31737</c:v>
                </c:pt>
                <c:pt idx="94">
                  <c:v>32027</c:v>
                </c:pt>
                <c:pt idx="95">
                  <c:v>32300</c:v>
                </c:pt>
                <c:pt idx="96">
                  <c:v>32579</c:v>
                </c:pt>
                <c:pt idx="97">
                  <c:v>32874</c:v>
                </c:pt>
                <c:pt idx="98">
                  <c:v>33151</c:v>
                </c:pt>
                <c:pt idx="99">
                  <c:v>33452</c:v>
                </c:pt>
                <c:pt idx="100">
                  <c:v>33720</c:v>
                </c:pt>
                <c:pt idx="101">
                  <c:v>33999</c:v>
                </c:pt>
                <c:pt idx="102">
                  <c:v>34313</c:v>
                </c:pt>
                <c:pt idx="103">
                  <c:v>34633</c:v>
                </c:pt>
                <c:pt idx="104">
                  <c:v>34969</c:v>
                </c:pt>
                <c:pt idx="105">
                  <c:v>35304</c:v>
                </c:pt>
                <c:pt idx="106">
                  <c:v>35638</c:v>
                </c:pt>
                <c:pt idx="107">
                  <c:v>35928</c:v>
                </c:pt>
                <c:pt idx="108">
                  <c:v>36214</c:v>
                </c:pt>
                <c:pt idx="109">
                  <c:v>36483</c:v>
                </c:pt>
              </c:numCache>
            </c:numRef>
          </c:cat>
          <c:val>
            <c:numRef>
              <c:f>Sheet1!$B$2:$B$111</c:f>
              <c:numCache>
                <c:formatCode>General</c:formatCode>
                <c:ptCount val="110"/>
                <c:pt idx="0">
                  <c:v>0</c:v>
                </c:pt>
                <c:pt idx="1">
                  <c:v>24</c:v>
                </c:pt>
                <c:pt idx="2">
                  <c:v>31</c:v>
                </c:pt>
                <c:pt idx="3">
                  <c:v>26</c:v>
                </c:pt>
                <c:pt idx="4">
                  <c:v>19</c:v>
                </c:pt>
                <c:pt idx="5">
                  <c:v>9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26</c:v>
                </c:pt>
                <c:pt idx="19">
                  <c:v>31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51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</c:v>
                </c:pt>
                <c:pt idx="71">
                  <c:v>0</c:v>
                </c:pt>
                <c:pt idx="72">
                  <c:v>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1632"/>
        <c:axId val="-1944642480"/>
      </c:lineChart>
      <c:catAx>
        <c:axId val="-126163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94464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6424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26163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Sheet1!$C$2:$C$222</c:f>
              <c:numCache>
                <c:formatCode>General</c:formatCode>
                <c:ptCount val="221"/>
                <c:pt idx="0">
                  <c:v>662</c:v>
                </c:pt>
                <c:pt idx="1">
                  <c:v>833</c:v>
                </c:pt>
                <c:pt idx="2">
                  <c:v>1026</c:v>
                </c:pt>
                <c:pt idx="3">
                  <c:v>1129</c:v>
                </c:pt>
                <c:pt idx="4">
                  <c:v>1262</c:v>
                </c:pt>
                <c:pt idx="5">
                  <c:v>1431</c:v>
                </c:pt>
                <c:pt idx="6">
                  <c:v>1689</c:v>
                </c:pt>
                <c:pt idx="7">
                  <c:v>1841</c:v>
                </c:pt>
                <c:pt idx="8">
                  <c:v>2000</c:v>
                </c:pt>
                <c:pt idx="9">
                  <c:v>2162</c:v>
                </c:pt>
                <c:pt idx="10">
                  <c:v>2324</c:v>
                </c:pt>
                <c:pt idx="11">
                  <c:v>2447</c:v>
                </c:pt>
                <c:pt idx="12">
                  <c:v>2607</c:v>
                </c:pt>
                <c:pt idx="13">
                  <c:v>2766</c:v>
                </c:pt>
                <c:pt idx="14">
                  <c:v>2897</c:v>
                </c:pt>
                <c:pt idx="15">
                  <c:v>3079</c:v>
                </c:pt>
                <c:pt idx="16">
                  <c:v>3221</c:v>
                </c:pt>
                <c:pt idx="17">
                  <c:v>3383</c:v>
                </c:pt>
                <c:pt idx="18">
                  <c:v>3544</c:v>
                </c:pt>
                <c:pt idx="19">
                  <c:v>3717</c:v>
                </c:pt>
                <c:pt idx="20">
                  <c:v>3884</c:v>
                </c:pt>
                <c:pt idx="21">
                  <c:v>4048</c:v>
                </c:pt>
                <c:pt idx="22">
                  <c:v>4199</c:v>
                </c:pt>
                <c:pt idx="23">
                  <c:v>4350</c:v>
                </c:pt>
                <c:pt idx="24">
                  <c:v>4531</c:v>
                </c:pt>
                <c:pt idx="25">
                  <c:v>4678</c:v>
                </c:pt>
                <c:pt idx="26">
                  <c:v>4857</c:v>
                </c:pt>
                <c:pt idx="27">
                  <c:v>5035</c:v>
                </c:pt>
                <c:pt idx="28">
                  <c:v>5215</c:v>
                </c:pt>
                <c:pt idx="29">
                  <c:v>5400</c:v>
                </c:pt>
                <c:pt idx="30">
                  <c:v>5576</c:v>
                </c:pt>
                <c:pt idx="31">
                  <c:v>5762</c:v>
                </c:pt>
                <c:pt idx="32">
                  <c:v>6004</c:v>
                </c:pt>
                <c:pt idx="33">
                  <c:v>6166</c:v>
                </c:pt>
                <c:pt idx="34">
                  <c:v>6332</c:v>
                </c:pt>
                <c:pt idx="35">
                  <c:v>6457</c:v>
                </c:pt>
                <c:pt idx="36">
                  <c:v>6611</c:v>
                </c:pt>
                <c:pt idx="37">
                  <c:v>6799</c:v>
                </c:pt>
                <c:pt idx="38">
                  <c:v>6992</c:v>
                </c:pt>
                <c:pt idx="39">
                  <c:v>7132</c:v>
                </c:pt>
                <c:pt idx="40">
                  <c:v>7293</c:v>
                </c:pt>
                <c:pt idx="41">
                  <c:v>7435</c:v>
                </c:pt>
                <c:pt idx="42">
                  <c:v>7631</c:v>
                </c:pt>
                <c:pt idx="43">
                  <c:v>7836</c:v>
                </c:pt>
                <c:pt idx="44">
                  <c:v>8029</c:v>
                </c:pt>
                <c:pt idx="45">
                  <c:v>8157</c:v>
                </c:pt>
                <c:pt idx="46">
                  <c:v>8283</c:v>
                </c:pt>
                <c:pt idx="47">
                  <c:v>8428</c:v>
                </c:pt>
                <c:pt idx="48">
                  <c:v>8597</c:v>
                </c:pt>
                <c:pt idx="49">
                  <c:v>8748</c:v>
                </c:pt>
                <c:pt idx="50">
                  <c:v>8891</c:v>
                </c:pt>
                <c:pt idx="51">
                  <c:v>9050</c:v>
                </c:pt>
                <c:pt idx="52">
                  <c:v>9274</c:v>
                </c:pt>
                <c:pt idx="53">
                  <c:v>9434</c:v>
                </c:pt>
                <c:pt idx="54">
                  <c:v>9613</c:v>
                </c:pt>
                <c:pt idx="55">
                  <c:v>9752</c:v>
                </c:pt>
                <c:pt idx="56">
                  <c:v>9930</c:v>
                </c:pt>
                <c:pt idx="57">
                  <c:v>10090</c:v>
                </c:pt>
                <c:pt idx="58">
                  <c:v>10269</c:v>
                </c:pt>
                <c:pt idx="59">
                  <c:v>10404</c:v>
                </c:pt>
                <c:pt idx="60">
                  <c:v>10602</c:v>
                </c:pt>
                <c:pt idx="61">
                  <c:v>10798</c:v>
                </c:pt>
                <c:pt idx="62">
                  <c:v>11032</c:v>
                </c:pt>
                <c:pt idx="63">
                  <c:v>11316</c:v>
                </c:pt>
                <c:pt idx="64">
                  <c:v>11499</c:v>
                </c:pt>
                <c:pt idx="65">
                  <c:v>11662</c:v>
                </c:pt>
                <c:pt idx="66">
                  <c:v>11803</c:v>
                </c:pt>
                <c:pt idx="67">
                  <c:v>11951</c:v>
                </c:pt>
                <c:pt idx="68">
                  <c:v>12187</c:v>
                </c:pt>
                <c:pt idx="69">
                  <c:v>12372</c:v>
                </c:pt>
                <c:pt idx="70">
                  <c:v>12537</c:v>
                </c:pt>
                <c:pt idx="71">
                  <c:v>12778</c:v>
                </c:pt>
                <c:pt idx="72">
                  <c:v>12978</c:v>
                </c:pt>
                <c:pt idx="73">
                  <c:v>13192</c:v>
                </c:pt>
                <c:pt idx="74">
                  <c:v>13407</c:v>
                </c:pt>
                <c:pt idx="75">
                  <c:v>13621</c:v>
                </c:pt>
                <c:pt idx="76">
                  <c:v>13834</c:v>
                </c:pt>
                <c:pt idx="77">
                  <c:v>14033</c:v>
                </c:pt>
                <c:pt idx="78">
                  <c:v>14215</c:v>
                </c:pt>
                <c:pt idx="79">
                  <c:v>14402</c:v>
                </c:pt>
                <c:pt idx="80">
                  <c:v>14568</c:v>
                </c:pt>
                <c:pt idx="81">
                  <c:v>14762</c:v>
                </c:pt>
                <c:pt idx="82">
                  <c:v>14922</c:v>
                </c:pt>
                <c:pt idx="83">
                  <c:v>15077</c:v>
                </c:pt>
                <c:pt idx="84">
                  <c:v>15244</c:v>
                </c:pt>
                <c:pt idx="85">
                  <c:v>15357</c:v>
                </c:pt>
                <c:pt idx="86">
                  <c:v>15473</c:v>
                </c:pt>
                <c:pt idx="87">
                  <c:v>15644</c:v>
                </c:pt>
                <c:pt idx="88">
                  <c:v>15814</c:v>
                </c:pt>
                <c:pt idx="89">
                  <c:v>15999</c:v>
                </c:pt>
                <c:pt idx="90">
                  <c:v>16201</c:v>
                </c:pt>
                <c:pt idx="91">
                  <c:v>16354</c:v>
                </c:pt>
                <c:pt idx="92">
                  <c:v>16529</c:v>
                </c:pt>
                <c:pt idx="93">
                  <c:v>16754</c:v>
                </c:pt>
                <c:pt idx="94">
                  <c:v>17011</c:v>
                </c:pt>
                <c:pt idx="95">
                  <c:v>17252</c:v>
                </c:pt>
                <c:pt idx="96">
                  <c:v>17513</c:v>
                </c:pt>
                <c:pt idx="97">
                  <c:v>17768</c:v>
                </c:pt>
                <c:pt idx="98">
                  <c:v>17935</c:v>
                </c:pt>
                <c:pt idx="99">
                  <c:v>18062</c:v>
                </c:pt>
                <c:pt idx="100">
                  <c:v>18237</c:v>
                </c:pt>
                <c:pt idx="101">
                  <c:v>18387</c:v>
                </c:pt>
                <c:pt idx="102">
                  <c:v>18562</c:v>
                </c:pt>
                <c:pt idx="103">
                  <c:v>18781</c:v>
                </c:pt>
                <c:pt idx="104">
                  <c:v>18932</c:v>
                </c:pt>
                <c:pt idx="105">
                  <c:v>19075</c:v>
                </c:pt>
                <c:pt idx="106">
                  <c:v>19245</c:v>
                </c:pt>
                <c:pt idx="107">
                  <c:v>19385</c:v>
                </c:pt>
                <c:pt idx="108">
                  <c:v>19540</c:v>
                </c:pt>
                <c:pt idx="109">
                  <c:v>19767</c:v>
                </c:pt>
                <c:pt idx="110">
                  <c:v>19925</c:v>
                </c:pt>
                <c:pt idx="111">
                  <c:v>20106</c:v>
                </c:pt>
                <c:pt idx="112">
                  <c:v>20271</c:v>
                </c:pt>
                <c:pt idx="113">
                  <c:v>20437</c:v>
                </c:pt>
                <c:pt idx="114">
                  <c:v>20682</c:v>
                </c:pt>
                <c:pt idx="115">
                  <c:v>20836</c:v>
                </c:pt>
                <c:pt idx="116">
                  <c:v>20956</c:v>
                </c:pt>
                <c:pt idx="117">
                  <c:v>21108</c:v>
                </c:pt>
                <c:pt idx="118">
                  <c:v>21280</c:v>
                </c:pt>
                <c:pt idx="119">
                  <c:v>21439</c:v>
                </c:pt>
                <c:pt idx="120">
                  <c:v>21585</c:v>
                </c:pt>
                <c:pt idx="121">
                  <c:v>21758</c:v>
                </c:pt>
                <c:pt idx="122">
                  <c:v>21974</c:v>
                </c:pt>
                <c:pt idx="123">
                  <c:v>22139</c:v>
                </c:pt>
                <c:pt idx="124">
                  <c:v>22259</c:v>
                </c:pt>
                <c:pt idx="125">
                  <c:v>22401</c:v>
                </c:pt>
                <c:pt idx="126">
                  <c:v>22525</c:v>
                </c:pt>
                <c:pt idx="127">
                  <c:v>22699</c:v>
                </c:pt>
                <c:pt idx="128">
                  <c:v>22841</c:v>
                </c:pt>
                <c:pt idx="129">
                  <c:v>23028</c:v>
                </c:pt>
                <c:pt idx="130">
                  <c:v>23157</c:v>
                </c:pt>
                <c:pt idx="131">
                  <c:v>23330</c:v>
                </c:pt>
                <c:pt idx="132">
                  <c:v>23496</c:v>
                </c:pt>
                <c:pt idx="133">
                  <c:v>23631</c:v>
                </c:pt>
                <c:pt idx="134">
                  <c:v>23810</c:v>
                </c:pt>
                <c:pt idx="135">
                  <c:v>24006</c:v>
                </c:pt>
                <c:pt idx="136">
                  <c:v>24147</c:v>
                </c:pt>
                <c:pt idx="137">
                  <c:v>24302</c:v>
                </c:pt>
                <c:pt idx="138">
                  <c:v>24487</c:v>
                </c:pt>
                <c:pt idx="139">
                  <c:v>24638</c:v>
                </c:pt>
                <c:pt idx="140">
                  <c:v>24816</c:v>
                </c:pt>
                <c:pt idx="141">
                  <c:v>24934</c:v>
                </c:pt>
                <c:pt idx="142">
                  <c:v>25103</c:v>
                </c:pt>
                <c:pt idx="143">
                  <c:v>25259</c:v>
                </c:pt>
                <c:pt idx="144">
                  <c:v>25442</c:v>
                </c:pt>
                <c:pt idx="145">
                  <c:v>25606</c:v>
                </c:pt>
                <c:pt idx="146">
                  <c:v>25787</c:v>
                </c:pt>
                <c:pt idx="147">
                  <c:v>25958</c:v>
                </c:pt>
                <c:pt idx="148">
                  <c:v>26138</c:v>
                </c:pt>
                <c:pt idx="149">
                  <c:v>26308</c:v>
                </c:pt>
                <c:pt idx="150">
                  <c:v>26490</c:v>
                </c:pt>
                <c:pt idx="151">
                  <c:v>26657</c:v>
                </c:pt>
                <c:pt idx="152">
                  <c:v>26808</c:v>
                </c:pt>
                <c:pt idx="153">
                  <c:v>26960</c:v>
                </c:pt>
                <c:pt idx="154">
                  <c:v>27117</c:v>
                </c:pt>
                <c:pt idx="155">
                  <c:v>27288</c:v>
                </c:pt>
                <c:pt idx="156">
                  <c:v>27478</c:v>
                </c:pt>
                <c:pt idx="157">
                  <c:v>27652</c:v>
                </c:pt>
                <c:pt idx="158">
                  <c:v>27839</c:v>
                </c:pt>
                <c:pt idx="159">
                  <c:v>27988</c:v>
                </c:pt>
                <c:pt idx="160">
                  <c:v>28131</c:v>
                </c:pt>
                <c:pt idx="161">
                  <c:v>28277</c:v>
                </c:pt>
                <c:pt idx="162">
                  <c:v>28410</c:v>
                </c:pt>
                <c:pt idx="163">
                  <c:v>28544</c:v>
                </c:pt>
                <c:pt idx="164">
                  <c:v>28713</c:v>
                </c:pt>
                <c:pt idx="165">
                  <c:v>28877</c:v>
                </c:pt>
                <c:pt idx="166">
                  <c:v>29095</c:v>
                </c:pt>
                <c:pt idx="167">
                  <c:v>29255</c:v>
                </c:pt>
                <c:pt idx="168">
                  <c:v>29448</c:v>
                </c:pt>
                <c:pt idx="169">
                  <c:v>29615</c:v>
                </c:pt>
                <c:pt idx="170">
                  <c:v>29786</c:v>
                </c:pt>
                <c:pt idx="171">
                  <c:v>29915</c:v>
                </c:pt>
                <c:pt idx="172">
                  <c:v>30066</c:v>
                </c:pt>
                <c:pt idx="173">
                  <c:v>30211</c:v>
                </c:pt>
                <c:pt idx="174">
                  <c:v>30334</c:v>
                </c:pt>
                <c:pt idx="175">
                  <c:v>30460</c:v>
                </c:pt>
                <c:pt idx="176">
                  <c:v>30584</c:v>
                </c:pt>
                <c:pt idx="177">
                  <c:v>30719</c:v>
                </c:pt>
                <c:pt idx="178">
                  <c:v>30855</c:v>
                </c:pt>
                <c:pt idx="179">
                  <c:v>31048</c:v>
                </c:pt>
                <c:pt idx="180">
                  <c:v>31186</c:v>
                </c:pt>
                <c:pt idx="181">
                  <c:v>31313</c:v>
                </c:pt>
                <c:pt idx="182">
                  <c:v>31439</c:v>
                </c:pt>
                <c:pt idx="183">
                  <c:v>31586</c:v>
                </c:pt>
                <c:pt idx="184">
                  <c:v>31710</c:v>
                </c:pt>
                <c:pt idx="185">
                  <c:v>31843</c:v>
                </c:pt>
                <c:pt idx="186">
                  <c:v>31968</c:v>
                </c:pt>
                <c:pt idx="187">
                  <c:v>32114</c:v>
                </c:pt>
                <c:pt idx="188">
                  <c:v>32242</c:v>
                </c:pt>
                <c:pt idx="189">
                  <c:v>32378</c:v>
                </c:pt>
                <c:pt idx="190">
                  <c:v>32504</c:v>
                </c:pt>
                <c:pt idx="191">
                  <c:v>32626</c:v>
                </c:pt>
                <c:pt idx="192">
                  <c:v>32741</c:v>
                </c:pt>
                <c:pt idx="193">
                  <c:v>32901</c:v>
                </c:pt>
                <c:pt idx="194">
                  <c:v>33033</c:v>
                </c:pt>
                <c:pt idx="195">
                  <c:v>33159</c:v>
                </c:pt>
                <c:pt idx="196">
                  <c:v>33293</c:v>
                </c:pt>
                <c:pt idx="197">
                  <c:v>33420</c:v>
                </c:pt>
                <c:pt idx="198">
                  <c:v>33554</c:v>
                </c:pt>
                <c:pt idx="199">
                  <c:v>33690</c:v>
                </c:pt>
                <c:pt idx="200">
                  <c:v>33808</c:v>
                </c:pt>
                <c:pt idx="201">
                  <c:v>33920</c:v>
                </c:pt>
                <c:pt idx="202">
                  <c:v>34034</c:v>
                </c:pt>
                <c:pt idx="203">
                  <c:v>34157</c:v>
                </c:pt>
                <c:pt idx="204">
                  <c:v>34293</c:v>
                </c:pt>
                <c:pt idx="205">
                  <c:v>34433</c:v>
                </c:pt>
                <c:pt idx="206">
                  <c:v>34574</c:v>
                </c:pt>
                <c:pt idx="207">
                  <c:v>34727</c:v>
                </c:pt>
                <c:pt idx="208">
                  <c:v>34894</c:v>
                </c:pt>
                <c:pt idx="209">
                  <c:v>35060</c:v>
                </c:pt>
                <c:pt idx="210">
                  <c:v>35199</c:v>
                </c:pt>
                <c:pt idx="211">
                  <c:v>35344</c:v>
                </c:pt>
                <c:pt idx="212">
                  <c:v>35511</c:v>
                </c:pt>
                <c:pt idx="213">
                  <c:v>35649</c:v>
                </c:pt>
                <c:pt idx="214">
                  <c:v>35779</c:v>
                </c:pt>
                <c:pt idx="215">
                  <c:v>35912</c:v>
                </c:pt>
                <c:pt idx="216">
                  <c:v>36066</c:v>
                </c:pt>
                <c:pt idx="217">
                  <c:v>36193</c:v>
                </c:pt>
                <c:pt idx="218">
                  <c:v>36317</c:v>
                </c:pt>
                <c:pt idx="219">
                  <c:v>36441</c:v>
                </c:pt>
                <c:pt idx="220">
                  <c:v>36566</c:v>
                </c:pt>
              </c:numCache>
            </c:numRef>
          </c:cat>
          <c:val>
            <c:numRef>
              <c:f>Sheet1!$E$2:$E$222</c:f>
              <c:numCache>
                <c:formatCode>General</c:formatCode>
                <c:ptCount val="221"/>
                <c:pt idx="0">
                  <c:v>3.455078125</c:v>
                </c:pt>
                <c:pt idx="1">
                  <c:v>4.828125</c:v>
                </c:pt>
                <c:pt idx="2">
                  <c:v>12.0615234375</c:v>
                </c:pt>
                <c:pt idx="3">
                  <c:v>14.1611328125</c:v>
                </c:pt>
                <c:pt idx="4">
                  <c:v>17.5625</c:v>
                </c:pt>
                <c:pt idx="5">
                  <c:v>21.61328125</c:v>
                </c:pt>
                <c:pt idx="6">
                  <c:v>23.203125</c:v>
                </c:pt>
                <c:pt idx="7">
                  <c:v>24.48828125</c:v>
                </c:pt>
                <c:pt idx="8">
                  <c:v>26.1552734375</c:v>
                </c:pt>
                <c:pt idx="9">
                  <c:v>26.8388671875</c:v>
                </c:pt>
                <c:pt idx="10">
                  <c:v>26.9072265625</c:v>
                </c:pt>
                <c:pt idx="11">
                  <c:v>26.9072265625</c:v>
                </c:pt>
                <c:pt idx="12">
                  <c:v>26.927734375</c:v>
                </c:pt>
                <c:pt idx="13">
                  <c:v>26.7978515625</c:v>
                </c:pt>
                <c:pt idx="14">
                  <c:v>26.7978515625</c:v>
                </c:pt>
                <c:pt idx="15">
                  <c:v>26.7978515625</c:v>
                </c:pt>
                <c:pt idx="16">
                  <c:v>26.8369140625</c:v>
                </c:pt>
                <c:pt idx="17">
                  <c:v>26.837890625</c:v>
                </c:pt>
                <c:pt idx="18">
                  <c:v>26.837890625</c:v>
                </c:pt>
                <c:pt idx="19">
                  <c:v>26.869140625</c:v>
                </c:pt>
                <c:pt idx="20">
                  <c:v>26.869140625</c:v>
                </c:pt>
                <c:pt idx="21">
                  <c:v>26.869140625</c:v>
                </c:pt>
                <c:pt idx="22">
                  <c:v>26.8974609375</c:v>
                </c:pt>
                <c:pt idx="23">
                  <c:v>26.904296875</c:v>
                </c:pt>
                <c:pt idx="24">
                  <c:v>26.9052734375</c:v>
                </c:pt>
                <c:pt idx="25">
                  <c:v>26.904296875</c:v>
                </c:pt>
                <c:pt idx="26">
                  <c:v>26.9287109375</c:v>
                </c:pt>
                <c:pt idx="27">
                  <c:v>26.927734375</c:v>
                </c:pt>
                <c:pt idx="28">
                  <c:v>26.9443359375</c:v>
                </c:pt>
                <c:pt idx="29">
                  <c:v>26.943359375</c:v>
                </c:pt>
                <c:pt idx="30">
                  <c:v>26.943359375</c:v>
                </c:pt>
                <c:pt idx="31">
                  <c:v>26.962890625</c:v>
                </c:pt>
                <c:pt idx="32">
                  <c:v>28.1552734375</c:v>
                </c:pt>
                <c:pt idx="33">
                  <c:v>28.4921875</c:v>
                </c:pt>
                <c:pt idx="34">
                  <c:v>29.11328125</c:v>
                </c:pt>
                <c:pt idx="35">
                  <c:v>30.2587890625</c:v>
                </c:pt>
                <c:pt idx="36">
                  <c:v>30.5693359375</c:v>
                </c:pt>
                <c:pt idx="37">
                  <c:v>32.5400390625</c:v>
                </c:pt>
                <c:pt idx="38">
                  <c:v>33.5322265625</c:v>
                </c:pt>
                <c:pt idx="39">
                  <c:v>35.05859375</c:v>
                </c:pt>
                <c:pt idx="40">
                  <c:v>35.0576171875</c:v>
                </c:pt>
                <c:pt idx="41">
                  <c:v>35.3115234375</c:v>
                </c:pt>
                <c:pt idx="42">
                  <c:v>35.310546875</c:v>
                </c:pt>
                <c:pt idx="43">
                  <c:v>35.611328125</c:v>
                </c:pt>
                <c:pt idx="44">
                  <c:v>35.6435546875</c:v>
                </c:pt>
                <c:pt idx="45">
                  <c:v>35.642578125</c:v>
                </c:pt>
                <c:pt idx="46">
                  <c:v>35.642578125</c:v>
                </c:pt>
                <c:pt idx="47">
                  <c:v>35.642578125</c:v>
                </c:pt>
                <c:pt idx="48">
                  <c:v>35.642578125</c:v>
                </c:pt>
                <c:pt idx="49">
                  <c:v>35.642578125</c:v>
                </c:pt>
                <c:pt idx="50">
                  <c:v>35.642578125</c:v>
                </c:pt>
                <c:pt idx="51">
                  <c:v>35.642578125</c:v>
                </c:pt>
                <c:pt idx="52">
                  <c:v>35.689453125</c:v>
                </c:pt>
                <c:pt idx="53">
                  <c:v>35.271484375</c:v>
                </c:pt>
                <c:pt idx="54">
                  <c:v>34.865234375</c:v>
                </c:pt>
                <c:pt idx="55">
                  <c:v>34.865234375</c:v>
                </c:pt>
                <c:pt idx="56">
                  <c:v>34.998046875</c:v>
                </c:pt>
                <c:pt idx="57">
                  <c:v>34.916015625</c:v>
                </c:pt>
                <c:pt idx="58">
                  <c:v>34.916015625</c:v>
                </c:pt>
                <c:pt idx="59">
                  <c:v>34.916015625</c:v>
                </c:pt>
                <c:pt idx="60">
                  <c:v>34.916015625</c:v>
                </c:pt>
                <c:pt idx="61">
                  <c:v>34.916015625</c:v>
                </c:pt>
                <c:pt idx="62">
                  <c:v>34.916015625</c:v>
                </c:pt>
                <c:pt idx="63">
                  <c:v>35.013671875</c:v>
                </c:pt>
                <c:pt idx="64">
                  <c:v>35.0947265625</c:v>
                </c:pt>
                <c:pt idx="65">
                  <c:v>35.28515625</c:v>
                </c:pt>
                <c:pt idx="66">
                  <c:v>34.271484375</c:v>
                </c:pt>
                <c:pt idx="67">
                  <c:v>34.271484375</c:v>
                </c:pt>
                <c:pt idx="68">
                  <c:v>34.271484375</c:v>
                </c:pt>
                <c:pt idx="69">
                  <c:v>34.271484375</c:v>
                </c:pt>
                <c:pt idx="70">
                  <c:v>34.271484375</c:v>
                </c:pt>
                <c:pt idx="71">
                  <c:v>34.271484375</c:v>
                </c:pt>
                <c:pt idx="72">
                  <c:v>34.271484375</c:v>
                </c:pt>
                <c:pt idx="73">
                  <c:v>34.271484375</c:v>
                </c:pt>
                <c:pt idx="74">
                  <c:v>34.271484375</c:v>
                </c:pt>
                <c:pt idx="75">
                  <c:v>34.271484375</c:v>
                </c:pt>
                <c:pt idx="76">
                  <c:v>34.271484375</c:v>
                </c:pt>
                <c:pt idx="77">
                  <c:v>34.271484375</c:v>
                </c:pt>
                <c:pt idx="78">
                  <c:v>34.271484375</c:v>
                </c:pt>
                <c:pt idx="79">
                  <c:v>34.271484375</c:v>
                </c:pt>
                <c:pt idx="80">
                  <c:v>34.271484375</c:v>
                </c:pt>
                <c:pt idx="81">
                  <c:v>34.326171875</c:v>
                </c:pt>
                <c:pt idx="82">
                  <c:v>34.349609375</c:v>
                </c:pt>
                <c:pt idx="83">
                  <c:v>34.349609375</c:v>
                </c:pt>
                <c:pt idx="84">
                  <c:v>34.349609375</c:v>
                </c:pt>
                <c:pt idx="85">
                  <c:v>34.357421875</c:v>
                </c:pt>
                <c:pt idx="86">
                  <c:v>34.357421875</c:v>
                </c:pt>
                <c:pt idx="87">
                  <c:v>34.357421875</c:v>
                </c:pt>
                <c:pt idx="88">
                  <c:v>34.357421875</c:v>
                </c:pt>
                <c:pt idx="89">
                  <c:v>34.634765625</c:v>
                </c:pt>
                <c:pt idx="90">
                  <c:v>34.669921875</c:v>
                </c:pt>
                <c:pt idx="91">
                  <c:v>34.669921875</c:v>
                </c:pt>
                <c:pt idx="92">
                  <c:v>34.669921875</c:v>
                </c:pt>
                <c:pt idx="93">
                  <c:v>34.669921875</c:v>
                </c:pt>
                <c:pt idx="94">
                  <c:v>34.669921875</c:v>
                </c:pt>
                <c:pt idx="95">
                  <c:v>34.669921875</c:v>
                </c:pt>
                <c:pt idx="96">
                  <c:v>34.669921875</c:v>
                </c:pt>
                <c:pt idx="97">
                  <c:v>34.369140625</c:v>
                </c:pt>
                <c:pt idx="98">
                  <c:v>34.361328125</c:v>
                </c:pt>
                <c:pt idx="99">
                  <c:v>34.361328125</c:v>
                </c:pt>
                <c:pt idx="100">
                  <c:v>34.439453125</c:v>
                </c:pt>
                <c:pt idx="101">
                  <c:v>34.439453125</c:v>
                </c:pt>
                <c:pt idx="102">
                  <c:v>34.439453125</c:v>
                </c:pt>
                <c:pt idx="103">
                  <c:v>34.466796875</c:v>
                </c:pt>
                <c:pt idx="104">
                  <c:v>34.466796875</c:v>
                </c:pt>
                <c:pt idx="105">
                  <c:v>34.466796875</c:v>
                </c:pt>
                <c:pt idx="106">
                  <c:v>34.482421875</c:v>
                </c:pt>
                <c:pt idx="107">
                  <c:v>34.482421875</c:v>
                </c:pt>
                <c:pt idx="108">
                  <c:v>34.482421875</c:v>
                </c:pt>
                <c:pt idx="109">
                  <c:v>34.505859375</c:v>
                </c:pt>
                <c:pt idx="110">
                  <c:v>34.505859375</c:v>
                </c:pt>
                <c:pt idx="111">
                  <c:v>34.505859375</c:v>
                </c:pt>
                <c:pt idx="112">
                  <c:v>34.521484375</c:v>
                </c:pt>
                <c:pt idx="113">
                  <c:v>34.521484375</c:v>
                </c:pt>
                <c:pt idx="114">
                  <c:v>34.576171875</c:v>
                </c:pt>
                <c:pt idx="115">
                  <c:v>34.197265625</c:v>
                </c:pt>
                <c:pt idx="116">
                  <c:v>34.154296875</c:v>
                </c:pt>
                <c:pt idx="117">
                  <c:v>34.154296875</c:v>
                </c:pt>
                <c:pt idx="118">
                  <c:v>34.466796875</c:v>
                </c:pt>
                <c:pt idx="119">
                  <c:v>34.466796875</c:v>
                </c:pt>
                <c:pt idx="120">
                  <c:v>34.466796875</c:v>
                </c:pt>
                <c:pt idx="121">
                  <c:v>34.466796875</c:v>
                </c:pt>
                <c:pt idx="122">
                  <c:v>34.544921875</c:v>
                </c:pt>
                <c:pt idx="123">
                  <c:v>34.583984375</c:v>
                </c:pt>
                <c:pt idx="124">
                  <c:v>34.583984375</c:v>
                </c:pt>
                <c:pt idx="125">
                  <c:v>34.583984375</c:v>
                </c:pt>
                <c:pt idx="126">
                  <c:v>34.583984375</c:v>
                </c:pt>
                <c:pt idx="127">
                  <c:v>34.583984375</c:v>
                </c:pt>
                <c:pt idx="128">
                  <c:v>34.583984375</c:v>
                </c:pt>
                <c:pt idx="129">
                  <c:v>34.583984375</c:v>
                </c:pt>
                <c:pt idx="130">
                  <c:v>34.583984375</c:v>
                </c:pt>
                <c:pt idx="131">
                  <c:v>34.583984375</c:v>
                </c:pt>
                <c:pt idx="132">
                  <c:v>34.583984375</c:v>
                </c:pt>
                <c:pt idx="133">
                  <c:v>34.583984375</c:v>
                </c:pt>
                <c:pt idx="134">
                  <c:v>34.583984375</c:v>
                </c:pt>
                <c:pt idx="135">
                  <c:v>34.802734375</c:v>
                </c:pt>
                <c:pt idx="136">
                  <c:v>35.443359375</c:v>
                </c:pt>
                <c:pt idx="137">
                  <c:v>35.244140625</c:v>
                </c:pt>
                <c:pt idx="138">
                  <c:v>35.244140625</c:v>
                </c:pt>
                <c:pt idx="139">
                  <c:v>35.244140625</c:v>
                </c:pt>
                <c:pt idx="140">
                  <c:v>35.330078125</c:v>
                </c:pt>
                <c:pt idx="141">
                  <c:v>35.330078125</c:v>
                </c:pt>
                <c:pt idx="142">
                  <c:v>35.330078125</c:v>
                </c:pt>
                <c:pt idx="143">
                  <c:v>35.330078125</c:v>
                </c:pt>
                <c:pt idx="144">
                  <c:v>35.330078125</c:v>
                </c:pt>
                <c:pt idx="145">
                  <c:v>35.330078125</c:v>
                </c:pt>
                <c:pt idx="146">
                  <c:v>35.330078125</c:v>
                </c:pt>
                <c:pt idx="147">
                  <c:v>35.330078125</c:v>
                </c:pt>
                <c:pt idx="148">
                  <c:v>35.330078125</c:v>
                </c:pt>
                <c:pt idx="149">
                  <c:v>35.330078125</c:v>
                </c:pt>
                <c:pt idx="150">
                  <c:v>35.361328125</c:v>
                </c:pt>
                <c:pt idx="151">
                  <c:v>35.478515625</c:v>
                </c:pt>
                <c:pt idx="152">
                  <c:v>35.486328125</c:v>
                </c:pt>
                <c:pt idx="153">
                  <c:v>35.486328125</c:v>
                </c:pt>
                <c:pt idx="154">
                  <c:v>35.486328125</c:v>
                </c:pt>
                <c:pt idx="155">
                  <c:v>35.486328125</c:v>
                </c:pt>
                <c:pt idx="156">
                  <c:v>35.486328125</c:v>
                </c:pt>
                <c:pt idx="157">
                  <c:v>35.486328125</c:v>
                </c:pt>
                <c:pt idx="158">
                  <c:v>35.486328125</c:v>
                </c:pt>
                <c:pt idx="159">
                  <c:v>35.486328125</c:v>
                </c:pt>
                <c:pt idx="160">
                  <c:v>35.486328125</c:v>
                </c:pt>
                <c:pt idx="161">
                  <c:v>35.486328125</c:v>
                </c:pt>
                <c:pt idx="162">
                  <c:v>35.486328125</c:v>
                </c:pt>
                <c:pt idx="163">
                  <c:v>35.486328125</c:v>
                </c:pt>
                <c:pt idx="164">
                  <c:v>35.486328125</c:v>
                </c:pt>
                <c:pt idx="165">
                  <c:v>35.486328125</c:v>
                </c:pt>
                <c:pt idx="166">
                  <c:v>35.486328125</c:v>
                </c:pt>
                <c:pt idx="167">
                  <c:v>35.486328125</c:v>
                </c:pt>
                <c:pt idx="168">
                  <c:v>35.486328125</c:v>
                </c:pt>
                <c:pt idx="169">
                  <c:v>35.505859375</c:v>
                </c:pt>
                <c:pt idx="170">
                  <c:v>35.318359375</c:v>
                </c:pt>
                <c:pt idx="171">
                  <c:v>35.318359375</c:v>
                </c:pt>
                <c:pt idx="172">
                  <c:v>35.318359375</c:v>
                </c:pt>
                <c:pt idx="173">
                  <c:v>35.318359375</c:v>
                </c:pt>
                <c:pt idx="174">
                  <c:v>35.318359375</c:v>
                </c:pt>
                <c:pt idx="175">
                  <c:v>35.318359375</c:v>
                </c:pt>
                <c:pt idx="176">
                  <c:v>35.318359375</c:v>
                </c:pt>
                <c:pt idx="177">
                  <c:v>35.318359375</c:v>
                </c:pt>
                <c:pt idx="178">
                  <c:v>35.318359375</c:v>
                </c:pt>
                <c:pt idx="179">
                  <c:v>35.423828125</c:v>
                </c:pt>
                <c:pt idx="180">
                  <c:v>35.470703125</c:v>
                </c:pt>
                <c:pt idx="181">
                  <c:v>35.470703125</c:v>
                </c:pt>
                <c:pt idx="182">
                  <c:v>35.470703125</c:v>
                </c:pt>
                <c:pt idx="183">
                  <c:v>35.470703125</c:v>
                </c:pt>
                <c:pt idx="184">
                  <c:v>35.470703125</c:v>
                </c:pt>
                <c:pt idx="185">
                  <c:v>35.470703125</c:v>
                </c:pt>
                <c:pt idx="186">
                  <c:v>35.470703125</c:v>
                </c:pt>
                <c:pt idx="187">
                  <c:v>35.470703125</c:v>
                </c:pt>
                <c:pt idx="188">
                  <c:v>35.470703125</c:v>
                </c:pt>
                <c:pt idx="189">
                  <c:v>35.470703125</c:v>
                </c:pt>
                <c:pt idx="190">
                  <c:v>35.470703125</c:v>
                </c:pt>
                <c:pt idx="191">
                  <c:v>35.470703125</c:v>
                </c:pt>
                <c:pt idx="192">
                  <c:v>35.478515625</c:v>
                </c:pt>
                <c:pt idx="193">
                  <c:v>35.353515625</c:v>
                </c:pt>
                <c:pt idx="194">
                  <c:v>35.310546875</c:v>
                </c:pt>
                <c:pt idx="195">
                  <c:v>35.310546875</c:v>
                </c:pt>
                <c:pt idx="196">
                  <c:v>35.310546875</c:v>
                </c:pt>
                <c:pt idx="197">
                  <c:v>35.388671875</c:v>
                </c:pt>
                <c:pt idx="198">
                  <c:v>35.388671875</c:v>
                </c:pt>
                <c:pt idx="199">
                  <c:v>35.388671875</c:v>
                </c:pt>
                <c:pt idx="200">
                  <c:v>35.388671875</c:v>
                </c:pt>
                <c:pt idx="201">
                  <c:v>35.416015625</c:v>
                </c:pt>
                <c:pt idx="202">
                  <c:v>35.416015625</c:v>
                </c:pt>
                <c:pt idx="203">
                  <c:v>35.416015625</c:v>
                </c:pt>
                <c:pt idx="204">
                  <c:v>35.416015625</c:v>
                </c:pt>
                <c:pt idx="205">
                  <c:v>35.431640625</c:v>
                </c:pt>
                <c:pt idx="206">
                  <c:v>35.431640625</c:v>
                </c:pt>
                <c:pt idx="207">
                  <c:v>35.431640625</c:v>
                </c:pt>
                <c:pt idx="208">
                  <c:v>35.455078125</c:v>
                </c:pt>
                <c:pt idx="209">
                  <c:v>35.455078125</c:v>
                </c:pt>
                <c:pt idx="210">
                  <c:v>35.455078125</c:v>
                </c:pt>
                <c:pt idx="211">
                  <c:v>35.470703125</c:v>
                </c:pt>
                <c:pt idx="212">
                  <c:v>35.470703125</c:v>
                </c:pt>
                <c:pt idx="213">
                  <c:v>35.470703125</c:v>
                </c:pt>
                <c:pt idx="214">
                  <c:v>35.470703125</c:v>
                </c:pt>
                <c:pt idx="215">
                  <c:v>35.474609375</c:v>
                </c:pt>
                <c:pt idx="216">
                  <c:v>35.474609375</c:v>
                </c:pt>
                <c:pt idx="217">
                  <c:v>35.474609375</c:v>
                </c:pt>
                <c:pt idx="218">
                  <c:v>35.474609375</c:v>
                </c:pt>
                <c:pt idx="219">
                  <c:v>35.482421875</c:v>
                </c:pt>
                <c:pt idx="220">
                  <c:v>35.482421875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4644656"/>
        <c:axId val="-1944636496"/>
      </c:lineChart>
      <c:catAx>
        <c:axId val="-19446446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94463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63649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94464465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2"/>
  <sheetViews>
    <sheetView tabSelected="1" topLeftCell="A5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600</f>
        <v>600</v>
      </c>
      <c r="B2" s="1">
        <f>0</f>
        <v>0</v>
      </c>
      <c r="C2" s="1">
        <f>662</f>
        <v>662</v>
      </c>
      <c r="D2" s="1">
        <f>3538</f>
        <v>3538</v>
      </c>
      <c r="E2" s="1">
        <f>3.455078125</f>
        <v>3.455078125</v>
      </c>
      <c r="G2" s="1">
        <f>326</f>
        <v>326</v>
      </c>
    </row>
    <row r="3" spans="1:10" x14ac:dyDescent="0.25">
      <c r="A3" s="1">
        <f>946</f>
        <v>946</v>
      </c>
      <c r="B3" s="1">
        <f>24</f>
        <v>24</v>
      </c>
      <c r="C3" s="1">
        <f>833</f>
        <v>833</v>
      </c>
      <c r="D3" s="1">
        <f>4944</f>
        <v>4944</v>
      </c>
      <c r="E3" s="1">
        <f>4.828125</f>
        <v>4.828125</v>
      </c>
    </row>
    <row r="4" spans="1:10" x14ac:dyDescent="0.25">
      <c r="A4" s="1">
        <f>1238</f>
        <v>1238</v>
      </c>
      <c r="B4" s="1">
        <f>31</f>
        <v>31</v>
      </c>
      <c r="C4" s="1">
        <f>1026</f>
        <v>1026</v>
      </c>
      <c r="D4" s="1">
        <f>12351</f>
        <v>12351</v>
      </c>
      <c r="E4" s="1">
        <f>12.0615234375</f>
        <v>12.0615234375</v>
      </c>
      <c r="G4" s="1" t="s">
        <v>5</v>
      </c>
    </row>
    <row r="5" spans="1:10" x14ac:dyDescent="0.25">
      <c r="A5" s="1">
        <f>1555</f>
        <v>1555</v>
      </c>
      <c r="B5" s="1">
        <f>26</f>
        <v>26</v>
      </c>
      <c r="C5" s="1">
        <f>1129</f>
        <v>1129</v>
      </c>
      <c r="D5" s="1">
        <f>14501</f>
        <v>14501</v>
      </c>
      <c r="E5" s="1">
        <f>14.1611328125</f>
        <v>14.1611328125</v>
      </c>
      <c r="G5" s="1">
        <f>162</f>
        <v>162</v>
      </c>
    </row>
    <row r="6" spans="1:10" x14ac:dyDescent="0.25">
      <c r="A6" s="1">
        <f>1872</f>
        <v>1872</v>
      </c>
      <c r="B6" s="1">
        <f>19</f>
        <v>19</v>
      </c>
      <c r="C6" s="1">
        <f>1262</f>
        <v>1262</v>
      </c>
      <c r="D6" s="1">
        <f>17984</f>
        <v>17984</v>
      </c>
      <c r="E6" s="1">
        <f>17.5625</f>
        <v>17.5625</v>
      </c>
    </row>
    <row r="7" spans="1:10" x14ac:dyDescent="0.25">
      <c r="A7" s="1">
        <f>2160</f>
        <v>2160</v>
      </c>
      <c r="B7" s="1">
        <f>9</f>
        <v>9</v>
      </c>
      <c r="C7" s="1">
        <f>1431</f>
        <v>1431</v>
      </c>
      <c r="D7" s="1">
        <f>22132</f>
        <v>22132</v>
      </c>
      <c r="E7" s="1">
        <f>21.61328125</f>
        <v>21.61328125</v>
      </c>
    </row>
    <row r="8" spans="1:10" x14ac:dyDescent="0.25">
      <c r="A8" s="1">
        <f>2475</f>
        <v>2475</v>
      </c>
      <c r="B8" s="1">
        <f>0</f>
        <v>0</v>
      </c>
      <c r="C8" s="1">
        <f>1689</f>
        <v>1689</v>
      </c>
      <c r="D8" s="1">
        <f>23760</f>
        <v>23760</v>
      </c>
      <c r="E8" s="1">
        <f>23.203125</f>
        <v>23.203125</v>
      </c>
    </row>
    <row r="9" spans="1:10" x14ac:dyDescent="0.25">
      <c r="A9" s="1">
        <f>2753</f>
        <v>2753</v>
      </c>
      <c r="B9" s="1">
        <f>3</f>
        <v>3</v>
      </c>
      <c r="C9" s="1">
        <f>1841</f>
        <v>1841</v>
      </c>
      <c r="D9" s="1">
        <f>25076</f>
        <v>25076</v>
      </c>
      <c r="E9" s="1">
        <f>24.48828125</f>
        <v>24.48828125</v>
      </c>
    </row>
    <row r="10" spans="1:10" x14ac:dyDescent="0.25">
      <c r="A10" s="1">
        <f>3067</f>
        <v>3067</v>
      </c>
      <c r="B10" s="1">
        <f t="shared" ref="B10:B18" si="0">0</f>
        <v>0</v>
      </c>
      <c r="C10" s="1">
        <f>2000</f>
        <v>2000</v>
      </c>
      <c r="D10" s="1">
        <f>26783</f>
        <v>26783</v>
      </c>
      <c r="E10" s="1">
        <f>26.1552734375</f>
        <v>26.1552734375</v>
      </c>
    </row>
    <row r="11" spans="1:10" x14ac:dyDescent="0.25">
      <c r="A11" s="1">
        <f>3378</f>
        <v>3378</v>
      </c>
      <c r="B11" s="1">
        <f t="shared" si="0"/>
        <v>0</v>
      </c>
      <c r="C11" s="1">
        <f>2162</f>
        <v>2162</v>
      </c>
      <c r="D11" s="1">
        <f>27483</f>
        <v>27483</v>
      </c>
      <c r="E11" s="1">
        <f>26.8388671875</f>
        <v>26.8388671875</v>
      </c>
    </row>
    <row r="12" spans="1:10" x14ac:dyDescent="0.25">
      <c r="A12" s="1">
        <f>3734</f>
        <v>3734</v>
      </c>
      <c r="B12" s="1">
        <f t="shared" si="0"/>
        <v>0</v>
      </c>
      <c r="C12" s="1">
        <f>2324</f>
        <v>2324</v>
      </c>
      <c r="D12" s="1">
        <f>27553</f>
        <v>27553</v>
      </c>
      <c r="E12" s="1">
        <f>26.9072265625</f>
        <v>26.9072265625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4087</f>
        <v>4087</v>
      </c>
      <c r="B13" s="1">
        <f t="shared" si="0"/>
        <v>0</v>
      </c>
      <c r="C13" s="1">
        <f>2447</f>
        <v>2447</v>
      </c>
      <c r="D13" s="1">
        <f>27553</f>
        <v>27553</v>
      </c>
      <c r="E13" s="1">
        <f>26.9072265625</f>
        <v>26.9072265625</v>
      </c>
      <c r="H13" s="1">
        <f>AVERAGE(E10:E29)</f>
        <v>26.835888671875001</v>
      </c>
      <c r="I13" s="1">
        <f>MAX(E2:E568)</f>
        <v>35.689453125</v>
      </c>
      <c r="J13" s="1">
        <f>AVERAGE(E207:E222)</f>
        <v>35.462890625</v>
      </c>
    </row>
    <row r="14" spans="1:10" x14ac:dyDescent="0.25">
      <c r="A14" s="1">
        <f>4411</f>
        <v>4411</v>
      </c>
      <c r="B14" s="1">
        <f t="shared" si="0"/>
        <v>0</v>
      </c>
      <c r="C14" s="1">
        <f>2607</f>
        <v>2607</v>
      </c>
      <c r="D14" s="1">
        <f>27574</f>
        <v>27574</v>
      </c>
      <c r="E14" s="1">
        <f>26.927734375</f>
        <v>26.927734375</v>
      </c>
    </row>
    <row r="15" spans="1:10" x14ac:dyDescent="0.25">
      <c r="A15" s="1">
        <f>4744</f>
        <v>4744</v>
      </c>
      <c r="B15" s="1">
        <f t="shared" si="0"/>
        <v>0</v>
      </c>
      <c r="C15" s="1">
        <f>2766</f>
        <v>2766</v>
      </c>
      <c r="D15" s="1">
        <f>27441</f>
        <v>27441</v>
      </c>
      <c r="E15" s="1">
        <f>26.7978515625</f>
        <v>26.7978515625</v>
      </c>
    </row>
    <row r="16" spans="1:10" x14ac:dyDescent="0.25">
      <c r="A16" s="1">
        <f>5096</f>
        <v>5096</v>
      </c>
      <c r="B16" s="1">
        <f t="shared" si="0"/>
        <v>0</v>
      </c>
      <c r="C16" s="1">
        <f>2897</f>
        <v>2897</v>
      </c>
      <c r="D16" s="1">
        <f>27441</f>
        <v>27441</v>
      </c>
      <c r="E16" s="1">
        <f>26.7978515625</f>
        <v>26.7978515625</v>
      </c>
    </row>
    <row r="17" spans="1:5" x14ac:dyDescent="0.25">
      <c r="A17" s="1">
        <f>5423</f>
        <v>5423</v>
      </c>
      <c r="B17" s="1">
        <f t="shared" si="0"/>
        <v>0</v>
      </c>
      <c r="C17" s="1">
        <f>3079</f>
        <v>3079</v>
      </c>
      <c r="D17" s="1">
        <f>27441</f>
        <v>27441</v>
      </c>
      <c r="E17" s="1">
        <f>26.7978515625</f>
        <v>26.7978515625</v>
      </c>
    </row>
    <row r="18" spans="1:5" x14ac:dyDescent="0.25">
      <c r="A18" s="1">
        <f>5774</f>
        <v>5774</v>
      </c>
      <c r="B18" s="1">
        <f t="shared" si="0"/>
        <v>0</v>
      </c>
      <c r="C18" s="1">
        <f>3221</f>
        <v>3221</v>
      </c>
      <c r="D18" s="1">
        <f>27481</f>
        <v>27481</v>
      </c>
      <c r="E18" s="1">
        <f>26.8369140625</f>
        <v>26.8369140625</v>
      </c>
    </row>
    <row r="19" spans="1:5" x14ac:dyDescent="0.25">
      <c r="A19" s="1">
        <f>6109</f>
        <v>6109</v>
      </c>
      <c r="B19" s="1">
        <f>20</f>
        <v>20</v>
      </c>
      <c r="C19" s="1">
        <f>3383</f>
        <v>3383</v>
      </c>
      <c r="D19" s="1">
        <f>27482</f>
        <v>27482</v>
      </c>
      <c r="E19" s="1">
        <f>26.837890625</f>
        <v>26.837890625</v>
      </c>
    </row>
    <row r="20" spans="1:5" x14ac:dyDescent="0.25">
      <c r="A20" s="1">
        <f>6425</f>
        <v>6425</v>
      </c>
      <c r="B20" s="1">
        <f>26</f>
        <v>26</v>
      </c>
      <c r="C20" s="1">
        <f>3544</f>
        <v>3544</v>
      </c>
      <c r="D20" s="1">
        <f>27482</f>
        <v>27482</v>
      </c>
      <c r="E20" s="1">
        <f>26.837890625</f>
        <v>26.837890625</v>
      </c>
    </row>
    <row r="21" spans="1:5" x14ac:dyDescent="0.25">
      <c r="A21" s="1">
        <f>6734</f>
        <v>6734</v>
      </c>
      <c r="B21" s="1">
        <f>31</f>
        <v>31</v>
      </c>
      <c r="C21" s="1">
        <f>3717</f>
        <v>3717</v>
      </c>
      <c r="D21" s="1">
        <f>27514</f>
        <v>27514</v>
      </c>
      <c r="E21" s="1">
        <f>26.869140625</f>
        <v>26.869140625</v>
      </c>
    </row>
    <row r="22" spans="1:5" x14ac:dyDescent="0.25">
      <c r="A22" s="1">
        <f>7059</f>
        <v>7059</v>
      </c>
      <c r="B22" s="1">
        <f>16</f>
        <v>16</v>
      </c>
      <c r="C22" s="1">
        <f>3884</f>
        <v>3884</v>
      </c>
      <c r="D22" s="1">
        <f>27514</f>
        <v>27514</v>
      </c>
      <c r="E22" s="1">
        <f>26.869140625</f>
        <v>26.869140625</v>
      </c>
    </row>
    <row r="23" spans="1:5" x14ac:dyDescent="0.25">
      <c r="A23" s="1">
        <f>7339</f>
        <v>7339</v>
      </c>
      <c r="B23" s="1">
        <f>0</f>
        <v>0</v>
      </c>
      <c r="C23" s="1">
        <f>4048</f>
        <v>4048</v>
      </c>
      <c r="D23" s="1">
        <f>27514</f>
        <v>27514</v>
      </c>
      <c r="E23" s="1">
        <f>26.869140625</f>
        <v>26.869140625</v>
      </c>
    </row>
    <row r="24" spans="1:5" x14ac:dyDescent="0.25">
      <c r="A24" s="1">
        <f>7622</f>
        <v>7622</v>
      </c>
      <c r="B24" s="1">
        <f>0</f>
        <v>0</v>
      </c>
      <c r="C24" s="1">
        <f>4199</f>
        <v>4199</v>
      </c>
      <c r="D24" s="1">
        <f>27543</f>
        <v>27543</v>
      </c>
      <c r="E24" s="1">
        <f>26.8974609375</f>
        <v>26.8974609375</v>
      </c>
    </row>
    <row r="25" spans="1:5" x14ac:dyDescent="0.25">
      <c r="A25" s="1">
        <f>7936</f>
        <v>7936</v>
      </c>
      <c r="B25" s="1">
        <f>13</f>
        <v>13</v>
      </c>
      <c r="C25" s="1">
        <f>4350</f>
        <v>4350</v>
      </c>
      <c r="D25" s="1">
        <f>27550</f>
        <v>27550</v>
      </c>
      <c r="E25" s="1">
        <f>26.904296875</f>
        <v>26.904296875</v>
      </c>
    </row>
    <row r="26" spans="1:5" x14ac:dyDescent="0.25">
      <c r="A26" s="1">
        <f>8253</f>
        <v>8253</v>
      </c>
      <c r="B26" s="1">
        <f>0</f>
        <v>0</v>
      </c>
      <c r="C26" s="1">
        <f>4531</f>
        <v>4531</v>
      </c>
      <c r="D26" s="1">
        <f>27551</f>
        <v>27551</v>
      </c>
      <c r="E26" s="1">
        <f>26.9052734375</f>
        <v>26.9052734375</v>
      </c>
    </row>
    <row r="27" spans="1:5" x14ac:dyDescent="0.25">
      <c r="A27" s="1">
        <f>8587</f>
        <v>8587</v>
      </c>
      <c r="B27" s="1">
        <f>0</f>
        <v>0</v>
      </c>
      <c r="C27" s="1">
        <f>4678</f>
        <v>4678</v>
      </c>
      <c r="D27" s="1">
        <f>27550</f>
        <v>27550</v>
      </c>
      <c r="E27" s="1">
        <f>26.904296875</f>
        <v>26.904296875</v>
      </c>
    </row>
    <row r="28" spans="1:5" x14ac:dyDescent="0.25">
      <c r="A28" s="1">
        <f>8910</f>
        <v>8910</v>
      </c>
      <c r="B28" s="1">
        <f>0</f>
        <v>0</v>
      </c>
      <c r="C28" s="1">
        <f>4857</f>
        <v>4857</v>
      </c>
      <c r="D28" s="1">
        <f>27575</f>
        <v>27575</v>
      </c>
      <c r="E28" s="1">
        <f>26.9287109375</f>
        <v>26.9287109375</v>
      </c>
    </row>
    <row r="29" spans="1:5" x14ac:dyDescent="0.25">
      <c r="A29" s="1">
        <f>9243</f>
        <v>9243</v>
      </c>
      <c r="B29" s="1">
        <f>16</f>
        <v>16</v>
      </c>
      <c r="C29" s="1">
        <f>5035</f>
        <v>5035</v>
      </c>
      <c r="D29" s="1">
        <f>27574</f>
        <v>27574</v>
      </c>
      <c r="E29" s="1">
        <f>26.927734375</f>
        <v>26.927734375</v>
      </c>
    </row>
    <row r="30" spans="1:5" x14ac:dyDescent="0.25">
      <c r="A30" s="1">
        <f>9573</f>
        <v>9573</v>
      </c>
      <c r="B30" s="1">
        <f>0</f>
        <v>0</v>
      </c>
      <c r="C30" s="1">
        <f>5215</f>
        <v>5215</v>
      </c>
      <c r="D30" s="1">
        <f>27591</f>
        <v>27591</v>
      </c>
      <c r="E30" s="1">
        <f>26.9443359375</f>
        <v>26.9443359375</v>
      </c>
    </row>
    <row r="31" spans="1:5" x14ac:dyDescent="0.25">
      <c r="A31" s="1">
        <f>9880</f>
        <v>9880</v>
      </c>
      <c r="B31" s="1">
        <f>2</f>
        <v>2</v>
      </c>
      <c r="C31" s="1">
        <f>5400</f>
        <v>5400</v>
      </c>
      <c r="D31" s="1">
        <f>27590</f>
        <v>27590</v>
      </c>
      <c r="E31" s="1">
        <f>26.943359375</f>
        <v>26.943359375</v>
      </c>
    </row>
    <row r="32" spans="1:5" x14ac:dyDescent="0.25">
      <c r="A32" s="1">
        <f>10212</f>
        <v>10212</v>
      </c>
      <c r="B32" s="1">
        <f t="shared" ref="B32:B47" si="1">0</f>
        <v>0</v>
      </c>
      <c r="C32" s="1">
        <f>5576</f>
        <v>5576</v>
      </c>
      <c r="D32" s="1">
        <f>27590</f>
        <v>27590</v>
      </c>
      <c r="E32" s="1">
        <f>26.943359375</f>
        <v>26.943359375</v>
      </c>
    </row>
    <row r="33" spans="1:5" x14ac:dyDescent="0.25">
      <c r="A33" s="1">
        <f>10569</f>
        <v>10569</v>
      </c>
      <c r="B33" s="1">
        <f t="shared" si="1"/>
        <v>0</v>
      </c>
      <c r="C33" s="1">
        <f>5762</f>
        <v>5762</v>
      </c>
      <c r="D33" s="1">
        <f>27610</f>
        <v>27610</v>
      </c>
      <c r="E33" s="1">
        <f>26.962890625</f>
        <v>26.962890625</v>
      </c>
    </row>
    <row r="34" spans="1:5" x14ac:dyDescent="0.25">
      <c r="A34" s="1">
        <f>11016</f>
        <v>11016</v>
      </c>
      <c r="B34" s="1">
        <f t="shared" si="1"/>
        <v>0</v>
      </c>
      <c r="C34" s="1">
        <f>6004</f>
        <v>6004</v>
      </c>
      <c r="D34" s="1">
        <f>28831</f>
        <v>28831</v>
      </c>
      <c r="E34" s="1">
        <f>28.1552734375</f>
        <v>28.1552734375</v>
      </c>
    </row>
    <row r="35" spans="1:5" x14ac:dyDescent="0.25">
      <c r="A35" s="1">
        <f>11501</f>
        <v>11501</v>
      </c>
      <c r="B35" s="1">
        <f t="shared" si="1"/>
        <v>0</v>
      </c>
      <c r="C35" s="1">
        <f>6166</f>
        <v>6166</v>
      </c>
      <c r="D35" s="1">
        <f>29176</f>
        <v>29176</v>
      </c>
      <c r="E35" s="1">
        <f>28.4921875</f>
        <v>28.4921875</v>
      </c>
    </row>
    <row r="36" spans="1:5" x14ac:dyDescent="0.25">
      <c r="A36" s="1">
        <f>11820</f>
        <v>11820</v>
      </c>
      <c r="B36" s="1">
        <f t="shared" si="1"/>
        <v>0</v>
      </c>
      <c r="C36" s="1">
        <f>6332</f>
        <v>6332</v>
      </c>
      <c r="D36" s="1">
        <f>29812</f>
        <v>29812</v>
      </c>
      <c r="E36" s="1">
        <f>29.11328125</f>
        <v>29.11328125</v>
      </c>
    </row>
    <row r="37" spans="1:5" x14ac:dyDescent="0.25">
      <c r="A37" s="1">
        <f>12192</f>
        <v>12192</v>
      </c>
      <c r="B37" s="1">
        <f t="shared" si="1"/>
        <v>0</v>
      </c>
      <c r="C37" s="1">
        <f>6457</f>
        <v>6457</v>
      </c>
      <c r="D37" s="1">
        <f>30985</f>
        <v>30985</v>
      </c>
      <c r="E37" s="1">
        <f>30.2587890625</f>
        <v>30.2587890625</v>
      </c>
    </row>
    <row r="38" spans="1:5" x14ac:dyDescent="0.25">
      <c r="A38" s="1">
        <f>12596</f>
        <v>12596</v>
      </c>
      <c r="B38" s="1">
        <f t="shared" si="1"/>
        <v>0</v>
      </c>
      <c r="C38" s="1">
        <f>6611</f>
        <v>6611</v>
      </c>
      <c r="D38" s="1">
        <f>31303</f>
        <v>31303</v>
      </c>
      <c r="E38" s="1">
        <f>30.5693359375</f>
        <v>30.5693359375</v>
      </c>
    </row>
    <row r="39" spans="1:5" x14ac:dyDescent="0.25">
      <c r="A39" s="1">
        <f>13035</f>
        <v>13035</v>
      </c>
      <c r="B39" s="1">
        <f t="shared" si="1"/>
        <v>0</v>
      </c>
      <c r="C39" s="1">
        <f>6799</f>
        <v>6799</v>
      </c>
      <c r="D39" s="1">
        <f>33321</f>
        <v>33321</v>
      </c>
      <c r="E39" s="1">
        <f>32.5400390625</f>
        <v>32.5400390625</v>
      </c>
    </row>
    <row r="40" spans="1:5" x14ac:dyDescent="0.25">
      <c r="A40" s="1">
        <f>13419</f>
        <v>13419</v>
      </c>
      <c r="B40" s="1">
        <f t="shared" si="1"/>
        <v>0</v>
      </c>
      <c r="C40" s="1">
        <f>6992</f>
        <v>6992</v>
      </c>
      <c r="D40" s="1">
        <f>34337</f>
        <v>34337</v>
      </c>
      <c r="E40" s="1">
        <f>33.5322265625</f>
        <v>33.5322265625</v>
      </c>
    </row>
    <row r="41" spans="1:5" x14ac:dyDescent="0.25">
      <c r="A41" s="1">
        <f>13826</f>
        <v>13826</v>
      </c>
      <c r="B41" s="1">
        <f t="shared" si="1"/>
        <v>0</v>
      </c>
      <c r="C41" s="1">
        <f>7132</f>
        <v>7132</v>
      </c>
      <c r="D41" s="1">
        <f>35900</f>
        <v>35900</v>
      </c>
      <c r="E41" s="1">
        <f>35.05859375</f>
        <v>35.05859375</v>
      </c>
    </row>
    <row r="42" spans="1:5" x14ac:dyDescent="0.25">
      <c r="A42" s="1">
        <f>14247</f>
        <v>14247</v>
      </c>
      <c r="B42" s="1">
        <f t="shared" si="1"/>
        <v>0</v>
      </c>
      <c r="C42" s="1">
        <f>7293</f>
        <v>7293</v>
      </c>
      <c r="D42" s="1">
        <f>35899</f>
        <v>35899</v>
      </c>
      <c r="E42" s="1">
        <f>35.0576171875</f>
        <v>35.0576171875</v>
      </c>
    </row>
    <row r="43" spans="1:5" x14ac:dyDescent="0.25">
      <c r="A43" s="1">
        <f>14619</f>
        <v>14619</v>
      </c>
      <c r="B43" s="1">
        <f t="shared" si="1"/>
        <v>0</v>
      </c>
      <c r="C43" s="1">
        <f>7435</f>
        <v>7435</v>
      </c>
      <c r="D43" s="1">
        <f>36159</f>
        <v>36159</v>
      </c>
      <c r="E43" s="1">
        <f>35.3115234375</f>
        <v>35.3115234375</v>
      </c>
    </row>
    <row r="44" spans="1:5" x14ac:dyDescent="0.25">
      <c r="A44" s="1">
        <f>14927</f>
        <v>14927</v>
      </c>
      <c r="B44" s="1">
        <f t="shared" si="1"/>
        <v>0</v>
      </c>
      <c r="C44" s="1">
        <f>7631</f>
        <v>7631</v>
      </c>
      <c r="D44" s="1">
        <f>36158</f>
        <v>36158</v>
      </c>
      <c r="E44" s="1">
        <f>35.310546875</f>
        <v>35.310546875</v>
      </c>
    </row>
    <row r="45" spans="1:5" x14ac:dyDescent="0.25">
      <c r="A45" s="1">
        <f>15223</f>
        <v>15223</v>
      </c>
      <c r="B45" s="1">
        <f t="shared" si="1"/>
        <v>0</v>
      </c>
      <c r="C45" s="1">
        <f>7836</f>
        <v>7836</v>
      </c>
      <c r="D45" s="1">
        <f>36466</f>
        <v>36466</v>
      </c>
      <c r="E45" s="1">
        <f>35.611328125</f>
        <v>35.611328125</v>
      </c>
    </row>
    <row r="46" spans="1:5" x14ac:dyDescent="0.25">
      <c r="A46" s="1">
        <f>15499</f>
        <v>15499</v>
      </c>
      <c r="B46" s="1">
        <f t="shared" si="1"/>
        <v>0</v>
      </c>
      <c r="C46" s="1">
        <f>8029</f>
        <v>8029</v>
      </c>
      <c r="D46" s="1">
        <f>36499</f>
        <v>36499</v>
      </c>
      <c r="E46" s="1">
        <f>35.6435546875</f>
        <v>35.6435546875</v>
      </c>
    </row>
    <row r="47" spans="1:5" x14ac:dyDescent="0.25">
      <c r="A47" s="1">
        <f>15832</f>
        <v>15832</v>
      </c>
      <c r="B47" s="1">
        <f t="shared" si="1"/>
        <v>0</v>
      </c>
      <c r="C47" s="1">
        <f>8157</f>
        <v>8157</v>
      </c>
      <c r="D47" s="1">
        <f>36498</f>
        <v>36498</v>
      </c>
      <c r="E47" s="1">
        <f t="shared" ref="E47:E53" si="2">35.642578125</f>
        <v>35.642578125</v>
      </c>
    </row>
    <row r="48" spans="1:5" x14ac:dyDescent="0.25">
      <c r="A48" s="1">
        <f>16171</f>
        <v>16171</v>
      </c>
      <c r="B48" s="1">
        <f>5</f>
        <v>5</v>
      </c>
      <c r="C48" s="1">
        <f>8283</f>
        <v>8283</v>
      </c>
      <c r="D48" s="1">
        <f>36498</f>
        <v>36498</v>
      </c>
      <c r="E48" s="1">
        <f t="shared" si="2"/>
        <v>35.642578125</v>
      </c>
    </row>
    <row r="49" spans="1:5" x14ac:dyDescent="0.25">
      <c r="A49" s="1">
        <f>16518</f>
        <v>16518</v>
      </c>
      <c r="B49" s="1">
        <f>0</f>
        <v>0</v>
      </c>
      <c r="C49" s="1">
        <f>8428</f>
        <v>8428</v>
      </c>
      <c r="D49" s="1">
        <f>36498</f>
        <v>36498</v>
      </c>
      <c r="E49" s="1">
        <f t="shared" si="2"/>
        <v>35.642578125</v>
      </c>
    </row>
    <row r="50" spans="1:5" x14ac:dyDescent="0.25">
      <c r="A50" s="1">
        <f>17051</f>
        <v>17051</v>
      </c>
      <c r="B50" s="1">
        <f>0</f>
        <v>0</v>
      </c>
      <c r="C50" s="1">
        <f>8597</f>
        <v>8597</v>
      </c>
      <c r="D50" s="1">
        <f>36498</f>
        <v>36498</v>
      </c>
      <c r="E50" s="1">
        <f t="shared" si="2"/>
        <v>35.642578125</v>
      </c>
    </row>
    <row r="51" spans="1:5" x14ac:dyDescent="0.25">
      <c r="A51" s="1">
        <f>17546</f>
        <v>17546</v>
      </c>
      <c r="B51" s="1">
        <f>0</f>
        <v>0</v>
      </c>
      <c r="C51" s="1">
        <f>8748</f>
        <v>8748</v>
      </c>
      <c r="D51" s="1">
        <f>36498</f>
        <v>36498</v>
      </c>
      <c r="E51" s="1">
        <f t="shared" si="2"/>
        <v>35.642578125</v>
      </c>
    </row>
    <row r="52" spans="1:5" x14ac:dyDescent="0.25">
      <c r="A52" s="1">
        <f>17851</f>
        <v>17851</v>
      </c>
      <c r="B52" s="1">
        <f>3</f>
        <v>3</v>
      </c>
      <c r="C52" s="1">
        <f>8891</f>
        <v>8891</v>
      </c>
      <c r="D52" s="1">
        <f>36498</f>
        <v>36498</v>
      </c>
      <c r="E52" s="1">
        <f t="shared" si="2"/>
        <v>35.642578125</v>
      </c>
    </row>
    <row r="53" spans="1:5" x14ac:dyDescent="0.25">
      <c r="A53" s="1">
        <f>18147</f>
        <v>18147</v>
      </c>
      <c r="B53" s="1">
        <f>0</f>
        <v>0</v>
      </c>
      <c r="C53" s="1">
        <f>9050</f>
        <v>9050</v>
      </c>
      <c r="D53" s="1">
        <f>36498</f>
        <v>36498</v>
      </c>
      <c r="E53" s="1">
        <f t="shared" si="2"/>
        <v>35.642578125</v>
      </c>
    </row>
    <row r="54" spans="1:5" x14ac:dyDescent="0.25">
      <c r="A54" s="1">
        <f>18439</f>
        <v>18439</v>
      </c>
      <c r="B54" s="1">
        <f>0</f>
        <v>0</v>
      </c>
      <c r="C54" s="1">
        <f>9274</f>
        <v>9274</v>
      </c>
      <c r="D54" s="1">
        <f>36546</f>
        <v>36546</v>
      </c>
      <c r="E54" s="1">
        <f>35.689453125</f>
        <v>35.689453125</v>
      </c>
    </row>
    <row r="55" spans="1:5" x14ac:dyDescent="0.25">
      <c r="A55" s="1">
        <f>18767</f>
        <v>18767</v>
      </c>
      <c r="B55" s="1">
        <f>0</f>
        <v>0</v>
      </c>
      <c r="C55" s="1">
        <f>9434</f>
        <v>9434</v>
      </c>
      <c r="D55" s="1">
        <f>36118</f>
        <v>36118</v>
      </c>
      <c r="E55" s="1">
        <f>35.271484375</f>
        <v>35.271484375</v>
      </c>
    </row>
    <row r="56" spans="1:5" x14ac:dyDescent="0.25">
      <c r="A56" s="1">
        <f>19091</f>
        <v>19091</v>
      </c>
      <c r="B56" s="1">
        <f>0</f>
        <v>0</v>
      </c>
      <c r="C56" s="1">
        <f>9613</f>
        <v>9613</v>
      </c>
      <c r="D56" s="1">
        <f>35702</f>
        <v>35702</v>
      </c>
      <c r="E56" s="1">
        <f>34.865234375</f>
        <v>34.865234375</v>
      </c>
    </row>
    <row r="57" spans="1:5" x14ac:dyDescent="0.25">
      <c r="A57" s="1">
        <f>19392</f>
        <v>19392</v>
      </c>
      <c r="B57" s="1">
        <f>0</f>
        <v>0</v>
      </c>
      <c r="C57" s="1">
        <f>9752</f>
        <v>9752</v>
      </c>
      <c r="D57" s="1">
        <f>35702</f>
        <v>35702</v>
      </c>
      <c r="E57" s="1">
        <f>34.865234375</f>
        <v>34.865234375</v>
      </c>
    </row>
    <row r="58" spans="1:5" x14ac:dyDescent="0.25">
      <c r="A58" s="1">
        <f>19729</f>
        <v>19729</v>
      </c>
      <c r="B58" s="1">
        <f>5</f>
        <v>5</v>
      </c>
      <c r="C58" s="1">
        <f>9930</f>
        <v>9930</v>
      </c>
      <c r="D58" s="1">
        <f>35838</f>
        <v>35838</v>
      </c>
      <c r="E58" s="1">
        <f>34.998046875</f>
        <v>34.998046875</v>
      </c>
    </row>
    <row r="59" spans="1:5" x14ac:dyDescent="0.25">
      <c r="A59" s="1">
        <f>20087</f>
        <v>20087</v>
      </c>
      <c r="B59" s="1">
        <f>0</f>
        <v>0</v>
      </c>
      <c r="C59" s="1">
        <f>10090</f>
        <v>10090</v>
      </c>
      <c r="D59" s="1">
        <f>35754</f>
        <v>35754</v>
      </c>
      <c r="E59" s="1">
        <f t="shared" ref="E59:E64" si="3">34.916015625</f>
        <v>34.916015625</v>
      </c>
    </row>
    <row r="60" spans="1:5" x14ac:dyDescent="0.25">
      <c r="A60" s="1">
        <f>20441</f>
        <v>20441</v>
      </c>
      <c r="B60" s="1">
        <f>0</f>
        <v>0</v>
      </c>
      <c r="C60" s="1">
        <f>10269</f>
        <v>10269</v>
      </c>
      <c r="D60" s="1">
        <f>35754</f>
        <v>35754</v>
      </c>
      <c r="E60" s="1">
        <f t="shared" si="3"/>
        <v>34.916015625</v>
      </c>
    </row>
    <row r="61" spans="1:5" x14ac:dyDescent="0.25">
      <c r="A61" s="1">
        <f>20766</f>
        <v>20766</v>
      </c>
      <c r="B61" s="1">
        <f>51</f>
        <v>51</v>
      </c>
      <c r="C61" s="1">
        <f>10404</f>
        <v>10404</v>
      </c>
      <c r="D61" s="1">
        <f>35754</f>
        <v>35754</v>
      </c>
      <c r="E61" s="1">
        <f t="shared" si="3"/>
        <v>34.916015625</v>
      </c>
    </row>
    <row r="62" spans="1:5" x14ac:dyDescent="0.25">
      <c r="A62" s="1">
        <f>21044</f>
        <v>21044</v>
      </c>
      <c r="B62" s="1">
        <f>0</f>
        <v>0</v>
      </c>
      <c r="C62" s="1">
        <f>10602</f>
        <v>10602</v>
      </c>
      <c r="D62" s="1">
        <f>35754</f>
        <v>35754</v>
      </c>
      <c r="E62" s="1">
        <f t="shared" si="3"/>
        <v>34.916015625</v>
      </c>
    </row>
    <row r="63" spans="1:5" x14ac:dyDescent="0.25">
      <c r="A63" s="1">
        <f>21391</f>
        <v>21391</v>
      </c>
      <c r="B63" s="1">
        <f>0</f>
        <v>0</v>
      </c>
      <c r="C63" s="1">
        <f>10798</f>
        <v>10798</v>
      </c>
      <c r="D63" s="1">
        <f>35754</f>
        <v>35754</v>
      </c>
      <c r="E63" s="1">
        <f t="shared" si="3"/>
        <v>34.916015625</v>
      </c>
    </row>
    <row r="64" spans="1:5" x14ac:dyDescent="0.25">
      <c r="A64" s="1">
        <f>21750</f>
        <v>21750</v>
      </c>
      <c r="B64" s="1">
        <f>0</f>
        <v>0</v>
      </c>
      <c r="C64" s="1">
        <f>11032</f>
        <v>11032</v>
      </c>
      <c r="D64" s="1">
        <f>35754</f>
        <v>35754</v>
      </c>
      <c r="E64" s="1">
        <f t="shared" si="3"/>
        <v>34.916015625</v>
      </c>
    </row>
    <row r="65" spans="1:5" x14ac:dyDescent="0.25">
      <c r="A65" s="1">
        <f>22102</f>
        <v>22102</v>
      </c>
      <c r="B65" s="1">
        <f>7</f>
        <v>7</v>
      </c>
      <c r="C65" s="1">
        <f>11316</f>
        <v>11316</v>
      </c>
      <c r="D65" s="1">
        <f>35854</f>
        <v>35854</v>
      </c>
      <c r="E65" s="1">
        <f>35.013671875</f>
        <v>35.013671875</v>
      </c>
    </row>
    <row r="66" spans="1:5" x14ac:dyDescent="0.25">
      <c r="A66" s="1">
        <f>22387</f>
        <v>22387</v>
      </c>
      <c r="B66" s="1">
        <f>0</f>
        <v>0</v>
      </c>
      <c r="C66" s="1">
        <f>11499</f>
        <v>11499</v>
      </c>
      <c r="D66" s="1">
        <f>35937</f>
        <v>35937</v>
      </c>
      <c r="E66" s="1">
        <f>35.0947265625</f>
        <v>35.0947265625</v>
      </c>
    </row>
    <row r="67" spans="1:5" x14ac:dyDescent="0.25">
      <c r="A67" s="1">
        <f>22665</f>
        <v>22665</v>
      </c>
      <c r="B67" s="1">
        <f>0</f>
        <v>0</v>
      </c>
      <c r="C67" s="1">
        <f>11662</f>
        <v>11662</v>
      </c>
      <c r="D67" s="1">
        <f>36132</f>
        <v>36132</v>
      </c>
      <c r="E67" s="1">
        <f>35.28515625</f>
        <v>35.28515625</v>
      </c>
    </row>
    <row r="68" spans="1:5" x14ac:dyDescent="0.25">
      <c r="A68" s="1">
        <f>22952</f>
        <v>22952</v>
      </c>
      <c r="B68" s="1">
        <f>0</f>
        <v>0</v>
      </c>
      <c r="C68" s="1">
        <f>11803</f>
        <v>11803</v>
      </c>
      <c r="D68" s="1">
        <f t="shared" ref="D68:D82" si="4">35094</f>
        <v>35094</v>
      </c>
      <c r="E68" s="1">
        <f t="shared" ref="E68:E82" si="5">34.271484375</f>
        <v>34.271484375</v>
      </c>
    </row>
    <row r="69" spans="1:5" x14ac:dyDescent="0.25">
      <c r="A69" s="1">
        <f>23244</f>
        <v>23244</v>
      </c>
      <c r="B69" s="1">
        <f>0</f>
        <v>0</v>
      </c>
      <c r="C69" s="1">
        <f>11951</f>
        <v>11951</v>
      </c>
      <c r="D69" s="1">
        <f t="shared" si="4"/>
        <v>35094</v>
      </c>
      <c r="E69" s="1">
        <f t="shared" si="5"/>
        <v>34.271484375</v>
      </c>
    </row>
    <row r="70" spans="1:5" x14ac:dyDescent="0.25">
      <c r="A70" s="1">
        <f>23531</f>
        <v>23531</v>
      </c>
      <c r="B70" s="1">
        <f>0</f>
        <v>0</v>
      </c>
      <c r="C70" s="1">
        <f>12187</f>
        <v>12187</v>
      </c>
      <c r="D70" s="1">
        <f t="shared" si="4"/>
        <v>35094</v>
      </c>
      <c r="E70" s="1">
        <f t="shared" si="5"/>
        <v>34.271484375</v>
      </c>
    </row>
    <row r="71" spans="1:5" x14ac:dyDescent="0.25">
      <c r="A71" s="1">
        <f>23803</f>
        <v>23803</v>
      </c>
      <c r="B71" s="1">
        <f>0</f>
        <v>0</v>
      </c>
      <c r="C71" s="1">
        <f>12372</f>
        <v>12372</v>
      </c>
      <c r="D71" s="1">
        <f t="shared" si="4"/>
        <v>35094</v>
      </c>
      <c r="E71" s="1">
        <f t="shared" si="5"/>
        <v>34.271484375</v>
      </c>
    </row>
    <row r="72" spans="1:5" x14ac:dyDescent="0.25">
      <c r="A72" s="1">
        <f>24125</f>
        <v>24125</v>
      </c>
      <c r="B72" s="1">
        <f>10</f>
        <v>10</v>
      </c>
      <c r="C72" s="1">
        <f>12537</f>
        <v>12537</v>
      </c>
      <c r="D72" s="1">
        <f t="shared" si="4"/>
        <v>35094</v>
      </c>
      <c r="E72" s="1">
        <f t="shared" si="5"/>
        <v>34.271484375</v>
      </c>
    </row>
    <row r="73" spans="1:5" x14ac:dyDescent="0.25">
      <c r="A73" s="1">
        <f>24445</f>
        <v>24445</v>
      </c>
      <c r="B73" s="1">
        <f>0</f>
        <v>0</v>
      </c>
      <c r="C73" s="1">
        <f>12778</f>
        <v>12778</v>
      </c>
      <c r="D73" s="1">
        <f t="shared" si="4"/>
        <v>35094</v>
      </c>
      <c r="E73" s="1">
        <f t="shared" si="5"/>
        <v>34.271484375</v>
      </c>
    </row>
    <row r="74" spans="1:5" x14ac:dyDescent="0.25">
      <c r="A74" s="1">
        <f>24754</f>
        <v>24754</v>
      </c>
      <c r="B74" s="1">
        <f>9</f>
        <v>9</v>
      </c>
      <c r="C74" s="1">
        <f>12978</f>
        <v>12978</v>
      </c>
      <c r="D74" s="1">
        <f t="shared" si="4"/>
        <v>35094</v>
      </c>
      <c r="E74" s="1">
        <f t="shared" si="5"/>
        <v>34.271484375</v>
      </c>
    </row>
    <row r="75" spans="1:5" x14ac:dyDescent="0.25">
      <c r="A75" s="1">
        <f>25068</f>
        <v>25068</v>
      </c>
      <c r="B75" s="1">
        <f t="shared" ref="B75:B87" si="6">0</f>
        <v>0</v>
      </c>
      <c r="C75" s="1">
        <f>13192</f>
        <v>13192</v>
      </c>
      <c r="D75" s="1">
        <f t="shared" si="4"/>
        <v>35094</v>
      </c>
      <c r="E75" s="1">
        <f t="shared" si="5"/>
        <v>34.271484375</v>
      </c>
    </row>
    <row r="76" spans="1:5" x14ac:dyDescent="0.25">
      <c r="A76" s="1">
        <f>25412</f>
        <v>25412</v>
      </c>
      <c r="B76" s="1">
        <f t="shared" si="6"/>
        <v>0</v>
      </c>
      <c r="C76" s="1">
        <f>13407</f>
        <v>13407</v>
      </c>
      <c r="D76" s="1">
        <f t="shared" si="4"/>
        <v>35094</v>
      </c>
      <c r="E76" s="1">
        <f t="shared" si="5"/>
        <v>34.271484375</v>
      </c>
    </row>
    <row r="77" spans="1:5" x14ac:dyDescent="0.25">
      <c r="A77" s="1">
        <f>25802</f>
        <v>25802</v>
      </c>
      <c r="B77" s="1">
        <f t="shared" si="6"/>
        <v>0</v>
      </c>
      <c r="C77" s="1">
        <f>13621</f>
        <v>13621</v>
      </c>
      <c r="D77" s="1">
        <f t="shared" si="4"/>
        <v>35094</v>
      </c>
      <c r="E77" s="1">
        <f t="shared" si="5"/>
        <v>34.271484375</v>
      </c>
    </row>
    <row r="78" spans="1:5" x14ac:dyDescent="0.25">
      <c r="A78" s="1">
        <f>26158</f>
        <v>26158</v>
      </c>
      <c r="B78" s="1">
        <f t="shared" si="6"/>
        <v>0</v>
      </c>
      <c r="C78" s="1">
        <f>13834</f>
        <v>13834</v>
      </c>
      <c r="D78" s="1">
        <f t="shared" si="4"/>
        <v>35094</v>
      </c>
      <c r="E78" s="1">
        <f t="shared" si="5"/>
        <v>34.271484375</v>
      </c>
    </row>
    <row r="79" spans="1:5" x14ac:dyDescent="0.25">
      <c r="A79" s="1">
        <f>26511</f>
        <v>26511</v>
      </c>
      <c r="B79" s="1">
        <f t="shared" si="6"/>
        <v>0</v>
      </c>
      <c r="C79" s="1">
        <f>14033</f>
        <v>14033</v>
      </c>
      <c r="D79" s="1">
        <f t="shared" si="4"/>
        <v>35094</v>
      </c>
      <c r="E79" s="1">
        <f t="shared" si="5"/>
        <v>34.271484375</v>
      </c>
    </row>
    <row r="80" spans="1:5" x14ac:dyDescent="0.25">
      <c r="A80" s="1">
        <f>26818</f>
        <v>26818</v>
      </c>
      <c r="B80" s="1">
        <f t="shared" si="6"/>
        <v>0</v>
      </c>
      <c r="C80" s="1">
        <f>14215</f>
        <v>14215</v>
      </c>
      <c r="D80" s="1">
        <f t="shared" si="4"/>
        <v>35094</v>
      </c>
      <c r="E80" s="1">
        <f t="shared" si="5"/>
        <v>34.271484375</v>
      </c>
    </row>
    <row r="81" spans="1:5" x14ac:dyDescent="0.25">
      <c r="A81" s="1">
        <f>27124</f>
        <v>27124</v>
      </c>
      <c r="B81" s="1">
        <f t="shared" si="6"/>
        <v>0</v>
      </c>
      <c r="C81" s="1">
        <f>14402</f>
        <v>14402</v>
      </c>
      <c r="D81" s="1">
        <f t="shared" si="4"/>
        <v>35094</v>
      </c>
      <c r="E81" s="1">
        <f t="shared" si="5"/>
        <v>34.271484375</v>
      </c>
    </row>
    <row r="82" spans="1:5" x14ac:dyDescent="0.25">
      <c r="A82" s="1">
        <f>27478</f>
        <v>27478</v>
      </c>
      <c r="B82" s="1">
        <f t="shared" si="6"/>
        <v>0</v>
      </c>
      <c r="C82" s="1">
        <f>14568</f>
        <v>14568</v>
      </c>
      <c r="D82" s="1">
        <f t="shared" si="4"/>
        <v>35094</v>
      </c>
      <c r="E82" s="1">
        <f t="shared" si="5"/>
        <v>34.271484375</v>
      </c>
    </row>
    <row r="83" spans="1:5" x14ac:dyDescent="0.25">
      <c r="A83" s="1">
        <f>27836</f>
        <v>27836</v>
      </c>
      <c r="B83" s="1">
        <f t="shared" si="6"/>
        <v>0</v>
      </c>
      <c r="C83" s="1">
        <f>14762</f>
        <v>14762</v>
      </c>
      <c r="D83" s="1">
        <f>35150</f>
        <v>35150</v>
      </c>
      <c r="E83" s="1">
        <f>34.326171875</f>
        <v>34.326171875</v>
      </c>
    </row>
    <row r="84" spans="1:5" x14ac:dyDescent="0.25">
      <c r="A84" s="1">
        <f>28197</f>
        <v>28197</v>
      </c>
      <c r="B84" s="1">
        <f t="shared" si="6"/>
        <v>0</v>
      </c>
      <c r="C84" s="1">
        <f>14922</f>
        <v>14922</v>
      </c>
      <c r="D84" s="1">
        <f>35174</f>
        <v>35174</v>
      </c>
      <c r="E84" s="1">
        <f>34.349609375</f>
        <v>34.349609375</v>
      </c>
    </row>
    <row r="85" spans="1:5" x14ac:dyDescent="0.25">
      <c r="A85" s="1">
        <f>28516</f>
        <v>28516</v>
      </c>
      <c r="B85" s="1">
        <f t="shared" si="6"/>
        <v>0</v>
      </c>
      <c r="C85" s="1">
        <f>15077</f>
        <v>15077</v>
      </c>
      <c r="D85" s="1">
        <f>35174</f>
        <v>35174</v>
      </c>
      <c r="E85" s="1">
        <f>34.349609375</f>
        <v>34.349609375</v>
      </c>
    </row>
    <row r="86" spans="1:5" x14ac:dyDescent="0.25">
      <c r="A86" s="1">
        <f>28899</f>
        <v>28899</v>
      </c>
      <c r="B86" s="1">
        <f t="shared" si="6"/>
        <v>0</v>
      </c>
      <c r="C86" s="1">
        <f>15244</f>
        <v>15244</v>
      </c>
      <c r="D86" s="1">
        <f>35174</f>
        <v>35174</v>
      </c>
      <c r="E86" s="1">
        <f>34.349609375</f>
        <v>34.349609375</v>
      </c>
    </row>
    <row r="87" spans="1:5" x14ac:dyDescent="0.25">
      <c r="A87" s="1">
        <f>29294</f>
        <v>29294</v>
      </c>
      <c r="B87" s="1">
        <f t="shared" si="6"/>
        <v>0</v>
      </c>
      <c r="C87" s="1">
        <f>15357</f>
        <v>15357</v>
      </c>
      <c r="D87" s="1">
        <f>35182</f>
        <v>35182</v>
      </c>
      <c r="E87" s="1">
        <f>34.357421875</f>
        <v>34.357421875</v>
      </c>
    </row>
    <row r="88" spans="1:5" x14ac:dyDescent="0.25">
      <c r="A88" s="1">
        <f>29690</f>
        <v>29690</v>
      </c>
      <c r="B88" s="1">
        <f>2</f>
        <v>2</v>
      </c>
      <c r="C88" s="1">
        <f>15473</f>
        <v>15473</v>
      </c>
      <c r="D88" s="1">
        <f>35182</f>
        <v>35182</v>
      </c>
      <c r="E88" s="1">
        <f>34.357421875</f>
        <v>34.357421875</v>
      </c>
    </row>
    <row r="89" spans="1:5" x14ac:dyDescent="0.25">
      <c r="A89" s="1">
        <f>29985</f>
        <v>29985</v>
      </c>
      <c r="B89" s="1">
        <f>0</f>
        <v>0</v>
      </c>
      <c r="C89" s="1">
        <f>15644</f>
        <v>15644</v>
      </c>
      <c r="D89" s="1">
        <f>35182</f>
        <v>35182</v>
      </c>
      <c r="E89" s="1">
        <f>34.357421875</f>
        <v>34.357421875</v>
      </c>
    </row>
    <row r="90" spans="1:5" x14ac:dyDescent="0.25">
      <c r="A90" s="1">
        <f>30261</f>
        <v>30261</v>
      </c>
      <c r="B90" s="1">
        <f>0</f>
        <v>0</v>
      </c>
      <c r="C90" s="1">
        <f>15814</f>
        <v>15814</v>
      </c>
      <c r="D90" s="1">
        <f>35182</f>
        <v>35182</v>
      </c>
      <c r="E90" s="1">
        <f>34.357421875</f>
        <v>34.357421875</v>
      </c>
    </row>
    <row r="91" spans="1:5" x14ac:dyDescent="0.25">
      <c r="A91" s="1">
        <f>30535</f>
        <v>30535</v>
      </c>
      <c r="B91" s="1">
        <f>0</f>
        <v>0</v>
      </c>
      <c r="C91" s="1">
        <f>15999</f>
        <v>15999</v>
      </c>
      <c r="D91" s="1">
        <f>35466</f>
        <v>35466</v>
      </c>
      <c r="E91" s="1">
        <f>34.634765625</f>
        <v>34.634765625</v>
      </c>
    </row>
    <row r="92" spans="1:5" x14ac:dyDescent="0.25">
      <c r="A92" s="1">
        <f>30843</f>
        <v>30843</v>
      </c>
      <c r="B92" s="1">
        <f>0</f>
        <v>0</v>
      </c>
      <c r="C92" s="1">
        <f>16201</f>
        <v>16201</v>
      </c>
      <c r="D92" s="1">
        <f>35502</f>
        <v>35502</v>
      </c>
      <c r="E92" s="1">
        <f t="shared" ref="E92:E98" si="7">34.669921875</f>
        <v>34.669921875</v>
      </c>
    </row>
    <row r="93" spans="1:5" x14ac:dyDescent="0.25">
      <c r="A93" s="1">
        <f>31180</f>
        <v>31180</v>
      </c>
      <c r="B93" s="1">
        <f>7</f>
        <v>7</v>
      </c>
      <c r="C93" s="1">
        <f>16354</f>
        <v>16354</v>
      </c>
      <c r="D93" s="1">
        <f>35502</f>
        <v>35502</v>
      </c>
      <c r="E93" s="1">
        <f t="shared" si="7"/>
        <v>34.669921875</v>
      </c>
    </row>
    <row r="94" spans="1:5" x14ac:dyDescent="0.25">
      <c r="A94" s="1">
        <f>31458</f>
        <v>31458</v>
      </c>
      <c r="B94" s="1">
        <f>0</f>
        <v>0</v>
      </c>
      <c r="C94" s="1">
        <f>16529</f>
        <v>16529</v>
      </c>
      <c r="D94" s="1">
        <f>35502</f>
        <v>35502</v>
      </c>
      <c r="E94" s="1">
        <f t="shared" si="7"/>
        <v>34.669921875</v>
      </c>
    </row>
    <row r="95" spans="1:5" x14ac:dyDescent="0.25">
      <c r="A95" s="1">
        <f>31737</f>
        <v>31737</v>
      </c>
      <c r="B95" s="1">
        <f>0</f>
        <v>0</v>
      </c>
      <c r="C95" s="1">
        <f>16754</f>
        <v>16754</v>
      </c>
      <c r="D95" s="1">
        <f>35502</f>
        <v>35502</v>
      </c>
      <c r="E95" s="1">
        <f t="shared" si="7"/>
        <v>34.669921875</v>
      </c>
    </row>
    <row r="96" spans="1:5" x14ac:dyDescent="0.25">
      <c r="A96" s="1">
        <f>32027</f>
        <v>32027</v>
      </c>
      <c r="B96" s="1">
        <f>0</f>
        <v>0</v>
      </c>
      <c r="C96" s="1">
        <f>17011</f>
        <v>17011</v>
      </c>
      <c r="D96" s="1">
        <f>35502</f>
        <v>35502</v>
      </c>
      <c r="E96" s="1">
        <f t="shared" si="7"/>
        <v>34.669921875</v>
      </c>
    </row>
    <row r="97" spans="1:5" x14ac:dyDescent="0.25">
      <c r="A97" s="1">
        <f>32300</f>
        <v>32300</v>
      </c>
      <c r="B97" s="1">
        <f>0</f>
        <v>0</v>
      </c>
      <c r="C97" s="1">
        <f>17252</f>
        <v>17252</v>
      </c>
      <c r="D97" s="1">
        <f>35502</f>
        <v>35502</v>
      </c>
      <c r="E97" s="1">
        <f t="shared" si="7"/>
        <v>34.669921875</v>
      </c>
    </row>
    <row r="98" spans="1:5" x14ac:dyDescent="0.25">
      <c r="A98" s="1">
        <f>32579</f>
        <v>32579</v>
      </c>
      <c r="B98" s="1">
        <f>0</f>
        <v>0</v>
      </c>
      <c r="C98" s="1">
        <f>17513</f>
        <v>17513</v>
      </c>
      <c r="D98" s="1">
        <f>35502</f>
        <v>35502</v>
      </c>
      <c r="E98" s="1">
        <f t="shared" si="7"/>
        <v>34.669921875</v>
      </c>
    </row>
    <row r="99" spans="1:5" x14ac:dyDescent="0.25">
      <c r="A99" s="1">
        <f>32874</f>
        <v>32874</v>
      </c>
      <c r="B99" s="1">
        <f>15</f>
        <v>15</v>
      </c>
      <c r="C99" s="1">
        <f>17768</f>
        <v>17768</v>
      </c>
      <c r="D99" s="1">
        <f>35194</f>
        <v>35194</v>
      </c>
      <c r="E99" s="1">
        <f>34.369140625</f>
        <v>34.369140625</v>
      </c>
    </row>
    <row r="100" spans="1:5" x14ac:dyDescent="0.25">
      <c r="A100" s="1">
        <f>33151</f>
        <v>33151</v>
      </c>
      <c r="B100" s="1">
        <f>0</f>
        <v>0</v>
      </c>
      <c r="C100" s="1">
        <f>17935</f>
        <v>17935</v>
      </c>
      <c r="D100" s="1">
        <f>35186</f>
        <v>35186</v>
      </c>
      <c r="E100" s="1">
        <f>34.361328125</f>
        <v>34.361328125</v>
      </c>
    </row>
    <row r="101" spans="1:5" x14ac:dyDescent="0.25">
      <c r="A101" s="1">
        <f>33452</f>
        <v>33452</v>
      </c>
      <c r="B101" s="1">
        <f>0</f>
        <v>0</v>
      </c>
      <c r="C101" s="1">
        <f>18062</f>
        <v>18062</v>
      </c>
      <c r="D101" s="1">
        <f>35186</f>
        <v>35186</v>
      </c>
      <c r="E101" s="1">
        <f>34.361328125</f>
        <v>34.361328125</v>
      </c>
    </row>
    <row r="102" spans="1:5" x14ac:dyDescent="0.25">
      <c r="A102" s="1">
        <f>33720</f>
        <v>33720</v>
      </c>
      <c r="B102" s="1">
        <f>0</f>
        <v>0</v>
      </c>
      <c r="C102" s="1">
        <f>18237</f>
        <v>18237</v>
      </c>
      <c r="D102" s="1">
        <f>35266</f>
        <v>35266</v>
      </c>
      <c r="E102" s="1">
        <f>34.439453125</f>
        <v>34.439453125</v>
      </c>
    </row>
    <row r="103" spans="1:5" x14ac:dyDescent="0.25">
      <c r="A103" s="1">
        <f>33999</f>
        <v>33999</v>
      </c>
      <c r="B103" s="1">
        <f>0</f>
        <v>0</v>
      </c>
      <c r="C103" s="1">
        <f>18387</f>
        <v>18387</v>
      </c>
      <c r="D103" s="1">
        <f>35266</f>
        <v>35266</v>
      </c>
      <c r="E103" s="1">
        <f>34.439453125</f>
        <v>34.439453125</v>
      </c>
    </row>
    <row r="104" spans="1:5" x14ac:dyDescent="0.25">
      <c r="A104" s="1">
        <f>34313</f>
        <v>34313</v>
      </c>
      <c r="B104" s="1">
        <f>0</f>
        <v>0</v>
      </c>
      <c r="C104" s="1">
        <f>18562</f>
        <v>18562</v>
      </c>
      <c r="D104" s="1">
        <f>35266</f>
        <v>35266</v>
      </c>
      <c r="E104" s="1">
        <f>34.439453125</f>
        <v>34.439453125</v>
      </c>
    </row>
    <row r="105" spans="1:5" x14ac:dyDescent="0.25">
      <c r="A105" s="1">
        <f>34633</f>
        <v>34633</v>
      </c>
      <c r="B105" s="1">
        <f>0</f>
        <v>0</v>
      </c>
      <c r="C105" s="1">
        <f>18781</f>
        <v>18781</v>
      </c>
      <c r="D105" s="1">
        <f>35294</f>
        <v>35294</v>
      </c>
      <c r="E105" s="1">
        <f>34.466796875</f>
        <v>34.466796875</v>
      </c>
    </row>
    <row r="106" spans="1:5" x14ac:dyDescent="0.25">
      <c r="A106" s="1">
        <f>34969</f>
        <v>34969</v>
      </c>
      <c r="B106" s="1">
        <f>4</f>
        <v>4</v>
      </c>
      <c r="C106" s="1">
        <f>18932</f>
        <v>18932</v>
      </c>
      <c r="D106" s="1">
        <f>35294</f>
        <v>35294</v>
      </c>
      <c r="E106" s="1">
        <f>34.466796875</f>
        <v>34.466796875</v>
      </c>
    </row>
    <row r="107" spans="1:5" x14ac:dyDescent="0.25">
      <c r="A107" s="1">
        <f>35304</f>
        <v>35304</v>
      </c>
      <c r="B107" s="1">
        <f>0</f>
        <v>0</v>
      </c>
      <c r="C107" s="1">
        <f>19075</f>
        <v>19075</v>
      </c>
      <c r="D107" s="1">
        <f>35294</f>
        <v>35294</v>
      </c>
      <c r="E107" s="1">
        <f>34.466796875</f>
        <v>34.466796875</v>
      </c>
    </row>
    <row r="108" spans="1:5" x14ac:dyDescent="0.25">
      <c r="A108" s="1">
        <f>35638</f>
        <v>35638</v>
      </c>
      <c r="B108" s="1">
        <f>0</f>
        <v>0</v>
      </c>
      <c r="C108" s="1">
        <f>19245</f>
        <v>19245</v>
      </c>
      <c r="D108" s="1">
        <f>35310</f>
        <v>35310</v>
      </c>
      <c r="E108" s="1">
        <f>34.482421875</f>
        <v>34.482421875</v>
      </c>
    </row>
    <row r="109" spans="1:5" x14ac:dyDescent="0.25">
      <c r="A109" s="1">
        <f>35928</f>
        <v>35928</v>
      </c>
      <c r="B109" s="1">
        <f>0</f>
        <v>0</v>
      </c>
      <c r="C109" s="1">
        <f>19385</f>
        <v>19385</v>
      </c>
      <c r="D109" s="1">
        <f>35310</f>
        <v>35310</v>
      </c>
      <c r="E109" s="1">
        <f>34.482421875</f>
        <v>34.482421875</v>
      </c>
    </row>
    <row r="110" spans="1:5" x14ac:dyDescent="0.25">
      <c r="A110" s="1">
        <f>36214</f>
        <v>36214</v>
      </c>
      <c r="B110" s="1">
        <f>0</f>
        <v>0</v>
      </c>
      <c r="C110" s="1">
        <f>19540</f>
        <v>19540</v>
      </c>
      <c r="D110" s="1">
        <f>35310</f>
        <v>35310</v>
      </c>
      <c r="E110" s="1">
        <f>34.482421875</f>
        <v>34.482421875</v>
      </c>
    </row>
    <row r="111" spans="1:5" x14ac:dyDescent="0.25">
      <c r="A111" s="1">
        <f>36483</f>
        <v>36483</v>
      </c>
      <c r="B111" s="1">
        <f>0</f>
        <v>0</v>
      </c>
      <c r="C111" s="1">
        <f>19767</f>
        <v>19767</v>
      </c>
      <c r="D111" s="1">
        <f>35334</f>
        <v>35334</v>
      </c>
      <c r="E111" s="1">
        <f>34.505859375</f>
        <v>34.505859375</v>
      </c>
    </row>
    <row r="112" spans="1:5" x14ac:dyDescent="0.25">
      <c r="C112" s="1">
        <f>19925</f>
        <v>19925</v>
      </c>
      <c r="D112" s="1">
        <f>35334</f>
        <v>35334</v>
      </c>
      <c r="E112" s="1">
        <f>34.505859375</f>
        <v>34.505859375</v>
      </c>
    </row>
    <row r="113" spans="3:5" x14ac:dyDescent="0.25">
      <c r="C113" s="1">
        <f>20106</f>
        <v>20106</v>
      </c>
      <c r="D113" s="1">
        <f>35334</f>
        <v>35334</v>
      </c>
      <c r="E113" s="1">
        <f>34.505859375</f>
        <v>34.505859375</v>
      </c>
    </row>
    <row r="114" spans="3:5" x14ac:dyDescent="0.25">
      <c r="C114" s="1">
        <f>20271</f>
        <v>20271</v>
      </c>
      <c r="D114" s="1">
        <f>35350</f>
        <v>35350</v>
      </c>
      <c r="E114" s="1">
        <f>34.521484375</f>
        <v>34.521484375</v>
      </c>
    </row>
    <row r="115" spans="3:5" x14ac:dyDescent="0.25">
      <c r="C115" s="1">
        <f>20437</f>
        <v>20437</v>
      </c>
      <c r="D115" s="1">
        <f>35350</f>
        <v>35350</v>
      </c>
      <c r="E115" s="1">
        <f>34.521484375</f>
        <v>34.521484375</v>
      </c>
    </row>
    <row r="116" spans="3:5" x14ac:dyDescent="0.25">
      <c r="C116" s="1">
        <f>20682</f>
        <v>20682</v>
      </c>
      <c r="D116" s="1">
        <f>35406</f>
        <v>35406</v>
      </c>
      <c r="E116" s="1">
        <f>34.576171875</f>
        <v>34.576171875</v>
      </c>
    </row>
    <row r="117" spans="3:5" x14ac:dyDescent="0.25">
      <c r="C117" s="1">
        <f>20836</f>
        <v>20836</v>
      </c>
      <c r="D117" s="1">
        <f>35018</f>
        <v>35018</v>
      </c>
      <c r="E117" s="1">
        <f>34.197265625</f>
        <v>34.197265625</v>
      </c>
    </row>
    <row r="118" spans="3:5" x14ac:dyDescent="0.25">
      <c r="C118" s="1">
        <f>20956</f>
        <v>20956</v>
      </c>
      <c r="D118" s="1">
        <f>34974</f>
        <v>34974</v>
      </c>
      <c r="E118" s="1">
        <f>34.154296875</f>
        <v>34.154296875</v>
      </c>
    </row>
    <row r="119" spans="3:5" x14ac:dyDescent="0.25">
      <c r="C119" s="1">
        <f>21108</f>
        <v>21108</v>
      </c>
      <c r="D119" s="1">
        <f>34974</f>
        <v>34974</v>
      </c>
      <c r="E119" s="1">
        <f>34.154296875</f>
        <v>34.154296875</v>
      </c>
    </row>
    <row r="120" spans="3:5" x14ac:dyDescent="0.25">
      <c r="C120" s="1">
        <f>21280</f>
        <v>21280</v>
      </c>
      <c r="D120" s="1">
        <f>35294</f>
        <v>35294</v>
      </c>
      <c r="E120" s="1">
        <f>34.466796875</f>
        <v>34.466796875</v>
      </c>
    </row>
    <row r="121" spans="3:5" x14ac:dyDescent="0.25">
      <c r="C121" s="1">
        <f>21439</f>
        <v>21439</v>
      </c>
      <c r="D121" s="1">
        <f>35294</f>
        <v>35294</v>
      </c>
      <c r="E121" s="1">
        <f>34.466796875</f>
        <v>34.466796875</v>
      </c>
    </row>
    <row r="122" spans="3:5" x14ac:dyDescent="0.25">
      <c r="C122" s="1">
        <f>21585</f>
        <v>21585</v>
      </c>
      <c r="D122" s="1">
        <f>35294</f>
        <v>35294</v>
      </c>
      <c r="E122" s="1">
        <f>34.466796875</f>
        <v>34.466796875</v>
      </c>
    </row>
    <row r="123" spans="3:5" x14ac:dyDescent="0.25">
      <c r="C123" s="1">
        <f>21758</f>
        <v>21758</v>
      </c>
      <c r="D123" s="1">
        <f>35294</f>
        <v>35294</v>
      </c>
      <c r="E123" s="1">
        <f>34.466796875</f>
        <v>34.466796875</v>
      </c>
    </row>
    <row r="124" spans="3:5" x14ac:dyDescent="0.25">
      <c r="C124" s="1">
        <f>21974</f>
        <v>21974</v>
      </c>
      <c r="D124" s="1">
        <f>35374</f>
        <v>35374</v>
      </c>
      <c r="E124" s="1">
        <f>34.544921875</f>
        <v>34.544921875</v>
      </c>
    </row>
    <row r="125" spans="3:5" x14ac:dyDescent="0.25">
      <c r="C125" s="1">
        <f>22139</f>
        <v>22139</v>
      </c>
      <c r="D125" s="1">
        <f t="shared" ref="D125:D136" si="8">35414</f>
        <v>35414</v>
      </c>
      <c r="E125" s="1">
        <f t="shared" ref="E125:E136" si="9">34.583984375</f>
        <v>34.583984375</v>
      </c>
    </row>
    <row r="126" spans="3:5" x14ac:dyDescent="0.25">
      <c r="C126" s="1">
        <f>22259</f>
        <v>22259</v>
      </c>
      <c r="D126" s="1">
        <f t="shared" si="8"/>
        <v>35414</v>
      </c>
      <c r="E126" s="1">
        <f t="shared" si="9"/>
        <v>34.583984375</v>
      </c>
    </row>
    <row r="127" spans="3:5" x14ac:dyDescent="0.25">
      <c r="C127" s="1">
        <f>22401</f>
        <v>22401</v>
      </c>
      <c r="D127" s="1">
        <f t="shared" si="8"/>
        <v>35414</v>
      </c>
      <c r="E127" s="1">
        <f t="shared" si="9"/>
        <v>34.583984375</v>
      </c>
    </row>
    <row r="128" spans="3:5" x14ac:dyDescent="0.25">
      <c r="C128" s="1">
        <f>22525</f>
        <v>22525</v>
      </c>
      <c r="D128" s="1">
        <f t="shared" si="8"/>
        <v>35414</v>
      </c>
      <c r="E128" s="1">
        <f t="shared" si="9"/>
        <v>34.583984375</v>
      </c>
    </row>
    <row r="129" spans="3:5" x14ac:dyDescent="0.25">
      <c r="C129" s="1">
        <f>22699</f>
        <v>22699</v>
      </c>
      <c r="D129" s="1">
        <f t="shared" si="8"/>
        <v>35414</v>
      </c>
      <c r="E129" s="1">
        <f t="shared" si="9"/>
        <v>34.583984375</v>
      </c>
    </row>
    <row r="130" spans="3:5" x14ac:dyDescent="0.25">
      <c r="C130" s="1">
        <f>22841</f>
        <v>22841</v>
      </c>
      <c r="D130" s="1">
        <f t="shared" si="8"/>
        <v>35414</v>
      </c>
      <c r="E130" s="1">
        <f t="shared" si="9"/>
        <v>34.583984375</v>
      </c>
    </row>
    <row r="131" spans="3:5" x14ac:dyDescent="0.25">
      <c r="C131" s="1">
        <f>23028</f>
        <v>23028</v>
      </c>
      <c r="D131" s="1">
        <f t="shared" si="8"/>
        <v>35414</v>
      </c>
      <c r="E131" s="1">
        <f t="shared" si="9"/>
        <v>34.583984375</v>
      </c>
    </row>
    <row r="132" spans="3:5" x14ac:dyDescent="0.25">
      <c r="C132" s="1">
        <f>23157</f>
        <v>23157</v>
      </c>
      <c r="D132" s="1">
        <f t="shared" si="8"/>
        <v>35414</v>
      </c>
      <c r="E132" s="1">
        <f t="shared" si="9"/>
        <v>34.583984375</v>
      </c>
    </row>
    <row r="133" spans="3:5" x14ac:dyDescent="0.25">
      <c r="C133" s="1">
        <f>23330</f>
        <v>23330</v>
      </c>
      <c r="D133" s="1">
        <f t="shared" si="8"/>
        <v>35414</v>
      </c>
      <c r="E133" s="1">
        <f t="shared" si="9"/>
        <v>34.583984375</v>
      </c>
    </row>
    <row r="134" spans="3:5" x14ac:dyDescent="0.25">
      <c r="C134" s="1">
        <f>23496</f>
        <v>23496</v>
      </c>
      <c r="D134" s="1">
        <f t="shared" si="8"/>
        <v>35414</v>
      </c>
      <c r="E134" s="1">
        <f t="shared" si="9"/>
        <v>34.583984375</v>
      </c>
    </row>
    <row r="135" spans="3:5" x14ac:dyDescent="0.25">
      <c r="C135" s="1">
        <f>23631</f>
        <v>23631</v>
      </c>
      <c r="D135" s="1">
        <f t="shared" si="8"/>
        <v>35414</v>
      </c>
      <c r="E135" s="1">
        <f t="shared" si="9"/>
        <v>34.583984375</v>
      </c>
    </row>
    <row r="136" spans="3:5" x14ac:dyDescent="0.25">
      <c r="C136" s="1">
        <f>23810</f>
        <v>23810</v>
      </c>
      <c r="D136" s="1">
        <f t="shared" si="8"/>
        <v>35414</v>
      </c>
      <c r="E136" s="1">
        <f t="shared" si="9"/>
        <v>34.583984375</v>
      </c>
    </row>
    <row r="137" spans="3:5" x14ac:dyDescent="0.25">
      <c r="C137" s="1">
        <f>24006</f>
        <v>24006</v>
      </c>
      <c r="D137" s="1">
        <f>35638</f>
        <v>35638</v>
      </c>
      <c r="E137" s="1">
        <f>34.802734375</f>
        <v>34.802734375</v>
      </c>
    </row>
    <row r="138" spans="3:5" x14ac:dyDescent="0.25">
      <c r="C138" s="1">
        <f>24147</f>
        <v>24147</v>
      </c>
      <c r="D138" s="1">
        <f>36294</f>
        <v>36294</v>
      </c>
      <c r="E138" s="1">
        <f>35.443359375</f>
        <v>35.443359375</v>
      </c>
    </row>
    <row r="139" spans="3:5" x14ac:dyDescent="0.25">
      <c r="C139" s="1">
        <f>24302</f>
        <v>24302</v>
      </c>
      <c r="D139" s="1">
        <f>36090</f>
        <v>36090</v>
      </c>
      <c r="E139" s="1">
        <f>35.244140625</f>
        <v>35.244140625</v>
      </c>
    </row>
    <row r="140" spans="3:5" x14ac:dyDescent="0.25">
      <c r="C140" s="1">
        <f>24487</f>
        <v>24487</v>
      </c>
      <c r="D140" s="1">
        <f>36090</f>
        <v>36090</v>
      </c>
      <c r="E140" s="1">
        <f>35.244140625</f>
        <v>35.244140625</v>
      </c>
    </row>
    <row r="141" spans="3:5" x14ac:dyDescent="0.25">
      <c r="C141" s="1">
        <f>24638</f>
        <v>24638</v>
      </c>
      <c r="D141" s="1">
        <f>36090</f>
        <v>36090</v>
      </c>
      <c r="E141" s="1">
        <f>35.244140625</f>
        <v>35.244140625</v>
      </c>
    </row>
    <row r="142" spans="3:5" x14ac:dyDescent="0.25">
      <c r="C142" s="1">
        <f>24816</f>
        <v>24816</v>
      </c>
      <c r="D142" s="1">
        <f t="shared" ref="D142:D151" si="10">36178</f>
        <v>36178</v>
      </c>
      <c r="E142" s="1">
        <f t="shared" ref="E142:E151" si="11">35.330078125</f>
        <v>35.330078125</v>
      </c>
    </row>
    <row r="143" spans="3:5" x14ac:dyDescent="0.25">
      <c r="C143" s="1">
        <f>24934</f>
        <v>24934</v>
      </c>
      <c r="D143" s="1">
        <f t="shared" si="10"/>
        <v>36178</v>
      </c>
      <c r="E143" s="1">
        <f t="shared" si="11"/>
        <v>35.330078125</v>
      </c>
    </row>
    <row r="144" spans="3:5" x14ac:dyDescent="0.25">
      <c r="C144" s="1">
        <f>25103</f>
        <v>25103</v>
      </c>
      <c r="D144" s="1">
        <f t="shared" si="10"/>
        <v>36178</v>
      </c>
      <c r="E144" s="1">
        <f t="shared" si="11"/>
        <v>35.330078125</v>
      </c>
    </row>
    <row r="145" spans="3:5" x14ac:dyDescent="0.25">
      <c r="C145" s="1">
        <f>25259</f>
        <v>25259</v>
      </c>
      <c r="D145" s="1">
        <f t="shared" si="10"/>
        <v>36178</v>
      </c>
      <c r="E145" s="1">
        <f t="shared" si="11"/>
        <v>35.330078125</v>
      </c>
    </row>
    <row r="146" spans="3:5" x14ac:dyDescent="0.25">
      <c r="C146" s="1">
        <f>25442</f>
        <v>25442</v>
      </c>
      <c r="D146" s="1">
        <f t="shared" si="10"/>
        <v>36178</v>
      </c>
      <c r="E146" s="1">
        <f t="shared" si="11"/>
        <v>35.330078125</v>
      </c>
    </row>
    <row r="147" spans="3:5" x14ac:dyDescent="0.25">
      <c r="C147" s="1">
        <f>25606</f>
        <v>25606</v>
      </c>
      <c r="D147" s="1">
        <f t="shared" si="10"/>
        <v>36178</v>
      </c>
      <c r="E147" s="1">
        <f t="shared" si="11"/>
        <v>35.330078125</v>
      </c>
    </row>
    <row r="148" spans="3:5" x14ac:dyDescent="0.25">
      <c r="C148" s="1">
        <f>25787</f>
        <v>25787</v>
      </c>
      <c r="D148" s="1">
        <f t="shared" si="10"/>
        <v>36178</v>
      </c>
      <c r="E148" s="1">
        <f t="shared" si="11"/>
        <v>35.330078125</v>
      </c>
    </row>
    <row r="149" spans="3:5" x14ac:dyDescent="0.25">
      <c r="C149" s="1">
        <f>25958</f>
        <v>25958</v>
      </c>
      <c r="D149" s="1">
        <f t="shared" si="10"/>
        <v>36178</v>
      </c>
      <c r="E149" s="1">
        <f t="shared" si="11"/>
        <v>35.330078125</v>
      </c>
    </row>
    <row r="150" spans="3:5" x14ac:dyDescent="0.25">
      <c r="C150" s="1">
        <f>26138</f>
        <v>26138</v>
      </c>
      <c r="D150" s="1">
        <f t="shared" si="10"/>
        <v>36178</v>
      </c>
      <c r="E150" s="1">
        <f t="shared" si="11"/>
        <v>35.330078125</v>
      </c>
    </row>
    <row r="151" spans="3:5" x14ac:dyDescent="0.25">
      <c r="C151" s="1">
        <f>26308</f>
        <v>26308</v>
      </c>
      <c r="D151" s="1">
        <f t="shared" si="10"/>
        <v>36178</v>
      </c>
      <c r="E151" s="1">
        <f t="shared" si="11"/>
        <v>35.330078125</v>
      </c>
    </row>
    <row r="152" spans="3:5" x14ac:dyDescent="0.25">
      <c r="C152" s="1">
        <f>26490</f>
        <v>26490</v>
      </c>
      <c r="D152" s="1">
        <f>36210</f>
        <v>36210</v>
      </c>
      <c r="E152" s="1">
        <f>35.361328125</f>
        <v>35.361328125</v>
      </c>
    </row>
    <row r="153" spans="3:5" x14ac:dyDescent="0.25">
      <c r="C153" s="1">
        <f>26657</f>
        <v>26657</v>
      </c>
      <c r="D153" s="1">
        <f>36330</f>
        <v>36330</v>
      </c>
      <c r="E153" s="1">
        <f>35.478515625</f>
        <v>35.478515625</v>
      </c>
    </row>
    <row r="154" spans="3:5" x14ac:dyDescent="0.25">
      <c r="C154" s="1">
        <f>26808</f>
        <v>26808</v>
      </c>
      <c r="D154" s="1">
        <f t="shared" ref="D154:D170" si="12">36338</f>
        <v>36338</v>
      </c>
      <c r="E154" s="1">
        <f t="shared" ref="E154:E170" si="13">35.486328125</f>
        <v>35.486328125</v>
      </c>
    </row>
    <row r="155" spans="3:5" x14ac:dyDescent="0.25">
      <c r="C155" s="1">
        <f>26960</f>
        <v>26960</v>
      </c>
      <c r="D155" s="1">
        <f t="shared" si="12"/>
        <v>36338</v>
      </c>
      <c r="E155" s="1">
        <f t="shared" si="13"/>
        <v>35.486328125</v>
      </c>
    </row>
    <row r="156" spans="3:5" x14ac:dyDescent="0.25">
      <c r="C156" s="1">
        <f>27117</f>
        <v>27117</v>
      </c>
      <c r="D156" s="1">
        <f t="shared" si="12"/>
        <v>36338</v>
      </c>
      <c r="E156" s="1">
        <f t="shared" si="13"/>
        <v>35.486328125</v>
      </c>
    </row>
    <row r="157" spans="3:5" x14ac:dyDescent="0.25">
      <c r="C157" s="1">
        <f>27288</f>
        <v>27288</v>
      </c>
      <c r="D157" s="1">
        <f t="shared" si="12"/>
        <v>36338</v>
      </c>
      <c r="E157" s="1">
        <f t="shared" si="13"/>
        <v>35.486328125</v>
      </c>
    </row>
    <row r="158" spans="3:5" x14ac:dyDescent="0.25">
      <c r="C158" s="1">
        <f>27478</f>
        <v>27478</v>
      </c>
      <c r="D158" s="1">
        <f t="shared" si="12"/>
        <v>36338</v>
      </c>
      <c r="E158" s="1">
        <f t="shared" si="13"/>
        <v>35.486328125</v>
      </c>
    </row>
    <row r="159" spans="3:5" x14ac:dyDescent="0.25">
      <c r="C159" s="1">
        <f>27652</f>
        <v>27652</v>
      </c>
      <c r="D159" s="1">
        <f t="shared" si="12"/>
        <v>36338</v>
      </c>
      <c r="E159" s="1">
        <f t="shared" si="13"/>
        <v>35.486328125</v>
      </c>
    </row>
    <row r="160" spans="3:5" x14ac:dyDescent="0.25">
      <c r="C160" s="1">
        <f>27839</f>
        <v>27839</v>
      </c>
      <c r="D160" s="1">
        <f t="shared" si="12"/>
        <v>36338</v>
      </c>
      <c r="E160" s="1">
        <f t="shared" si="13"/>
        <v>35.486328125</v>
      </c>
    </row>
    <row r="161" spans="3:5" x14ac:dyDescent="0.25">
      <c r="C161" s="1">
        <f>27988</f>
        <v>27988</v>
      </c>
      <c r="D161" s="1">
        <f t="shared" si="12"/>
        <v>36338</v>
      </c>
      <c r="E161" s="1">
        <f t="shared" si="13"/>
        <v>35.486328125</v>
      </c>
    </row>
    <row r="162" spans="3:5" x14ac:dyDescent="0.25">
      <c r="C162" s="1">
        <f>28131</f>
        <v>28131</v>
      </c>
      <c r="D162" s="1">
        <f t="shared" si="12"/>
        <v>36338</v>
      </c>
      <c r="E162" s="1">
        <f t="shared" si="13"/>
        <v>35.486328125</v>
      </c>
    </row>
    <row r="163" spans="3:5" x14ac:dyDescent="0.25">
      <c r="C163" s="1">
        <f>28277</f>
        <v>28277</v>
      </c>
      <c r="D163" s="1">
        <f t="shared" si="12"/>
        <v>36338</v>
      </c>
      <c r="E163" s="1">
        <f t="shared" si="13"/>
        <v>35.486328125</v>
      </c>
    </row>
    <row r="164" spans="3:5" x14ac:dyDescent="0.25">
      <c r="C164" s="1">
        <f>28410</f>
        <v>28410</v>
      </c>
      <c r="D164" s="1">
        <f t="shared" si="12"/>
        <v>36338</v>
      </c>
      <c r="E164" s="1">
        <f t="shared" si="13"/>
        <v>35.486328125</v>
      </c>
    </row>
    <row r="165" spans="3:5" x14ac:dyDescent="0.25">
      <c r="C165" s="1">
        <f>28544</f>
        <v>28544</v>
      </c>
      <c r="D165" s="1">
        <f t="shared" si="12"/>
        <v>36338</v>
      </c>
      <c r="E165" s="1">
        <f t="shared" si="13"/>
        <v>35.486328125</v>
      </c>
    </row>
    <row r="166" spans="3:5" x14ac:dyDescent="0.25">
      <c r="C166" s="1">
        <f>28713</f>
        <v>28713</v>
      </c>
      <c r="D166" s="1">
        <f t="shared" si="12"/>
        <v>36338</v>
      </c>
      <c r="E166" s="1">
        <f t="shared" si="13"/>
        <v>35.486328125</v>
      </c>
    </row>
    <row r="167" spans="3:5" x14ac:dyDescent="0.25">
      <c r="C167" s="1">
        <f>28877</f>
        <v>28877</v>
      </c>
      <c r="D167" s="1">
        <f t="shared" si="12"/>
        <v>36338</v>
      </c>
      <c r="E167" s="1">
        <f t="shared" si="13"/>
        <v>35.486328125</v>
      </c>
    </row>
    <row r="168" spans="3:5" x14ac:dyDescent="0.25">
      <c r="C168" s="1">
        <f>29095</f>
        <v>29095</v>
      </c>
      <c r="D168" s="1">
        <f t="shared" si="12"/>
        <v>36338</v>
      </c>
      <c r="E168" s="1">
        <f t="shared" si="13"/>
        <v>35.486328125</v>
      </c>
    </row>
    <row r="169" spans="3:5" x14ac:dyDescent="0.25">
      <c r="C169" s="1">
        <f>29255</f>
        <v>29255</v>
      </c>
      <c r="D169" s="1">
        <f t="shared" si="12"/>
        <v>36338</v>
      </c>
      <c r="E169" s="1">
        <f t="shared" si="13"/>
        <v>35.486328125</v>
      </c>
    </row>
    <row r="170" spans="3:5" x14ac:dyDescent="0.25">
      <c r="C170" s="1">
        <f>29448</f>
        <v>29448</v>
      </c>
      <c r="D170" s="1">
        <f t="shared" si="12"/>
        <v>36338</v>
      </c>
      <c r="E170" s="1">
        <f t="shared" si="13"/>
        <v>35.486328125</v>
      </c>
    </row>
    <row r="171" spans="3:5" x14ac:dyDescent="0.25">
      <c r="C171" s="1">
        <f>29615</f>
        <v>29615</v>
      </c>
      <c r="D171" s="1">
        <f>36358</f>
        <v>36358</v>
      </c>
      <c r="E171" s="1">
        <f>35.505859375</f>
        <v>35.505859375</v>
      </c>
    </row>
    <row r="172" spans="3:5" x14ac:dyDescent="0.25">
      <c r="C172" s="1">
        <f>29786</f>
        <v>29786</v>
      </c>
      <c r="D172" s="1">
        <f t="shared" ref="D172:D180" si="14">36166</f>
        <v>36166</v>
      </c>
      <c r="E172" s="1">
        <f t="shared" ref="E172:E180" si="15">35.318359375</f>
        <v>35.318359375</v>
      </c>
    </row>
    <row r="173" spans="3:5" x14ac:dyDescent="0.25">
      <c r="C173" s="1">
        <f>29915</f>
        <v>29915</v>
      </c>
      <c r="D173" s="1">
        <f t="shared" si="14"/>
        <v>36166</v>
      </c>
      <c r="E173" s="1">
        <f t="shared" si="15"/>
        <v>35.318359375</v>
      </c>
    </row>
    <row r="174" spans="3:5" x14ac:dyDescent="0.25">
      <c r="C174" s="1">
        <f>30066</f>
        <v>30066</v>
      </c>
      <c r="D174" s="1">
        <f t="shared" si="14"/>
        <v>36166</v>
      </c>
      <c r="E174" s="1">
        <f t="shared" si="15"/>
        <v>35.318359375</v>
      </c>
    </row>
    <row r="175" spans="3:5" x14ac:dyDescent="0.25">
      <c r="C175" s="1">
        <f>30211</f>
        <v>30211</v>
      </c>
      <c r="D175" s="1">
        <f t="shared" si="14"/>
        <v>36166</v>
      </c>
      <c r="E175" s="1">
        <f t="shared" si="15"/>
        <v>35.318359375</v>
      </c>
    </row>
    <row r="176" spans="3:5" x14ac:dyDescent="0.25">
      <c r="C176" s="1">
        <f>30334</f>
        <v>30334</v>
      </c>
      <c r="D176" s="1">
        <f t="shared" si="14"/>
        <v>36166</v>
      </c>
      <c r="E176" s="1">
        <f t="shared" si="15"/>
        <v>35.318359375</v>
      </c>
    </row>
    <row r="177" spans="3:5" x14ac:dyDescent="0.25">
      <c r="C177" s="1">
        <f>30460</f>
        <v>30460</v>
      </c>
      <c r="D177" s="1">
        <f t="shared" si="14"/>
        <v>36166</v>
      </c>
      <c r="E177" s="1">
        <f t="shared" si="15"/>
        <v>35.318359375</v>
      </c>
    </row>
    <row r="178" spans="3:5" x14ac:dyDescent="0.25">
      <c r="C178" s="1">
        <f>30584</f>
        <v>30584</v>
      </c>
      <c r="D178" s="1">
        <f t="shared" si="14"/>
        <v>36166</v>
      </c>
      <c r="E178" s="1">
        <f t="shared" si="15"/>
        <v>35.318359375</v>
      </c>
    </row>
    <row r="179" spans="3:5" x14ac:dyDescent="0.25">
      <c r="C179" s="1">
        <f>30719</f>
        <v>30719</v>
      </c>
      <c r="D179" s="1">
        <f t="shared" si="14"/>
        <v>36166</v>
      </c>
      <c r="E179" s="1">
        <f t="shared" si="15"/>
        <v>35.318359375</v>
      </c>
    </row>
    <row r="180" spans="3:5" x14ac:dyDescent="0.25">
      <c r="C180" s="1">
        <f>30855</f>
        <v>30855</v>
      </c>
      <c r="D180" s="1">
        <f t="shared" si="14"/>
        <v>36166</v>
      </c>
      <c r="E180" s="1">
        <f t="shared" si="15"/>
        <v>35.318359375</v>
      </c>
    </row>
    <row r="181" spans="3:5" x14ac:dyDescent="0.25">
      <c r="C181" s="1">
        <f>31048</f>
        <v>31048</v>
      </c>
      <c r="D181" s="1">
        <f>36274</f>
        <v>36274</v>
      </c>
      <c r="E181" s="1">
        <f>35.423828125</f>
        <v>35.423828125</v>
      </c>
    </row>
    <row r="182" spans="3:5" x14ac:dyDescent="0.25">
      <c r="C182" s="1">
        <f>31186</f>
        <v>31186</v>
      </c>
      <c r="D182" s="1">
        <f t="shared" ref="D182:D193" si="16">36322</f>
        <v>36322</v>
      </c>
      <c r="E182" s="1">
        <f t="shared" ref="E182:E193" si="17">35.470703125</f>
        <v>35.470703125</v>
      </c>
    </row>
    <row r="183" spans="3:5" x14ac:dyDescent="0.25">
      <c r="C183" s="1">
        <f>31313</f>
        <v>31313</v>
      </c>
      <c r="D183" s="1">
        <f t="shared" si="16"/>
        <v>36322</v>
      </c>
      <c r="E183" s="1">
        <f t="shared" si="17"/>
        <v>35.470703125</v>
      </c>
    </row>
    <row r="184" spans="3:5" x14ac:dyDescent="0.25">
      <c r="C184" s="1">
        <f>31439</f>
        <v>31439</v>
      </c>
      <c r="D184" s="1">
        <f t="shared" si="16"/>
        <v>36322</v>
      </c>
      <c r="E184" s="1">
        <f t="shared" si="17"/>
        <v>35.470703125</v>
      </c>
    </row>
    <row r="185" spans="3:5" x14ac:dyDescent="0.25">
      <c r="C185" s="1">
        <f>31586</f>
        <v>31586</v>
      </c>
      <c r="D185" s="1">
        <f t="shared" si="16"/>
        <v>36322</v>
      </c>
      <c r="E185" s="1">
        <f t="shared" si="17"/>
        <v>35.470703125</v>
      </c>
    </row>
    <row r="186" spans="3:5" x14ac:dyDescent="0.25">
      <c r="C186" s="1">
        <f>31710</f>
        <v>31710</v>
      </c>
      <c r="D186" s="1">
        <f t="shared" si="16"/>
        <v>36322</v>
      </c>
      <c r="E186" s="1">
        <f t="shared" si="17"/>
        <v>35.470703125</v>
      </c>
    </row>
    <row r="187" spans="3:5" x14ac:dyDescent="0.25">
      <c r="C187" s="1">
        <f>31843</f>
        <v>31843</v>
      </c>
      <c r="D187" s="1">
        <f t="shared" si="16"/>
        <v>36322</v>
      </c>
      <c r="E187" s="1">
        <f t="shared" si="17"/>
        <v>35.470703125</v>
      </c>
    </row>
    <row r="188" spans="3:5" x14ac:dyDescent="0.25">
      <c r="C188" s="1">
        <f>31968</f>
        <v>31968</v>
      </c>
      <c r="D188" s="1">
        <f t="shared" si="16"/>
        <v>36322</v>
      </c>
      <c r="E188" s="1">
        <f t="shared" si="17"/>
        <v>35.470703125</v>
      </c>
    </row>
    <row r="189" spans="3:5" x14ac:dyDescent="0.25">
      <c r="C189" s="1">
        <f>32114</f>
        <v>32114</v>
      </c>
      <c r="D189" s="1">
        <f t="shared" si="16"/>
        <v>36322</v>
      </c>
      <c r="E189" s="1">
        <f t="shared" si="17"/>
        <v>35.470703125</v>
      </c>
    </row>
    <row r="190" spans="3:5" x14ac:dyDescent="0.25">
      <c r="C190" s="1">
        <f>32242</f>
        <v>32242</v>
      </c>
      <c r="D190" s="1">
        <f t="shared" si="16"/>
        <v>36322</v>
      </c>
      <c r="E190" s="1">
        <f t="shared" si="17"/>
        <v>35.470703125</v>
      </c>
    </row>
    <row r="191" spans="3:5" x14ac:dyDescent="0.25">
      <c r="C191" s="1">
        <f>32378</f>
        <v>32378</v>
      </c>
      <c r="D191" s="1">
        <f t="shared" si="16"/>
        <v>36322</v>
      </c>
      <c r="E191" s="1">
        <f t="shared" si="17"/>
        <v>35.470703125</v>
      </c>
    </row>
    <row r="192" spans="3:5" x14ac:dyDescent="0.25">
      <c r="C192" s="1">
        <f>32504</f>
        <v>32504</v>
      </c>
      <c r="D192" s="1">
        <f t="shared" si="16"/>
        <v>36322</v>
      </c>
      <c r="E192" s="1">
        <f t="shared" si="17"/>
        <v>35.470703125</v>
      </c>
    </row>
    <row r="193" spans="3:5" x14ac:dyDescent="0.25">
      <c r="C193" s="1">
        <f>32626</f>
        <v>32626</v>
      </c>
      <c r="D193" s="1">
        <f t="shared" si="16"/>
        <v>36322</v>
      </c>
      <c r="E193" s="1">
        <f t="shared" si="17"/>
        <v>35.470703125</v>
      </c>
    </row>
    <row r="194" spans="3:5" x14ac:dyDescent="0.25">
      <c r="C194" s="1">
        <f>32741</f>
        <v>32741</v>
      </c>
      <c r="D194" s="1">
        <f>36330</f>
        <v>36330</v>
      </c>
      <c r="E194" s="1">
        <f>35.478515625</f>
        <v>35.478515625</v>
      </c>
    </row>
    <row r="195" spans="3:5" x14ac:dyDescent="0.25">
      <c r="C195" s="1">
        <f>32901</f>
        <v>32901</v>
      </c>
      <c r="D195" s="1">
        <f>36202</f>
        <v>36202</v>
      </c>
      <c r="E195" s="1">
        <f>35.353515625</f>
        <v>35.353515625</v>
      </c>
    </row>
    <row r="196" spans="3:5" x14ac:dyDescent="0.25">
      <c r="C196" s="1">
        <f>33033</f>
        <v>33033</v>
      </c>
      <c r="D196" s="1">
        <f>36158</f>
        <v>36158</v>
      </c>
      <c r="E196" s="1">
        <f>35.310546875</f>
        <v>35.310546875</v>
      </c>
    </row>
    <row r="197" spans="3:5" x14ac:dyDescent="0.25">
      <c r="C197" s="1">
        <f>33159</f>
        <v>33159</v>
      </c>
      <c r="D197" s="1">
        <f>36158</f>
        <v>36158</v>
      </c>
      <c r="E197" s="1">
        <f>35.310546875</f>
        <v>35.310546875</v>
      </c>
    </row>
    <row r="198" spans="3:5" x14ac:dyDescent="0.25">
      <c r="C198" s="1">
        <f>33293</f>
        <v>33293</v>
      </c>
      <c r="D198" s="1">
        <f>36158</f>
        <v>36158</v>
      </c>
      <c r="E198" s="1">
        <f>35.310546875</f>
        <v>35.310546875</v>
      </c>
    </row>
    <row r="199" spans="3:5" x14ac:dyDescent="0.25">
      <c r="C199" s="1">
        <f>33420</f>
        <v>33420</v>
      </c>
      <c r="D199" s="1">
        <f>36238</f>
        <v>36238</v>
      </c>
      <c r="E199" s="1">
        <f>35.388671875</f>
        <v>35.388671875</v>
      </c>
    </row>
    <row r="200" spans="3:5" x14ac:dyDescent="0.25">
      <c r="C200" s="1">
        <f>33554</f>
        <v>33554</v>
      </c>
      <c r="D200" s="1">
        <f>36238</f>
        <v>36238</v>
      </c>
      <c r="E200" s="1">
        <f>35.388671875</f>
        <v>35.388671875</v>
      </c>
    </row>
    <row r="201" spans="3:5" x14ac:dyDescent="0.25">
      <c r="C201" s="1">
        <f>33690</f>
        <v>33690</v>
      </c>
      <c r="D201" s="1">
        <f>36238</f>
        <v>36238</v>
      </c>
      <c r="E201" s="1">
        <f>35.388671875</f>
        <v>35.388671875</v>
      </c>
    </row>
    <row r="202" spans="3:5" x14ac:dyDescent="0.25">
      <c r="C202" s="1">
        <f>33808</f>
        <v>33808</v>
      </c>
      <c r="D202" s="1">
        <f>36238</f>
        <v>36238</v>
      </c>
      <c r="E202" s="1">
        <f>35.388671875</f>
        <v>35.388671875</v>
      </c>
    </row>
    <row r="203" spans="3:5" x14ac:dyDescent="0.25">
      <c r="C203" s="1">
        <f>33920</f>
        <v>33920</v>
      </c>
      <c r="D203" s="1">
        <f>36266</f>
        <v>36266</v>
      </c>
      <c r="E203" s="1">
        <f>35.416015625</f>
        <v>35.416015625</v>
      </c>
    </row>
    <row r="204" spans="3:5" x14ac:dyDescent="0.25">
      <c r="C204" s="1">
        <f>34034</f>
        <v>34034</v>
      </c>
      <c r="D204" s="1">
        <f>36266</f>
        <v>36266</v>
      </c>
      <c r="E204" s="1">
        <f>35.416015625</f>
        <v>35.416015625</v>
      </c>
    </row>
    <row r="205" spans="3:5" x14ac:dyDescent="0.25">
      <c r="C205" s="1">
        <f>34157</f>
        <v>34157</v>
      </c>
      <c r="D205" s="1">
        <f>36266</f>
        <v>36266</v>
      </c>
      <c r="E205" s="1">
        <f>35.416015625</f>
        <v>35.416015625</v>
      </c>
    </row>
    <row r="206" spans="3:5" x14ac:dyDescent="0.25">
      <c r="C206" s="1">
        <f>34293</f>
        <v>34293</v>
      </c>
      <c r="D206" s="1">
        <f>36266</f>
        <v>36266</v>
      </c>
      <c r="E206" s="1">
        <f>35.416015625</f>
        <v>35.416015625</v>
      </c>
    </row>
    <row r="207" spans="3:5" x14ac:dyDescent="0.25">
      <c r="C207" s="1">
        <f>34433</f>
        <v>34433</v>
      </c>
      <c r="D207" s="1">
        <f>36282</f>
        <v>36282</v>
      </c>
      <c r="E207" s="1">
        <f>35.431640625</f>
        <v>35.431640625</v>
      </c>
    </row>
    <row r="208" spans="3:5" x14ac:dyDescent="0.25">
      <c r="C208" s="1">
        <f>34574</f>
        <v>34574</v>
      </c>
      <c r="D208" s="1">
        <f>36282</f>
        <v>36282</v>
      </c>
      <c r="E208" s="1">
        <f>35.431640625</f>
        <v>35.431640625</v>
      </c>
    </row>
    <row r="209" spans="3:5" x14ac:dyDescent="0.25">
      <c r="C209" s="1">
        <f>34727</f>
        <v>34727</v>
      </c>
      <c r="D209" s="1">
        <f>36282</f>
        <v>36282</v>
      </c>
      <c r="E209" s="1">
        <f>35.431640625</f>
        <v>35.431640625</v>
      </c>
    </row>
    <row r="210" spans="3:5" x14ac:dyDescent="0.25">
      <c r="C210" s="1">
        <f>34894</f>
        <v>34894</v>
      </c>
      <c r="D210" s="1">
        <f>36306</f>
        <v>36306</v>
      </c>
      <c r="E210" s="1">
        <f>35.455078125</f>
        <v>35.455078125</v>
      </c>
    </row>
    <row r="211" spans="3:5" x14ac:dyDescent="0.25">
      <c r="C211" s="1">
        <f>35060</f>
        <v>35060</v>
      </c>
      <c r="D211" s="1">
        <f>36306</f>
        <v>36306</v>
      </c>
      <c r="E211" s="1">
        <f>35.455078125</f>
        <v>35.455078125</v>
      </c>
    </row>
    <row r="212" spans="3:5" x14ac:dyDescent="0.25">
      <c r="C212" s="1">
        <f>35199</f>
        <v>35199</v>
      </c>
      <c r="D212" s="1">
        <f>36306</f>
        <v>36306</v>
      </c>
      <c r="E212" s="1">
        <f>35.455078125</f>
        <v>35.455078125</v>
      </c>
    </row>
    <row r="213" spans="3:5" x14ac:dyDescent="0.25">
      <c r="C213" s="1">
        <f>35344</f>
        <v>35344</v>
      </c>
      <c r="D213" s="1">
        <f>36322</f>
        <v>36322</v>
      </c>
      <c r="E213" s="1">
        <f>35.470703125</f>
        <v>35.470703125</v>
      </c>
    </row>
    <row r="214" spans="3:5" x14ac:dyDescent="0.25">
      <c r="C214" s="1">
        <f>35511</f>
        <v>35511</v>
      </c>
      <c r="D214" s="1">
        <f>36322</f>
        <v>36322</v>
      </c>
      <c r="E214" s="1">
        <f>35.470703125</f>
        <v>35.470703125</v>
      </c>
    </row>
    <row r="215" spans="3:5" x14ac:dyDescent="0.25">
      <c r="C215" s="1">
        <f>35649</f>
        <v>35649</v>
      </c>
      <c r="D215" s="1">
        <f>36322</f>
        <v>36322</v>
      </c>
      <c r="E215" s="1">
        <f>35.470703125</f>
        <v>35.470703125</v>
      </c>
    </row>
    <row r="216" spans="3:5" x14ac:dyDescent="0.25">
      <c r="C216" s="1">
        <f>35779</f>
        <v>35779</v>
      </c>
      <c r="D216" s="1">
        <f>36322</f>
        <v>36322</v>
      </c>
      <c r="E216" s="1">
        <f>35.470703125</f>
        <v>35.470703125</v>
      </c>
    </row>
    <row r="217" spans="3:5" x14ac:dyDescent="0.25">
      <c r="C217" s="1">
        <f>35912</f>
        <v>35912</v>
      </c>
      <c r="D217" s="1">
        <f>36326</f>
        <v>36326</v>
      </c>
      <c r="E217" s="1">
        <f>35.474609375</f>
        <v>35.474609375</v>
      </c>
    </row>
    <row r="218" spans="3:5" x14ac:dyDescent="0.25">
      <c r="C218" s="1">
        <f>36066</f>
        <v>36066</v>
      </c>
      <c r="D218" s="1">
        <f>36326</f>
        <v>36326</v>
      </c>
      <c r="E218" s="1">
        <f>35.474609375</f>
        <v>35.474609375</v>
      </c>
    </row>
    <row r="219" spans="3:5" x14ac:dyDescent="0.25">
      <c r="C219" s="1">
        <f>36193</f>
        <v>36193</v>
      </c>
      <c r="D219" s="1">
        <f>36326</f>
        <v>36326</v>
      </c>
      <c r="E219" s="1">
        <f>35.474609375</f>
        <v>35.474609375</v>
      </c>
    </row>
    <row r="220" spans="3:5" x14ac:dyDescent="0.25">
      <c r="C220" s="1">
        <f>36317</f>
        <v>36317</v>
      </c>
      <c r="D220" s="1">
        <f>36326</f>
        <v>36326</v>
      </c>
      <c r="E220" s="1">
        <f>35.474609375</f>
        <v>35.474609375</v>
      </c>
    </row>
    <row r="221" spans="3:5" x14ac:dyDescent="0.25">
      <c r="C221" s="1">
        <f>36441</f>
        <v>36441</v>
      </c>
      <c r="D221" s="1">
        <f>36334</f>
        <v>36334</v>
      </c>
      <c r="E221" s="1">
        <f>35.482421875</f>
        <v>35.482421875</v>
      </c>
    </row>
    <row r="222" spans="3:5" x14ac:dyDescent="0.25">
      <c r="C222" s="1">
        <f>36566</f>
        <v>36566</v>
      </c>
      <c r="D222" s="1">
        <f>36334</f>
        <v>36334</v>
      </c>
      <c r="E222" s="1">
        <f>35.482421875</f>
        <v>35.482421875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2016-01-08T15:46:55Z</cp:lastPrinted>
  <dcterms:created xsi:type="dcterms:W3CDTF">2016-01-08T15:46:55Z</dcterms:created>
  <dcterms:modified xsi:type="dcterms:W3CDTF">2016-01-08T15:45:08Z</dcterms:modified>
</cp:coreProperties>
</file>