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col\Dropbox\School\Masterproef\Metingen\Android\Low-end\TitaniumHelloWorld\"/>
    </mc:Choice>
  </mc:AlternateContent>
  <bookViews>
    <workbookView xWindow="240" yWindow="96" windowWidth="11100" windowHeight="6708" activeTab="1"/>
  </bookViews>
  <sheets>
    <sheet name="Grafiek" sheetId="1" r:id="rId1"/>
    <sheet name="Sheet1" sheetId="2" r:id="rId2"/>
  </sheets>
  <calcPr calcId="152511"/>
</workbook>
</file>

<file path=xl/calcChain.xml><?xml version="1.0" encoding="utf-8"?>
<calcChain xmlns="http://schemas.openxmlformats.org/spreadsheetml/2006/main">
  <c r="H10" i="2" l="1"/>
  <c r="E37" i="2"/>
  <c r="D37" i="2"/>
  <c r="C37" i="2"/>
  <c r="E36" i="2"/>
  <c r="D36" i="2"/>
  <c r="C36" i="2"/>
  <c r="E35" i="2"/>
  <c r="D35" i="2"/>
  <c r="C35" i="2"/>
  <c r="E34" i="2"/>
  <c r="D34" i="2"/>
  <c r="C34" i="2"/>
  <c r="E33" i="2"/>
  <c r="D33" i="2"/>
  <c r="C33" i="2"/>
  <c r="E32" i="2"/>
  <c r="D32" i="2"/>
  <c r="C32" i="2"/>
  <c r="E31" i="2"/>
  <c r="D31" i="2"/>
  <c r="C31" i="2"/>
  <c r="E30" i="2"/>
  <c r="D30" i="2"/>
  <c r="C30" i="2"/>
  <c r="E29" i="2"/>
  <c r="D29" i="2"/>
  <c r="C29" i="2"/>
  <c r="E28" i="2"/>
  <c r="D28" i="2"/>
  <c r="C28" i="2"/>
  <c r="E27" i="2"/>
  <c r="D27" i="2"/>
  <c r="C27" i="2"/>
  <c r="E26" i="2"/>
  <c r="D26" i="2"/>
  <c r="C26" i="2"/>
  <c r="E25" i="2"/>
  <c r="D25" i="2"/>
  <c r="C25" i="2"/>
  <c r="E24" i="2"/>
  <c r="D24" i="2"/>
  <c r="C24" i="2"/>
  <c r="E23" i="2"/>
  <c r="D23" i="2"/>
  <c r="C23" i="2"/>
  <c r="E22" i="2"/>
  <c r="D22" i="2"/>
  <c r="C22" i="2"/>
  <c r="E21" i="2"/>
  <c r="D21" i="2"/>
  <c r="C21" i="2"/>
  <c r="E20" i="2"/>
  <c r="D20" i="2"/>
  <c r="C20" i="2"/>
  <c r="E19" i="2"/>
  <c r="D19" i="2"/>
  <c r="C19" i="2"/>
  <c r="B19" i="2"/>
  <c r="A19" i="2"/>
  <c r="E18" i="2"/>
  <c r="D18" i="2"/>
  <c r="C18" i="2"/>
  <c r="B18" i="2"/>
  <c r="A18" i="2"/>
  <c r="E17" i="2"/>
  <c r="D17" i="2"/>
  <c r="C17" i="2"/>
  <c r="B17" i="2"/>
  <c r="A17" i="2"/>
  <c r="E16" i="2"/>
  <c r="D16" i="2"/>
  <c r="C16" i="2"/>
  <c r="B16" i="2"/>
  <c r="A16" i="2"/>
  <c r="E15" i="2"/>
  <c r="D15" i="2"/>
  <c r="C15" i="2"/>
  <c r="B15" i="2"/>
  <c r="A15" i="2"/>
  <c r="E14" i="2"/>
  <c r="D14" i="2"/>
  <c r="C14" i="2"/>
  <c r="B14" i="2"/>
  <c r="A14" i="2"/>
  <c r="E13" i="2"/>
  <c r="D13" i="2"/>
  <c r="C13" i="2"/>
  <c r="B13" i="2"/>
  <c r="A13" i="2"/>
  <c r="E12" i="2"/>
  <c r="D12" i="2"/>
  <c r="C12" i="2"/>
  <c r="B12" i="2"/>
  <c r="A12" i="2"/>
  <c r="E11" i="2"/>
  <c r="D11" i="2"/>
  <c r="C11" i="2"/>
  <c r="B11" i="2"/>
  <c r="A11" i="2"/>
  <c r="E10" i="2"/>
  <c r="D10" i="2"/>
  <c r="C10" i="2"/>
  <c r="B10" i="2"/>
  <c r="A10" i="2"/>
  <c r="E9" i="2"/>
  <c r="D9" i="2"/>
  <c r="C9" i="2"/>
  <c r="B9" i="2"/>
  <c r="A9" i="2"/>
  <c r="E8" i="2"/>
  <c r="D8" i="2"/>
  <c r="C8" i="2"/>
  <c r="B8" i="2"/>
  <c r="A8" i="2"/>
  <c r="E7" i="2"/>
  <c r="D7" i="2"/>
  <c r="C7" i="2"/>
  <c r="B7" i="2"/>
  <c r="A7" i="2"/>
  <c r="E6" i="2"/>
  <c r="D6" i="2"/>
  <c r="C6" i="2"/>
  <c r="B6" i="2"/>
  <c r="A6" i="2"/>
  <c r="G5" i="2"/>
  <c r="E5" i="2"/>
  <c r="D5" i="2"/>
  <c r="C5" i="2"/>
  <c r="B5" i="2"/>
  <c r="A5" i="2"/>
  <c r="E4" i="2"/>
  <c r="D4" i="2"/>
  <c r="C4" i="2"/>
  <c r="B4" i="2"/>
  <c r="A4" i="2"/>
  <c r="E3" i="2"/>
  <c r="D3" i="2"/>
  <c r="C3" i="2"/>
  <c r="B3" i="2"/>
  <c r="A3" i="2"/>
  <c r="G2" i="2"/>
  <c r="E2" i="2"/>
  <c r="D2" i="2"/>
  <c r="C2" i="2"/>
  <c r="B2" i="2"/>
  <c r="A2" i="2"/>
</calcChain>
</file>

<file path=xl/sharedStrings.xml><?xml version="1.0" encoding="utf-8"?>
<sst xmlns="http://schemas.openxmlformats.org/spreadsheetml/2006/main" count="7" uniqueCount="7">
  <si>
    <t>CPU Timestamps</t>
  </si>
  <si>
    <t>CPU VALUES (%)</t>
  </si>
  <si>
    <t>MEM Timestamps</t>
  </si>
  <si>
    <t>MEM VALUES (KB)</t>
  </si>
  <si>
    <t>AVERAGE: 307(18x)</t>
  </si>
  <si>
    <t>AVERAGE: 162(36x)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</si>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</sst>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indexed="64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Font="1" applyFill="1" applyBorder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CPU Usage (%)</c:v>
          </c:tx>
          <c:cat>
            <c:numRef>
              <c:f>Sheet1!$A$2:$A$19</c:f>
              <c:numCache>
                <c:formatCode>General</c:formatCode>
                <c:ptCount val="18"/>
                <c:pt idx="0">
                  <c:v>908</c:v>
                </c:pt>
                <c:pt idx="1">
                  <c:v>1217</c:v>
                </c:pt>
                <c:pt idx="2">
                  <c:v>1527</c:v>
                </c:pt>
                <c:pt idx="3">
                  <c:v>1829</c:v>
                </c:pt>
                <c:pt idx="4">
                  <c:v>2126</c:v>
                </c:pt>
                <c:pt idx="5">
                  <c:v>2451</c:v>
                </c:pt>
                <c:pt idx="6">
                  <c:v>2766</c:v>
                </c:pt>
                <c:pt idx="7">
                  <c:v>3077</c:v>
                </c:pt>
                <c:pt idx="8">
                  <c:v>3419</c:v>
                </c:pt>
                <c:pt idx="9">
                  <c:v>3743</c:v>
                </c:pt>
                <c:pt idx="10">
                  <c:v>4082</c:v>
                </c:pt>
                <c:pt idx="11">
                  <c:v>4417</c:v>
                </c:pt>
                <c:pt idx="12">
                  <c:v>4747</c:v>
                </c:pt>
                <c:pt idx="13">
                  <c:v>5096</c:v>
                </c:pt>
                <c:pt idx="14">
                  <c:v>5427</c:v>
                </c:pt>
                <c:pt idx="15">
                  <c:v>5754</c:v>
                </c:pt>
                <c:pt idx="16">
                  <c:v>6100</c:v>
                </c:pt>
                <c:pt idx="17">
                  <c:v>6451</c:v>
                </c:pt>
              </c:numCache>
            </c:numRef>
          </c:cat>
          <c:val>
            <c:numRef>
              <c:f>Sheet1!$B$2:$B$19</c:f>
              <c:numCache>
                <c:formatCode>General</c:formatCode>
                <c:ptCount val="18"/>
                <c:pt idx="0">
                  <c:v>20</c:v>
                </c:pt>
                <c:pt idx="1">
                  <c:v>25</c:v>
                </c:pt>
                <c:pt idx="2">
                  <c:v>27</c:v>
                </c:pt>
                <c:pt idx="3">
                  <c:v>12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4</c:v>
                </c:pt>
                <c:pt idx="17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805049488"/>
        <c:axId val="-805045136"/>
      </c:lineChart>
      <c:catAx>
        <c:axId val="-805049488"/>
        <c:scaling>
          <c:orientation val="minMax"/>
        </c:scaling>
        <c:delete val="0"/>
        <c:axPos val="b"/>
        <c:title>
          <c:tx>
            <c:rich>
              <a:bodyPr rot="0" anchor="ctr"/>
              <a:lstStyle/>
              <a:p>
                <a:pPr algn="ctr">
                  <a:defRPr sz="1800" b="1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t>milliseconds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txPr>
          <a:bodyPr rot="-2700000" anchor="ctr"/>
          <a:lstStyle/>
          <a:p>
            <a:pPr algn="ctr">
              <a:defRPr sz="1800" b="1">
                <a:solidFill>
                  <a:srgbClr val="000000"/>
                </a:solidFill>
                <a:latin typeface="Arial" charset="0"/>
                <a:ea typeface="Arial" charset="0"/>
                <a:cs typeface="Arial" charset="0"/>
              </a:defRPr>
            </a:pPr>
            <a:endParaRPr lang="nl-NL"/>
          </a:p>
        </c:txPr>
        <c:crossAx val="-80504513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805045136"/>
        <c:scaling>
          <c:orientation val="minMax"/>
          <c:max val="100"/>
        </c:scaling>
        <c:delete val="0"/>
        <c:axPos val="l"/>
        <c:majorGridlines/>
        <c:title>
          <c:tx>
            <c:rich>
              <a:bodyPr rot="-5400000" anchor="ctr"/>
              <a:lstStyle/>
              <a:p>
                <a:pPr algn="ctr">
                  <a:defRPr sz="1800" b="1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t>CPU Usage (%)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crossAx val="-805049488"/>
        <c:crosses val="autoZero"/>
        <c:crossBetween val="between"/>
      </c:valAx>
      <c:spPr>
        <a:solidFill>
          <a:srgbClr val="C0C0C0">
            <a:alpha val="100000"/>
          </a:srgbClr>
        </a:solidFill>
        <a:ln w="9525">
          <a:solidFill>
            <a:srgbClr val="808080"/>
          </a:solidFill>
        </a:ln>
      </c:spPr>
    </c:plotArea>
    <c:plotVisOnly val="1"/>
    <c:dispBlanksAs val="gap"/>
    <c:showDLblsOverMax val="0"/>
  </c:chart>
  <c:spPr>
    <a:ln w="9525"/>
  </c:spPr>
  <c:txPr>
    <a:bodyPr rot="0" anchor="ctr"/>
    <a:lstStyle/>
    <a:p>
      <a:pPr algn="ctr">
        <a:defRPr sz="1000" b="0">
          <a:solidFill>
            <a:srgbClr val="000000"/>
          </a:solidFill>
          <a:latin typeface="Arial" charset="0"/>
          <a:ea typeface="Arial" charset="0"/>
          <a:cs typeface="Arial" charset="0"/>
        </a:defRPr>
      </a:pPr>
      <a:endParaRPr lang="nl-NL"/>
    </a:p>
  </c:txPr>
  <c:printSettings>
    <c:headerFooter/>
    <c:pageMargins b="1" l="0.75" r="0.75" t="1" header="0.5" footer="0.5"/>
    <c:pageSetup paperSize="9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MEM Usage (KB)</c:v>
          </c:tx>
          <c:cat>
            <c:numRef>
              <c:f>Sheet1!$C$2:$C$37</c:f>
              <c:numCache>
                <c:formatCode>General</c:formatCode>
                <c:ptCount val="36"/>
                <c:pt idx="0">
                  <c:v>717</c:v>
                </c:pt>
                <c:pt idx="1">
                  <c:v>888</c:v>
                </c:pt>
                <c:pt idx="2">
                  <c:v>1075</c:v>
                </c:pt>
                <c:pt idx="3">
                  <c:v>1234</c:v>
                </c:pt>
                <c:pt idx="4">
                  <c:v>1431</c:v>
                </c:pt>
                <c:pt idx="5">
                  <c:v>1639</c:v>
                </c:pt>
                <c:pt idx="6">
                  <c:v>1784</c:v>
                </c:pt>
                <c:pt idx="7">
                  <c:v>1972</c:v>
                </c:pt>
                <c:pt idx="8">
                  <c:v>2140</c:v>
                </c:pt>
                <c:pt idx="9">
                  <c:v>2292</c:v>
                </c:pt>
                <c:pt idx="10">
                  <c:v>2459</c:v>
                </c:pt>
                <c:pt idx="11">
                  <c:v>2623</c:v>
                </c:pt>
                <c:pt idx="12">
                  <c:v>2797</c:v>
                </c:pt>
                <c:pt idx="13">
                  <c:v>2932</c:v>
                </c:pt>
                <c:pt idx="14">
                  <c:v>3098</c:v>
                </c:pt>
                <c:pt idx="15">
                  <c:v>3262</c:v>
                </c:pt>
                <c:pt idx="16">
                  <c:v>3418</c:v>
                </c:pt>
                <c:pt idx="17">
                  <c:v>3578</c:v>
                </c:pt>
                <c:pt idx="18">
                  <c:v>3739</c:v>
                </c:pt>
                <c:pt idx="19">
                  <c:v>3909</c:v>
                </c:pt>
                <c:pt idx="20">
                  <c:v>4059</c:v>
                </c:pt>
                <c:pt idx="21">
                  <c:v>4221</c:v>
                </c:pt>
                <c:pt idx="22">
                  <c:v>4395</c:v>
                </c:pt>
                <c:pt idx="23">
                  <c:v>4553</c:v>
                </c:pt>
                <c:pt idx="24">
                  <c:v>4738</c:v>
                </c:pt>
                <c:pt idx="25">
                  <c:v>4910</c:v>
                </c:pt>
                <c:pt idx="26">
                  <c:v>5085</c:v>
                </c:pt>
                <c:pt idx="27">
                  <c:v>5246</c:v>
                </c:pt>
                <c:pt idx="28">
                  <c:v>5414</c:v>
                </c:pt>
                <c:pt idx="29">
                  <c:v>5574</c:v>
                </c:pt>
                <c:pt idx="30">
                  <c:v>5777</c:v>
                </c:pt>
                <c:pt idx="31">
                  <c:v>5933</c:v>
                </c:pt>
                <c:pt idx="32">
                  <c:v>6105</c:v>
                </c:pt>
                <c:pt idx="33">
                  <c:v>6336</c:v>
                </c:pt>
                <c:pt idx="34">
                  <c:v>6459</c:v>
                </c:pt>
                <c:pt idx="35">
                  <c:v>6582</c:v>
                </c:pt>
              </c:numCache>
            </c:numRef>
          </c:cat>
          <c:val>
            <c:numRef>
              <c:f>Sheet1!$E$2:$E$37</c:f>
              <c:numCache>
                <c:formatCode>General</c:formatCode>
                <c:ptCount val="36"/>
                <c:pt idx="0">
                  <c:v>3.20703125</c:v>
                </c:pt>
                <c:pt idx="1">
                  <c:v>4.5732421875</c:v>
                </c:pt>
                <c:pt idx="2">
                  <c:v>11.7001953125</c:v>
                </c:pt>
                <c:pt idx="3">
                  <c:v>14.78515625</c:v>
                </c:pt>
                <c:pt idx="4">
                  <c:v>20.04296875</c:v>
                </c:pt>
                <c:pt idx="5">
                  <c:v>23.34375</c:v>
                </c:pt>
                <c:pt idx="6">
                  <c:v>23.138671875</c:v>
                </c:pt>
                <c:pt idx="7">
                  <c:v>24.966796875</c:v>
                </c:pt>
                <c:pt idx="8">
                  <c:v>24.9677734375</c:v>
                </c:pt>
                <c:pt idx="9">
                  <c:v>24.8564453125</c:v>
                </c:pt>
                <c:pt idx="10">
                  <c:v>24.8564453125</c:v>
                </c:pt>
                <c:pt idx="11">
                  <c:v>24.8564453125</c:v>
                </c:pt>
                <c:pt idx="12">
                  <c:v>24.8564453125</c:v>
                </c:pt>
                <c:pt idx="13">
                  <c:v>24.8564453125</c:v>
                </c:pt>
                <c:pt idx="14">
                  <c:v>24.8564453125</c:v>
                </c:pt>
                <c:pt idx="15">
                  <c:v>24.8564453125</c:v>
                </c:pt>
                <c:pt idx="16">
                  <c:v>24.8564453125</c:v>
                </c:pt>
                <c:pt idx="17">
                  <c:v>24.8564453125</c:v>
                </c:pt>
                <c:pt idx="18">
                  <c:v>24.8564453125</c:v>
                </c:pt>
                <c:pt idx="19">
                  <c:v>24.8564453125</c:v>
                </c:pt>
                <c:pt idx="20">
                  <c:v>24.8564453125</c:v>
                </c:pt>
                <c:pt idx="21">
                  <c:v>24.857421875</c:v>
                </c:pt>
                <c:pt idx="22">
                  <c:v>24.8564453125</c:v>
                </c:pt>
                <c:pt idx="23">
                  <c:v>24.857421875</c:v>
                </c:pt>
                <c:pt idx="24">
                  <c:v>24.8564453125</c:v>
                </c:pt>
                <c:pt idx="25">
                  <c:v>24.857421875</c:v>
                </c:pt>
                <c:pt idx="26">
                  <c:v>24.8564453125</c:v>
                </c:pt>
                <c:pt idx="27">
                  <c:v>24.8564453125</c:v>
                </c:pt>
                <c:pt idx="28">
                  <c:v>24.8564453125</c:v>
                </c:pt>
                <c:pt idx="29">
                  <c:v>24.8564453125</c:v>
                </c:pt>
                <c:pt idx="30">
                  <c:v>24.8564453125</c:v>
                </c:pt>
                <c:pt idx="31">
                  <c:v>24.8564453125</c:v>
                </c:pt>
                <c:pt idx="32">
                  <c:v>24.8486328125</c:v>
                </c:pt>
                <c:pt idx="33">
                  <c:v>24.853515625</c:v>
                </c:pt>
                <c:pt idx="34">
                  <c:v>24.853515625</c:v>
                </c:pt>
                <c:pt idx="35">
                  <c:v>24.853515625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805050576"/>
        <c:axId val="-805042416"/>
      </c:lineChart>
      <c:catAx>
        <c:axId val="-805050576"/>
        <c:scaling>
          <c:orientation val="minMax"/>
        </c:scaling>
        <c:delete val="0"/>
        <c:axPos val="b"/>
        <c:title>
          <c:tx>
            <c:rich>
              <a:bodyPr rot="0" anchor="ctr"/>
              <a:lstStyle/>
              <a:p>
                <a:pPr algn="ctr">
                  <a:defRPr sz="1800" b="1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t>milliseconds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txPr>
          <a:bodyPr rot="-2700000" anchor="ctr"/>
          <a:lstStyle/>
          <a:p>
            <a:pPr algn="ctr">
              <a:defRPr sz="1800" b="1">
                <a:solidFill>
                  <a:srgbClr val="000000"/>
                </a:solidFill>
                <a:latin typeface="Arial" charset="0"/>
                <a:ea typeface="Arial" charset="0"/>
                <a:cs typeface="Arial" charset="0"/>
              </a:defRPr>
            </a:pPr>
            <a:endParaRPr lang="nl-NL"/>
          </a:p>
        </c:txPr>
        <c:crossAx val="-8050424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805042416"/>
        <c:scaling>
          <c:orientation val="minMax"/>
        </c:scaling>
        <c:delete val="0"/>
        <c:axPos val="l"/>
        <c:majorGridlines/>
        <c:title>
          <c:tx>
            <c:rich>
              <a:bodyPr rot="-5400000" anchor="ctr"/>
              <a:lstStyle/>
              <a:p>
                <a:pPr algn="ctr">
                  <a:defRPr sz="1800" b="1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t>MEM Usage (MB)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crossAx val="-805050576"/>
        <c:crosses val="autoZero"/>
        <c:crossBetween val="between"/>
      </c:valAx>
      <c:spPr>
        <a:solidFill>
          <a:srgbClr val="C0C0C0">
            <a:alpha val="100000"/>
          </a:srgbClr>
        </a:solidFill>
        <a:ln w="9525">
          <a:solidFill>
            <a:srgbClr val="808080"/>
          </a:solidFill>
        </a:ln>
      </c:spPr>
    </c:plotArea>
    <c:plotVisOnly val="1"/>
    <c:dispBlanksAs val="gap"/>
    <c:showDLblsOverMax val="0"/>
  </c:chart>
  <c:spPr>
    <a:ln w="9525"/>
  </c:spPr>
  <c:txPr>
    <a:bodyPr rot="0" anchor="ctr"/>
    <a:lstStyle/>
    <a:p>
      <a:pPr algn="ctr">
        <a:defRPr sz="1000" b="0">
          <a:solidFill>
            <a:srgbClr val="000000"/>
          </a:solidFill>
          <a:latin typeface="Arial" charset="0"/>
          <a:ea typeface="Arial" charset="0"/>
          <a:cs typeface="Arial" charset="0"/>
        </a:defRPr>
      </a:pPr>
      <a:endParaRPr lang="nl-NL"/>
    </a:p>
  </c:txPr>
  <c:printSettings>
    <c:headerFooter/>
    <c:pageMargins b="1" l="0.75" r="0.75" t="1" header="0.5" footer="0.5"/>
    <c:pageSetup paperSize="9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23</xdr:col>
      <xdr:colOff>0</xdr:colOff>
      <xdr:row>20</xdr:row>
      <xdr:rowOff>0</xdr:rowOff>
    </xdr:to>
    <xdr:graphicFrame macro="">
      <xdr:nvGraphicFramePr>
        <xdr:cNvPr id="2" name="Chart 1" descr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21</xdr:row>
      <xdr:rowOff>0</xdr:rowOff>
    </xdr:from>
    <xdr:to>
      <xdr:col>23</xdr:col>
      <xdr:colOff>0</xdr:colOff>
      <xdr:row>44</xdr:row>
      <xdr:rowOff>0</xdr:rowOff>
    </xdr:to>
    <xdr:graphicFrame macro="">
      <xdr:nvGraphicFramePr>
        <xdr:cNvPr id="3" name="Chart 2" descr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ColWidth="9.109375" defaultRowHeight="13.2" x14ac:dyDescent="0.25"/>
  <sheetData/>
  <pageMargins left="0.75" right="0.75" top="1" bottom="1" header="0.5" footer="0.5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7"/>
  <sheetViews>
    <sheetView tabSelected="1" workbookViewId="0">
      <selection activeCell="H9" sqref="H9:H10"/>
    </sheetView>
  </sheetViews>
  <sheetFormatPr defaultColWidth="9.109375" defaultRowHeight="13.2" x14ac:dyDescent="0.25"/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G1" s="2" t="s">
        <v>4</v>
      </c>
    </row>
    <row r="2" spans="1:8" x14ac:dyDescent="0.25">
      <c r="A2" s="2">
        <f>908</f>
        <v>908</v>
      </c>
      <c r="B2" s="2">
        <f>20</f>
        <v>20</v>
      </c>
      <c r="C2" s="2">
        <f>717</f>
        <v>717</v>
      </c>
      <c r="D2" s="2">
        <f>3284</f>
        <v>3284</v>
      </c>
      <c r="E2" s="2">
        <f>3.20703125</f>
        <v>3.20703125</v>
      </c>
      <c r="G2" s="2">
        <f>307</f>
        <v>307</v>
      </c>
    </row>
    <row r="3" spans="1:8" x14ac:dyDescent="0.25">
      <c r="A3" s="2">
        <f>1217</f>
        <v>1217</v>
      </c>
      <c r="B3" s="2">
        <f>25</f>
        <v>25</v>
      </c>
      <c r="C3" s="2">
        <f>888</f>
        <v>888</v>
      </c>
      <c r="D3" s="2">
        <f>4683</f>
        <v>4683</v>
      </c>
      <c r="E3" s="2">
        <f>4.5732421875</f>
        <v>4.5732421875</v>
      </c>
    </row>
    <row r="4" spans="1:8" x14ac:dyDescent="0.25">
      <c r="A4" s="2">
        <f>1527</f>
        <v>1527</v>
      </c>
      <c r="B4" s="2">
        <f>27</f>
        <v>27</v>
      </c>
      <c r="C4" s="2">
        <f>1075</f>
        <v>1075</v>
      </c>
      <c r="D4" s="2">
        <f>11981</f>
        <v>11981</v>
      </c>
      <c r="E4" s="2">
        <f>11.7001953125</f>
        <v>11.7001953125</v>
      </c>
      <c r="G4" s="2" t="s">
        <v>5</v>
      </c>
    </row>
    <row r="5" spans="1:8" x14ac:dyDescent="0.25">
      <c r="A5" s="2">
        <f>1829</f>
        <v>1829</v>
      </c>
      <c r="B5" s="2">
        <f>12</f>
        <v>12</v>
      </c>
      <c r="C5" s="2">
        <f>1234</f>
        <v>1234</v>
      </c>
      <c r="D5" s="2">
        <f>15140</f>
        <v>15140</v>
      </c>
      <c r="E5" s="2">
        <f>14.78515625</f>
        <v>14.78515625</v>
      </c>
      <c r="G5" s="2">
        <f>162</f>
        <v>162</v>
      </c>
    </row>
    <row r="6" spans="1:8" x14ac:dyDescent="0.25">
      <c r="A6" s="2">
        <f>2126</f>
        <v>2126</v>
      </c>
      <c r="B6" s="2">
        <f t="shared" ref="B6:B17" si="0">0</f>
        <v>0</v>
      </c>
      <c r="C6" s="2">
        <f>1431</f>
        <v>1431</v>
      </c>
      <c r="D6" s="2">
        <f>20524</f>
        <v>20524</v>
      </c>
      <c r="E6" s="2">
        <f>20.04296875</f>
        <v>20.04296875</v>
      </c>
    </row>
    <row r="7" spans="1:8" x14ac:dyDescent="0.25">
      <c r="A7" s="2">
        <f>2451</f>
        <v>2451</v>
      </c>
      <c r="B7" s="2">
        <f t="shared" si="0"/>
        <v>0</v>
      </c>
      <c r="C7" s="2">
        <f>1639</f>
        <v>1639</v>
      </c>
      <c r="D7" s="2">
        <f>23904</f>
        <v>23904</v>
      </c>
      <c r="E7" s="2">
        <f>23.34375</f>
        <v>23.34375</v>
      </c>
    </row>
    <row r="8" spans="1:8" x14ac:dyDescent="0.25">
      <c r="A8" s="2">
        <f>2766</f>
        <v>2766</v>
      </c>
      <c r="B8" s="2">
        <f t="shared" si="0"/>
        <v>0</v>
      </c>
      <c r="C8" s="2">
        <f>1784</f>
        <v>1784</v>
      </c>
      <c r="D8" s="2">
        <f>23694</f>
        <v>23694</v>
      </c>
      <c r="E8" s="2">
        <f>23.138671875</f>
        <v>23.138671875</v>
      </c>
    </row>
    <row r="9" spans="1:8" x14ac:dyDescent="0.25">
      <c r="A9" s="2">
        <f>3077</f>
        <v>3077</v>
      </c>
      <c r="B9" s="2">
        <f t="shared" si="0"/>
        <v>0</v>
      </c>
      <c r="C9" s="2">
        <f>1972</f>
        <v>1972</v>
      </c>
      <c r="D9" s="2">
        <f>25566</f>
        <v>25566</v>
      </c>
      <c r="E9" s="2">
        <f>24.966796875</f>
        <v>24.966796875</v>
      </c>
      <c r="H9" s="1" t="s">
        <v>6</v>
      </c>
    </row>
    <row r="10" spans="1:8" x14ac:dyDescent="0.25">
      <c r="A10" s="2">
        <f>3419</f>
        <v>3419</v>
      </c>
      <c r="B10" s="2">
        <f t="shared" si="0"/>
        <v>0</v>
      </c>
      <c r="C10" s="2">
        <f>2140</f>
        <v>2140</v>
      </c>
      <c r="D10" s="2">
        <f>25567</f>
        <v>25567</v>
      </c>
      <c r="E10" s="2">
        <f>24.9677734375</f>
        <v>24.9677734375</v>
      </c>
      <c r="H10" s="1">
        <f>MAX(E2:E1048576)</f>
        <v>24.9677734375</v>
      </c>
    </row>
    <row r="11" spans="1:8" x14ac:dyDescent="0.25">
      <c r="A11" s="2">
        <f>3743</f>
        <v>3743</v>
      </c>
      <c r="B11" s="2">
        <f t="shared" si="0"/>
        <v>0</v>
      </c>
      <c r="C11" s="2">
        <f>2292</f>
        <v>2292</v>
      </c>
      <c r="D11" s="2">
        <f t="shared" ref="D11:D22" si="1">25453</f>
        <v>25453</v>
      </c>
      <c r="E11" s="2">
        <f t="shared" ref="E11:E22" si="2">24.8564453125</f>
        <v>24.8564453125</v>
      </c>
    </row>
    <row r="12" spans="1:8" x14ac:dyDescent="0.25">
      <c r="A12" s="2">
        <f>4082</f>
        <v>4082</v>
      </c>
      <c r="B12" s="2">
        <f t="shared" si="0"/>
        <v>0</v>
      </c>
      <c r="C12" s="2">
        <f>2459</f>
        <v>2459</v>
      </c>
      <c r="D12" s="2">
        <f t="shared" si="1"/>
        <v>25453</v>
      </c>
      <c r="E12" s="2">
        <f t="shared" si="2"/>
        <v>24.8564453125</v>
      </c>
    </row>
    <row r="13" spans="1:8" x14ac:dyDescent="0.25">
      <c r="A13" s="2">
        <f>4417</f>
        <v>4417</v>
      </c>
      <c r="B13" s="2">
        <f t="shared" si="0"/>
        <v>0</v>
      </c>
      <c r="C13" s="2">
        <f>2623</f>
        <v>2623</v>
      </c>
      <c r="D13" s="2">
        <f t="shared" si="1"/>
        <v>25453</v>
      </c>
      <c r="E13" s="2">
        <f t="shared" si="2"/>
        <v>24.8564453125</v>
      </c>
    </row>
    <row r="14" spans="1:8" x14ac:dyDescent="0.25">
      <c r="A14" s="2">
        <f>4747</f>
        <v>4747</v>
      </c>
      <c r="B14" s="2">
        <f t="shared" si="0"/>
        <v>0</v>
      </c>
      <c r="C14" s="2">
        <f>2797</f>
        <v>2797</v>
      </c>
      <c r="D14" s="2">
        <f t="shared" si="1"/>
        <v>25453</v>
      </c>
      <c r="E14" s="2">
        <f t="shared" si="2"/>
        <v>24.8564453125</v>
      </c>
    </row>
    <row r="15" spans="1:8" x14ac:dyDescent="0.25">
      <c r="A15" s="2">
        <f>5096</f>
        <v>5096</v>
      </c>
      <c r="B15" s="2">
        <f t="shared" si="0"/>
        <v>0</v>
      </c>
      <c r="C15" s="2">
        <f>2932</f>
        <v>2932</v>
      </c>
      <c r="D15" s="2">
        <f t="shared" si="1"/>
        <v>25453</v>
      </c>
      <c r="E15" s="2">
        <f t="shared" si="2"/>
        <v>24.8564453125</v>
      </c>
    </row>
    <row r="16" spans="1:8" x14ac:dyDescent="0.25">
      <c r="A16" s="2">
        <f>5427</f>
        <v>5427</v>
      </c>
      <c r="B16" s="2">
        <f t="shared" si="0"/>
        <v>0</v>
      </c>
      <c r="C16" s="2">
        <f>3098</f>
        <v>3098</v>
      </c>
      <c r="D16" s="2">
        <f t="shared" si="1"/>
        <v>25453</v>
      </c>
      <c r="E16" s="2">
        <f t="shared" si="2"/>
        <v>24.8564453125</v>
      </c>
    </row>
    <row r="17" spans="1:5" x14ac:dyDescent="0.25">
      <c r="A17" s="2">
        <f>5754</f>
        <v>5754</v>
      </c>
      <c r="B17" s="2">
        <f t="shared" si="0"/>
        <v>0</v>
      </c>
      <c r="C17" s="2">
        <f>3262</f>
        <v>3262</v>
      </c>
      <c r="D17" s="2">
        <f t="shared" si="1"/>
        <v>25453</v>
      </c>
      <c r="E17" s="2">
        <f t="shared" si="2"/>
        <v>24.8564453125</v>
      </c>
    </row>
    <row r="18" spans="1:5" x14ac:dyDescent="0.25">
      <c r="A18" s="2">
        <f>6100</f>
        <v>6100</v>
      </c>
      <c r="B18" s="2">
        <f>4</f>
        <v>4</v>
      </c>
      <c r="C18" s="2">
        <f>3418</f>
        <v>3418</v>
      </c>
      <c r="D18" s="2">
        <f t="shared" si="1"/>
        <v>25453</v>
      </c>
      <c r="E18" s="2">
        <f t="shared" si="2"/>
        <v>24.8564453125</v>
      </c>
    </row>
    <row r="19" spans="1:5" x14ac:dyDescent="0.25">
      <c r="A19" s="2">
        <f>6451</f>
        <v>6451</v>
      </c>
      <c r="B19" s="2">
        <f>0</f>
        <v>0</v>
      </c>
      <c r="C19" s="2">
        <f>3578</f>
        <v>3578</v>
      </c>
      <c r="D19" s="2">
        <f t="shared" si="1"/>
        <v>25453</v>
      </c>
      <c r="E19" s="2">
        <f t="shared" si="2"/>
        <v>24.8564453125</v>
      </c>
    </row>
    <row r="20" spans="1:5" x14ac:dyDescent="0.25">
      <c r="C20" s="2">
        <f>3739</f>
        <v>3739</v>
      </c>
      <c r="D20" s="2">
        <f t="shared" si="1"/>
        <v>25453</v>
      </c>
      <c r="E20" s="2">
        <f t="shared" si="2"/>
        <v>24.8564453125</v>
      </c>
    </row>
    <row r="21" spans="1:5" x14ac:dyDescent="0.25">
      <c r="C21" s="2">
        <f>3909</f>
        <v>3909</v>
      </c>
      <c r="D21" s="2">
        <f t="shared" si="1"/>
        <v>25453</v>
      </c>
      <c r="E21" s="2">
        <f t="shared" si="2"/>
        <v>24.8564453125</v>
      </c>
    </row>
    <row r="22" spans="1:5" x14ac:dyDescent="0.25">
      <c r="C22" s="2">
        <f>4059</f>
        <v>4059</v>
      </c>
      <c r="D22" s="2">
        <f t="shared" si="1"/>
        <v>25453</v>
      </c>
      <c r="E22" s="2">
        <f t="shared" si="2"/>
        <v>24.8564453125</v>
      </c>
    </row>
    <row r="23" spans="1:5" x14ac:dyDescent="0.25">
      <c r="C23" s="2">
        <f>4221</f>
        <v>4221</v>
      </c>
      <c r="D23" s="2">
        <f>25454</f>
        <v>25454</v>
      </c>
      <c r="E23" s="2">
        <f>24.857421875</f>
        <v>24.857421875</v>
      </c>
    </row>
    <row r="24" spans="1:5" x14ac:dyDescent="0.25">
      <c r="C24" s="2">
        <f>4395</f>
        <v>4395</v>
      </c>
      <c r="D24" s="2">
        <f>25453</f>
        <v>25453</v>
      </c>
      <c r="E24" s="2">
        <f>24.8564453125</f>
        <v>24.8564453125</v>
      </c>
    </row>
    <row r="25" spans="1:5" x14ac:dyDescent="0.25">
      <c r="C25" s="2">
        <f>4553</f>
        <v>4553</v>
      </c>
      <c r="D25" s="2">
        <f>25454</f>
        <v>25454</v>
      </c>
      <c r="E25" s="2">
        <f>24.857421875</f>
        <v>24.857421875</v>
      </c>
    </row>
    <row r="26" spans="1:5" x14ac:dyDescent="0.25">
      <c r="C26" s="2">
        <f>4738</f>
        <v>4738</v>
      </c>
      <c r="D26" s="2">
        <f>25453</f>
        <v>25453</v>
      </c>
      <c r="E26" s="2">
        <f>24.8564453125</f>
        <v>24.8564453125</v>
      </c>
    </row>
    <row r="27" spans="1:5" x14ac:dyDescent="0.25">
      <c r="C27" s="2">
        <f>4910</f>
        <v>4910</v>
      </c>
      <c r="D27" s="2">
        <f>25454</f>
        <v>25454</v>
      </c>
      <c r="E27" s="2">
        <f>24.857421875</f>
        <v>24.857421875</v>
      </c>
    </row>
    <row r="28" spans="1:5" x14ac:dyDescent="0.25">
      <c r="C28" s="2">
        <f>5085</f>
        <v>5085</v>
      </c>
      <c r="D28" s="2">
        <f>25453</f>
        <v>25453</v>
      </c>
      <c r="E28" s="2">
        <f t="shared" ref="E28:E33" si="3">24.8564453125</f>
        <v>24.8564453125</v>
      </c>
    </row>
    <row r="29" spans="1:5" x14ac:dyDescent="0.25">
      <c r="C29" s="2">
        <f>5246</f>
        <v>5246</v>
      </c>
      <c r="D29" s="2">
        <f>25453</f>
        <v>25453</v>
      </c>
      <c r="E29" s="2">
        <f t="shared" si="3"/>
        <v>24.8564453125</v>
      </c>
    </row>
    <row r="30" spans="1:5" x14ac:dyDescent="0.25">
      <c r="C30" s="2">
        <f>5414</f>
        <v>5414</v>
      </c>
      <c r="D30" s="2">
        <f>25453</f>
        <v>25453</v>
      </c>
      <c r="E30" s="2">
        <f t="shared" si="3"/>
        <v>24.8564453125</v>
      </c>
    </row>
    <row r="31" spans="1:5" x14ac:dyDescent="0.25">
      <c r="C31" s="2">
        <f>5574</f>
        <v>5574</v>
      </c>
      <c r="D31" s="2">
        <f>25453</f>
        <v>25453</v>
      </c>
      <c r="E31" s="2">
        <f t="shared" si="3"/>
        <v>24.8564453125</v>
      </c>
    </row>
    <row r="32" spans="1:5" x14ac:dyDescent="0.25">
      <c r="C32" s="2">
        <f>5777</f>
        <v>5777</v>
      </c>
      <c r="D32" s="2">
        <f>25453</f>
        <v>25453</v>
      </c>
      <c r="E32" s="2">
        <f t="shared" si="3"/>
        <v>24.8564453125</v>
      </c>
    </row>
    <row r="33" spans="3:5" x14ac:dyDescent="0.25">
      <c r="C33" s="2">
        <f>5933</f>
        <v>5933</v>
      </c>
      <c r="D33" s="2">
        <f>25453</f>
        <v>25453</v>
      </c>
      <c r="E33" s="2">
        <f t="shared" si="3"/>
        <v>24.8564453125</v>
      </c>
    </row>
    <row r="34" spans="3:5" x14ac:dyDescent="0.25">
      <c r="C34" s="2">
        <f>6105</f>
        <v>6105</v>
      </c>
      <c r="D34" s="2">
        <f>25445</f>
        <v>25445</v>
      </c>
      <c r="E34" s="2">
        <f>24.8486328125</f>
        <v>24.8486328125</v>
      </c>
    </row>
    <row r="35" spans="3:5" x14ac:dyDescent="0.25">
      <c r="C35" s="2">
        <f>6336</f>
        <v>6336</v>
      </c>
      <c r="D35" s="2">
        <f>25450</f>
        <v>25450</v>
      </c>
      <c r="E35" s="2">
        <f>24.853515625</f>
        <v>24.853515625</v>
      </c>
    </row>
    <row r="36" spans="3:5" x14ac:dyDescent="0.25">
      <c r="C36" s="2">
        <f>6459</f>
        <v>6459</v>
      </c>
      <c r="D36" s="2">
        <f>25450</f>
        <v>25450</v>
      </c>
      <c r="E36" s="2">
        <f>24.853515625</f>
        <v>24.853515625</v>
      </c>
    </row>
    <row r="37" spans="3:5" x14ac:dyDescent="0.25">
      <c r="C37" s="2">
        <f>6582</f>
        <v>6582</v>
      </c>
      <c r="D37" s="2">
        <f>25450</f>
        <v>25450</v>
      </c>
      <c r="E37" s="2">
        <f>24.853515625</f>
        <v>24.853515625</v>
      </c>
    </row>
  </sheetData>
  <pageMargins left="0.75" right="0.75" top="1" bottom="1" header="0.5" footer="0.5"/>
  <pageSetup paperSize="9"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Grafiek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Nicolas Quartier</cp:lastModifiedBy>
  <cp:lastPrinted>2016-01-08T15:46:56Z</cp:lastPrinted>
  <dcterms:created xsi:type="dcterms:W3CDTF">2016-01-08T15:46:56Z</dcterms:created>
  <dcterms:modified xsi:type="dcterms:W3CDTF">2016-01-08T15:46:51Z</dcterms:modified>
</cp:coreProperties>
</file>