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I13" i="2" s="1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<sst xmlns="http://schemas.openxmlformats.org/spreadsheetml/2006/main" count="9" uniqueCount="9">
  <si>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</si>
  <si>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</si>
  <si>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</si>
  <si>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</si>
  <si>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331(166x)</t>
  </si>
  <si>
    <t>AVERAGE: 170(323x)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</si>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</sst>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Sheet1!$A$2:$A$167</c:f>
              <c:numCache>
                <c:formatCode>General</c:formatCode>
                <c:ptCount val="166"/>
                <c:pt idx="0">
                  <c:v>368</c:v>
                </c:pt>
                <c:pt idx="1">
                  <c:v>679</c:v>
                </c:pt>
                <c:pt idx="2">
                  <c:v>987</c:v>
                </c:pt>
                <c:pt idx="3">
                  <c:v>1297</c:v>
                </c:pt>
                <c:pt idx="4">
                  <c:v>1583</c:v>
                </c:pt>
                <c:pt idx="5">
                  <c:v>1889</c:v>
                </c:pt>
                <c:pt idx="6">
                  <c:v>2221</c:v>
                </c:pt>
                <c:pt idx="7">
                  <c:v>2559</c:v>
                </c:pt>
                <c:pt idx="8">
                  <c:v>2901</c:v>
                </c:pt>
                <c:pt idx="9">
                  <c:v>3258</c:v>
                </c:pt>
                <c:pt idx="10">
                  <c:v>3607</c:v>
                </c:pt>
                <c:pt idx="11">
                  <c:v>3981</c:v>
                </c:pt>
                <c:pt idx="12">
                  <c:v>4323</c:v>
                </c:pt>
                <c:pt idx="13">
                  <c:v>4662</c:v>
                </c:pt>
                <c:pt idx="14">
                  <c:v>5015</c:v>
                </c:pt>
                <c:pt idx="15">
                  <c:v>5351</c:v>
                </c:pt>
                <c:pt idx="16">
                  <c:v>5669</c:v>
                </c:pt>
                <c:pt idx="17">
                  <c:v>5975</c:v>
                </c:pt>
                <c:pt idx="18">
                  <c:v>6288</c:v>
                </c:pt>
                <c:pt idx="19">
                  <c:v>6592</c:v>
                </c:pt>
                <c:pt idx="20">
                  <c:v>6860</c:v>
                </c:pt>
                <c:pt idx="21">
                  <c:v>7161</c:v>
                </c:pt>
                <c:pt idx="22">
                  <c:v>7505</c:v>
                </c:pt>
                <c:pt idx="23">
                  <c:v>7940</c:v>
                </c:pt>
                <c:pt idx="24">
                  <c:v>8335</c:v>
                </c:pt>
                <c:pt idx="25">
                  <c:v>8740</c:v>
                </c:pt>
                <c:pt idx="26">
                  <c:v>9128</c:v>
                </c:pt>
                <c:pt idx="27">
                  <c:v>9539</c:v>
                </c:pt>
                <c:pt idx="28">
                  <c:v>9916</c:v>
                </c:pt>
                <c:pt idx="29">
                  <c:v>10348</c:v>
                </c:pt>
                <c:pt idx="30">
                  <c:v>10736</c:v>
                </c:pt>
                <c:pt idx="31">
                  <c:v>11084</c:v>
                </c:pt>
                <c:pt idx="32">
                  <c:v>11380</c:v>
                </c:pt>
                <c:pt idx="33">
                  <c:v>11674</c:v>
                </c:pt>
                <c:pt idx="34">
                  <c:v>11966</c:v>
                </c:pt>
                <c:pt idx="35">
                  <c:v>12321</c:v>
                </c:pt>
                <c:pt idx="36">
                  <c:v>12681</c:v>
                </c:pt>
                <c:pt idx="37">
                  <c:v>13031</c:v>
                </c:pt>
                <c:pt idx="38">
                  <c:v>13380</c:v>
                </c:pt>
                <c:pt idx="39">
                  <c:v>13722</c:v>
                </c:pt>
                <c:pt idx="40">
                  <c:v>14052</c:v>
                </c:pt>
                <c:pt idx="41">
                  <c:v>14373</c:v>
                </c:pt>
                <c:pt idx="42">
                  <c:v>14711</c:v>
                </c:pt>
                <c:pt idx="43">
                  <c:v>15050</c:v>
                </c:pt>
                <c:pt idx="44">
                  <c:v>15460</c:v>
                </c:pt>
                <c:pt idx="45">
                  <c:v>15869</c:v>
                </c:pt>
                <c:pt idx="46">
                  <c:v>16168</c:v>
                </c:pt>
                <c:pt idx="47">
                  <c:v>16466</c:v>
                </c:pt>
                <c:pt idx="48">
                  <c:v>16794</c:v>
                </c:pt>
                <c:pt idx="49">
                  <c:v>17061</c:v>
                </c:pt>
                <c:pt idx="50">
                  <c:v>17385</c:v>
                </c:pt>
                <c:pt idx="51">
                  <c:v>17708</c:v>
                </c:pt>
                <c:pt idx="52">
                  <c:v>17965</c:v>
                </c:pt>
                <c:pt idx="53">
                  <c:v>18306</c:v>
                </c:pt>
                <c:pt idx="54">
                  <c:v>18637</c:v>
                </c:pt>
                <c:pt idx="55">
                  <c:v>19003</c:v>
                </c:pt>
                <c:pt idx="56">
                  <c:v>19331</c:v>
                </c:pt>
                <c:pt idx="57">
                  <c:v>19676</c:v>
                </c:pt>
                <c:pt idx="58">
                  <c:v>20039</c:v>
                </c:pt>
                <c:pt idx="59">
                  <c:v>20357</c:v>
                </c:pt>
                <c:pt idx="60">
                  <c:v>20678</c:v>
                </c:pt>
                <c:pt idx="61">
                  <c:v>21055</c:v>
                </c:pt>
                <c:pt idx="62">
                  <c:v>21409</c:v>
                </c:pt>
                <c:pt idx="63">
                  <c:v>21760</c:v>
                </c:pt>
                <c:pt idx="64">
                  <c:v>22092</c:v>
                </c:pt>
                <c:pt idx="65">
                  <c:v>22402</c:v>
                </c:pt>
                <c:pt idx="66">
                  <c:v>22724</c:v>
                </c:pt>
                <c:pt idx="67">
                  <c:v>22998</c:v>
                </c:pt>
                <c:pt idx="68">
                  <c:v>23299</c:v>
                </c:pt>
                <c:pt idx="69">
                  <c:v>23606</c:v>
                </c:pt>
                <c:pt idx="70">
                  <c:v>23926</c:v>
                </c:pt>
                <c:pt idx="71">
                  <c:v>24271</c:v>
                </c:pt>
                <c:pt idx="72">
                  <c:v>24617</c:v>
                </c:pt>
                <c:pt idx="73">
                  <c:v>24950</c:v>
                </c:pt>
                <c:pt idx="74">
                  <c:v>25270</c:v>
                </c:pt>
                <c:pt idx="75">
                  <c:v>25635</c:v>
                </c:pt>
                <c:pt idx="76">
                  <c:v>25996</c:v>
                </c:pt>
                <c:pt idx="77">
                  <c:v>26330</c:v>
                </c:pt>
                <c:pt idx="78">
                  <c:v>26684</c:v>
                </c:pt>
                <c:pt idx="79">
                  <c:v>27018</c:v>
                </c:pt>
                <c:pt idx="80">
                  <c:v>27342</c:v>
                </c:pt>
                <c:pt idx="81">
                  <c:v>27717</c:v>
                </c:pt>
                <c:pt idx="82">
                  <c:v>28044</c:v>
                </c:pt>
                <c:pt idx="83">
                  <c:v>28386</c:v>
                </c:pt>
                <c:pt idx="84">
                  <c:v>28715</c:v>
                </c:pt>
                <c:pt idx="85">
                  <c:v>29024</c:v>
                </c:pt>
                <c:pt idx="86">
                  <c:v>29350</c:v>
                </c:pt>
                <c:pt idx="87">
                  <c:v>29689</c:v>
                </c:pt>
                <c:pt idx="88">
                  <c:v>30016</c:v>
                </c:pt>
                <c:pt idx="89">
                  <c:v>30317</c:v>
                </c:pt>
                <c:pt idx="90">
                  <c:v>30591</c:v>
                </c:pt>
                <c:pt idx="91">
                  <c:v>30926</c:v>
                </c:pt>
                <c:pt idx="92">
                  <c:v>31241</c:v>
                </c:pt>
                <c:pt idx="93">
                  <c:v>31573</c:v>
                </c:pt>
                <c:pt idx="94">
                  <c:v>31850</c:v>
                </c:pt>
                <c:pt idx="95">
                  <c:v>32110</c:v>
                </c:pt>
                <c:pt idx="96">
                  <c:v>32445</c:v>
                </c:pt>
                <c:pt idx="97">
                  <c:v>32793</c:v>
                </c:pt>
                <c:pt idx="98">
                  <c:v>33152</c:v>
                </c:pt>
                <c:pt idx="99">
                  <c:v>33509</c:v>
                </c:pt>
                <c:pt idx="100">
                  <c:v>33858</c:v>
                </c:pt>
                <c:pt idx="101">
                  <c:v>34194</c:v>
                </c:pt>
                <c:pt idx="102">
                  <c:v>34542</c:v>
                </c:pt>
                <c:pt idx="103">
                  <c:v>34902</c:v>
                </c:pt>
                <c:pt idx="104">
                  <c:v>35263</c:v>
                </c:pt>
                <c:pt idx="105">
                  <c:v>35577</c:v>
                </c:pt>
                <c:pt idx="106">
                  <c:v>35915</c:v>
                </c:pt>
                <c:pt idx="107">
                  <c:v>36248</c:v>
                </c:pt>
                <c:pt idx="108">
                  <c:v>36583</c:v>
                </c:pt>
                <c:pt idx="109">
                  <c:v>36934</c:v>
                </c:pt>
                <c:pt idx="110">
                  <c:v>37264</c:v>
                </c:pt>
                <c:pt idx="111">
                  <c:v>37632</c:v>
                </c:pt>
                <c:pt idx="112">
                  <c:v>37936</c:v>
                </c:pt>
                <c:pt idx="113">
                  <c:v>38261</c:v>
                </c:pt>
                <c:pt idx="114">
                  <c:v>38564</c:v>
                </c:pt>
                <c:pt idx="115">
                  <c:v>38917</c:v>
                </c:pt>
                <c:pt idx="116">
                  <c:v>39259</c:v>
                </c:pt>
                <c:pt idx="117">
                  <c:v>39618</c:v>
                </c:pt>
                <c:pt idx="118">
                  <c:v>39977</c:v>
                </c:pt>
                <c:pt idx="119">
                  <c:v>40277</c:v>
                </c:pt>
                <c:pt idx="120">
                  <c:v>40582</c:v>
                </c:pt>
                <c:pt idx="121">
                  <c:v>40869</c:v>
                </c:pt>
                <c:pt idx="122">
                  <c:v>41166</c:v>
                </c:pt>
                <c:pt idx="123">
                  <c:v>41545</c:v>
                </c:pt>
                <c:pt idx="124">
                  <c:v>41892</c:v>
                </c:pt>
                <c:pt idx="125">
                  <c:v>42262</c:v>
                </c:pt>
                <c:pt idx="126">
                  <c:v>42582</c:v>
                </c:pt>
                <c:pt idx="127">
                  <c:v>42914</c:v>
                </c:pt>
                <c:pt idx="128">
                  <c:v>43228</c:v>
                </c:pt>
                <c:pt idx="129">
                  <c:v>43551</c:v>
                </c:pt>
                <c:pt idx="130">
                  <c:v>43865</c:v>
                </c:pt>
                <c:pt idx="131">
                  <c:v>44140</c:v>
                </c:pt>
                <c:pt idx="132">
                  <c:v>44542</c:v>
                </c:pt>
                <c:pt idx="133">
                  <c:v>44993</c:v>
                </c:pt>
                <c:pt idx="134">
                  <c:v>45428</c:v>
                </c:pt>
                <c:pt idx="135">
                  <c:v>45724</c:v>
                </c:pt>
                <c:pt idx="136">
                  <c:v>46031</c:v>
                </c:pt>
                <c:pt idx="137">
                  <c:v>46292</c:v>
                </c:pt>
                <c:pt idx="138">
                  <c:v>46554</c:v>
                </c:pt>
                <c:pt idx="139">
                  <c:v>46809</c:v>
                </c:pt>
                <c:pt idx="140">
                  <c:v>47074</c:v>
                </c:pt>
                <c:pt idx="141">
                  <c:v>47385</c:v>
                </c:pt>
                <c:pt idx="142">
                  <c:v>47659</c:v>
                </c:pt>
                <c:pt idx="143">
                  <c:v>47944</c:v>
                </c:pt>
                <c:pt idx="144">
                  <c:v>48214</c:v>
                </c:pt>
                <c:pt idx="145">
                  <c:v>48485</c:v>
                </c:pt>
                <c:pt idx="146">
                  <c:v>48780</c:v>
                </c:pt>
                <c:pt idx="147">
                  <c:v>49066</c:v>
                </c:pt>
                <c:pt idx="148">
                  <c:v>49357</c:v>
                </c:pt>
                <c:pt idx="149">
                  <c:v>49658</c:v>
                </c:pt>
                <c:pt idx="150">
                  <c:v>49967</c:v>
                </c:pt>
                <c:pt idx="151">
                  <c:v>50264</c:v>
                </c:pt>
                <c:pt idx="152">
                  <c:v>50564</c:v>
                </c:pt>
                <c:pt idx="153">
                  <c:v>50848</c:v>
                </c:pt>
                <c:pt idx="154">
                  <c:v>51115</c:v>
                </c:pt>
                <c:pt idx="155">
                  <c:v>51424</c:v>
                </c:pt>
                <c:pt idx="156">
                  <c:v>51766</c:v>
                </c:pt>
                <c:pt idx="157">
                  <c:v>52120</c:v>
                </c:pt>
                <c:pt idx="158">
                  <c:v>52478</c:v>
                </c:pt>
                <c:pt idx="159">
                  <c:v>52856</c:v>
                </c:pt>
                <c:pt idx="160">
                  <c:v>53179</c:v>
                </c:pt>
                <c:pt idx="161">
                  <c:v>53478</c:v>
                </c:pt>
                <c:pt idx="162">
                  <c:v>53809</c:v>
                </c:pt>
                <c:pt idx="163">
                  <c:v>54372</c:v>
                </c:pt>
                <c:pt idx="164">
                  <c:v>54869</c:v>
                </c:pt>
                <c:pt idx="165">
                  <c:v>55386</c:v>
                </c:pt>
              </c:numCache>
            </c:numRef>
          </c:cat>
          <c:val>
            <c:numRef>
              <c:f>Sheet1!$B$2:$B$167</c:f>
              <c:numCache>
                <c:formatCode>General</c:formatCode>
                <c:ptCount val="166"/>
                <c:pt idx="0">
                  <c:v>14</c:v>
                </c:pt>
                <c:pt idx="1">
                  <c:v>25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5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29</c:v>
                </c:pt>
                <c:pt idx="84">
                  <c:v>15</c:v>
                </c:pt>
                <c:pt idx="85">
                  <c:v>23</c:v>
                </c:pt>
                <c:pt idx="86">
                  <c:v>36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0</c:v>
                </c:pt>
                <c:pt idx="133">
                  <c:v>6</c:v>
                </c:pt>
                <c:pt idx="134">
                  <c:v>0</c:v>
                </c:pt>
                <c:pt idx="135">
                  <c:v>30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9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62912"/>
        <c:axId val="1813763456"/>
      </c:lineChart>
      <c:catAx>
        <c:axId val="18137629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1376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634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137629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Sheet1!$C$2:$C$324</c:f>
              <c:numCache>
                <c:formatCode>General</c:formatCode>
                <c:ptCount val="323"/>
                <c:pt idx="0">
                  <c:v>376</c:v>
                </c:pt>
                <c:pt idx="1">
                  <c:v>510</c:v>
                </c:pt>
                <c:pt idx="2">
                  <c:v>679</c:v>
                </c:pt>
                <c:pt idx="3">
                  <c:v>823</c:v>
                </c:pt>
                <c:pt idx="4">
                  <c:v>978</c:v>
                </c:pt>
                <c:pt idx="5">
                  <c:v>1141</c:v>
                </c:pt>
                <c:pt idx="6">
                  <c:v>1301</c:v>
                </c:pt>
                <c:pt idx="7">
                  <c:v>1433</c:v>
                </c:pt>
                <c:pt idx="8">
                  <c:v>1611</c:v>
                </c:pt>
                <c:pt idx="9">
                  <c:v>1751</c:v>
                </c:pt>
                <c:pt idx="10">
                  <c:v>1921</c:v>
                </c:pt>
                <c:pt idx="11">
                  <c:v>2072</c:v>
                </c:pt>
                <c:pt idx="12">
                  <c:v>2237</c:v>
                </c:pt>
                <c:pt idx="13">
                  <c:v>2381</c:v>
                </c:pt>
                <c:pt idx="14">
                  <c:v>2550</c:v>
                </c:pt>
                <c:pt idx="15">
                  <c:v>2717</c:v>
                </c:pt>
                <c:pt idx="16">
                  <c:v>2924</c:v>
                </c:pt>
                <c:pt idx="17">
                  <c:v>3089</c:v>
                </c:pt>
                <c:pt idx="18">
                  <c:v>3268</c:v>
                </c:pt>
                <c:pt idx="19">
                  <c:v>3430</c:v>
                </c:pt>
                <c:pt idx="20">
                  <c:v>3598</c:v>
                </c:pt>
                <c:pt idx="21">
                  <c:v>3800</c:v>
                </c:pt>
                <c:pt idx="22">
                  <c:v>3970</c:v>
                </c:pt>
                <c:pt idx="23">
                  <c:v>4136</c:v>
                </c:pt>
                <c:pt idx="24">
                  <c:v>4302</c:v>
                </c:pt>
                <c:pt idx="25">
                  <c:v>4478</c:v>
                </c:pt>
                <c:pt idx="26">
                  <c:v>4639</c:v>
                </c:pt>
                <c:pt idx="27">
                  <c:v>4870</c:v>
                </c:pt>
                <c:pt idx="28">
                  <c:v>5062</c:v>
                </c:pt>
                <c:pt idx="29">
                  <c:v>5224</c:v>
                </c:pt>
                <c:pt idx="30">
                  <c:v>5392</c:v>
                </c:pt>
                <c:pt idx="31">
                  <c:v>5534</c:v>
                </c:pt>
                <c:pt idx="32">
                  <c:v>5697</c:v>
                </c:pt>
                <c:pt idx="33">
                  <c:v>5843</c:v>
                </c:pt>
                <c:pt idx="34">
                  <c:v>6011</c:v>
                </c:pt>
                <c:pt idx="35">
                  <c:v>6151</c:v>
                </c:pt>
                <c:pt idx="36">
                  <c:v>6356</c:v>
                </c:pt>
                <c:pt idx="37">
                  <c:v>6496</c:v>
                </c:pt>
                <c:pt idx="38">
                  <c:v>6654</c:v>
                </c:pt>
                <c:pt idx="39">
                  <c:v>6783</c:v>
                </c:pt>
                <c:pt idx="40">
                  <c:v>6960</c:v>
                </c:pt>
                <c:pt idx="41">
                  <c:v>7140</c:v>
                </c:pt>
                <c:pt idx="42">
                  <c:v>7316</c:v>
                </c:pt>
                <c:pt idx="43">
                  <c:v>7522</c:v>
                </c:pt>
                <c:pt idx="44">
                  <c:v>7731</c:v>
                </c:pt>
                <c:pt idx="45">
                  <c:v>7911</c:v>
                </c:pt>
                <c:pt idx="46">
                  <c:v>8110</c:v>
                </c:pt>
                <c:pt idx="47">
                  <c:v>8325</c:v>
                </c:pt>
                <c:pt idx="48">
                  <c:v>8513</c:v>
                </c:pt>
                <c:pt idx="49">
                  <c:v>8723</c:v>
                </c:pt>
                <c:pt idx="50">
                  <c:v>8914</c:v>
                </c:pt>
                <c:pt idx="51">
                  <c:v>9114</c:v>
                </c:pt>
                <c:pt idx="52">
                  <c:v>9307</c:v>
                </c:pt>
                <c:pt idx="53">
                  <c:v>9505</c:v>
                </c:pt>
                <c:pt idx="54">
                  <c:v>9692</c:v>
                </c:pt>
                <c:pt idx="55">
                  <c:v>9926</c:v>
                </c:pt>
                <c:pt idx="56">
                  <c:v>10122</c:v>
                </c:pt>
                <c:pt idx="57">
                  <c:v>10312</c:v>
                </c:pt>
                <c:pt idx="58">
                  <c:v>10515</c:v>
                </c:pt>
                <c:pt idx="59">
                  <c:v>10704</c:v>
                </c:pt>
                <c:pt idx="60">
                  <c:v>10890</c:v>
                </c:pt>
                <c:pt idx="61">
                  <c:v>11048</c:v>
                </c:pt>
                <c:pt idx="62">
                  <c:v>11212</c:v>
                </c:pt>
                <c:pt idx="63">
                  <c:v>11365</c:v>
                </c:pt>
                <c:pt idx="64">
                  <c:v>11524</c:v>
                </c:pt>
                <c:pt idx="65">
                  <c:v>11683</c:v>
                </c:pt>
                <c:pt idx="66">
                  <c:v>11816</c:v>
                </c:pt>
                <c:pt idx="67">
                  <c:v>11992</c:v>
                </c:pt>
                <c:pt idx="68">
                  <c:v>12152</c:v>
                </c:pt>
                <c:pt idx="69">
                  <c:v>12323</c:v>
                </c:pt>
                <c:pt idx="70">
                  <c:v>12496</c:v>
                </c:pt>
                <c:pt idx="71">
                  <c:v>12690</c:v>
                </c:pt>
                <c:pt idx="72">
                  <c:v>12864</c:v>
                </c:pt>
                <c:pt idx="73">
                  <c:v>13043</c:v>
                </c:pt>
                <c:pt idx="74">
                  <c:v>13206</c:v>
                </c:pt>
                <c:pt idx="75">
                  <c:v>13389</c:v>
                </c:pt>
                <c:pt idx="76">
                  <c:v>13555</c:v>
                </c:pt>
                <c:pt idx="77">
                  <c:v>13737</c:v>
                </c:pt>
                <c:pt idx="78">
                  <c:v>13891</c:v>
                </c:pt>
                <c:pt idx="79">
                  <c:v>14064</c:v>
                </c:pt>
                <c:pt idx="80">
                  <c:v>14209</c:v>
                </c:pt>
                <c:pt idx="81">
                  <c:v>14363</c:v>
                </c:pt>
                <c:pt idx="82">
                  <c:v>14523</c:v>
                </c:pt>
                <c:pt idx="83">
                  <c:v>14702</c:v>
                </c:pt>
                <c:pt idx="84">
                  <c:v>14865</c:v>
                </c:pt>
                <c:pt idx="85">
                  <c:v>15059</c:v>
                </c:pt>
                <c:pt idx="86">
                  <c:v>15238</c:v>
                </c:pt>
                <c:pt idx="87">
                  <c:v>15441</c:v>
                </c:pt>
                <c:pt idx="88">
                  <c:v>15636</c:v>
                </c:pt>
                <c:pt idx="89">
                  <c:v>15834</c:v>
                </c:pt>
                <c:pt idx="90">
                  <c:v>16031</c:v>
                </c:pt>
                <c:pt idx="91">
                  <c:v>16189</c:v>
                </c:pt>
                <c:pt idx="92">
                  <c:v>16332</c:v>
                </c:pt>
                <c:pt idx="93">
                  <c:v>16524</c:v>
                </c:pt>
                <c:pt idx="94">
                  <c:v>16668</c:v>
                </c:pt>
                <c:pt idx="95">
                  <c:v>16823</c:v>
                </c:pt>
                <c:pt idx="96">
                  <c:v>16939</c:v>
                </c:pt>
                <c:pt idx="97">
                  <c:v>17098</c:v>
                </c:pt>
                <c:pt idx="98">
                  <c:v>17241</c:v>
                </c:pt>
                <c:pt idx="99">
                  <c:v>17420</c:v>
                </c:pt>
                <c:pt idx="100">
                  <c:v>17621</c:v>
                </c:pt>
                <c:pt idx="101">
                  <c:v>17797</c:v>
                </c:pt>
                <c:pt idx="102">
                  <c:v>17983</c:v>
                </c:pt>
                <c:pt idx="103">
                  <c:v>18138</c:v>
                </c:pt>
                <c:pt idx="104">
                  <c:v>18315</c:v>
                </c:pt>
                <c:pt idx="105">
                  <c:v>18471</c:v>
                </c:pt>
                <c:pt idx="106">
                  <c:v>18637</c:v>
                </c:pt>
                <c:pt idx="107">
                  <c:v>18813</c:v>
                </c:pt>
                <c:pt idx="108">
                  <c:v>18994</c:v>
                </c:pt>
                <c:pt idx="109">
                  <c:v>19158</c:v>
                </c:pt>
                <c:pt idx="110">
                  <c:v>19333</c:v>
                </c:pt>
                <c:pt idx="111">
                  <c:v>19495</c:v>
                </c:pt>
                <c:pt idx="112">
                  <c:v>19655</c:v>
                </c:pt>
                <c:pt idx="113">
                  <c:v>19846</c:v>
                </c:pt>
                <c:pt idx="114">
                  <c:v>20012</c:v>
                </c:pt>
                <c:pt idx="115">
                  <c:v>20172</c:v>
                </c:pt>
                <c:pt idx="116">
                  <c:v>20346</c:v>
                </c:pt>
                <c:pt idx="117">
                  <c:v>20511</c:v>
                </c:pt>
                <c:pt idx="118">
                  <c:v>20702</c:v>
                </c:pt>
                <c:pt idx="119">
                  <c:v>20893</c:v>
                </c:pt>
                <c:pt idx="120">
                  <c:v>21066</c:v>
                </c:pt>
                <c:pt idx="121">
                  <c:v>21231</c:v>
                </c:pt>
                <c:pt idx="122">
                  <c:v>21404</c:v>
                </c:pt>
                <c:pt idx="123">
                  <c:v>21584</c:v>
                </c:pt>
                <c:pt idx="124">
                  <c:v>21760</c:v>
                </c:pt>
                <c:pt idx="125">
                  <c:v>21919</c:v>
                </c:pt>
                <c:pt idx="126">
                  <c:v>22111</c:v>
                </c:pt>
                <c:pt idx="127">
                  <c:v>22259</c:v>
                </c:pt>
                <c:pt idx="128">
                  <c:v>22426</c:v>
                </c:pt>
                <c:pt idx="129">
                  <c:v>22631</c:v>
                </c:pt>
                <c:pt idx="130">
                  <c:v>22794</c:v>
                </c:pt>
                <c:pt idx="131">
                  <c:v>22945</c:v>
                </c:pt>
                <c:pt idx="132">
                  <c:v>23126</c:v>
                </c:pt>
                <c:pt idx="133">
                  <c:v>23272</c:v>
                </c:pt>
                <c:pt idx="134">
                  <c:v>23442</c:v>
                </c:pt>
                <c:pt idx="135">
                  <c:v>23586</c:v>
                </c:pt>
                <c:pt idx="136">
                  <c:v>23745</c:v>
                </c:pt>
                <c:pt idx="137">
                  <c:v>23915</c:v>
                </c:pt>
                <c:pt idx="138">
                  <c:v>24095</c:v>
                </c:pt>
                <c:pt idx="139">
                  <c:v>24276</c:v>
                </c:pt>
                <c:pt idx="140">
                  <c:v>24438</c:v>
                </c:pt>
                <c:pt idx="141">
                  <c:v>24607</c:v>
                </c:pt>
                <c:pt idx="142">
                  <c:v>24765</c:v>
                </c:pt>
                <c:pt idx="143">
                  <c:v>24928</c:v>
                </c:pt>
                <c:pt idx="144">
                  <c:v>25096</c:v>
                </c:pt>
                <c:pt idx="145">
                  <c:v>25266</c:v>
                </c:pt>
                <c:pt idx="146">
                  <c:v>25443</c:v>
                </c:pt>
                <c:pt idx="147">
                  <c:v>25605</c:v>
                </c:pt>
                <c:pt idx="148">
                  <c:v>25806</c:v>
                </c:pt>
                <c:pt idx="149">
                  <c:v>25984</c:v>
                </c:pt>
                <c:pt idx="150">
                  <c:v>26145</c:v>
                </c:pt>
                <c:pt idx="151">
                  <c:v>26310</c:v>
                </c:pt>
                <c:pt idx="152">
                  <c:v>26493</c:v>
                </c:pt>
                <c:pt idx="153">
                  <c:v>26673</c:v>
                </c:pt>
                <c:pt idx="154">
                  <c:v>26835</c:v>
                </c:pt>
                <c:pt idx="155">
                  <c:v>27003</c:v>
                </c:pt>
                <c:pt idx="156">
                  <c:v>27163</c:v>
                </c:pt>
                <c:pt idx="157">
                  <c:v>27339</c:v>
                </c:pt>
                <c:pt idx="158">
                  <c:v>27521</c:v>
                </c:pt>
                <c:pt idx="159">
                  <c:v>27694</c:v>
                </c:pt>
                <c:pt idx="160">
                  <c:v>27851</c:v>
                </c:pt>
                <c:pt idx="161">
                  <c:v>28022</c:v>
                </c:pt>
                <c:pt idx="162">
                  <c:v>28200</c:v>
                </c:pt>
                <c:pt idx="163">
                  <c:v>28381</c:v>
                </c:pt>
                <c:pt idx="164">
                  <c:v>28551</c:v>
                </c:pt>
                <c:pt idx="165">
                  <c:v>28732</c:v>
                </c:pt>
                <c:pt idx="166">
                  <c:v>28868</c:v>
                </c:pt>
                <c:pt idx="167">
                  <c:v>29033</c:v>
                </c:pt>
                <c:pt idx="168">
                  <c:v>29207</c:v>
                </c:pt>
                <c:pt idx="169">
                  <c:v>29396</c:v>
                </c:pt>
                <c:pt idx="170">
                  <c:v>29538</c:v>
                </c:pt>
                <c:pt idx="171">
                  <c:v>29727</c:v>
                </c:pt>
                <c:pt idx="172">
                  <c:v>29886</c:v>
                </c:pt>
                <c:pt idx="173">
                  <c:v>30031</c:v>
                </c:pt>
                <c:pt idx="174">
                  <c:v>30194</c:v>
                </c:pt>
                <c:pt idx="175">
                  <c:v>30384</c:v>
                </c:pt>
                <c:pt idx="176">
                  <c:v>30529</c:v>
                </c:pt>
                <c:pt idx="177">
                  <c:v>30722</c:v>
                </c:pt>
                <c:pt idx="178">
                  <c:v>30887</c:v>
                </c:pt>
                <c:pt idx="179">
                  <c:v>31066</c:v>
                </c:pt>
                <c:pt idx="180">
                  <c:v>31229</c:v>
                </c:pt>
                <c:pt idx="181">
                  <c:v>31466</c:v>
                </c:pt>
                <c:pt idx="182">
                  <c:v>31611</c:v>
                </c:pt>
                <c:pt idx="183">
                  <c:v>31730</c:v>
                </c:pt>
                <c:pt idx="184">
                  <c:v>31882</c:v>
                </c:pt>
                <c:pt idx="185">
                  <c:v>32019</c:v>
                </c:pt>
                <c:pt idx="186">
                  <c:v>32172</c:v>
                </c:pt>
                <c:pt idx="187">
                  <c:v>32302</c:v>
                </c:pt>
                <c:pt idx="188">
                  <c:v>32468</c:v>
                </c:pt>
                <c:pt idx="189">
                  <c:v>32626</c:v>
                </c:pt>
                <c:pt idx="190">
                  <c:v>32827</c:v>
                </c:pt>
                <c:pt idx="191">
                  <c:v>32989</c:v>
                </c:pt>
                <c:pt idx="192">
                  <c:v>33161</c:v>
                </c:pt>
                <c:pt idx="193">
                  <c:v>33350</c:v>
                </c:pt>
                <c:pt idx="194">
                  <c:v>33535</c:v>
                </c:pt>
                <c:pt idx="195">
                  <c:v>33704</c:v>
                </c:pt>
                <c:pt idx="196">
                  <c:v>33875</c:v>
                </c:pt>
                <c:pt idx="197">
                  <c:v>34038</c:v>
                </c:pt>
                <c:pt idx="198">
                  <c:v>34206</c:v>
                </c:pt>
                <c:pt idx="199">
                  <c:v>34379</c:v>
                </c:pt>
                <c:pt idx="200">
                  <c:v>34560</c:v>
                </c:pt>
                <c:pt idx="201">
                  <c:v>34726</c:v>
                </c:pt>
                <c:pt idx="202">
                  <c:v>34917</c:v>
                </c:pt>
                <c:pt idx="203">
                  <c:v>35084</c:v>
                </c:pt>
                <c:pt idx="204">
                  <c:v>35264</c:v>
                </c:pt>
                <c:pt idx="205">
                  <c:v>35429</c:v>
                </c:pt>
                <c:pt idx="206">
                  <c:v>35598</c:v>
                </c:pt>
                <c:pt idx="207">
                  <c:v>35759</c:v>
                </c:pt>
                <c:pt idx="208">
                  <c:v>35951</c:v>
                </c:pt>
                <c:pt idx="209">
                  <c:v>36087</c:v>
                </c:pt>
                <c:pt idx="210">
                  <c:v>36268</c:v>
                </c:pt>
                <c:pt idx="211">
                  <c:v>36423</c:v>
                </c:pt>
                <c:pt idx="212">
                  <c:v>36606</c:v>
                </c:pt>
                <c:pt idx="213">
                  <c:v>36763</c:v>
                </c:pt>
                <c:pt idx="214">
                  <c:v>36948</c:v>
                </c:pt>
                <c:pt idx="215">
                  <c:v>37106</c:v>
                </c:pt>
                <c:pt idx="216">
                  <c:v>37273</c:v>
                </c:pt>
                <c:pt idx="217">
                  <c:v>37448</c:v>
                </c:pt>
                <c:pt idx="218">
                  <c:v>37614</c:v>
                </c:pt>
                <c:pt idx="219">
                  <c:v>37774</c:v>
                </c:pt>
                <c:pt idx="220">
                  <c:v>37964</c:v>
                </c:pt>
                <c:pt idx="221">
                  <c:v>38137</c:v>
                </c:pt>
                <c:pt idx="222">
                  <c:v>38282</c:v>
                </c:pt>
                <c:pt idx="223">
                  <c:v>38430</c:v>
                </c:pt>
                <c:pt idx="224">
                  <c:v>38602</c:v>
                </c:pt>
                <c:pt idx="225">
                  <c:v>38761</c:v>
                </c:pt>
                <c:pt idx="226">
                  <c:v>38941</c:v>
                </c:pt>
                <c:pt idx="227">
                  <c:v>39127</c:v>
                </c:pt>
                <c:pt idx="228">
                  <c:v>39322</c:v>
                </c:pt>
                <c:pt idx="229">
                  <c:v>39479</c:v>
                </c:pt>
                <c:pt idx="230">
                  <c:v>39665</c:v>
                </c:pt>
                <c:pt idx="231">
                  <c:v>39807</c:v>
                </c:pt>
                <c:pt idx="232">
                  <c:v>39990</c:v>
                </c:pt>
                <c:pt idx="233">
                  <c:v>40164</c:v>
                </c:pt>
                <c:pt idx="234">
                  <c:v>40343</c:v>
                </c:pt>
                <c:pt idx="235">
                  <c:v>40476</c:v>
                </c:pt>
                <c:pt idx="236">
                  <c:v>40663</c:v>
                </c:pt>
                <c:pt idx="237">
                  <c:v>40828</c:v>
                </c:pt>
                <c:pt idx="238">
                  <c:v>40995</c:v>
                </c:pt>
                <c:pt idx="239">
                  <c:v>41166</c:v>
                </c:pt>
                <c:pt idx="240">
                  <c:v>41361</c:v>
                </c:pt>
                <c:pt idx="241">
                  <c:v>41556</c:v>
                </c:pt>
                <c:pt idx="242">
                  <c:v>41740</c:v>
                </c:pt>
                <c:pt idx="243">
                  <c:v>41929</c:v>
                </c:pt>
                <c:pt idx="244">
                  <c:v>42091</c:v>
                </c:pt>
                <c:pt idx="245">
                  <c:v>42272</c:v>
                </c:pt>
                <c:pt idx="246">
                  <c:v>42424</c:v>
                </c:pt>
                <c:pt idx="247">
                  <c:v>42618</c:v>
                </c:pt>
                <c:pt idx="248">
                  <c:v>42776</c:v>
                </c:pt>
                <c:pt idx="249">
                  <c:v>42947</c:v>
                </c:pt>
                <c:pt idx="250">
                  <c:v>43089</c:v>
                </c:pt>
                <c:pt idx="251">
                  <c:v>43257</c:v>
                </c:pt>
                <c:pt idx="252">
                  <c:v>43411</c:v>
                </c:pt>
                <c:pt idx="253">
                  <c:v>43592</c:v>
                </c:pt>
                <c:pt idx="254">
                  <c:v>43810</c:v>
                </c:pt>
                <c:pt idx="255">
                  <c:v>43989</c:v>
                </c:pt>
                <c:pt idx="256">
                  <c:v>44151</c:v>
                </c:pt>
                <c:pt idx="257">
                  <c:v>44327</c:v>
                </c:pt>
                <c:pt idx="258">
                  <c:v>44523</c:v>
                </c:pt>
                <c:pt idx="259">
                  <c:v>44717</c:v>
                </c:pt>
                <c:pt idx="260">
                  <c:v>45006</c:v>
                </c:pt>
                <c:pt idx="261">
                  <c:v>45235</c:v>
                </c:pt>
                <c:pt idx="262">
                  <c:v>45395</c:v>
                </c:pt>
                <c:pt idx="263">
                  <c:v>45588</c:v>
                </c:pt>
                <c:pt idx="264">
                  <c:v>45773</c:v>
                </c:pt>
                <c:pt idx="265">
                  <c:v>45910</c:v>
                </c:pt>
                <c:pt idx="266">
                  <c:v>46067</c:v>
                </c:pt>
                <c:pt idx="267">
                  <c:v>46188</c:v>
                </c:pt>
                <c:pt idx="268">
                  <c:v>46342</c:v>
                </c:pt>
                <c:pt idx="269">
                  <c:v>46460</c:v>
                </c:pt>
                <c:pt idx="270">
                  <c:v>46617</c:v>
                </c:pt>
                <c:pt idx="271">
                  <c:v>46734</c:v>
                </c:pt>
                <c:pt idx="272">
                  <c:v>46890</c:v>
                </c:pt>
                <c:pt idx="273">
                  <c:v>47074</c:v>
                </c:pt>
                <c:pt idx="274">
                  <c:v>47246</c:v>
                </c:pt>
                <c:pt idx="275">
                  <c:v>47431</c:v>
                </c:pt>
                <c:pt idx="276">
                  <c:v>47546</c:v>
                </c:pt>
                <c:pt idx="277">
                  <c:v>47713</c:v>
                </c:pt>
                <c:pt idx="278">
                  <c:v>47832</c:v>
                </c:pt>
                <c:pt idx="279">
                  <c:v>47989</c:v>
                </c:pt>
                <c:pt idx="280">
                  <c:v>48151</c:v>
                </c:pt>
                <c:pt idx="281">
                  <c:v>48298</c:v>
                </c:pt>
                <c:pt idx="282">
                  <c:v>48467</c:v>
                </c:pt>
                <c:pt idx="283">
                  <c:v>48631</c:v>
                </c:pt>
                <c:pt idx="284">
                  <c:v>48801</c:v>
                </c:pt>
                <c:pt idx="285">
                  <c:v>48942</c:v>
                </c:pt>
                <c:pt idx="286">
                  <c:v>49102</c:v>
                </c:pt>
                <c:pt idx="287">
                  <c:v>49236</c:v>
                </c:pt>
                <c:pt idx="288">
                  <c:v>49402</c:v>
                </c:pt>
                <c:pt idx="289">
                  <c:v>49535</c:v>
                </c:pt>
                <c:pt idx="290">
                  <c:v>49703</c:v>
                </c:pt>
                <c:pt idx="291">
                  <c:v>49834</c:v>
                </c:pt>
                <c:pt idx="292">
                  <c:v>50006</c:v>
                </c:pt>
                <c:pt idx="293">
                  <c:v>50144</c:v>
                </c:pt>
                <c:pt idx="294">
                  <c:v>50305</c:v>
                </c:pt>
                <c:pt idx="295">
                  <c:v>50463</c:v>
                </c:pt>
                <c:pt idx="296">
                  <c:v>50631</c:v>
                </c:pt>
                <c:pt idx="297">
                  <c:v>50823</c:v>
                </c:pt>
                <c:pt idx="298">
                  <c:v>50972</c:v>
                </c:pt>
                <c:pt idx="299">
                  <c:v>51136</c:v>
                </c:pt>
                <c:pt idx="300">
                  <c:v>51270</c:v>
                </c:pt>
                <c:pt idx="301">
                  <c:v>51451</c:v>
                </c:pt>
                <c:pt idx="302">
                  <c:v>51606</c:v>
                </c:pt>
                <c:pt idx="303">
                  <c:v>51788</c:v>
                </c:pt>
                <c:pt idx="304">
                  <c:v>51984</c:v>
                </c:pt>
                <c:pt idx="305">
                  <c:v>52176</c:v>
                </c:pt>
                <c:pt idx="306">
                  <c:v>52345</c:v>
                </c:pt>
                <c:pt idx="307">
                  <c:v>52529</c:v>
                </c:pt>
                <c:pt idx="308">
                  <c:v>52691</c:v>
                </c:pt>
                <c:pt idx="309">
                  <c:v>52869</c:v>
                </c:pt>
                <c:pt idx="310">
                  <c:v>53071</c:v>
                </c:pt>
                <c:pt idx="311">
                  <c:v>53222</c:v>
                </c:pt>
                <c:pt idx="312">
                  <c:v>53348</c:v>
                </c:pt>
                <c:pt idx="313">
                  <c:v>53510</c:v>
                </c:pt>
                <c:pt idx="314">
                  <c:v>53666</c:v>
                </c:pt>
                <c:pt idx="315">
                  <c:v>53830</c:v>
                </c:pt>
                <c:pt idx="316">
                  <c:v>54081</c:v>
                </c:pt>
                <c:pt idx="317">
                  <c:v>54346</c:v>
                </c:pt>
                <c:pt idx="318">
                  <c:v>54582</c:v>
                </c:pt>
                <c:pt idx="319">
                  <c:v>54820</c:v>
                </c:pt>
                <c:pt idx="320">
                  <c:v>55076</c:v>
                </c:pt>
                <c:pt idx="321">
                  <c:v>55306</c:v>
                </c:pt>
                <c:pt idx="322">
                  <c:v>55505</c:v>
                </c:pt>
              </c:numCache>
            </c:numRef>
          </c:cat>
          <c:val>
            <c:numRef>
              <c:f>Sheet1!$E$2:$E$324</c:f>
              <c:numCache>
                <c:formatCode>General</c:formatCode>
                <c:ptCount val="323"/>
                <c:pt idx="0">
                  <c:v>5.208984375</c:v>
                </c:pt>
                <c:pt idx="1">
                  <c:v>6.0888671875</c:v>
                </c:pt>
                <c:pt idx="2">
                  <c:v>7.1513671875</c:v>
                </c:pt>
                <c:pt idx="3">
                  <c:v>8.822265625</c:v>
                </c:pt>
                <c:pt idx="4">
                  <c:v>8.548828125</c:v>
                </c:pt>
                <c:pt idx="5">
                  <c:v>9.9365234375</c:v>
                </c:pt>
                <c:pt idx="6">
                  <c:v>10.4482421875</c:v>
                </c:pt>
                <c:pt idx="7">
                  <c:v>10.8505859375</c:v>
                </c:pt>
                <c:pt idx="8">
                  <c:v>13.0546875</c:v>
                </c:pt>
                <c:pt idx="9">
                  <c:v>14.337890625</c:v>
                </c:pt>
                <c:pt idx="10">
                  <c:v>17.3525390625</c:v>
                </c:pt>
                <c:pt idx="11">
                  <c:v>17.623046875</c:v>
                </c:pt>
                <c:pt idx="12">
                  <c:v>17.623046875</c:v>
                </c:pt>
                <c:pt idx="13">
                  <c:v>17.623046875</c:v>
                </c:pt>
                <c:pt idx="14">
                  <c:v>17.642578125</c:v>
                </c:pt>
                <c:pt idx="15">
                  <c:v>17.642578125</c:v>
                </c:pt>
                <c:pt idx="16">
                  <c:v>17.7109375</c:v>
                </c:pt>
                <c:pt idx="17">
                  <c:v>17.7578125</c:v>
                </c:pt>
                <c:pt idx="18">
                  <c:v>17.76171875</c:v>
                </c:pt>
                <c:pt idx="19">
                  <c:v>17.76171875</c:v>
                </c:pt>
                <c:pt idx="20">
                  <c:v>17.7734375</c:v>
                </c:pt>
                <c:pt idx="21">
                  <c:v>17.7734375</c:v>
                </c:pt>
                <c:pt idx="22">
                  <c:v>17.65625</c:v>
                </c:pt>
                <c:pt idx="23">
                  <c:v>17.65625</c:v>
                </c:pt>
                <c:pt idx="24">
                  <c:v>17.65625</c:v>
                </c:pt>
                <c:pt idx="25">
                  <c:v>17.6640625</c:v>
                </c:pt>
                <c:pt idx="26">
                  <c:v>17.6640625</c:v>
                </c:pt>
                <c:pt idx="27">
                  <c:v>17.6640625</c:v>
                </c:pt>
                <c:pt idx="28">
                  <c:v>17.66796875</c:v>
                </c:pt>
                <c:pt idx="29">
                  <c:v>17.66796875</c:v>
                </c:pt>
                <c:pt idx="30">
                  <c:v>17.66796875</c:v>
                </c:pt>
                <c:pt idx="31">
                  <c:v>17.712890625</c:v>
                </c:pt>
                <c:pt idx="32">
                  <c:v>18.39453125</c:v>
                </c:pt>
                <c:pt idx="33">
                  <c:v>18.658203125</c:v>
                </c:pt>
                <c:pt idx="34">
                  <c:v>18.658203125</c:v>
                </c:pt>
                <c:pt idx="35">
                  <c:v>18.654296875</c:v>
                </c:pt>
                <c:pt idx="36">
                  <c:v>18.658203125</c:v>
                </c:pt>
                <c:pt idx="37">
                  <c:v>18.658203125</c:v>
                </c:pt>
                <c:pt idx="38">
                  <c:v>18.6083984375</c:v>
                </c:pt>
                <c:pt idx="39">
                  <c:v>18.623046875</c:v>
                </c:pt>
                <c:pt idx="40">
                  <c:v>18.6240234375</c:v>
                </c:pt>
                <c:pt idx="41">
                  <c:v>18.623046875</c:v>
                </c:pt>
                <c:pt idx="42">
                  <c:v>18.623046875</c:v>
                </c:pt>
                <c:pt idx="43">
                  <c:v>18.623046875</c:v>
                </c:pt>
                <c:pt idx="44">
                  <c:v>18.623046875</c:v>
                </c:pt>
                <c:pt idx="45">
                  <c:v>18.623046875</c:v>
                </c:pt>
                <c:pt idx="46">
                  <c:v>18.623046875</c:v>
                </c:pt>
                <c:pt idx="47">
                  <c:v>18.623046875</c:v>
                </c:pt>
                <c:pt idx="48">
                  <c:v>18.623046875</c:v>
                </c:pt>
                <c:pt idx="49">
                  <c:v>18.623046875</c:v>
                </c:pt>
                <c:pt idx="50">
                  <c:v>18.623046875</c:v>
                </c:pt>
                <c:pt idx="51">
                  <c:v>18.623046875</c:v>
                </c:pt>
                <c:pt idx="52">
                  <c:v>18.623046875</c:v>
                </c:pt>
                <c:pt idx="53">
                  <c:v>18.623046875</c:v>
                </c:pt>
                <c:pt idx="54">
                  <c:v>18.623046875</c:v>
                </c:pt>
                <c:pt idx="55">
                  <c:v>18.623046875</c:v>
                </c:pt>
                <c:pt idx="56">
                  <c:v>18.623046875</c:v>
                </c:pt>
                <c:pt idx="57">
                  <c:v>18.623046875</c:v>
                </c:pt>
                <c:pt idx="58">
                  <c:v>18.623046875</c:v>
                </c:pt>
                <c:pt idx="59">
                  <c:v>18.623046875</c:v>
                </c:pt>
                <c:pt idx="60">
                  <c:v>18.623046875</c:v>
                </c:pt>
                <c:pt idx="61">
                  <c:v>18.623046875</c:v>
                </c:pt>
                <c:pt idx="62">
                  <c:v>18.6240234375</c:v>
                </c:pt>
                <c:pt idx="63">
                  <c:v>18.623046875</c:v>
                </c:pt>
                <c:pt idx="64">
                  <c:v>18.623046875</c:v>
                </c:pt>
                <c:pt idx="65">
                  <c:v>18.623046875</c:v>
                </c:pt>
                <c:pt idx="66">
                  <c:v>18.623046875</c:v>
                </c:pt>
                <c:pt idx="67">
                  <c:v>18.623046875</c:v>
                </c:pt>
                <c:pt idx="68">
                  <c:v>18.623046875</c:v>
                </c:pt>
                <c:pt idx="69">
                  <c:v>18.623046875</c:v>
                </c:pt>
                <c:pt idx="70">
                  <c:v>18.623046875</c:v>
                </c:pt>
                <c:pt idx="71">
                  <c:v>18.623046875</c:v>
                </c:pt>
                <c:pt idx="72">
                  <c:v>18.794921875</c:v>
                </c:pt>
                <c:pt idx="73">
                  <c:v>18.794921875</c:v>
                </c:pt>
                <c:pt idx="74">
                  <c:v>18.794921875</c:v>
                </c:pt>
                <c:pt idx="75">
                  <c:v>18.798828125</c:v>
                </c:pt>
                <c:pt idx="76">
                  <c:v>18.798828125</c:v>
                </c:pt>
                <c:pt idx="77">
                  <c:v>18.806640625</c:v>
                </c:pt>
                <c:pt idx="78">
                  <c:v>18.822265625</c:v>
                </c:pt>
                <c:pt idx="79">
                  <c:v>18.822265625</c:v>
                </c:pt>
                <c:pt idx="80">
                  <c:v>18.822265625</c:v>
                </c:pt>
                <c:pt idx="81">
                  <c:v>18.822265625</c:v>
                </c:pt>
                <c:pt idx="82">
                  <c:v>18.826171875</c:v>
                </c:pt>
                <c:pt idx="83">
                  <c:v>18.826171875</c:v>
                </c:pt>
                <c:pt idx="84">
                  <c:v>18.826171875</c:v>
                </c:pt>
                <c:pt idx="85">
                  <c:v>18.826171875</c:v>
                </c:pt>
                <c:pt idx="86">
                  <c:v>18.826171875</c:v>
                </c:pt>
                <c:pt idx="87">
                  <c:v>18.826171875</c:v>
                </c:pt>
                <c:pt idx="88">
                  <c:v>18.826171875</c:v>
                </c:pt>
                <c:pt idx="89">
                  <c:v>18.826171875</c:v>
                </c:pt>
                <c:pt idx="90">
                  <c:v>18.826171875</c:v>
                </c:pt>
                <c:pt idx="91">
                  <c:v>18.826171875</c:v>
                </c:pt>
                <c:pt idx="92">
                  <c:v>18.826171875</c:v>
                </c:pt>
                <c:pt idx="93">
                  <c:v>18.826171875</c:v>
                </c:pt>
                <c:pt idx="94">
                  <c:v>18.826171875</c:v>
                </c:pt>
                <c:pt idx="95">
                  <c:v>18.826171875</c:v>
                </c:pt>
                <c:pt idx="96">
                  <c:v>18.826171875</c:v>
                </c:pt>
                <c:pt idx="97">
                  <c:v>18.826171875</c:v>
                </c:pt>
                <c:pt idx="98">
                  <c:v>18.826171875</c:v>
                </c:pt>
                <c:pt idx="99">
                  <c:v>18.826171875</c:v>
                </c:pt>
                <c:pt idx="100">
                  <c:v>18.826171875</c:v>
                </c:pt>
                <c:pt idx="101">
                  <c:v>18.8271484375</c:v>
                </c:pt>
                <c:pt idx="102">
                  <c:v>18.826171875</c:v>
                </c:pt>
                <c:pt idx="103">
                  <c:v>18.826171875</c:v>
                </c:pt>
                <c:pt idx="104">
                  <c:v>18.826171875</c:v>
                </c:pt>
                <c:pt idx="105">
                  <c:v>18.826171875</c:v>
                </c:pt>
                <c:pt idx="106">
                  <c:v>18.826171875</c:v>
                </c:pt>
                <c:pt idx="107">
                  <c:v>18.826171875</c:v>
                </c:pt>
                <c:pt idx="108">
                  <c:v>18.826171875</c:v>
                </c:pt>
                <c:pt idx="109">
                  <c:v>18.826171875</c:v>
                </c:pt>
                <c:pt idx="110">
                  <c:v>18.826171875</c:v>
                </c:pt>
                <c:pt idx="111">
                  <c:v>18.826171875</c:v>
                </c:pt>
                <c:pt idx="112">
                  <c:v>18.826171875</c:v>
                </c:pt>
                <c:pt idx="113">
                  <c:v>18.826171875</c:v>
                </c:pt>
                <c:pt idx="114">
                  <c:v>18.826171875</c:v>
                </c:pt>
                <c:pt idx="115">
                  <c:v>18.826171875</c:v>
                </c:pt>
                <c:pt idx="116">
                  <c:v>18.826171875</c:v>
                </c:pt>
                <c:pt idx="117">
                  <c:v>18.826171875</c:v>
                </c:pt>
                <c:pt idx="118">
                  <c:v>18.826171875</c:v>
                </c:pt>
                <c:pt idx="119">
                  <c:v>18.833984375</c:v>
                </c:pt>
                <c:pt idx="120">
                  <c:v>18.833984375</c:v>
                </c:pt>
                <c:pt idx="121">
                  <c:v>18.833984375</c:v>
                </c:pt>
                <c:pt idx="122">
                  <c:v>18.833984375</c:v>
                </c:pt>
                <c:pt idx="123">
                  <c:v>18.833984375</c:v>
                </c:pt>
                <c:pt idx="124">
                  <c:v>18.833984375</c:v>
                </c:pt>
                <c:pt idx="125">
                  <c:v>18.833984375</c:v>
                </c:pt>
                <c:pt idx="126">
                  <c:v>18.845703125</c:v>
                </c:pt>
                <c:pt idx="127">
                  <c:v>18.845703125</c:v>
                </c:pt>
                <c:pt idx="128">
                  <c:v>18.845703125</c:v>
                </c:pt>
                <c:pt idx="129">
                  <c:v>18.845703125</c:v>
                </c:pt>
                <c:pt idx="130">
                  <c:v>18.8466796875</c:v>
                </c:pt>
                <c:pt idx="131">
                  <c:v>18.845703125</c:v>
                </c:pt>
                <c:pt idx="132">
                  <c:v>18.8466796875</c:v>
                </c:pt>
                <c:pt idx="133">
                  <c:v>18.845703125</c:v>
                </c:pt>
                <c:pt idx="134">
                  <c:v>18.845703125</c:v>
                </c:pt>
                <c:pt idx="135">
                  <c:v>18.845703125</c:v>
                </c:pt>
                <c:pt idx="136">
                  <c:v>18.845703125</c:v>
                </c:pt>
                <c:pt idx="137">
                  <c:v>18.845703125</c:v>
                </c:pt>
                <c:pt idx="138">
                  <c:v>18.845703125</c:v>
                </c:pt>
                <c:pt idx="139">
                  <c:v>18.845703125</c:v>
                </c:pt>
                <c:pt idx="140">
                  <c:v>18.845703125</c:v>
                </c:pt>
                <c:pt idx="141">
                  <c:v>18.845703125</c:v>
                </c:pt>
                <c:pt idx="142">
                  <c:v>18.845703125</c:v>
                </c:pt>
                <c:pt idx="143">
                  <c:v>18.845703125</c:v>
                </c:pt>
                <c:pt idx="144">
                  <c:v>18.845703125</c:v>
                </c:pt>
                <c:pt idx="145">
                  <c:v>18.845703125</c:v>
                </c:pt>
                <c:pt idx="146">
                  <c:v>18.845703125</c:v>
                </c:pt>
                <c:pt idx="147">
                  <c:v>18.845703125</c:v>
                </c:pt>
                <c:pt idx="148">
                  <c:v>18.8466796875</c:v>
                </c:pt>
                <c:pt idx="149">
                  <c:v>18.845703125</c:v>
                </c:pt>
                <c:pt idx="150">
                  <c:v>18.845703125</c:v>
                </c:pt>
                <c:pt idx="151">
                  <c:v>18.845703125</c:v>
                </c:pt>
                <c:pt idx="152">
                  <c:v>18.845703125</c:v>
                </c:pt>
                <c:pt idx="153">
                  <c:v>18.845703125</c:v>
                </c:pt>
                <c:pt idx="154">
                  <c:v>18.845703125</c:v>
                </c:pt>
                <c:pt idx="155">
                  <c:v>18.845703125</c:v>
                </c:pt>
                <c:pt idx="156">
                  <c:v>18.845703125</c:v>
                </c:pt>
                <c:pt idx="157">
                  <c:v>18.845703125</c:v>
                </c:pt>
                <c:pt idx="158">
                  <c:v>18.845703125</c:v>
                </c:pt>
                <c:pt idx="159">
                  <c:v>18.845703125</c:v>
                </c:pt>
                <c:pt idx="160">
                  <c:v>18.845703125</c:v>
                </c:pt>
                <c:pt idx="161">
                  <c:v>18.845703125</c:v>
                </c:pt>
                <c:pt idx="162">
                  <c:v>19.248046875</c:v>
                </c:pt>
                <c:pt idx="163">
                  <c:v>19.6552734375</c:v>
                </c:pt>
                <c:pt idx="164">
                  <c:v>19.89453125</c:v>
                </c:pt>
                <c:pt idx="165">
                  <c:v>20.234375</c:v>
                </c:pt>
                <c:pt idx="166">
                  <c:v>20.96484375</c:v>
                </c:pt>
                <c:pt idx="167">
                  <c:v>22.9853515625</c:v>
                </c:pt>
                <c:pt idx="168">
                  <c:v>23.3232421875</c:v>
                </c:pt>
                <c:pt idx="169">
                  <c:v>23.982421875</c:v>
                </c:pt>
                <c:pt idx="170">
                  <c:v>24.353515625</c:v>
                </c:pt>
                <c:pt idx="171">
                  <c:v>25.46484375</c:v>
                </c:pt>
                <c:pt idx="172">
                  <c:v>25.4716796875</c:v>
                </c:pt>
                <c:pt idx="173">
                  <c:v>25.4716796875</c:v>
                </c:pt>
                <c:pt idx="174">
                  <c:v>25.4716796875</c:v>
                </c:pt>
                <c:pt idx="175">
                  <c:v>25.47265625</c:v>
                </c:pt>
                <c:pt idx="176">
                  <c:v>25.5966796875</c:v>
                </c:pt>
                <c:pt idx="177">
                  <c:v>25.59765625</c:v>
                </c:pt>
                <c:pt idx="178">
                  <c:v>25.5966796875</c:v>
                </c:pt>
                <c:pt idx="179">
                  <c:v>25.59765625</c:v>
                </c:pt>
                <c:pt idx="180">
                  <c:v>25.6005859375</c:v>
                </c:pt>
                <c:pt idx="181">
                  <c:v>25.7431640625</c:v>
                </c:pt>
                <c:pt idx="182">
                  <c:v>26.6884765625</c:v>
                </c:pt>
                <c:pt idx="183">
                  <c:v>26.6884765625</c:v>
                </c:pt>
                <c:pt idx="184">
                  <c:v>27.2509765625</c:v>
                </c:pt>
                <c:pt idx="185">
                  <c:v>27.2509765625</c:v>
                </c:pt>
                <c:pt idx="186">
                  <c:v>27.2509765625</c:v>
                </c:pt>
                <c:pt idx="187">
                  <c:v>27.2509765625</c:v>
                </c:pt>
                <c:pt idx="188">
                  <c:v>27.2509765625</c:v>
                </c:pt>
                <c:pt idx="189">
                  <c:v>27.2509765625</c:v>
                </c:pt>
                <c:pt idx="190">
                  <c:v>27.2509765625</c:v>
                </c:pt>
                <c:pt idx="191">
                  <c:v>27.2509765625</c:v>
                </c:pt>
                <c:pt idx="192">
                  <c:v>27.2509765625</c:v>
                </c:pt>
                <c:pt idx="193">
                  <c:v>27.2509765625</c:v>
                </c:pt>
                <c:pt idx="194">
                  <c:v>27.2509765625</c:v>
                </c:pt>
                <c:pt idx="195">
                  <c:v>27.2509765625</c:v>
                </c:pt>
                <c:pt idx="196">
                  <c:v>27.2509765625</c:v>
                </c:pt>
                <c:pt idx="197">
                  <c:v>27.2509765625</c:v>
                </c:pt>
                <c:pt idx="198">
                  <c:v>27.2509765625</c:v>
                </c:pt>
                <c:pt idx="199">
                  <c:v>27.2509765625</c:v>
                </c:pt>
                <c:pt idx="200">
                  <c:v>27.2509765625</c:v>
                </c:pt>
                <c:pt idx="201">
                  <c:v>27.2509765625</c:v>
                </c:pt>
                <c:pt idx="202">
                  <c:v>27.2509765625</c:v>
                </c:pt>
                <c:pt idx="203">
                  <c:v>27.2509765625</c:v>
                </c:pt>
                <c:pt idx="204">
                  <c:v>27.2861328125</c:v>
                </c:pt>
                <c:pt idx="205">
                  <c:v>27.4384765625</c:v>
                </c:pt>
                <c:pt idx="206">
                  <c:v>27.4384765625</c:v>
                </c:pt>
                <c:pt idx="207">
                  <c:v>27.4384765625</c:v>
                </c:pt>
                <c:pt idx="208">
                  <c:v>27.4384765625</c:v>
                </c:pt>
                <c:pt idx="209">
                  <c:v>27.4384765625</c:v>
                </c:pt>
                <c:pt idx="210">
                  <c:v>27.4384765625</c:v>
                </c:pt>
                <c:pt idx="211">
                  <c:v>27.4384765625</c:v>
                </c:pt>
                <c:pt idx="212">
                  <c:v>27.4384765625</c:v>
                </c:pt>
                <c:pt idx="213">
                  <c:v>27.4384765625</c:v>
                </c:pt>
                <c:pt idx="214">
                  <c:v>27.4384765625</c:v>
                </c:pt>
                <c:pt idx="215">
                  <c:v>27.4384765625</c:v>
                </c:pt>
                <c:pt idx="216">
                  <c:v>27.4384765625</c:v>
                </c:pt>
                <c:pt idx="217">
                  <c:v>27.4384765625</c:v>
                </c:pt>
                <c:pt idx="218">
                  <c:v>27.4384765625</c:v>
                </c:pt>
                <c:pt idx="219">
                  <c:v>27.4619140625</c:v>
                </c:pt>
                <c:pt idx="220">
                  <c:v>27.2978515625</c:v>
                </c:pt>
                <c:pt idx="221">
                  <c:v>27.314453125</c:v>
                </c:pt>
                <c:pt idx="222">
                  <c:v>27.314453125</c:v>
                </c:pt>
                <c:pt idx="223">
                  <c:v>27.314453125</c:v>
                </c:pt>
                <c:pt idx="224">
                  <c:v>27.314453125</c:v>
                </c:pt>
                <c:pt idx="225">
                  <c:v>27.314453125</c:v>
                </c:pt>
                <c:pt idx="226">
                  <c:v>27.314453125</c:v>
                </c:pt>
                <c:pt idx="227">
                  <c:v>27.556640625</c:v>
                </c:pt>
                <c:pt idx="228">
                  <c:v>27.576171875</c:v>
                </c:pt>
                <c:pt idx="229">
                  <c:v>27.576171875</c:v>
                </c:pt>
                <c:pt idx="230">
                  <c:v>27.576171875</c:v>
                </c:pt>
                <c:pt idx="231">
                  <c:v>27.576171875</c:v>
                </c:pt>
                <c:pt idx="232">
                  <c:v>27.576171875</c:v>
                </c:pt>
                <c:pt idx="233">
                  <c:v>27.576171875</c:v>
                </c:pt>
                <c:pt idx="234">
                  <c:v>27.326171875</c:v>
                </c:pt>
                <c:pt idx="235">
                  <c:v>27.326171875</c:v>
                </c:pt>
                <c:pt idx="236">
                  <c:v>27.3271484375</c:v>
                </c:pt>
                <c:pt idx="237">
                  <c:v>27.451171875</c:v>
                </c:pt>
                <c:pt idx="238">
                  <c:v>27.4521484375</c:v>
                </c:pt>
                <c:pt idx="239">
                  <c:v>27.451171875</c:v>
                </c:pt>
                <c:pt idx="240">
                  <c:v>27.490234375</c:v>
                </c:pt>
                <c:pt idx="241">
                  <c:v>27.544921875</c:v>
                </c:pt>
                <c:pt idx="242">
                  <c:v>27.560546875</c:v>
                </c:pt>
                <c:pt idx="243">
                  <c:v>27.560546875</c:v>
                </c:pt>
                <c:pt idx="244">
                  <c:v>27.560546875</c:v>
                </c:pt>
                <c:pt idx="245">
                  <c:v>27.564453125</c:v>
                </c:pt>
                <c:pt idx="246">
                  <c:v>27.564453125</c:v>
                </c:pt>
                <c:pt idx="247">
                  <c:v>27.564453125</c:v>
                </c:pt>
                <c:pt idx="248">
                  <c:v>27.564453125</c:v>
                </c:pt>
                <c:pt idx="249">
                  <c:v>27.564453125</c:v>
                </c:pt>
                <c:pt idx="250">
                  <c:v>27.564453125</c:v>
                </c:pt>
                <c:pt idx="251">
                  <c:v>27.564453125</c:v>
                </c:pt>
                <c:pt idx="252">
                  <c:v>27.564453125</c:v>
                </c:pt>
                <c:pt idx="253">
                  <c:v>27.626953125</c:v>
                </c:pt>
                <c:pt idx="254">
                  <c:v>27.716796875</c:v>
                </c:pt>
                <c:pt idx="255">
                  <c:v>27.7841796875</c:v>
                </c:pt>
                <c:pt idx="256">
                  <c:v>27.880859375</c:v>
                </c:pt>
                <c:pt idx="257">
                  <c:v>27.880859375</c:v>
                </c:pt>
                <c:pt idx="258">
                  <c:v>27.880859375</c:v>
                </c:pt>
                <c:pt idx="259">
                  <c:v>27.880859375</c:v>
                </c:pt>
                <c:pt idx="260">
                  <c:v>27.974609375</c:v>
                </c:pt>
                <c:pt idx="261">
                  <c:v>27.978515625</c:v>
                </c:pt>
                <c:pt idx="262">
                  <c:v>27.978515625</c:v>
                </c:pt>
                <c:pt idx="263">
                  <c:v>27.9833984375</c:v>
                </c:pt>
                <c:pt idx="264">
                  <c:v>29.119140625</c:v>
                </c:pt>
                <c:pt idx="265">
                  <c:v>29.142578125</c:v>
                </c:pt>
                <c:pt idx="266">
                  <c:v>29.701171875</c:v>
                </c:pt>
                <c:pt idx="267">
                  <c:v>29.701171875</c:v>
                </c:pt>
                <c:pt idx="268">
                  <c:v>29.701171875</c:v>
                </c:pt>
                <c:pt idx="269">
                  <c:v>29.701171875</c:v>
                </c:pt>
                <c:pt idx="270">
                  <c:v>29.701171875</c:v>
                </c:pt>
                <c:pt idx="271">
                  <c:v>29.701171875</c:v>
                </c:pt>
                <c:pt idx="272">
                  <c:v>29.703125</c:v>
                </c:pt>
                <c:pt idx="273">
                  <c:v>29.701171875</c:v>
                </c:pt>
                <c:pt idx="274">
                  <c:v>29.701171875</c:v>
                </c:pt>
                <c:pt idx="275">
                  <c:v>29.701171875</c:v>
                </c:pt>
                <c:pt idx="276">
                  <c:v>29.701171875</c:v>
                </c:pt>
                <c:pt idx="277">
                  <c:v>29.701171875</c:v>
                </c:pt>
                <c:pt idx="278">
                  <c:v>29.701171875</c:v>
                </c:pt>
                <c:pt idx="279">
                  <c:v>29.701171875</c:v>
                </c:pt>
                <c:pt idx="280">
                  <c:v>29.732421875</c:v>
                </c:pt>
                <c:pt idx="281">
                  <c:v>29.85546875</c:v>
                </c:pt>
                <c:pt idx="282">
                  <c:v>29.853515625</c:v>
                </c:pt>
                <c:pt idx="283">
                  <c:v>29.853515625</c:v>
                </c:pt>
                <c:pt idx="284">
                  <c:v>29.853515625</c:v>
                </c:pt>
                <c:pt idx="285">
                  <c:v>29.853515625</c:v>
                </c:pt>
                <c:pt idx="286">
                  <c:v>29.853515625</c:v>
                </c:pt>
                <c:pt idx="287">
                  <c:v>29.853515625</c:v>
                </c:pt>
                <c:pt idx="288">
                  <c:v>29.853515625</c:v>
                </c:pt>
                <c:pt idx="289">
                  <c:v>29.853515625</c:v>
                </c:pt>
                <c:pt idx="290">
                  <c:v>29.853515625</c:v>
                </c:pt>
                <c:pt idx="291">
                  <c:v>29.853515625</c:v>
                </c:pt>
                <c:pt idx="292">
                  <c:v>29.853515625</c:v>
                </c:pt>
                <c:pt idx="293">
                  <c:v>29.853515625</c:v>
                </c:pt>
                <c:pt idx="294">
                  <c:v>29.853515625</c:v>
                </c:pt>
                <c:pt idx="295">
                  <c:v>29.853515625</c:v>
                </c:pt>
                <c:pt idx="296">
                  <c:v>29.876953125</c:v>
                </c:pt>
                <c:pt idx="297">
                  <c:v>29.716796875</c:v>
                </c:pt>
                <c:pt idx="298">
                  <c:v>29.720703125</c:v>
                </c:pt>
                <c:pt idx="299">
                  <c:v>29.720703125</c:v>
                </c:pt>
                <c:pt idx="300">
                  <c:v>29.720703125</c:v>
                </c:pt>
                <c:pt idx="301">
                  <c:v>29.720703125</c:v>
                </c:pt>
                <c:pt idx="302">
                  <c:v>29.720703125</c:v>
                </c:pt>
                <c:pt idx="303">
                  <c:v>29.720703125</c:v>
                </c:pt>
                <c:pt idx="304">
                  <c:v>29.853515625</c:v>
                </c:pt>
                <c:pt idx="305">
                  <c:v>29.869140625</c:v>
                </c:pt>
                <c:pt idx="306">
                  <c:v>29.869140625</c:v>
                </c:pt>
                <c:pt idx="307">
                  <c:v>29.869140625</c:v>
                </c:pt>
                <c:pt idx="308">
                  <c:v>29.869140625</c:v>
                </c:pt>
                <c:pt idx="309">
                  <c:v>29.873046875</c:v>
                </c:pt>
                <c:pt idx="310">
                  <c:v>29.728515625</c:v>
                </c:pt>
                <c:pt idx="311">
                  <c:v>29.728515625</c:v>
                </c:pt>
                <c:pt idx="312">
                  <c:v>29.728515625</c:v>
                </c:pt>
                <c:pt idx="313">
                  <c:v>29.845703125</c:v>
                </c:pt>
                <c:pt idx="314">
                  <c:v>29.845703125</c:v>
                </c:pt>
                <c:pt idx="315">
                  <c:v>29.845703125</c:v>
                </c:pt>
                <c:pt idx="316">
                  <c:v>29.880859375</c:v>
                </c:pt>
                <c:pt idx="317">
                  <c:v>29.919921875</c:v>
                </c:pt>
                <c:pt idx="318">
                  <c:v>29.927734375</c:v>
                </c:pt>
                <c:pt idx="319">
                  <c:v>29.927734375</c:v>
                </c:pt>
                <c:pt idx="320">
                  <c:v>29.9365234375</c:v>
                </c:pt>
                <c:pt idx="321">
                  <c:v>29.9443359375</c:v>
                </c:pt>
                <c:pt idx="322">
                  <c:v>29.9443359375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49856"/>
        <c:axId val="1813751488"/>
      </c:lineChart>
      <c:catAx>
        <c:axId val="18137498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1375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5148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1374985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4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368</f>
        <v>368</v>
      </c>
      <c r="B2" s="1">
        <f>14</f>
        <v>14</v>
      </c>
      <c r="C2" s="1">
        <f>376</f>
        <v>376</v>
      </c>
      <c r="D2" s="1">
        <f>5334</f>
        <v>5334</v>
      </c>
      <c r="E2" s="1">
        <f>5.208984375</f>
        <v>5.208984375</v>
      </c>
      <c r="G2" s="1">
        <f>331</f>
        <v>331</v>
      </c>
    </row>
    <row r="3" spans="1:10" x14ac:dyDescent="0.25">
      <c r="A3" s="1">
        <f>679</f>
        <v>679</v>
      </c>
      <c r="B3" s="1">
        <f>25</f>
        <v>25</v>
      </c>
      <c r="C3" s="1">
        <f>510</f>
        <v>510</v>
      </c>
      <c r="D3" s="1">
        <f>6235</f>
        <v>6235</v>
      </c>
      <c r="E3" s="1">
        <f>6.0888671875</f>
        <v>6.0888671875</v>
      </c>
    </row>
    <row r="4" spans="1:10" x14ac:dyDescent="0.25">
      <c r="A4" s="1">
        <f>987</f>
        <v>987</v>
      </c>
      <c r="B4" s="1">
        <f>24</f>
        <v>24</v>
      </c>
      <c r="C4" s="1">
        <f>679</f>
        <v>679</v>
      </c>
      <c r="D4" s="1">
        <f>7323</f>
        <v>7323</v>
      </c>
      <c r="E4" s="1">
        <f>7.1513671875</f>
        <v>7.1513671875</v>
      </c>
      <c r="G4" s="1" t="s">
        <v>5</v>
      </c>
    </row>
    <row r="5" spans="1:10" x14ac:dyDescent="0.25">
      <c r="A5" s="1">
        <f>1297</f>
        <v>1297</v>
      </c>
      <c r="B5" s="1">
        <f>28</f>
        <v>28</v>
      </c>
      <c r="C5" s="1">
        <f>823</f>
        <v>823</v>
      </c>
      <c r="D5" s="1">
        <f>9034</f>
        <v>9034</v>
      </c>
      <c r="E5" s="1">
        <f>8.822265625</f>
        <v>8.822265625</v>
      </c>
      <c r="G5" s="1">
        <f>170</f>
        <v>170</v>
      </c>
    </row>
    <row r="6" spans="1:10" x14ac:dyDescent="0.25">
      <c r="A6" s="1">
        <f>1583</f>
        <v>1583</v>
      </c>
      <c r="B6" s="1">
        <f>32</f>
        <v>32</v>
      </c>
      <c r="C6" s="1">
        <f>978</f>
        <v>978</v>
      </c>
      <c r="D6" s="1">
        <f>8754</f>
        <v>8754</v>
      </c>
      <c r="E6" s="1">
        <f>8.548828125</f>
        <v>8.548828125</v>
      </c>
    </row>
    <row r="7" spans="1:10" x14ac:dyDescent="0.25">
      <c r="A7" s="1">
        <f>1889</f>
        <v>1889</v>
      </c>
      <c r="B7" s="1">
        <f>23</f>
        <v>23</v>
      </c>
      <c r="C7" s="1">
        <f>1141</f>
        <v>1141</v>
      </c>
      <c r="D7" s="1">
        <f>10175</f>
        <v>10175</v>
      </c>
      <c r="E7" s="1">
        <f>9.9365234375</f>
        <v>9.9365234375</v>
      </c>
    </row>
    <row r="8" spans="1:10" x14ac:dyDescent="0.25">
      <c r="A8" s="1">
        <f>2221</f>
        <v>2221</v>
      </c>
      <c r="B8" s="1">
        <f>0</f>
        <v>0</v>
      </c>
      <c r="C8" s="1">
        <f>1301</f>
        <v>1301</v>
      </c>
      <c r="D8" s="1">
        <f>10699</f>
        <v>10699</v>
      </c>
      <c r="E8" s="1">
        <f>10.4482421875</f>
        <v>10.4482421875</v>
      </c>
    </row>
    <row r="9" spans="1:10" x14ac:dyDescent="0.25">
      <c r="A9" s="1">
        <f>2559</f>
        <v>2559</v>
      </c>
      <c r="B9" s="1">
        <f>0</f>
        <v>0</v>
      </c>
      <c r="C9" s="1">
        <f>1433</f>
        <v>1433</v>
      </c>
      <c r="D9" s="1">
        <f>11111</f>
        <v>11111</v>
      </c>
      <c r="E9" s="1">
        <f>10.8505859375</f>
        <v>10.8505859375</v>
      </c>
    </row>
    <row r="10" spans="1:10" x14ac:dyDescent="0.25">
      <c r="A10" s="1">
        <f>2901</f>
        <v>2901</v>
      </c>
      <c r="B10" s="1">
        <f>3</f>
        <v>3</v>
      </c>
      <c r="C10" s="1">
        <f>1611</f>
        <v>1611</v>
      </c>
      <c r="D10" s="1">
        <f>13368</f>
        <v>13368</v>
      </c>
      <c r="E10" s="1">
        <f>13.0546875</f>
        <v>13.0546875</v>
      </c>
    </row>
    <row r="11" spans="1:10" x14ac:dyDescent="0.25">
      <c r="A11" s="1">
        <f>3258</f>
        <v>3258</v>
      </c>
      <c r="B11" s="1">
        <f>0</f>
        <v>0</v>
      </c>
      <c r="C11" s="1">
        <f>1751</f>
        <v>1751</v>
      </c>
      <c r="D11" s="1">
        <f>14682</f>
        <v>14682</v>
      </c>
      <c r="E11" s="1">
        <f>14.337890625</f>
        <v>14.337890625</v>
      </c>
    </row>
    <row r="12" spans="1:10" x14ac:dyDescent="0.25">
      <c r="A12" s="1">
        <f>3607</f>
        <v>3607</v>
      </c>
      <c r="B12" s="1">
        <f>0</f>
        <v>0</v>
      </c>
      <c r="C12" s="1">
        <f>1921</f>
        <v>1921</v>
      </c>
      <c r="D12" s="1">
        <f>17769</f>
        <v>17769</v>
      </c>
      <c r="E12" s="1">
        <f>17.3525390625</f>
        <v>17.3525390625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3981</f>
        <v>3981</v>
      </c>
      <c r="B13" s="1">
        <f>0</f>
        <v>0</v>
      </c>
      <c r="C13" s="1">
        <f>2072</f>
        <v>2072</v>
      </c>
      <c r="D13" s="1">
        <f>18046</f>
        <v>18046</v>
      </c>
      <c r="E13" s="1">
        <f>17.623046875</f>
        <v>17.623046875</v>
      </c>
      <c r="H13" s="1">
        <f>AVERAGE(E12:E29)</f>
        <v>17.667046440972221</v>
      </c>
      <c r="I13" s="1">
        <f>MAX(E2:E1322)</f>
        <v>29.9443359375</v>
      </c>
      <c r="J13" s="1">
        <f>AVERAGE(E306:E324)</f>
        <v>29.863538240131579</v>
      </c>
    </row>
    <row r="14" spans="1:10" x14ac:dyDescent="0.25">
      <c r="A14" s="1">
        <f>4323</f>
        <v>4323</v>
      </c>
      <c r="B14" s="1">
        <f>0</f>
        <v>0</v>
      </c>
      <c r="C14" s="1">
        <f>2237</f>
        <v>2237</v>
      </c>
      <c r="D14" s="1">
        <f>18046</f>
        <v>18046</v>
      </c>
      <c r="E14" s="1">
        <f>17.623046875</f>
        <v>17.623046875</v>
      </c>
    </row>
    <row r="15" spans="1:10" x14ac:dyDescent="0.25">
      <c r="A15" s="1">
        <f>4662</f>
        <v>4662</v>
      </c>
      <c r="B15" s="1">
        <f>0</f>
        <v>0</v>
      </c>
      <c r="C15" s="1">
        <f>2381</f>
        <v>2381</v>
      </c>
      <c r="D15" s="1">
        <f>18046</f>
        <v>18046</v>
      </c>
      <c r="E15" s="1">
        <f>17.623046875</f>
        <v>17.623046875</v>
      </c>
    </row>
    <row r="16" spans="1:10" x14ac:dyDescent="0.25">
      <c r="A16" s="1">
        <f>5015</f>
        <v>5015</v>
      </c>
      <c r="B16" s="1">
        <f>0</f>
        <v>0</v>
      </c>
      <c r="C16" s="1">
        <f>2550</f>
        <v>2550</v>
      </c>
      <c r="D16" s="1">
        <f>18066</f>
        <v>18066</v>
      </c>
      <c r="E16" s="1">
        <f>17.642578125</f>
        <v>17.642578125</v>
      </c>
    </row>
    <row r="17" spans="1:5" x14ac:dyDescent="0.25">
      <c r="A17" s="1">
        <f>5351</f>
        <v>5351</v>
      </c>
      <c r="B17" s="1">
        <f>0</f>
        <v>0</v>
      </c>
      <c r="C17" s="1">
        <f>2717</f>
        <v>2717</v>
      </c>
      <c r="D17" s="1">
        <f>18066</f>
        <v>18066</v>
      </c>
      <c r="E17" s="1">
        <f>17.642578125</f>
        <v>17.642578125</v>
      </c>
    </row>
    <row r="18" spans="1:5" x14ac:dyDescent="0.25">
      <c r="A18" s="1">
        <f>5669</f>
        <v>5669</v>
      </c>
      <c r="B18" s="1">
        <f>38</f>
        <v>38</v>
      </c>
      <c r="C18" s="1">
        <f>2924</f>
        <v>2924</v>
      </c>
      <c r="D18" s="1">
        <f>18136</f>
        <v>18136</v>
      </c>
      <c r="E18" s="1">
        <f>17.7109375</f>
        <v>17.7109375</v>
      </c>
    </row>
    <row r="19" spans="1:5" x14ac:dyDescent="0.25">
      <c r="A19" s="1">
        <f>5975</f>
        <v>5975</v>
      </c>
      <c r="B19" s="1">
        <f>3</f>
        <v>3</v>
      </c>
      <c r="C19" s="1">
        <f>3089</f>
        <v>3089</v>
      </c>
      <c r="D19" s="1">
        <f>18184</f>
        <v>18184</v>
      </c>
      <c r="E19" s="1">
        <f>17.7578125</f>
        <v>17.7578125</v>
      </c>
    </row>
    <row r="20" spans="1:5" x14ac:dyDescent="0.25">
      <c r="A20" s="1">
        <f>6288</f>
        <v>6288</v>
      </c>
      <c r="B20" s="1">
        <f>6</f>
        <v>6</v>
      </c>
      <c r="C20" s="1">
        <f>3268</f>
        <v>3268</v>
      </c>
      <c r="D20" s="1">
        <f>18188</f>
        <v>18188</v>
      </c>
      <c r="E20" s="1">
        <f>17.76171875</f>
        <v>17.76171875</v>
      </c>
    </row>
    <row r="21" spans="1:5" x14ac:dyDescent="0.25">
      <c r="A21" s="1">
        <f>6592</f>
        <v>6592</v>
      </c>
      <c r="B21" s="1">
        <f>2</f>
        <v>2</v>
      </c>
      <c r="C21" s="1">
        <f>3430</f>
        <v>3430</v>
      </c>
      <c r="D21" s="1">
        <f>18188</f>
        <v>18188</v>
      </c>
      <c r="E21" s="1">
        <f>17.76171875</f>
        <v>17.76171875</v>
      </c>
    </row>
    <row r="22" spans="1:5" x14ac:dyDescent="0.25">
      <c r="A22" s="1">
        <f>6860</f>
        <v>6860</v>
      </c>
      <c r="B22" s="1">
        <f t="shared" ref="B22:B39" si="0">0</f>
        <v>0</v>
      </c>
      <c r="C22" s="1">
        <f>3598</f>
        <v>3598</v>
      </c>
      <c r="D22" s="1">
        <f>18200</f>
        <v>18200</v>
      </c>
      <c r="E22" s="1">
        <f>17.7734375</f>
        <v>17.7734375</v>
      </c>
    </row>
    <row r="23" spans="1:5" x14ac:dyDescent="0.25">
      <c r="A23" s="1">
        <f>7161</f>
        <v>7161</v>
      </c>
      <c r="B23" s="1">
        <f t="shared" si="0"/>
        <v>0</v>
      </c>
      <c r="C23" s="1">
        <f>3800</f>
        <v>3800</v>
      </c>
      <c r="D23" s="1">
        <f>18200</f>
        <v>18200</v>
      </c>
      <c r="E23" s="1">
        <f>17.7734375</f>
        <v>17.7734375</v>
      </c>
    </row>
    <row r="24" spans="1:5" x14ac:dyDescent="0.25">
      <c r="A24" s="1">
        <f>7505</f>
        <v>7505</v>
      </c>
      <c r="B24" s="1">
        <f t="shared" si="0"/>
        <v>0</v>
      </c>
      <c r="C24" s="1">
        <f>3970</f>
        <v>3970</v>
      </c>
      <c r="D24" s="1">
        <f>18080</f>
        <v>18080</v>
      </c>
      <c r="E24" s="1">
        <f>17.65625</f>
        <v>17.65625</v>
      </c>
    </row>
    <row r="25" spans="1:5" x14ac:dyDescent="0.25">
      <c r="A25" s="1">
        <f>7940</f>
        <v>7940</v>
      </c>
      <c r="B25" s="1">
        <f t="shared" si="0"/>
        <v>0</v>
      </c>
      <c r="C25" s="1">
        <f>4136</f>
        <v>4136</v>
      </c>
      <c r="D25" s="1">
        <f>18080</f>
        <v>18080</v>
      </c>
      <c r="E25" s="1">
        <f>17.65625</f>
        <v>17.65625</v>
      </c>
    </row>
    <row r="26" spans="1:5" x14ac:dyDescent="0.25">
      <c r="A26" s="1">
        <f>8335</f>
        <v>8335</v>
      </c>
      <c r="B26" s="1">
        <f t="shared" si="0"/>
        <v>0</v>
      </c>
      <c r="C26" s="1">
        <f>4302</f>
        <v>4302</v>
      </c>
      <c r="D26" s="1">
        <f>18080</f>
        <v>18080</v>
      </c>
      <c r="E26" s="1">
        <f>17.65625</f>
        <v>17.65625</v>
      </c>
    </row>
    <row r="27" spans="1:5" x14ac:dyDescent="0.25">
      <c r="A27" s="1">
        <f>8740</f>
        <v>8740</v>
      </c>
      <c r="B27" s="1">
        <f t="shared" si="0"/>
        <v>0</v>
      </c>
      <c r="C27" s="1">
        <f>4478</f>
        <v>4478</v>
      </c>
      <c r="D27" s="1">
        <f>18088</f>
        <v>18088</v>
      </c>
      <c r="E27" s="1">
        <f>17.6640625</f>
        <v>17.6640625</v>
      </c>
    </row>
    <row r="28" spans="1:5" x14ac:dyDescent="0.25">
      <c r="A28" s="1">
        <f>9128</f>
        <v>9128</v>
      </c>
      <c r="B28" s="1">
        <f t="shared" si="0"/>
        <v>0</v>
      </c>
      <c r="C28" s="1">
        <f>4639</f>
        <v>4639</v>
      </c>
      <c r="D28" s="1">
        <f>18088</f>
        <v>18088</v>
      </c>
      <c r="E28" s="1">
        <f>17.6640625</f>
        <v>17.6640625</v>
      </c>
    </row>
    <row r="29" spans="1:5" x14ac:dyDescent="0.25">
      <c r="A29" s="1">
        <f>9539</f>
        <v>9539</v>
      </c>
      <c r="B29" s="1">
        <f t="shared" si="0"/>
        <v>0</v>
      </c>
      <c r="C29" s="1">
        <f>4870</f>
        <v>4870</v>
      </c>
      <c r="D29" s="1">
        <f>18088</f>
        <v>18088</v>
      </c>
      <c r="E29" s="1">
        <f>17.6640625</f>
        <v>17.6640625</v>
      </c>
    </row>
    <row r="30" spans="1:5" x14ac:dyDescent="0.25">
      <c r="A30" s="1">
        <f>9916</f>
        <v>9916</v>
      </c>
      <c r="B30" s="1">
        <f t="shared" si="0"/>
        <v>0</v>
      </c>
      <c r="C30" s="1">
        <f>5062</f>
        <v>5062</v>
      </c>
      <c r="D30" s="1">
        <f>18092</f>
        <v>18092</v>
      </c>
      <c r="E30" s="1">
        <f>17.66796875</f>
        <v>17.66796875</v>
      </c>
    </row>
    <row r="31" spans="1:5" x14ac:dyDescent="0.25">
      <c r="A31" s="1">
        <f>10348</f>
        <v>10348</v>
      </c>
      <c r="B31" s="1">
        <f t="shared" si="0"/>
        <v>0</v>
      </c>
      <c r="C31" s="1">
        <f>5224</f>
        <v>5224</v>
      </c>
      <c r="D31" s="1">
        <f>18092</f>
        <v>18092</v>
      </c>
      <c r="E31" s="1">
        <f>17.66796875</f>
        <v>17.66796875</v>
      </c>
    </row>
    <row r="32" spans="1:5" x14ac:dyDescent="0.25">
      <c r="A32" s="1">
        <f>10736</f>
        <v>10736</v>
      </c>
      <c r="B32" s="1">
        <f t="shared" si="0"/>
        <v>0</v>
      </c>
      <c r="C32" s="1">
        <f>5392</f>
        <v>5392</v>
      </c>
      <c r="D32" s="1">
        <f>18092</f>
        <v>18092</v>
      </c>
      <c r="E32" s="1">
        <f>17.66796875</f>
        <v>17.66796875</v>
      </c>
    </row>
    <row r="33" spans="1:5" x14ac:dyDescent="0.25">
      <c r="A33" s="1">
        <f>11084</f>
        <v>11084</v>
      </c>
      <c r="B33" s="1">
        <f t="shared" si="0"/>
        <v>0</v>
      </c>
      <c r="C33" s="1">
        <f>5534</f>
        <v>5534</v>
      </c>
      <c r="D33" s="1">
        <f>18138</f>
        <v>18138</v>
      </c>
      <c r="E33" s="1">
        <f>17.712890625</f>
        <v>17.712890625</v>
      </c>
    </row>
    <row r="34" spans="1:5" x14ac:dyDescent="0.25">
      <c r="A34" s="1">
        <f>11380</f>
        <v>11380</v>
      </c>
      <c r="B34" s="1">
        <f t="shared" si="0"/>
        <v>0</v>
      </c>
      <c r="C34" s="1">
        <f>5697</f>
        <v>5697</v>
      </c>
      <c r="D34" s="1">
        <f>18836</f>
        <v>18836</v>
      </c>
      <c r="E34" s="1">
        <f>18.39453125</f>
        <v>18.39453125</v>
      </c>
    </row>
    <row r="35" spans="1:5" x14ac:dyDescent="0.25">
      <c r="A35" s="1">
        <f>11674</f>
        <v>11674</v>
      </c>
      <c r="B35" s="1">
        <f t="shared" si="0"/>
        <v>0</v>
      </c>
      <c r="C35" s="1">
        <f>5843</f>
        <v>5843</v>
      </c>
      <c r="D35" s="1">
        <f>19106</f>
        <v>19106</v>
      </c>
      <c r="E35" s="1">
        <f>18.658203125</f>
        <v>18.658203125</v>
      </c>
    </row>
    <row r="36" spans="1:5" x14ac:dyDescent="0.25">
      <c r="A36" s="1">
        <f>11966</f>
        <v>11966</v>
      </c>
      <c r="B36" s="1">
        <f t="shared" si="0"/>
        <v>0</v>
      </c>
      <c r="C36" s="1">
        <f>6011</f>
        <v>6011</v>
      </c>
      <c r="D36" s="1">
        <f>19106</f>
        <v>19106</v>
      </c>
      <c r="E36" s="1">
        <f>18.658203125</f>
        <v>18.658203125</v>
      </c>
    </row>
    <row r="37" spans="1:5" x14ac:dyDescent="0.25">
      <c r="A37" s="1">
        <f>12321</f>
        <v>12321</v>
      </c>
      <c r="B37" s="1">
        <f t="shared" si="0"/>
        <v>0</v>
      </c>
      <c r="C37" s="1">
        <f>6151</f>
        <v>6151</v>
      </c>
      <c r="D37" s="1">
        <f>19102</f>
        <v>19102</v>
      </c>
      <c r="E37" s="1">
        <f>18.654296875</f>
        <v>18.654296875</v>
      </c>
    </row>
    <row r="38" spans="1:5" x14ac:dyDescent="0.25">
      <c r="A38" s="1">
        <f>12681</f>
        <v>12681</v>
      </c>
      <c r="B38" s="1">
        <f t="shared" si="0"/>
        <v>0</v>
      </c>
      <c r="C38" s="1">
        <f>6356</f>
        <v>6356</v>
      </c>
      <c r="D38" s="1">
        <f>19106</f>
        <v>19106</v>
      </c>
      <c r="E38" s="1">
        <f>18.658203125</f>
        <v>18.658203125</v>
      </c>
    </row>
    <row r="39" spans="1:5" x14ac:dyDescent="0.25">
      <c r="A39" s="1">
        <f>13031</f>
        <v>13031</v>
      </c>
      <c r="B39" s="1">
        <f t="shared" si="0"/>
        <v>0</v>
      </c>
      <c r="C39" s="1">
        <f>6496</f>
        <v>6496</v>
      </c>
      <c r="D39" s="1">
        <f>19106</f>
        <v>19106</v>
      </c>
      <c r="E39" s="1">
        <f>18.658203125</f>
        <v>18.658203125</v>
      </c>
    </row>
    <row r="40" spans="1:5" x14ac:dyDescent="0.25">
      <c r="A40" s="1">
        <f>13380</f>
        <v>13380</v>
      </c>
      <c r="B40" s="1">
        <f>4</f>
        <v>4</v>
      </c>
      <c r="C40" s="1">
        <f>6654</f>
        <v>6654</v>
      </c>
      <c r="D40" s="1">
        <f>19055</f>
        <v>19055</v>
      </c>
      <c r="E40" s="1">
        <f>18.6083984375</f>
        <v>18.6083984375</v>
      </c>
    </row>
    <row r="41" spans="1:5" x14ac:dyDescent="0.25">
      <c r="A41" s="1">
        <f>13722</f>
        <v>13722</v>
      </c>
      <c r="B41" s="1">
        <f>0</f>
        <v>0</v>
      </c>
      <c r="C41" s="1">
        <f>6783</f>
        <v>6783</v>
      </c>
      <c r="D41" s="1">
        <f>19070</f>
        <v>19070</v>
      </c>
      <c r="E41" s="1">
        <f>18.623046875</f>
        <v>18.623046875</v>
      </c>
    </row>
    <row r="42" spans="1:5" x14ac:dyDescent="0.25">
      <c r="A42" s="1">
        <f>14052</f>
        <v>14052</v>
      </c>
      <c r="B42" s="1">
        <f>2</f>
        <v>2</v>
      </c>
      <c r="C42" s="1">
        <f>6960</f>
        <v>6960</v>
      </c>
      <c r="D42" s="1">
        <f>19071</f>
        <v>19071</v>
      </c>
      <c r="E42" s="1">
        <f>18.6240234375</f>
        <v>18.6240234375</v>
      </c>
    </row>
    <row r="43" spans="1:5" x14ac:dyDescent="0.25">
      <c r="A43" s="1">
        <f>14373</f>
        <v>14373</v>
      </c>
      <c r="B43" s="1">
        <f>2</f>
        <v>2</v>
      </c>
      <c r="C43" s="1">
        <f>7140</f>
        <v>7140</v>
      </c>
      <c r="D43" s="1">
        <f t="shared" ref="D43:D63" si="1">19070</f>
        <v>19070</v>
      </c>
      <c r="E43" s="1">
        <f t="shared" ref="E43:E63" si="2">18.623046875</f>
        <v>18.623046875</v>
      </c>
    </row>
    <row r="44" spans="1:5" x14ac:dyDescent="0.25">
      <c r="A44" s="1">
        <f>14711</f>
        <v>14711</v>
      </c>
      <c r="B44" s="1">
        <f>4</f>
        <v>4</v>
      </c>
      <c r="C44" s="1">
        <f>7316</f>
        <v>7316</v>
      </c>
      <c r="D44" s="1">
        <f t="shared" si="1"/>
        <v>19070</v>
      </c>
      <c r="E44" s="1">
        <f t="shared" si="2"/>
        <v>18.623046875</v>
      </c>
    </row>
    <row r="45" spans="1:5" x14ac:dyDescent="0.25">
      <c r="A45" s="1">
        <f>15050</f>
        <v>15050</v>
      </c>
      <c r="B45" s="1">
        <f t="shared" ref="B45:B65" si="3">0</f>
        <v>0</v>
      </c>
      <c r="C45" s="1">
        <f>7522</f>
        <v>7522</v>
      </c>
      <c r="D45" s="1">
        <f t="shared" si="1"/>
        <v>19070</v>
      </c>
      <c r="E45" s="1">
        <f t="shared" si="2"/>
        <v>18.623046875</v>
      </c>
    </row>
    <row r="46" spans="1:5" x14ac:dyDescent="0.25">
      <c r="A46" s="1">
        <f>15460</f>
        <v>15460</v>
      </c>
      <c r="B46" s="1">
        <f t="shared" si="3"/>
        <v>0</v>
      </c>
      <c r="C46" s="1">
        <f>7731</f>
        <v>7731</v>
      </c>
      <c r="D46" s="1">
        <f t="shared" si="1"/>
        <v>19070</v>
      </c>
      <c r="E46" s="1">
        <f t="shared" si="2"/>
        <v>18.623046875</v>
      </c>
    </row>
    <row r="47" spans="1:5" x14ac:dyDescent="0.25">
      <c r="A47" s="1">
        <f>15869</f>
        <v>15869</v>
      </c>
      <c r="B47" s="1">
        <f t="shared" si="3"/>
        <v>0</v>
      </c>
      <c r="C47" s="1">
        <f>7911</f>
        <v>7911</v>
      </c>
      <c r="D47" s="1">
        <f t="shared" si="1"/>
        <v>19070</v>
      </c>
      <c r="E47" s="1">
        <f t="shared" si="2"/>
        <v>18.623046875</v>
      </c>
    </row>
    <row r="48" spans="1:5" x14ac:dyDescent="0.25">
      <c r="A48" s="1">
        <f>16168</f>
        <v>16168</v>
      </c>
      <c r="B48" s="1">
        <f t="shared" si="3"/>
        <v>0</v>
      </c>
      <c r="C48" s="1">
        <f>8110</f>
        <v>8110</v>
      </c>
      <c r="D48" s="1">
        <f t="shared" si="1"/>
        <v>19070</v>
      </c>
      <c r="E48" s="1">
        <f t="shared" si="2"/>
        <v>18.623046875</v>
      </c>
    </row>
    <row r="49" spans="1:5" x14ac:dyDescent="0.25">
      <c r="A49" s="1">
        <f>16466</f>
        <v>16466</v>
      </c>
      <c r="B49" s="1">
        <f t="shared" si="3"/>
        <v>0</v>
      </c>
      <c r="C49" s="1">
        <f>8325</f>
        <v>8325</v>
      </c>
      <c r="D49" s="1">
        <f t="shared" si="1"/>
        <v>19070</v>
      </c>
      <c r="E49" s="1">
        <f t="shared" si="2"/>
        <v>18.623046875</v>
      </c>
    </row>
    <row r="50" spans="1:5" x14ac:dyDescent="0.25">
      <c r="A50" s="1">
        <f>16794</f>
        <v>16794</v>
      </c>
      <c r="B50" s="1">
        <f t="shared" si="3"/>
        <v>0</v>
      </c>
      <c r="C50" s="1">
        <f>8513</f>
        <v>8513</v>
      </c>
      <c r="D50" s="1">
        <f t="shared" si="1"/>
        <v>19070</v>
      </c>
      <c r="E50" s="1">
        <f t="shared" si="2"/>
        <v>18.623046875</v>
      </c>
    </row>
    <row r="51" spans="1:5" x14ac:dyDescent="0.25">
      <c r="A51" s="1">
        <f>17061</f>
        <v>17061</v>
      </c>
      <c r="B51" s="1">
        <f t="shared" si="3"/>
        <v>0</v>
      </c>
      <c r="C51" s="1">
        <f>8723</f>
        <v>8723</v>
      </c>
      <c r="D51" s="1">
        <f t="shared" si="1"/>
        <v>19070</v>
      </c>
      <c r="E51" s="1">
        <f t="shared" si="2"/>
        <v>18.623046875</v>
      </c>
    </row>
    <row r="52" spans="1:5" x14ac:dyDescent="0.25">
      <c r="A52" s="1">
        <f>17385</f>
        <v>17385</v>
      </c>
      <c r="B52" s="1">
        <f t="shared" si="3"/>
        <v>0</v>
      </c>
      <c r="C52" s="1">
        <f>8914</f>
        <v>8914</v>
      </c>
      <c r="D52" s="1">
        <f t="shared" si="1"/>
        <v>19070</v>
      </c>
      <c r="E52" s="1">
        <f t="shared" si="2"/>
        <v>18.623046875</v>
      </c>
    </row>
    <row r="53" spans="1:5" x14ac:dyDescent="0.25">
      <c r="A53" s="1">
        <f>17708</f>
        <v>17708</v>
      </c>
      <c r="B53" s="1">
        <f t="shared" si="3"/>
        <v>0</v>
      </c>
      <c r="C53" s="1">
        <f>9114</f>
        <v>9114</v>
      </c>
      <c r="D53" s="1">
        <f t="shared" si="1"/>
        <v>19070</v>
      </c>
      <c r="E53" s="1">
        <f t="shared" si="2"/>
        <v>18.623046875</v>
      </c>
    </row>
    <row r="54" spans="1:5" x14ac:dyDescent="0.25">
      <c r="A54" s="1">
        <f>17965</f>
        <v>17965</v>
      </c>
      <c r="B54" s="1">
        <f t="shared" si="3"/>
        <v>0</v>
      </c>
      <c r="C54" s="1">
        <f>9307</f>
        <v>9307</v>
      </c>
      <c r="D54" s="1">
        <f t="shared" si="1"/>
        <v>19070</v>
      </c>
      <c r="E54" s="1">
        <f t="shared" si="2"/>
        <v>18.623046875</v>
      </c>
    </row>
    <row r="55" spans="1:5" x14ac:dyDescent="0.25">
      <c r="A55" s="1">
        <f>18306</f>
        <v>18306</v>
      </c>
      <c r="B55" s="1">
        <f t="shared" si="3"/>
        <v>0</v>
      </c>
      <c r="C55" s="1">
        <f>9505</f>
        <v>9505</v>
      </c>
      <c r="D55" s="1">
        <f t="shared" si="1"/>
        <v>19070</v>
      </c>
      <c r="E55" s="1">
        <f t="shared" si="2"/>
        <v>18.623046875</v>
      </c>
    </row>
    <row r="56" spans="1:5" x14ac:dyDescent="0.25">
      <c r="A56" s="1">
        <f>18637</f>
        <v>18637</v>
      </c>
      <c r="B56" s="1">
        <f t="shared" si="3"/>
        <v>0</v>
      </c>
      <c r="C56" s="1">
        <f>9692</f>
        <v>9692</v>
      </c>
      <c r="D56" s="1">
        <f t="shared" si="1"/>
        <v>19070</v>
      </c>
      <c r="E56" s="1">
        <f t="shared" si="2"/>
        <v>18.623046875</v>
      </c>
    </row>
    <row r="57" spans="1:5" x14ac:dyDescent="0.25">
      <c r="A57" s="1">
        <f>19003</f>
        <v>19003</v>
      </c>
      <c r="B57" s="1">
        <f t="shared" si="3"/>
        <v>0</v>
      </c>
      <c r="C57" s="1">
        <f>9926</f>
        <v>9926</v>
      </c>
      <c r="D57" s="1">
        <f t="shared" si="1"/>
        <v>19070</v>
      </c>
      <c r="E57" s="1">
        <f t="shared" si="2"/>
        <v>18.623046875</v>
      </c>
    </row>
    <row r="58" spans="1:5" x14ac:dyDescent="0.25">
      <c r="A58" s="1">
        <f>19331</f>
        <v>19331</v>
      </c>
      <c r="B58" s="1">
        <f t="shared" si="3"/>
        <v>0</v>
      </c>
      <c r="C58" s="1">
        <f>10122</f>
        <v>10122</v>
      </c>
      <c r="D58" s="1">
        <f t="shared" si="1"/>
        <v>19070</v>
      </c>
      <c r="E58" s="1">
        <f t="shared" si="2"/>
        <v>18.623046875</v>
      </c>
    </row>
    <row r="59" spans="1:5" x14ac:dyDescent="0.25">
      <c r="A59" s="1">
        <f>19676</f>
        <v>19676</v>
      </c>
      <c r="B59" s="1">
        <f t="shared" si="3"/>
        <v>0</v>
      </c>
      <c r="C59" s="1">
        <f>10312</f>
        <v>10312</v>
      </c>
      <c r="D59" s="1">
        <f t="shared" si="1"/>
        <v>19070</v>
      </c>
      <c r="E59" s="1">
        <f t="shared" si="2"/>
        <v>18.623046875</v>
      </c>
    </row>
    <row r="60" spans="1:5" x14ac:dyDescent="0.25">
      <c r="A60" s="1">
        <f>20039</f>
        <v>20039</v>
      </c>
      <c r="B60" s="1">
        <f t="shared" si="3"/>
        <v>0</v>
      </c>
      <c r="C60" s="1">
        <f>10515</f>
        <v>10515</v>
      </c>
      <c r="D60" s="1">
        <f t="shared" si="1"/>
        <v>19070</v>
      </c>
      <c r="E60" s="1">
        <f t="shared" si="2"/>
        <v>18.623046875</v>
      </c>
    </row>
    <row r="61" spans="1:5" x14ac:dyDescent="0.25">
      <c r="A61" s="1">
        <f>20357</f>
        <v>20357</v>
      </c>
      <c r="B61" s="1">
        <f t="shared" si="3"/>
        <v>0</v>
      </c>
      <c r="C61" s="1">
        <f>10704</f>
        <v>10704</v>
      </c>
      <c r="D61" s="1">
        <f t="shared" si="1"/>
        <v>19070</v>
      </c>
      <c r="E61" s="1">
        <f t="shared" si="2"/>
        <v>18.623046875</v>
      </c>
    </row>
    <row r="62" spans="1:5" x14ac:dyDescent="0.25">
      <c r="A62" s="1">
        <f>20678</f>
        <v>20678</v>
      </c>
      <c r="B62" s="1">
        <f t="shared" si="3"/>
        <v>0</v>
      </c>
      <c r="C62" s="1">
        <f>10890</f>
        <v>10890</v>
      </c>
      <c r="D62" s="1">
        <f t="shared" si="1"/>
        <v>19070</v>
      </c>
      <c r="E62" s="1">
        <f t="shared" si="2"/>
        <v>18.623046875</v>
      </c>
    </row>
    <row r="63" spans="1:5" x14ac:dyDescent="0.25">
      <c r="A63" s="1">
        <f>21055</f>
        <v>21055</v>
      </c>
      <c r="B63" s="1">
        <f t="shared" si="3"/>
        <v>0</v>
      </c>
      <c r="C63" s="1">
        <f>11048</f>
        <v>11048</v>
      </c>
      <c r="D63" s="1">
        <f t="shared" si="1"/>
        <v>19070</v>
      </c>
      <c r="E63" s="1">
        <f t="shared" si="2"/>
        <v>18.623046875</v>
      </c>
    </row>
    <row r="64" spans="1:5" x14ac:dyDescent="0.25">
      <c r="A64" s="1">
        <f>21409</f>
        <v>21409</v>
      </c>
      <c r="B64" s="1">
        <f t="shared" si="3"/>
        <v>0</v>
      </c>
      <c r="C64" s="1">
        <f>11212</f>
        <v>11212</v>
      </c>
      <c r="D64" s="1">
        <f>19071</f>
        <v>19071</v>
      </c>
      <c r="E64" s="1">
        <f>18.6240234375</f>
        <v>18.6240234375</v>
      </c>
    </row>
    <row r="65" spans="1:5" x14ac:dyDescent="0.25">
      <c r="A65" s="1">
        <f>21760</f>
        <v>21760</v>
      </c>
      <c r="B65" s="1">
        <f t="shared" si="3"/>
        <v>0</v>
      </c>
      <c r="C65" s="1">
        <f>11365</f>
        <v>11365</v>
      </c>
      <c r="D65" s="1">
        <f t="shared" ref="D65:D73" si="4">19070</f>
        <v>19070</v>
      </c>
      <c r="E65" s="1">
        <f t="shared" ref="E65:E73" si="5">18.623046875</f>
        <v>18.623046875</v>
      </c>
    </row>
    <row r="66" spans="1:5" x14ac:dyDescent="0.25">
      <c r="A66" s="1">
        <f>22092</f>
        <v>22092</v>
      </c>
      <c r="B66" s="1">
        <f>10</f>
        <v>10</v>
      </c>
      <c r="C66" s="1">
        <f>11524</f>
        <v>11524</v>
      </c>
      <c r="D66" s="1">
        <f t="shared" si="4"/>
        <v>19070</v>
      </c>
      <c r="E66" s="1">
        <f t="shared" si="5"/>
        <v>18.623046875</v>
      </c>
    </row>
    <row r="67" spans="1:5" x14ac:dyDescent="0.25">
      <c r="A67" s="1">
        <f>22402</f>
        <v>22402</v>
      </c>
      <c r="B67" s="1">
        <f>5</f>
        <v>5</v>
      </c>
      <c r="C67" s="1">
        <f>11683</f>
        <v>11683</v>
      </c>
      <c r="D67" s="1">
        <f t="shared" si="4"/>
        <v>19070</v>
      </c>
      <c r="E67" s="1">
        <f t="shared" si="5"/>
        <v>18.623046875</v>
      </c>
    </row>
    <row r="68" spans="1:5" x14ac:dyDescent="0.25">
      <c r="A68" s="1">
        <f>22724</f>
        <v>22724</v>
      </c>
      <c r="B68" s="1">
        <f>2</f>
        <v>2</v>
      </c>
      <c r="C68" s="1">
        <f>11816</f>
        <v>11816</v>
      </c>
      <c r="D68" s="1">
        <f t="shared" si="4"/>
        <v>19070</v>
      </c>
      <c r="E68" s="1">
        <f t="shared" si="5"/>
        <v>18.623046875</v>
      </c>
    </row>
    <row r="69" spans="1:5" x14ac:dyDescent="0.25">
      <c r="A69" s="1">
        <f>22998</f>
        <v>22998</v>
      </c>
      <c r="B69" s="1">
        <f>4</f>
        <v>4</v>
      </c>
      <c r="C69" s="1">
        <f>11992</f>
        <v>11992</v>
      </c>
      <c r="D69" s="1">
        <f t="shared" si="4"/>
        <v>19070</v>
      </c>
      <c r="E69" s="1">
        <f t="shared" si="5"/>
        <v>18.623046875</v>
      </c>
    </row>
    <row r="70" spans="1:5" x14ac:dyDescent="0.25">
      <c r="A70" s="1">
        <f>23299</f>
        <v>23299</v>
      </c>
      <c r="B70" s="1">
        <f t="shared" ref="B70:B84" si="6">0</f>
        <v>0</v>
      </c>
      <c r="C70" s="1">
        <f>12152</f>
        <v>12152</v>
      </c>
      <c r="D70" s="1">
        <f t="shared" si="4"/>
        <v>19070</v>
      </c>
      <c r="E70" s="1">
        <f t="shared" si="5"/>
        <v>18.623046875</v>
      </c>
    </row>
    <row r="71" spans="1:5" x14ac:dyDescent="0.25">
      <c r="A71" s="1">
        <f>23606</f>
        <v>23606</v>
      </c>
      <c r="B71" s="1">
        <f t="shared" si="6"/>
        <v>0</v>
      </c>
      <c r="C71" s="1">
        <f>12323</f>
        <v>12323</v>
      </c>
      <c r="D71" s="1">
        <f t="shared" si="4"/>
        <v>19070</v>
      </c>
      <c r="E71" s="1">
        <f t="shared" si="5"/>
        <v>18.623046875</v>
      </c>
    </row>
    <row r="72" spans="1:5" x14ac:dyDescent="0.25">
      <c r="A72" s="1">
        <f>23926</f>
        <v>23926</v>
      </c>
      <c r="B72" s="1">
        <f t="shared" si="6"/>
        <v>0</v>
      </c>
      <c r="C72" s="1">
        <f>12496</f>
        <v>12496</v>
      </c>
      <c r="D72" s="1">
        <f t="shared" si="4"/>
        <v>19070</v>
      </c>
      <c r="E72" s="1">
        <f t="shared" si="5"/>
        <v>18.623046875</v>
      </c>
    </row>
    <row r="73" spans="1:5" x14ac:dyDescent="0.25">
      <c r="A73" s="1">
        <f>24271</f>
        <v>24271</v>
      </c>
      <c r="B73" s="1">
        <f t="shared" si="6"/>
        <v>0</v>
      </c>
      <c r="C73" s="1">
        <f>12690</f>
        <v>12690</v>
      </c>
      <c r="D73" s="1">
        <f t="shared" si="4"/>
        <v>19070</v>
      </c>
      <c r="E73" s="1">
        <f t="shared" si="5"/>
        <v>18.623046875</v>
      </c>
    </row>
    <row r="74" spans="1:5" x14ac:dyDescent="0.25">
      <c r="A74" s="1">
        <f>24617</f>
        <v>24617</v>
      </c>
      <c r="B74" s="1">
        <f t="shared" si="6"/>
        <v>0</v>
      </c>
      <c r="C74" s="1">
        <f>12864</f>
        <v>12864</v>
      </c>
      <c r="D74" s="1">
        <f>19246</f>
        <v>19246</v>
      </c>
      <c r="E74" s="1">
        <f>18.794921875</f>
        <v>18.794921875</v>
      </c>
    </row>
    <row r="75" spans="1:5" x14ac:dyDescent="0.25">
      <c r="A75" s="1">
        <f>24950</f>
        <v>24950</v>
      </c>
      <c r="B75" s="1">
        <f t="shared" si="6"/>
        <v>0</v>
      </c>
      <c r="C75" s="1">
        <f>13043</f>
        <v>13043</v>
      </c>
      <c r="D75" s="1">
        <f>19246</f>
        <v>19246</v>
      </c>
      <c r="E75" s="1">
        <f>18.794921875</f>
        <v>18.794921875</v>
      </c>
    </row>
    <row r="76" spans="1:5" x14ac:dyDescent="0.25">
      <c r="A76" s="1">
        <f>25270</f>
        <v>25270</v>
      </c>
      <c r="B76" s="1">
        <f t="shared" si="6"/>
        <v>0</v>
      </c>
      <c r="C76" s="1">
        <f>13206</f>
        <v>13206</v>
      </c>
      <c r="D76" s="1">
        <f>19246</f>
        <v>19246</v>
      </c>
      <c r="E76" s="1">
        <f>18.794921875</f>
        <v>18.794921875</v>
      </c>
    </row>
    <row r="77" spans="1:5" x14ac:dyDescent="0.25">
      <c r="A77" s="1">
        <f>25635</f>
        <v>25635</v>
      </c>
      <c r="B77" s="1">
        <f t="shared" si="6"/>
        <v>0</v>
      </c>
      <c r="C77" s="1">
        <f>13389</f>
        <v>13389</v>
      </c>
      <c r="D77" s="1">
        <f>19250</f>
        <v>19250</v>
      </c>
      <c r="E77" s="1">
        <f>18.798828125</f>
        <v>18.798828125</v>
      </c>
    </row>
    <row r="78" spans="1:5" x14ac:dyDescent="0.25">
      <c r="A78" s="1">
        <f>25996</f>
        <v>25996</v>
      </c>
      <c r="B78" s="1">
        <f t="shared" si="6"/>
        <v>0</v>
      </c>
      <c r="C78" s="1">
        <f>13555</f>
        <v>13555</v>
      </c>
      <c r="D78" s="1">
        <f>19250</f>
        <v>19250</v>
      </c>
      <c r="E78" s="1">
        <f>18.798828125</f>
        <v>18.798828125</v>
      </c>
    </row>
    <row r="79" spans="1:5" x14ac:dyDescent="0.25">
      <c r="A79" s="1">
        <f>26330</f>
        <v>26330</v>
      </c>
      <c r="B79" s="1">
        <f t="shared" si="6"/>
        <v>0</v>
      </c>
      <c r="C79" s="1">
        <f>13737</f>
        <v>13737</v>
      </c>
      <c r="D79" s="1">
        <f>19258</f>
        <v>19258</v>
      </c>
      <c r="E79" s="1">
        <f>18.806640625</f>
        <v>18.806640625</v>
      </c>
    </row>
    <row r="80" spans="1:5" x14ac:dyDescent="0.25">
      <c r="A80" s="1">
        <f>26684</f>
        <v>26684</v>
      </c>
      <c r="B80" s="1">
        <f t="shared" si="6"/>
        <v>0</v>
      </c>
      <c r="C80" s="1">
        <f>13891</f>
        <v>13891</v>
      </c>
      <c r="D80" s="1">
        <f>19274</f>
        <v>19274</v>
      </c>
      <c r="E80" s="1">
        <f>18.822265625</f>
        <v>18.822265625</v>
      </c>
    </row>
    <row r="81" spans="1:5" x14ac:dyDescent="0.25">
      <c r="A81" s="1">
        <f>27018</f>
        <v>27018</v>
      </c>
      <c r="B81" s="1">
        <f t="shared" si="6"/>
        <v>0</v>
      </c>
      <c r="C81" s="1">
        <f>14064</f>
        <v>14064</v>
      </c>
      <c r="D81" s="1">
        <f>19274</f>
        <v>19274</v>
      </c>
      <c r="E81" s="1">
        <f>18.822265625</f>
        <v>18.822265625</v>
      </c>
    </row>
    <row r="82" spans="1:5" x14ac:dyDescent="0.25">
      <c r="A82" s="1">
        <f>27342</f>
        <v>27342</v>
      </c>
      <c r="B82" s="1">
        <f t="shared" si="6"/>
        <v>0</v>
      </c>
      <c r="C82" s="1">
        <f>14209</f>
        <v>14209</v>
      </c>
      <c r="D82" s="1">
        <f>19274</f>
        <v>19274</v>
      </c>
      <c r="E82" s="1">
        <f>18.822265625</f>
        <v>18.822265625</v>
      </c>
    </row>
    <row r="83" spans="1:5" x14ac:dyDescent="0.25">
      <c r="A83" s="1">
        <f>27717</f>
        <v>27717</v>
      </c>
      <c r="B83" s="1">
        <f t="shared" si="6"/>
        <v>0</v>
      </c>
      <c r="C83" s="1">
        <f>14363</f>
        <v>14363</v>
      </c>
      <c r="D83" s="1">
        <f>19274</f>
        <v>19274</v>
      </c>
      <c r="E83" s="1">
        <f>18.822265625</f>
        <v>18.822265625</v>
      </c>
    </row>
    <row r="84" spans="1:5" x14ac:dyDescent="0.25">
      <c r="A84" s="1">
        <f>28044</f>
        <v>28044</v>
      </c>
      <c r="B84" s="1">
        <f t="shared" si="6"/>
        <v>0</v>
      </c>
      <c r="C84" s="1">
        <f>14523</f>
        <v>14523</v>
      </c>
      <c r="D84" s="1">
        <f t="shared" ref="D84:D102" si="7">19278</f>
        <v>19278</v>
      </c>
      <c r="E84" s="1">
        <f t="shared" ref="E84:E102" si="8">18.826171875</f>
        <v>18.826171875</v>
      </c>
    </row>
    <row r="85" spans="1:5" x14ac:dyDescent="0.25">
      <c r="A85" s="1">
        <f>28386</f>
        <v>28386</v>
      </c>
      <c r="B85" s="1">
        <f>29</f>
        <v>29</v>
      </c>
      <c r="C85" s="1">
        <f>14702</f>
        <v>14702</v>
      </c>
      <c r="D85" s="1">
        <f t="shared" si="7"/>
        <v>19278</v>
      </c>
      <c r="E85" s="1">
        <f t="shared" si="8"/>
        <v>18.826171875</v>
      </c>
    </row>
    <row r="86" spans="1:5" x14ac:dyDescent="0.25">
      <c r="A86" s="1">
        <f>28715</f>
        <v>28715</v>
      </c>
      <c r="B86" s="1">
        <f>15</f>
        <v>15</v>
      </c>
      <c r="C86" s="1">
        <f>14865</f>
        <v>14865</v>
      </c>
      <c r="D86" s="1">
        <f t="shared" si="7"/>
        <v>19278</v>
      </c>
      <c r="E86" s="1">
        <f t="shared" si="8"/>
        <v>18.826171875</v>
      </c>
    </row>
    <row r="87" spans="1:5" x14ac:dyDescent="0.25">
      <c r="A87" s="1">
        <f>29024</f>
        <v>29024</v>
      </c>
      <c r="B87" s="1">
        <f>23</f>
        <v>23</v>
      </c>
      <c r="C87" s="1">
        <f>15059</f>
        <v>15059</v>
      </c>
      <c r="D87" s="1">
        <f t="shared" si="7"/>
        <v>19278</v>
      </c>
      <c r="E87" s="1">
        <f t="shared" si="8"/>
        <v>18.826171875</v>
      </c>
    </row>
    <row r="88" spans="1:5" x14ac:dyDescent="0.25">
      <c r="A88" s="1">
        <f>29350</f>
        <v>29350</v>
      </c>
      <c r="B88" s="1">
        <f>36</f>
        <v>36</v>
      </c>
      <c r="C88" s="1">
        <f>15238</f>
        <v>15238</v>
      </c>
      <c r="D88" s="1">
        <f t="shared" si="7"/>
        <v>19278</v>
      </c>
      <c r="E88" s="1">
        <f t="shared" si="8"/>
        <v>18.826171875</v>
      </c>
    </row>
    <row r="89" spans="1:5" x14ac:dyDescent="0.25">
      <c r="A89" s="1">
        <f>29689</f>
        <v>29689</v>
      </c>
      <c r="B89" s="1">
        <f>8</f>
        <v>8</v>
      </c>
      <c r="C89" s="1">
        <f>15441</f>
        <v>15441</v>
      </c>
      <c r="D89" s="1">
        <f t="shared" si="7"/>
        <v>19278</v>
      </c>
      <c r="E89" s="1">
        <f t="shared" si="8"/>
        <v>18.826171875</v>
      </c>
    </row>
    <row r="90" spans="1:5" x14ac:dyDescent="0.25">
      <c r="A90" s="1">
        <f>30016</f>
        <v>30016</v>
      </c>
      <c r="B90" s="1">
        <f>0</f>
        <v>0</v>
      </c>
      <c r="C90" s="1">
        <f>15636</f>
        <v>15636</v>
      </c>
      <c r="D90" s="1">
        <f t="shared" si="7"/>
        <v>19278</v>
      </c>
      <c r="E90" s="1">
        <f t="shared" si="8"/>
        <v>18.826171875</v>
      </c>
    </row>
    <row r="91" spans="1:5" x14ac:dyDescent="0.25">
      <c r="A91" s="1">
        <f>30317</f>
        <v>30317</v>
      </c>
      <c r="B91" s="1">
        <f>0</f>
        <v>0</v>
      </c>
      <c r="C91" s="1">
        <f>15834</f>
        <v>15834</v>
      </c>
      <c r="D91" s="1">
        <f t="shared" si="7"/>
        <v>19278</v>
      </c>
      <c r="E91" s="1">
        <f t="shared" si="8"/>
        <v>18.826171875</v>
      </c>
    </row>
    <row r="92" spans="1:5" x14ac:dyDescent="0.25">
      <c r="A92" s="1">
        <f>30591</f>
        <v>30591</v>
      </c>
      <c r="B92" s="1">
        <f>4</f>
        <v>4</v>
      </c>
      <c r="C92" s="1">
        <f>16031</f>
        <v>16031</v>
      </c>
      <c r="D92" s="1">
        <f t="shared" si="7"/>
        <v>19278</v>
      </c>
      <c r="E92" s="1">
        <f t="shared" si="8"/>
        <v>18.826171875</v>
      </c>
    </row>
    <row r="93" spans="1:5" x14ac:dyDescent="0.25">
      <c r="A93" s="1">
        <f>30926</f>
        <v>30926</v>
      </c>
      <c r="B93" s="1">
        <f>0</f>
        <v>0</v>
      </c>
      <c r="C93" s="1">
        <f>16189</f>
        <v>16189</v>
      </c>
      <c r="D93" s="1">
        <f t="shared" si="7"/>
        <v>19278</v>
      </c>
      <c r="E93" s="1">
        <f t="shared" si="8"/>
        <v>18.826171875</v>
      </c>
    </row>
    <row r="94" spans="1:5" x14ac:dyDescent="0.25">
      <c r="A94" s="1">
        <f>31241</f>
        <v>31241</v>
      </c>
      <c r="B94" s="1">
        <f>0</f>
        <v>0</v>
      </c>
      <c r="C94" s="1">
        <f>16332</f>
        <v>16332</v>
      </c>
      <c r="D94" s="1">
        <f t="shared" si="7"/>
        <v>19278</v>
      </c>
      <c r="E94" s="1">
        <f t="shared" si="8"/>
        <v>18.826171875</v>
      </c>
    </row>
    <row r="95" spans="1:5" x14ac:dyDescent="0.25">
      <c r="A95" s="1">
        <f>31573</f>
        <v>31573</v>
      </c>
      <c r="B95" s="1">
        <f>20</f>
        <v>20</v>
      </c>
      <c r="C95" s="1">
        <f>16524</f>
        <v>16524</v>
      </c>
      <c r="D95" s="1">
        <f t="shared" si="7"/>
        <v>19278</v>
      </c>
      <c r="E95" s="1">
        <f t="shared" si="8"/>
        <v>18.826171875</v>
      </c>
    </row>
    <row r="96" spans="1:5" x14ac:dyDescent="0.25">
      <c r="A96" s="1">
        <f>31850</f>
        <v>31850</v>
      </c>
      <c r="B96" s="1">
        <f>2</f>
        <v>2</v>
      </c>
      <c r="C96" s="1">
        <f>16668</f>
        <v>16668</v>
      </c>
      <c r="D96" s="1">
        <f t="shared" si="7"/>
        <v>19278</v>
      </c>
      <c r="E96" s="1">
        <f t="shared" si="8"/>
        <v>18.826171875</v>
      </c>
    </row>
    <row r="97" spans="1:5" x14ac:dyDescent="0.25">
      <c r="A97" s="1">
        <f>32110</f>
        <v>32110</v>
      </c>
      <c r="B97" s="1">
        <f t="shared" ref="B97:B113" si="9">0</f>
        <v>0</v>
      </c>
      <c r="C97" s="1">
        <f>16823</f>
        <v>16823</v>
      </c>
      <c r="D97" s="1">
        <f t="shared" si="7"/>
        <v>19278</v>
      </c>
      <c r="E97" s="1">
        <f t="shared" si="8"/>
        <v>18.826171875</v>
      </c>
    </row>
    <row r="98" spans="1:5" x14ac:dyDescent="0.25">
      <c r="A98" s="1">
        <f>32445</f>
        <v>32445</v>
      </c>
      <c r="B98" s="1">
        <f t="shared" si="9"/>
        <v>0</v>
      </c>
      <c r="C98" s="1">
        <f>16939</f>
        <v>16939</v>
      </c>
      <c r="D98" s="1">
        <f t="shared" si="7"/>
        <v>19278</v>
      </c>
      <c r="E98" s="1">
        <f t="shared" si="8"/>
        <v>18.826171875</v>
      </c>
    </row>
    <row r="99" spans="1:5" x14ac:dyDescent="0.25">
      <c r="A99" s="1">
        <f>32793</f>
        <v>32793</v>
      </c>
      <c r="B99" s="1">
        <f t="shared" si="9"/>
        <v>0</v>
      </c>
      <c r="C99" s="1">
        <f>17098</f>
        <v>17098</v>
      </c>
      <c r="D99" s="1">
        <f t="shared" si="7"/>
        <v>19278</v>
      </c>
      <c r="E99" s="1">
        <f t="shared" si="8"/>
        <v>18.826171875</v>
      </c>
    </row>
    <row r="100" spans="1:5" x14ac:dyDescent="0.25">
      <c r="A100" s="1">
        <f>33152</f>
        <v>33152</v>
      </c>
      <c r="B100" s="1">
        <f t="shared" si="9"/>
        <v>0</v>
      </c>
      <c r="C100" s="1">
        <f>17241</f>
        <v>17241</v>
      </c>
      <c r="D100" s="1">
        <f t="shared" si="7"/>
        <v>19278</v>
      </c>
      <c r="E100" s="1">
        <f t="shared" si="8"/>
        <v>18.826171875</v>
      </c>
    </row>
    <row r="101" spans="1:5" x14ac:dyDescent="0.25">
      <c r="A101" s="1">
        <f>33509</f>
        <v>33509</v>
      </c>
      <c r="B101" s="1">
        <f t="shared" si="9"/>
        <v>0</v>
      </c>
      <c r="C101" s="1">
        <f>17420</f>
        <v>17420</v>
      </c>
      <c r="D101" s="1">
        <f t="shared" si="7"/>
        <v>19278</v>
      </c>
      <c r="E101" s="1">
        <f t="shared" si="8"/>
        <v>18.826171875</v>
      </c>
    </row>
    <row r="102" spans="1:5" x14ac:dyDescent="0.25">
      <c r="A102" s="1">
        <f>33858</f>
        <v>33858</v>
      </c>
      <c r="B102" s="1">
        <f t="shared" si="9"/>
        <v>0</v>
      </c>
      <c r="C102" s="1">
        <f>17621</f>
        <v>17621</v>
      </c>
      <c r="D102" s="1">
        <f t="shared" si="7"/>
        <v>19278</v>
      </c>
      <c r="E102" s="1">
        <f t="shared" si="8"/>
        <v>18.826171875</v>
      </c>
    </row>
    <row r="103" spans="1:5" x14ac:dyDescent="0.25">
      <c r="A103" s="1">
        <f>34194</f>
        <v>34194</v>
      </c>
      <c r="B103" s="1">
        <f t="shared" si="9"/>
        <v>0</v>
      </c>
      <c r="C103" s="1">
        <f>17797</f>
        <v>17797</v>
      </c>
      <c r="D103" s="1">
        <f>19279</f>
        <v>19279</v>
      </c>
      <c r="E103" s="1">
        <f>18.8271484375</f>
        <v>18.8271484375</v>
      </c>
    </row>
    <row r="104" spans="1:5" x14ac:dyDescent="0.25">
      <c r="A104" s="1">
        <f>34542</f>
        <v>34542</v>
      </c>
      <c r="B104" s="1">
        <f t="shared" si="9"/>
        <v>0</v>
      </c>
      <c r="C104" s="1">
        <f>17983</f>
        <v>17983</v>
      </c>
      <c r="D104" s="1">
        <f t="shared" ref="D104:D120" si="10">19278</f>
        <v>19278</v>
      </c>
      <c r="E104" s="1">
        <f t="shared" ref="E104:E120" si="11">18.826171875</f>
        <v>18.826171875</v>
      </c>
    </row>
    <row r="105" spans="1:5" x14ac:dyDescent="0.25">
      <c r="A105" s="1">
        <f>34902</f>
        <v>34902</v>
      </c>
      <c r="B105" s="1">
        <f t="shared" si="9"/>
        <v>0</v>
      </c>
      <c r="C105" s="1">
        <f>18138</f>
        <v>18138</v>
      </c>
      <c r="D105" s="1">
        <f t="shared" si="10"/>
        <v>19278</v>
      </c>
      <c r="E105" s="1">
        <f t="shared" si="11"/>
        <v>18.826171875</v>
      </c>
    </row>
    <row r="106" spans="1:5" x14ac:dyDescent="0.25">
      <c r="A106" s="1">
        <f>35263</f>
        <v>35263</v>
      </c>
      <c r="B106" s="1">
        <f t="shared" si="9"/>
        <v>0</v>
      </c>
      <c r="C106" s="1">
        <f>18315</f>
        <v>18315</v>
      </c>
      <c r="D106" s="1">
        <f t="shared" si="10"/>
        <v>19278</v>
      </c>
      <c r="E106" s="1">
        <f t="shared" si="11"/>
        <v>18.826171875</v>
      </c>
    </row>
    <row r="107" spans="1:5" x14ac:dyDescent="0.25">
      <c r="A107" s="1">
        <f>35577</f>
        <v>35577</v>
      </c>
      <c r="B107" s="1">
        <f t="shared" si="9"/>
        <v>0</v>
      </c>
      <c r="C107" s="1">
        <f>18471</f>
        <v>18471</v>
      </c>
      <c r="D107" s="1">
        <f t="shared" si="10"/>
        <v>19278</v>
      </c>
      <c r="E107" s="1">
        <f t="shared" si="11"/>
        <v>18.826171875</v>
      </c>
    </row>
    <row r="108" spans="1:5" x14ac:dyDescent="0.25">
      <c r="A108" s="1">
        <f>35915</f>
        <v>35915</v>
      </c>
      <c r="B108" s="1">
        <f t="shared" si="9"/>
        <v>0</v>
      </c>
      <c r="C108" s="1">
        <f>18637</f>
        <v>18637</v>
      </c>
      <c r="D108" s="1">
        <f t="shared" si="10"/>
        <v>19278</v>
      </c>
      <c r="E108" s="1">
        <f t="shared" si="11"/>
        <v>18.826171875</v>
      </c>
    </row>
    <row r="109" spans="1:5" x14ac:dyDescent="0.25">
      <c r="A109" s="1">
        <f>36248</f>
        <v>36248</v>
      </c>
      <c r="B109" s="1">
        <f t="shared" si="9"/>
        <v>0</v>
      </c>
      <c r="C109" s="1">
        <f>18813</f>
        <v>18813</v>
      </c>
      <c r="D109" s="1">
        <f t="shared" si="10"/>
        <v>19278</v>
      </c>
      <c r="E109" s="1">
        <f t="shared" si="11"/>
        <v>18.826171875</v>
      </c>
    </row>
    <row r="110" spans="1:5" x14ac:dyDescent="0.25">
      <c r="A110" s="1">
        <f>36583</f>
        <v>36583</v>
      </c>
      <c r="B110" s="1">
        <f t="shared" si="9"/>
        <v>0</v>
      </c>
      <c r="C110" s="1">
        <f>18994</f>
        <v>18994</v>
      </c>
      <c r="D110" s="1">
        <f t="shared" si="10"/>
        <v>19278</v>
      </c>
      <c r="E110" s="1">
        <f t="shared" si="11"/>
        <v>18.826171875</v>
      </c>
    </row>
    <row r="111" spans="1:5" x14ac:dyDescent="0.25">
      <c r="A111" s="1">
        <f>36934</f>
        <v>36934</v>
      </c>
      <c r="B111" s="1">
        <f t="shared" si="9"/>
        <v>0</v>
      </c>
      <c r="C111" s="1">
        <f>19158</f>
        <v>19158</v>
      </c>
      <c r="D111" s="1">
        <f t="shared" si="10"/>
        <v>19278</v>
      </c>
      <c r="E111" s="1">
        <f t="shared" si="11"/>
        <v>18.826171875</v>
      </c>
    </row>
    <row r="112" spans="1:5" x14ac:dyDescent="0.25">
      <c r="A112" s="1">
        <f>37264</f>
        <v>37264</v>
      </c>
      <c r="B112" s="1">
        <f t="shared" si="9"/>
        <v>0</v>
      </c>
      <c r="C112" s="1">
        <f>19333</f>
        <v>19333</v>
      </c>
      <c r="D112" s="1">
        <f t="shared" si="10"/>
        <v>19278</v>
      </c>
      <c r="E112" s="1">
        <f t="shared" si="11"/>
        <v>18.826171875</v>
      </c>
    </row>
    <row r="113" spans="1:5" x14ac:dyDescent="0.25">
      <c r="A113" s="1">
        <f>37632</f>
        <v>37632</v>
      </c>
      <c r="B113" s="1">
        <f t="shared" si="9"/>
        <v>0</v>
      </c>
      <c r="C113" s="1">
        <f>19495</f>
        <v>19495</v>
      </c>
      <c r="D113" s="1">
        <f t="shared" si="10"/>
        <v>19278</v>
      </c>
      <c r="E113" s="1">
        <f t="shared" si="11"/>
        <v>18.826171875</v>
      </c>
    </row>
    <row r="114" spans="1:5" x14ac:dyDescent="0.25">
      <c r="A114" s="1">
        <f>37936</f>
        <v>37936</v>
      </c>
      <c r="B114" s="1">
        <f>10</f>
        <v>10</v>
      </c>
      <c r="C114" s="1">
        <f>19655</f>
        <v>19655</v>
      </c>
      <c r="D114" s="1">
        <f t="shared" si="10"/>
        <v>19278</v>
      </c>
      <c r="E114" s="1">
        <f t="shared" si="11"/>
        <v>18.826171875</v>
      </c>
    </row>
    <row r="115" spans="1:5" x14ac:dyDescent="0.25">
      <c r="A115" s="1">
        <f>38261</f>
        <v>38261</v>
      </c>
      <c r="B115" s="1">
        <f>0</f>
        <v>0</v>
      </c>
      <c r="C115" s="1">
        <f>19846</f>
        <v>19846</v>
      </c>
      <c r="D115" s="1">
        <f t="shared" si="10"/>
        <v>19278</v>
      </c>
      <c r="E115" s="1">
        <f t="shared" si="11"/>
        <v>18.826171875</v>
      </c>
    </row>
    <row r="116" spans="1:5" x14ac:dyDescent="0.25">
      <c r="A116" s="1">
        <f>38564</f>
        <v>38564</v>
      </c>
      <c r="B116" s="1">
        <f>0</f>
        <v>0</v>
      </c>
      <c r="C116" s="1">
        <f>20012</f>
        <v>20012</v>
      </c>
      <c r="D116" s="1">
        <f t="shared" si="10"/>
        <v>19278</v>
      </c>
      <c r="E116" s="1">
        <f t="shared" si="11"/>
        <v>18.826171875</v>
      </c>
    </row>
    <row r="117" spans="1:5" x14ac:dyDescent="0.25">
      <c r="A117" s="1">
        <f>38917</f>
        <v>38917</v>
      </c>
      <c r="B117" s="1">
        <f>0</f>
        <v>0</v>
      </c>
      <c r="C117" s="1">
        <f>20172</f>
        <v>20172</v>
      </c>
      <c r="D117" s="1">
        <f t="shared" si="10"/>
        <v>19278</v>
      </c>
      <c r="E117" s="1">
        <f t="shared" si="11"/>
        <v>18.826171875</v>
      </c>
    </row>
    <row r="118" spans="1:5" x14ac:dyDescent="0.25">
      <c r="A118" s="1">
        <f>39259</f>
        <v>39259</v>
      </c>
      <c r="B118" s="1">
        <f>8</f>
        <v>8</v>
      </c>
      <c r="C118" s="1">
        <f>20346</f>
        <v>20346</v>
      </c>
      <c r="D118" s="1">
        <f t="shared" si="10"/>
        <v>19278</v>
      </c>
      <c r="E118" s="1">
        <f t="shared" si="11"/>
        <v>18.826171875</v>
      </c>
    </row>
    <row r="119" spans="1:5" x14ac:dyDescent="0.25">
      <c r="A119" s="1">
        <f>39618</f>
        <v>39618</v>
      </c>
      <c r="B119" s="1">
        <f>0</f>
        <v>0</v>
      </c>
      <c r="C119" s="1">
        <f>20511</f>
        <v>20511</v>
      </c>
      <c r="D119" s="1">
        <f t="shared" si="10"/>
        <v>19278</v>
      </c>
      <c r="E119" s="1">
        <f t="shared" si="11"/>
        <v>18.826171875</v>
      </c>
    </row>
    <row r="120" spans="1:5" x14ac:dyDescent="0.25">
      <c r="A120" s="1">
        <f>39977</f>
        <v>39977</v>
      </c>
      <c r="B120" s="1">
        <f>0</f>
        <v>0</v>
      </c>
      <c r="C120" s="1">
        <f>20702</f>
        <v>20702</v>
      </c>
      <c r="D120" s="1">
        <f t="shared" si="10"/>
        <v>19278</v>
      </c>
      <c r="E120" s="1">
        <f t="shared" si="11"/>
        <v>18.826171875</v>
      </c>
    </row>
    <row r="121" spans="1:5" x14ac:dyDescent="0.25">
      <c r="A121" s="1">
        <f>40277</f>
        <v>40277</v>
      </c>
      <c r="B121" s="1">
        <f>5</f>
        <v>5</v>
      </c>
      <c r="C121" s="1">
        <f>20893</f>
        <v>20893</v>
      </c>
      <c r="D121" s="1">
        <f>19286</f>
        <v>19286</v>
      </c>
      <c r="E121" s="1">
        <f t="shared" ref="E121:E127" si="12">18.833984375</f>
        <v>18.833984375</v>
      </c>
    </row>
    <row r="122" spans="1:5" x14ac:dyDescent="0.25">
      <c r="A122" s="1">
        <f>40582</f>
        <v>40582</v>
      </c>
      <c r="B122" s="1">
        <f>0</f>
        <v>0</v>
      </c>
      <c r="C122" s="1">
        <f>21066</f>
        <v>21066</v>
      </c>
      <c r="D122" s="1">
        <f>19286</f>
        <v>19286</v>
      </c>
      <c r="E122" s="1">
        <f t="shared" si="12"/>
        <v>18.833984375</v>
      </c>
    </row>
    <row r="123" spans="1:5" x14ac:dyDescent="0.25">
      <c r="A123" s="1">
        <f>40869</f>
        <v>40869</v>
      </c>
      <c r="B123" s="1">
        <f>0</f>
        <v>0</v>
      </c>
      <c r="C123" s="1">
        <f>21231</f>
        <v>21231</v>
      </c>
      <c r="D123" s="1">
        <f>19286</f>
        <v>19286</v>
      </c>
      <c r="E123" s="1">
        <f t="shared" si="12"/>
        <v>18.833984375</v>
      </c>
    </row>
    <row r="124" spans="1:5" x14ac:dyDescent="0.25">
      <c r="A124" s="1">
        <f>41166</f>
        <v>41166</v>
      </c>
      <c r="B124" s="1">
        <f>0</f>
        <v>0</v>
      </c>
      <c r="C124" s="1">
        <f>21404</f>
        <v>21404</v>
      </c>
      <c r="D124" s="1">
        <f>19286</f>
        <v>19286</v>
      </c>
      <c r="E124" s="1">
        <f t="shared" si="12"/>
        <v>18.833984375</v>
      </c>
    </row>
    <row r="125" spans="1:5" x14ac:dyDescent="0.25">
      <c r="A125" s="1">
        <f>41545</f>
        <v>41545</v>
      </c>
      <c r="B125" s="1">
        <f>7</f>
        <v>7</v>
      </c>
      <c r="C125" s="1">
        <f>21584</f>
        <v>21584</v>
      </c>
      <c r="D125" s="1">
        <f>19286</f>
        <v>19286</v>
      </c>
      <c r="E125" s="1">
        <f t="shared" si="12"/>
        <v>18.833984375</v>
      </c>
    </row>
    <row r="126" spans="1:5" x14ac:dyDescent="0.25">
      <c r="A126" s="1">
        <f>41892</f>
        <v>41892</v>
      </c>
      <c r="B126" s="1">
        <f>3</f>
        <v>3</v>
      </c>
      <c r="C126" s="1">
        <f>21760</f>
        <v>21760</v>
      </c>
      <c r="D126" s="1">
        <f>19286</f>
        <v>19286</v>
      </c>
      <c r="E126" s="1">
        <f t="shared" si="12"/>
        <v>18.833984375</v>
      </c>
    </row>
    <row r="127" spans="1:5" x14ac:dyDescent="0.25">
      <c r="A127" s="1">
        <f>42262</f>
        <v>42262</v>
      </c>
      <c r="B127" s="1">
        <f>0</f>
        <v>0</v>
      </c>
      <c r="C127" s="1">
        <f>21919</f>
        <v>21919</v>
      </c>
      <c r="D127" s="1">
        <f>19286</f>
        <v>19286</v>
      </c>
      <c r="E127" s="1">
        <f t="shared" si="12"/>
        <v>18.833984375</v>
      </c>
    </row>
    <row r="128" spans="1:5" x14ac:dyDescent="0.25">
      <c r="A128" s="1">
        <f>42582</f>
        <v>42582</v>
      </c>
      <c r="B128" s="1">
        <f>0</f>
        <v>0</v>
      </c>
      <c r="C128" s="1">
        <f>22111</f>
        <v>22111</v>
      </c>
      <c r="D128" s="1">
        <f>19298</f>
        <v>19298</v>
      </c>
      <c r="E128" s="1">
        <f>18.845703125</f>
        <v>18.845703125</v>
      </c>
    </row>
    <row r="129" spans="1:5" x14ac:dyDescent="0.25">
      <c r="A129" s="1">
        <f>42914</f>
        <v>42914</v>
      </c>
      <c r="B129" s="1">
        <f>0</f>
        <v>0</v>
      </c>
      <c r="C129" s="1">
        <f>22259</f>
        <v>22259</v>
      </c>
      <c r="D129" s="1">
        <f>19298</f>
        <v>19298</v>
      </c>
      <c r="E129" s="1">
        <f>18.845703125</f>
        <v>18.845703125</v>
      </c>
    </row>
    <row r="130" spans="1:5" x14ac:dyDescent="0.25">
      <c r="A130" s="1">
        <f>43228</f>
        <v>43228</v>
      </c>
      <c r="B130" s="1">
        <f>0</f>
        <v>0</v>
      </c>
      <c r="C130" s="1">
        <f>22426</f>
        <v>22426</v>
      </c>
      <c r="D130" s="1">
        <f>19298</f>
        <v>19298</v>
      </c>
      <c r="E130" s="1">
        <f>18.845703125</f>
        <v>18.845703125</v>
      </c>
    </row>
    <row r="131" spans="1:5" x14ac:dyDescent="0.25">
      <c r="A131" s="1">
        <f>43551</f>
        <v>43551</v>
      </c>
      <c r="B131" s="1">
        <f>0</f>
        <v>0</v>
      </c>
      <c r="C131" s="1">
        <f>22631</f>
        <v>22631</v>
      </c>
      <c r="D131" s="1">
        <f>19298</f>
        <v>19298</v>
      </c>
      <c r="E131" s="1">
        <f>18.845703125</f>
        <v>18.845703125</v>
      </c>
    </row>
    <row r="132" spans="1:5" x14ac:dyDescent="0.25">
      <c r="A132" s="1">
        <f>43865</f>
        <v>43865</v>
      </c>
      <c r="B132" s="1">
        <f>9</f>
        <v>9</v>
      </c>
      <c r="C132" s="1">
        <f>22794</f>
        <v>22794</v>
      </c>
      <c r="D132" s="1">
        <f>19299</f>
        <v>19299</v>
      </c>
      <c r="E132" s="1">
        <f>18.8466796875</f>
        <v>18.8466796875</v>
      </c>
    </row>
    <row r="133" spans="1:5" x14ac:dyDescent="0.25">
      <c r="A133" s="1">
        <f>44140</f>
        <v>44140</v>
      </c>
      <c r="B133" s="1">
        <f>0</f>
        <v>0</v>
      </c>
      <c r="C133" s="1">
        <f>22945</f>
        <v>22945</v>
      </c>
      <c r="D133" s="1">
        <f>19298</f>
        <v>19298</v>
      </c>
      <c r="E133" s="1">
        <f>18.845703125</f>
        <v>18.845703125</v>
      </c>
    </row>
    <row r="134" spans="1:5" x14ac:dyDescent="0.25">
      <c r="A134" s="1">
        <f>44542</f>
        <v>44542</v>
      </c>
      <c r="B134" s="1">
        <f>0</f>
        <v>0</v>
      </c>
      <c r="C134" s="1">
        <f>23126</f>
        <v>23126</v>
      </c>
      <c r="D134" s="1">
        <f>19299</f>
        <v>19299</v>
      </c>
      <c r="E134" s="1">
        <f>18.8466796875</f>
        <v>18.8466796875</v>
      </c>
    </row>
    <row r="135" spans="1:5" x14ac:dyDescent="0.25">
      <c r="A135" s="1">
        <f>44993</f>
        <v>44993</v>
      </c>
      <c r="B135" s="1">
        <f>6</f>
        <v>6</v>
      </c>
      <c r="C135" s="1">
        <f>23272</f>
        <v>23272</v>
      </c>
      <c r="D135" s="1">
        <f t="shared" ref="D135:D149" si="13">19298</f>
        <v>19298</v>
      </c>
      <c r="E135" s="1">
        <f t="shared" ref="E135:E149" si="14">18.845703125</f>
        <v>18.845703125</v>
      </c>
    </row>
    <row r="136" spans="1:5" x14ac:dyDescent="0.25">
      <c r="A136" s="1">
        <f>45428</f>
        <v>45428</v>
      </c>
      <c r="B136" s="1">
        <f>0</f>
        <v>0</v>
      </c>
      <c r="C136" s="1">
        <f>23442</f>
        <v>23442</v>
      </c>
      <c r="D136" s="1">
        <f t="shared" si="13"/>
        <v>19298</v>
      </c>
      <c r="E136" s="1">
        <f t="shared" si="14"/>
        <v>18.845703125</v>
      </c>
    </row>
    <row r="137" spans="1:5" x14ac:dyDescent="0.25">
      <c r="A137" s="1">
        <f>45724</f>
        <v>45724</v>
      </c>
      <c r="B137" s="1">
        <f>30</f>
        <v>30</v>
      </c>
      <c r="C137" s="1">
        <f>23586</f>
        <v>23586</v>
      </c>
      <c r="D137" s="1">
        <f t="shared" si="13"/>
        <v>19298</v>
      </c>
      <c r="E137" s="1">
        <f t="shared" si="14"/>
        <v>18.845703125</v>
      </c>
    </row>
    <row r="138" spans="1:5" x14ac:dyDescent="0.25">
      <c r="A138" s="1">
        <f>46031</f>
        <v>46031</v>
      </c>
      <c r="B138" s="1">
        <f>2</f>
        <v>2</v>
      </c>
      <c r="C138" s="1">
        <f>23745</f>
        <v>23745</v>
      </c>
      <c r="D138" s="1">
        <f t="shared" si="13"/>
        <v>19298</v>
      </c>
      <c r="E138" s="1">
        <f t="shared" si="14"/>
        <v>18.845703125</v>
      </c>
    </row>
    <row r="139" spans="1:5" x14ac:dyDescent="0.25">
      <c r="A139" s="1">
        <f>46292</f>
        <v>46292</v>
      </c>
      <c r="B139" s="1">
        <f>0</f>
        <v>0</v>
      </c>
      <c r="C139" s="1">
        <f>23915</f>
        <v>23915</v>
      </c>
      <c r="D139" s="1">
        <f t="shared" si="13"/>
        <v>19298</v>
      </c>
      <c r="E139" s="1">
        <f t="shared" si="14"/>
        <v>18.845703125</v>
      </c>
    </row>
    <row r="140" spans="1:5" x14ac:dyDescent="0.25">
      <c r="A140" s="1">
        <f>46554</f>
        <v>46554</v>
      </c>
      <c r="B140" s="1">
        <f>0</f>
        <v>0</v>
      </c>
      <c r="C140" s="1">
        <f>24095</f>
        <v>24095</v>
      </c>
      <c r="D140" s="1">
        <f t="shared" si="13"/>
        <v>19298</v>
      </c>
      <c r="E140" s="1">
        <f t="shared" si="14"/>
        <v>18.845703125</v>
      </c>
    </row>
    <row r="141" spans="1:5" x14ac:dyDescent="0.25">
      <c r="A141" s="1">
        <f>46809</f>
        <v>46809</v>
      </c>
      <c r="B141" s="1">
        <f>0</f>
        <v>0</v>
      </c>
      <c r="C141" s="1">
        <f>24276</f>
        <v>24276</v>
      </c>
      <c r="D141" s="1">
        <f t="shared" si="13"/>
        <v>19298</v>
      </c>
      <c r="E141" s="1">
        <f t="shared" si="14"/>
        <v>18.845703125</v>
      </c>
    </row>
    <row r="142" spans="1:5" x14ac:dyDescent="0.25">
      <c r="A142" s="1">
        <f>47074</f>
        <v>47074</v>
      </c>
      <c r="B142" s="1">
        <f>0</f>
        <v>0</v>
      </c>
      <c r="C142" s="1">
        <f>24438</f>
        <v>24438</v>
      </c>
      <c r="D142" s="1">
        <f t="shared" si="13"/>
        <v>19298</v>
      </c>
      <c r="E142" s="1">
        <f t="shared" si="14"/>
        <v>18.845703125</v>
      </c>
    </row>
    <row r="143" spans="1:5" x14ac:dyDescent="0.25">
      <c r="A143" s="1">
        <f>47385</f>
        <v>47385</v>
      </c>
      <c r="B143" s="1">
        <f>0</f>
        <v>0</v>
      </c>
      <c r="C143" s="1">
        <f>24607</f>
        <v>24607</v>
      </c>
      <c r="D143" s="1">
        <f t="shared" si="13"/>
        <v>19298</v>
      </c>
      <c r="E143" s="1">
        <f t="shared" si="14"/>
        <v>18.845703125</v>
      </c>
    </row>
    <row r="144" spans="1:5" x14ac:dyDescent="0.25">
      <c r="A144" s="1">
        <f>47659</f>
        <v>47659</v>
      </c>
      <c r="B144" s="1">
        <f>0</f>
        <v>0</v>
      </c>
      <c r="C144" s="1">
        <f>24765</f>
        <v>24765</v>
      </c>
      <c r="D144" s="1">
        <f t="shared" si="13"/>
        <v>19298</v>
      </c>
      <c r="E144" s="1">
        <f t="shared" si="14"/>
        <v>18.845703125</v>
      </c>
    </row>
    <row r="145" spans="1:5" x14ac:dyDescent="0.25">
      <c r="A145" s="1">
        <f>47944</f>
        <v>47944</v>
      </c>
      <c r="B145" s="1">
        <f>0</f>
        <v>0</v>
      </c>
      <c r="C145" s="1">
        <f>24928</f>
        <v>24928</v>
      </c>
      <c r="D145" s="1">
        <f t="shared" si="13"/>
        <v>19298</v>
      </c>
      <c r="E145" s="1">
        <f t="shared" si="14"/>
        <v>18.845703125</v>
      </c>
    </row>
    <row r="146" spans="1:5" x14ac:dyDescent="0.25">
      <c r="A146" s="1">
        <f>48214</f>
        <v>48214</v>
      </c>
      <c r="B146" s="1">
        <f>4</f>
        <v>4</v>
      </c>
      <c r="C146" s="1">
        <f>25096</f>
        <v>25096</v>
      </c>
      <c r="D146" s="1">
        <f t="shared" si="13"/>
        <v>19298</v>
      </c>
      <c r="E146" s="1">
        <f t="shared" si="14"/>
        <v>18.845703125</v>
      </c>
    </row>
    <row r="147" spans="1:5" x14ac:dyDescent="0.25">
      <c r="A147" s="1">
        <f>48485</f>
        <v>48485</v>
      </c>
      <c r="B147" s="1">
        <f t="shared" ref="B147:B158" si="15">0</f>
        <v>0</v>
      </c>
      <c r="C147" s="1">
        <f>25266</f>
        <v>25266</v>
      </c>
      <c r="D147" s="1">
        <f t="shared" si="13"/>
        <v>19298</v>
      </c>
      <c r="E147" s="1">
        <f t="shared" si="14"/>
        <v>18.845703125</v>
      </c>
    </row>
    <row r="148" spans="1:5" x14ac:dyDescent="0.25">
      <c r="A148" s="1">
        <f>48780</f>
        <v>48780</v>
      </c>
      <c r="B148" s="1">
        <f t="shared" si="15"/>
        <v>0</v>
      </c>
      <c r="C148" s="1">
        <f>25443</f>
        <v>25443</v>
      </c>
      <c r="D148" s="1">
        <f t="shared" si="13"/>
        <v>19298</v>
      </c>
      <c r="E148" s="1">
        <f t="shared" si="14"/>
        <v>18.845703125</v>
      </c>
    </row>
    <row r="149" spans="1:5" x14ac:dyDescent="0.25">
      <c r="A149" s="1">
        <f>49066</f>
        <v>49066</v>
      </c>
      <c r="B149" s="1">
        <f t="shared" si="15"/>
        <v>0</v>
      </c>
      <c r="C149" s="1">
        <f>25605</f>
        <v>25605</v>
      </c>
      <c r="D149" s="1">
        <f t="shared" si="13"/>
        <v>19298</v>
      </c>
      <c r="E149" s="1">
        <f t="shared" si="14"/>
        <v>18.845703125</v>
      </c>
    </row>
    <row r="150" spans="1:5" x14ac:dyDescent="0.25">
      <c r="A150" s="1">
        <f>49357</f>
        <v>49357</v>
      </c>
      <c r="B150" s="1">
        <f t="shared" si="15"/>
        <v>0</v>
      </c>
      <c r="C150" s="1">
        <f>25806</f>
        <v>25806</v>
      </c>
      <c r="D150" s="1">
        <f>19299</f>
        <v>19299</v>
      </c>
      <c r="E150" s="1">
        <f>18.8466796875</f>
        <v>18.8466796875</v>
      </c>
    </row>
    <row r="151" spans="1:5" x14ac:dyDescent="0.25">
      <c r="A151" s="1">
        <f>49658</f>
        <v>49658</v>
      </c>
      <c r="B151" s="1">
        <f t="shared" si="15"/>
        <v>0</v>
      </c>
      <c r="C151" s="1">
        <f>25984</f>
        <v>25984</v>
      </c>
      <c r="D151" s="1">
        <f t="shared" ref="D151:D163" si="16">19298</f>
        <v>19298</v>
      </c>
      <c r="E151" s="1">
        <f t="shared" ref="E151:E163" si="17">18.845703125</f>
        <v>18.845703125</v>
      </c>
    </row>
    <row r="152" spans="1:5" x14ac:dyDescent="0.25">
      <c r="A152" s="1">
        <f>49967</f>
        <v>49967</v>
      </c>
      <c r="B152" s="1">
        <f t="shared" si="15"/>
        <v>0</v>
      </c>
      <c r="C152" s="1">
        <f>26145</f>
        <v>26145</v>
      </c>
      <c r="D152" s="1">
        <f t="shared" si="16"/>
        <v>19298</v>
      </c>
      <c r="E152" s="1">
        <f t="shared" si="17"/>
        <v>18.845703125</v>
      </c>
    </row>
    <row r="153" spans="1:5" x14ac:dyDescent="0.25">
      <c r="A153" s="1">
        <f>50264</f>
        <v>50264</v>
      </c>
      <c r="B153" s="1">
        <f t="shared" si="15"/>
        <v>0</v>
      </c>
      <c r="C153" s="1">
        <f>26310</f>
        <v>26310</v>
      </c>
      <c r="D153" s="1">
        <f t="shared" si="16"/>
        <v>19298</v>
      </c>
      <c r="E153" s="1">
        <f t="shared" si="17"/>
        <v>18.845703125</v>
      </c>
    </row>
    <row r="154" spans="1:5" x14ac:dyDescent="0.25">
      <c r="A154" s="1">
        <f>50564</f>
        <v>50564</v>
      </c>
      <c r="B154" s="1">
        <f t="shared" si="15"/>
        <v>0</v>
      </c>
      <c r="C154" s="1">
        <f>26493</f>
        <v>26493</v>
      </c>
      <c r="D154" s="1">
        <f t="shared" si="16"/>
        <v>19298</v>
      </c>
      <c r="E154" s="1">
        <f t="shared" si="17"/>
        <v>18.845703125</v>
      </c>
    </row>
    <row r="155" spans="1:5" x14ac:dyDescent="0.25">
      <c r="A155" s="1">
        <f>50848</f>
        <v>50848</v>
      </c>
      <c r="B155" s="1">
        <f t="shared" si="15"/>
        <v>0</v>
      </c>
      <c r="C155" s="1">
        <f>26673</f>
        <v>26673</v>
      </c>
      <c r="D155" s="1">
        <f t="shared" si="16"/>
        <v>19298</v>
      </c>
      <c r="E155" s="1">
        <f t="shared" si="17"/>
        <v>18.845703125</v>
      </c>
    </row>
    <row r="156" spans="1:5" x14ac:dyDescent="0.25">
      <c r="A156" s="1">
        <f>51115</f>
        <v>51115</v>
      </c>
      <c r="B156" s="1">
        <f t="shared" si="15"/>
        <v>0</v>
      </c>
      <c r="C156" s="1">
        <f>26835</f>
        <v>26835</v>
      </c>
      <c r="D156" s="1">
        <f t="shared" si="16"/>
        <v>19298</v>
      </c>
      <c r="E156" s="1">
        <f t="shared" si="17"/>
        <v>18.845703125</v>
      </c>
    </row>
    <row r="157" spans="1:5" x14ac:dyDescent="0.25">
      <c r="A157" s="1">
        <f>51424</f>
        <v>51424</v>
      </c>
      <c r="B157" s="1">
        <f t="shared" si="15"/>
        <v>0</v>
      </c>
      <c r="C157" s="1">
        <f>27003</f>
        <v>27003</v>
      </c>
      <c r="D157" s="1">
        <f t="shared" si="16"/>
        <v>19298</v>
      </c>
      <c r="E157" s="1">
        <f t="shared" si="17"/>
        <v>18.845703125</v>
      </c>
    </row>
    <row r="158" spans="1:5" x14ac:dyDescent="0.25">
      <c r="A158" s="1">
        <f>51766</f>
        <v>51766</v>
      </c>
      <c r="B158" s="1">
        <f t="shared" si="15"/>
        <v>0</v>
      </c>
      <c r="C158" s="1">
        <f>27163</f>
        <v>27163</v>
      </c>
      <c r="D158" s="1">
        <f t="shared" si="16"/>
        <v>19298</v>
      </c>
      <c r="E158" s="1">
        <f t="shared" si="17"/>
        <v>18.845703125</v>
      </c>
    </row>
    <row r="159" spans="1:5" x14ac:dyDescent="0.25">
      <c r="A159" s="1">
        <f>52120</f>
        <v>52120</v>
      </c>
      <c r="B159" s="1">
        <f>6</f>
        <v>6</v>
      </c>
      <c r="C159" s="1">
        <f>27339</f>
        <v>27339</v>
      </c>
      <c r="D159" s="1">
        <f t="shared" si="16"/>
        <v>19298</v>
      </c>
      <c r="E159" s="1">
        <f t="shared" si="17"/>
        <v>18.845703125</v>
      </c>
    </row>
    <row r="160" spans="1:5" x14ac:dyDescent="0.25">
      <c r="A160" s="1">
        <f>52478</f>
        <v>52478</v>
      </c>
      <c r="B160" s="1">
        <f>0</f>
        <v>0</v>
      </c>
      <c r="C160" s="1">
        <f>27521</f>
        <v>27521</v>
      </c>
      <c r="D160" s="1">
        <f t="shared" si="16"/>
        <v>19298</v>
      </c>
      <c r="E160" s="1">
        <f t="shared" si="17"/>
        <v>18.845703125</v>
      </c>
    </row>
    <row r="161" spans="1:5" x14ac:dyDescent="0.25">
      <c r="A161" s="1">
        <f>52856</f>
        <v>52856</v>
      </c>
      <c r="B161" s="1">
        <f>3</f>
        <v>3</v>
      </c>
      <c r="C161" s="1">
        <f>27694</f>
        <v>27694</v>
      </c>
      <c r="D161" s="1">
        <f t="shared" si="16"/>
        <v>19298</v>
      </c>
      <c r="E161" s="1">
        <f t="shared" si="17"/>
        <v>18.845703125</v>
      </c>
    </row>
    <row r="162" spans="1:5" x14ac:dyDescent="0.25">
      <c r="A162" s="1">
        <f>53179</f>
        <v>53179</v>
      </c>
      <c r="B162" s="1">
        <f>0</f>
        <v>0</v>
      </c>
      <c r="C162" s="1">
        <f>27851</f>
        <v>27851</v>
      </c>
      <c r="D162" s="1">
        <f t="shared" si="16"/>
        <v>19298</v>
      </c>
      <c r="E162" s="1">
        <f t="shared" si="17"/>
        <v>18.845703125</v>
      </c>
    </row>
    <row r="163" spans="1:5" x14ac:dyDescent="0.25">
      <c r="A163" s="1">
        <f>53478</f>
        <v>53478</v>
      </c>
      <c r="B163" s="1">
        <f>2</f>
        <v>2</v>
      </c>
      <c r="C163" s="1">
        <f>28022</f>
        <v>28022</v>
      </c>
      <c r="D163" s="1">
        <f t="shared" si="16"/>
        <v>19298</v>
      </c>
      <c r="E163" s="1">
        <f t="shared" si="17"/>
        <v>18.845703125</v>
      </c>
    </row>
    <row r="164" spans="1:5" x14ac:dyDescent="0.25">
      <c r="A164" s="1">
        <f>53809</f>
        <v>53809</v>
      </c>
      <c r="B164" s="1">
        <f>0</f>
        <v>0</v>
      </c>
      <c r="C164" s="1">
        <f>28200</f>
        <v>28200</v>
      </c>
      <c r="D164" s="1">
        <f>19710</f>
        <v>19710</v>
      </c>
      <c r="E164" s="1">
        <f>19.248046875</f>
        <v>19.248046875</v>
      </c>
    </row>
    <row r="165" spans="1:5" x14ac:dyDescent="0.25">
      <c r="A165" s="1">
        <f>54372</f>
        <v>54372</v>
      </c>
      <c r="B165" s="1">
        <f>9</f>
        <v>9</v>
      </c>
      <c r="C165" s="1">
        <f>28381</f>
        <v>28381</v>
      </c>
      <c r="D165" s="1">
        <f>20127</f>
        <v>20127</v>
      </c>
      <c r="E165" s="1">
        <f>19.6552734375</f>
        <v>19.6552734375</v>
      </c>
    </row>
    <row r="166" spans="1:5" x14ac:dyDescent="0.25">
      <c r="A166" s="1">
        <f>54869</f>
        <v>54869</v>
      </c>
      <c r="B166" s="1">
        <f>0</f>
        <v>0</v>
      </c>
      <c r="C166" s="1">
        <f>28551</f>
        <v>28551</v>
      </c>
      <c r="D166" s="1">
        <f>20372</f>
        <v>20372</v>
      </c>
      <c r="E166" s="1">
        <f>19.89453125</f>
        <v>19.89453125</v>
      </c>
    </row>
    <row r="167" spans="1:5" x14ac:dyDescent="0.25">
      <c r="A167" s="1">
        <f>55386</f>
        <v>55386</v>
      </c>
      <c r="B167" s="1">
        <f>0</f>
        <v>0</v>
      </c>
      <c r="C167" s="1">
        <f>28732</f>
        <v>28732</v>
      </c>
      <c r="D167" s="1">
        <f>20720</f>
        <v>20720</v>
      </c>
      <c r="E167" s="1">
        <f>20.234375</f>
        <v>20.234375</v>
      </c>
    </row>
    <row r="168" spans="1:5" x14ac:dyDescent="0.25">
      <c r="C168" s="1">
        <f>28868</f>
        <v>28868</v>
      </c>
      <c r="D168" s="1">
        <f>21468</f>
        <v>21468</v>
      </c>
      <c r="E168" s="1">
        <f>20.96484375</f>
        <v>20.96484375</v>
      </c>
    </row>
    <row r="169" spans="1:5" x14ac:dyDescent="0.25">
      <c r="C169" s="1">
        <f>29033</f>
        <v>29033</v>
      </c>
      <c r="D169" s="1">
        <f>23537</f>
        <v>23537</v>
      </c>
      <c r="E169" s="1">
        <f>22.9853515625</f>
        <v>22.9853515625</v>
      </c>
    </row>
    <row r="170" spans="1:5" x14ac:dyDescent="0.25">
      <c r="C170" s="1">
        <f>29207</f>
        <v>29207</v>
      </c>
      <c r="D170" s="1">
        <f>23883</f>
        <v>23883</v>
      </c>
      <c r="E170" s="1">
        <f>23.3232421875</f>
        <v>23.3232421875</v>
      </c>
    </row>
    <row r="171" spans="1:5" x14ac:dyDescent="0.25">
      <c r="C171" s="1">
        <f>29396</f>
        <v>29396</v>
      </c>
      <c r="D171" s="1">
        <f>24558</f>
        <v>24558</v>
      </c>
      <c r="E171" s="1">
        <f>23.982421875</f>
        <v>23.982421875</v>
      </c>
    </row>
    <row r="172" spans="1:5" x14ac:dyDescent="0.25">
      <c r="C172" s="1">
        <f>29538</f>
        <v>29538</v>
      </c>
      <c r="D172" s="1">
        <f>24938</f>
        <v>24938</v>
      </c>
      <c r="E172" s="1">
        <f>24.353515625</f>
        <v>24.353515625</v>
      </c>
    </row>
    <row r="173" spans="1:5" x14ac:dyDescent="0.25">
      <c r="C173" s="1">
        <f>29727</f>
        <v>29727</v>
      </c>
      <c r="D173" s="1">
        <f>26076</f>
        <v>26076</v>
      </c>
      <c r="E173" s="1">
        <f>25.46484375</f>
        <v>25.46484375</v>
      </c>
    </row>
    <row r="174" spans="1:5" x14ac:dyDescent="0.25">
      <c r="C174" s="1">
        <f>29886</f>
        <v>29886</v>
      </c>
      <c r="D174" s="1">
        <f>26083</f>
        <v>26083</v>
      </c>
      <c r="E174" s="1">
        <f>25.4716796875</f>
        <v>25.4716796875</v>
      </c>
    </row>
    <row r="175" spans="1:5" x14ac:dyDescent="0.25">
      <c r="C175" s="1">
        <f>30031</f>
        <v>30031</v>
      </c>
      <c r="D175" s="1">
        <f>26083</f>
        <v>26083</v>
      </c>
      <c r="E175" s="1">
        <f>25.4716796875</f>
        <v>25.4716796875</v>
      </c>
    </row>
    <row r="176" spans="1:5" x14ac:dyDescent="0.25">
      <c r="C176" s="1">
        <f>30194</f>
        <v>30194</v>
      </c>
      <c r="D176" s="1">
        <f>26083</f>
        <v>26083</v>
      </c>
      <c r="E176" s="1">
        <f>25.4716796875</f>
        <v>25.4716796875</v>
      </c>
    </row>
    <row r="177" spans="3:5" x14ac:dyDescent="0.25">
      <c r="C177" s="1">
        <f>30384</f>
        <v>30384</v>
      </c>
      <c r="D177" s="1">
        <f>26084</f>
        <v>26084</v>
      </c>
      <c r="E177" s="1">
        <f>25.47265625</f>
        <v>25.47265625</v>
      </c>
    </row>
    <row r="178" spans="3:5" x14ac:dyDescent="0.25">
      <c r="C178" s="1">
        <f>30529</f>
        <v>30529</v>
      </c>
      <c r="D178" s="1">
        <f>26211</f>
        <v>26211</v>
      </c>
      <c r="E178" s="1">
        <f>25.5966796875</f>
        <v>25.5966796875</v>
      </c>
    </row>
    <row r="179" spans="3:5" x14ac:dyDescent="0.25">
      <c r="C179" s="1">
        <f>30722</f>
        <v>30722</v>
      </c>
      <c r="D179" s="1">
        <f>26212</f>
        <v>26212</v>
      </c>
      <c r="E179" s="1">
        <f>25.59765625</f>
        <v>25.59765625</v>
      </c>
    </row>
    <row r="180" spans="3:5" x14ac:dyDescent="0.25">
      <c r="C180" s="1">
        <f>30887</f>
        <v>30887</v>
      </c>
      <c r="D180" s="1">
        <f>26211</f>
        <v>26211</v>
      </c>
      <c r="E180" s="1">
        <f>25.5966796875</f>
        <v>25.5966796875</v>
      </c>
    </row>
    <row r="181" spans="3:5" x14ac:dyDescent="0.25">
      <c r="C181" s="1">
        <f>31066</f>
        <v>31066</v>
      </c>
      <c r="D181" s="1">
        <f>26212</f>
        <v>26212</v>
      </c>
      <c r="E181" s="1">
        <f>25.59765625</f>
        <v>25.59765625</v>
      </c>
    </row>
    <row r="182" spans="3:5" x14ac:dyDescent="0.25">
      <c r="C182" s="1">
        <f>31229</f>
        <v>31229</v>
      </c>
      <c r="D182" s="1">
        <f>26215</f>
        <v>26215</v>
      </c>
      <c r="E182" s="1">
        <f>25.6005859375</f>
        <v>25.6005859375</v>
      </c>
    </row>
    <row r="183" spans="3:5" x14ac:dyDescent="0.25">
      <c r="C183" s="1">
        <f>31466</f>
        <v>31466</v>
      </c>
      <c r="D183" s="1">
        <f>26361</f>
        <v>26361</v>
      </c>
      <c r="E183" s="1">
        <f>25.7431640625</f>
        <v>25.7431640625</v>
      </c>
    </row>
    <row r="184" spans="3:5" x14ac:dyDescent="0.25">
      <c r="C184" s="1">
        <f>31611</f>
        <v>31611</v>
      </c>
      <c r="D184" s="1">
        <f>27329</f>
        <v>27329</v>
      </c>
      <c r="E184" s="1">
        <f>26.6884765625</f>
        <v>26.6884765625</v>
      </c>
    </row>
    <row r="185" spans="3:5" x14ac:dyDescent="0.25">
      <c r="C185" s="1">
        <f>31730</f>
        <v>31730</v>
      </c>
      <c r="D185" s="1">
        <f>27329</f>
        <v>27329</v>
      </c>
      <c r="E185" s="1">
        <f>26.6884765625</f>
        <v>26.6884765625</v>
      </c>
    </row>
    <row r="186" spans="3:5" x14ac:dyDescent="0.25">
      <c r="C186" s="1">
        <f>31882</f>
        <v>31882</v>
      </c>
      <c r="D186" s="1">
        <f t="shared" ref="D186:D205" si="18">27905</f>
        <v>27905</v>
      </c>
      <c r="E186" s="1">
        <f t="shared" ref="E186:E205" si="19">27.2509765625</f>
        <v>27.2509765625</v>
      </c>
    </row>
    <row r="187" spans="3:5" x14ac:dyDescent="0.25">
      <c r="C187" s="1">
        <f>32019</f>
        <v>32019</v>
      </c>
      <c r="D187" s="1">
        <f t="shared" si="18"/>
        <v>27905</v>
      </c>
      <c r="E187" s="1">
        <f t="shared" si="19"/>
        <v>27.2509765625</v>
      </c>
    </row>
    <row r="188" spans="3:5" x14ac:dyDescent="0.25">
      <c r="C188" s="1">
        <f>32172</f>
        <v>32172</v>
      </c>
      <c r="D188" s="1">
        <f t="shared" si="18"/>
        <v>27905</v>
      </c>
      <c r="E188" s="1">
        <f t="shared" si="19"/>
        <v>27.2509765625</v>
      </c>
    </row>
    <row r="189" spans="3:5" x14ac:dyDescent="0.25">
      <c r="C189" s="1">
        <f>32302</f>
        <v>32302</v>
      </c>
      <c r="D189" s="1">
        <f t="shared" si="18"/>
        <v>27905</v>
      </c>
      <c r="E189" s="1">
        <f t="shared" si="19"/>
        <v>27.2509765625</v>
      </c>
    </row>
    <row r="190" spans="3:5" x14ac:dyDescent="0.25">
      <c r="C190" s="1">
        <f>32468</f>
        <v>32468</v>
      </c>
      <c r="D190" s="1">
        <f t="shared" si="18"/>
        <v>27905</v>
      </c>
      <c r="E190" s="1">
        <f t="shared" si="19"/>
        <v>27.2509765625</v>
      </c>
    </row>
    <row r="191" spans="3:5" x14ac:dyDescent="0.25">
      <c r="C191" s="1">
        <f>32626</f>
        <v>32626</v>
      </c>
      <c r="D191" s="1">
        <f t="shared" si="18"/>
        <v>27905</v>
      </c>
      <c r="E191" s="1">
        <f t="shared" si="19"/>
        <v>27.2509765625</v>
      </c>
    </row>
    <row r="192" spans="3:5" x14ac:dyDescent="0.25">
      <c r="C192" s="1">
        <f>32827</f>
        <v>32827</v>
      </c>
      <c r="D192" s="1">
        <f t="shared" si="18"/>
        <v>27905</v>
      </c>
      <c r="E192" s="1">
        <f t="shared" si="19"/>
        <v>27.2509765625</v>
      </c>
    </row>
    <row r="193" spans="3:5" x14ac:dyDescent="0.25">
      <c r="C193" s="1">
        <f>32989</f>
        <v>32989</v>
      </c>
      <c r="D193" s="1">
        <f t="shared" si="18"/>
        <v>27905</v>
      </c>
      <c r="E193" s="1">
        <f t="shared" si="19"/>
        <v>27.2509765625</v>
      </c>
    </row>
    <row r="194" spans="3:5" x14ac:dyDescent="0.25">
      <c r="C194" s="1">
        <f>33161</f>
        <v>33161</v>
      </c>
      <c r="D194" s="1">
        <f t="shared" si="18"/>
        <v>27905</v>
      </c>
      <c r="E194" s="1">
        <f t="shared" si="19"/>
        <v>27.2509765625</v>
      </c>
    </row>
    <row r="195" spans="3:5" x14ac:dyDescent="0.25">
      <c r="C195" s="1">
        <f>33350</f>
        <v>33350</v>
      </c>
      <c r="D195" s="1">
        <f t="shared" si="18"/>
        <v>27905</v>
      </c>
      <c r="E195" s="1">
        <f t="shared" si="19"/>
        <v>27.2509765625</v>
      </c>
    </row>
    <row r="196" spans="3:5" x14ac:dyDescent="0.25">
      <c r="C196" s="1">
        <f>33535</f>
        <v>33535</v>
      </c>
      <c r="D196" s="1">
        <f t="shared" si="18"/>
        <v>27905</v>
      </c>
      <c r="E196" s="1">
        <f t="shared" si="19"/>
        <v>27.2509765625</v>
      </c>
    </row>
    <row r="197" spans="3:5" x14ac:dyDescent="0.25">
      <c r="C197" s="1">
        <f>33704</f>
        <v>33704</v>
      </c>
      <c r="D197" s="1">
        <f t="shared" si="18"/>
        <v>27905</v>
      </c>
      <c r="E197" s="1">
        <f t="shared" si="19"/>
        <v>27.2509765625</v>
      </c>
    </row>
    <row r="198" spans="3:5" x14ac:dyDescent="0.25">
      <c r="C198" s="1">
        <f>33875</f>
        <v>33875</v>
      </c>
      <c r="D198" s="1">
        <f t="shared" si="18"/>
        <v>27905</v>
      </c>
      <c r="E198" s="1">
        <f t="shared" si="19"/>
        <v>27.2509765625</v>
      </c>
    </row>
    <row r="199" spans="3:5" x14ac:dyDescent="0.25">
      <c r="C199" s="1">
        <f>34038</f>
        <v>34038</v>
      </c>
      <c r="D199" s="1">
        <f t="shared" si="18"/>
        <v>27905</v>
      </c>
      <c r="E199" s="1">
        <f t="shared" si="19"/>
        <v>27.2509765625</v>
      </c>
    </row>
    <row r="200" spans="3:5" x14ac:dyDescent="0.25">
      <c r="C200" s="1">
        <f>34206</f>
        <v>34206</v>
      </c>
      <c r="D200" s="1">
        <f t="shared" si="18"/>
        <v>27905</v>
      </c>
      <c r="E200" s="1">
        <f t="shared" si="19"/>
        <v>27.2509765625</v>
      </c>
    </row>
    <row r="201" spans="3:5" x14ac:dyDescent="0.25">
      <c r="C201" s="1">
        <f>34379</f>
        <v>34379</v>
      </c>
      <c r="D201" s="1">
        <f t="shared" si="18"/>
        <v>27905</v>
      </c>
      <c r="E201" s="1">
        <f t="shared" si="19"/>
        <v>27.2509765625</v>
      </c>
    </row>
    <row r="202" spans="3:5" x14ac:dyDescent="0.25">
      <c r="C202" s="1">
        <f>34560</f>
        <v>34560</v>
      </c>
      <c r="D202" s="1">
        <f t="shared" si="18"/>
        <v>27905</v>
      </c>
      <c r="E202" s="1">
        <f t="shared" si="19"/>
        <v>27.2509765625</v>
      </c>
    </row>
    <row r="203" spans="3:5" x14ac:dyDescent="0.25">
      <c r="C203" s="1">
        <f>34726</f>
        <v>34726</v>
      </c>
      <c r="D203" s="1">
        <f t="shared" si="18"/>
        <v>27905</v>
      </c>
      <c r="E203" s="1">
        <f t="shared" si="19"/>
        <v>27.2509765625</v>
      </c>
    </row>
    <row r="204" spans="3:5" x14ac:dyDescent="0.25">
      <c r="C204" s="1">
        <f>34917</f>
        <v>34917</v>
      </c>
      <c r="D204" s="1">
        <f t="shared" si="18"/>
        <v>27905</v>
      </c>
      <c r="E204" s="1">
        <f t="shared" si="19"/>
        <v>27.2509765625</v>
      </c>
    </row>
    <row r="205" spans="3:5" x14ac:dyDescent="0.25">
      <c r="C205" s="1">
        <f>35084</f>
        <v>35084</v>
      </c>
      <c r="D205" s="1">
        <f t="shared" si="18"/>
        <v>27905</v>
      </c>
      <c r="E205" s="1">
        <f t="shared" si="19"/>
        <v>27.2509765625</v>
      </c>
    </row>
    <row r="206" spans="3:5" x14ac:dyDescent="0.25">
      <c r="C206" s="1">
        <f>35264</f>
        <v>35264</v>
      </c>
      <c r="D206" s="1">
        <f>27941</f>
        <v>27941</v>
      </c>
      <c r="E206" s="1">
        <f>27.2861328125</f>
        <v>27.2861328125</v>
      </c>
    </row>
    <row r="207" spans="3:5" x14ac:dyDescent="0.25">
      <c r="C207" s="1">
        <f>35429</f>
        <v>35429</v>
      </c>
      <c r="D207" s="1">
        <f t="shared" ref="D207:D220" si="20">28097</f>
        <v>28097</v>
      </c>
      <c r="E207" s="1">
        <f t="shared" ref="E207:E220" si="21">27.4384765625</f>
        <v>27.4384765625</v>
      </c>
    </row>
    <row r="208" spans="3:5" x14ac:dyDescent="0.25">
      <c r="C208" s="1">
        <f>35598</f>
        <v>35598</v>
      </c>
      <c r="D208" s="1">
        <f t="shared" si="20"/>
        <v>28097</v>
      </c>
      <c r="E208" s="1">
        <f t="shared" si="21"/>
        <v>27.4384765625</v>
      </c>
    </row>
    <row r="209" spans="3:5" x14ac:dyDescent="0.25">
      <c r="C209" s="1">
        <f>35759</f>
        <v>35759</v>
      </c>
      <c r="D209" s="1">
        <f t="shared" si="20"/>
        <v>28097</v>
      </c>
      <c r="E209" s="1">
        <f t="shared" si="21"/>
        <v>27.4384765625</v>
      </c>
    </row>
    <row r="210" spans="3:5" x14ac:dyDescent="0.25">
      <c r="C210" s="1">
        <f>35951</f>
        <v>35951</v>
      </c>
      <c r="D210" s="1">
        <f t="shared" si="20"/>
        <v>28097</v>
      </c>
      <c r="E210" s="1">
        <f t="shared" si="21"/>
        <v>27.4384765625</v>
      </c>
    </row>
    <row r="211" spans="3:5" x14ac:dyDescent="0.25">
      <c r="C211" s="1">
        <f>36087</f>
        <v>36087</v>
      </c>
      <c r="D211" s="1">
        <f t="shared" si="20"/>
        <v>28097</v>
      </c>
      <c r="E211" s="1">
        <f t="shared" si="21"/>
        <v>27.4384765625</v>
      </c>
    </row>
    <row r="212" spans="3:5" x14ac:dyDescent="0.25">
      <c r="C212" s="1">
        <f>36268</f>
        <v>36268</v>
      </c>
      <c r="D212" s="1">
        <f t="shared" si="20"/>
        <v>28097</v>
      </c>
      <c r="E212" s="1">
        <f t="shared" si="21"/>
        <v>27.4384765625</v>
      </c>
    </row>
    <row r="213" spans="3:5" x14ac:dyDescent="0.25">
      <c r="C213" s="1">
        <f>36423</f>
        <v>36423</v>
      </c>
      <c r="D213" s="1">
        <f t="shared" si="20"/>
        <v>28097</v>
      </c>
      <c r="E213" s="1">
        <f t="shared" si="21"/>
        <v>27.4384765625</v>
      </c>
    </row>
    <row r="214" spans="3:5" x14ac:dyDescent="0.25">
      <c r="C214" s="1">
        <f>36606</f>
        <v>36606</v>
      </c>
      <c r="D214" s="1">
        <f t="shared" si="20"/>
        <v>28097</v>
      </c>
      <c r="E214" s="1">
        <f t="shared" si="21"/>
        <v>27.4384765625</v>
      </c>
    </row>
    <row r="215" spans="3:5" x14ac:dyDescent="0.25">
      <c r="C215" s="1">
        <f>36763</f>
        <v>36763</v>
      </c>
      <c r="D215" s="1">
        <f t="shared" si="20"/>
        <v>28097</v>
      </c>
      <c r="E215" s="1">
        <f t="shared" si="21"/>
        <v>27.4384765625</v>
      </c>
    </row>
    <row r="216" spans="3:5" x14ac:dyDescent="0.25">
      <c r="C216" s="1">
        <f>36948</f>
        <v>36948</v>
      </c>
      <c r="D216" s="1">
        <f t="shared" si="20"/>
        <v>28097</v>
      </c>
      <c r="E216" s="1">
        <f t="shared" si="21"/>
        <v>27.4384765625</v>
      </c>
    </row>
    <row r="217" spans="3:5" x14ac:dyDescent="0.25">
      <c r="C217" s="1">
        <f>37106</f>
        <v>37106</v>
      </c>
      <c r="D217" s="1">
        <f t="shared" si="20"/>
        <v>28097</v>
      </c>
      <c r="E217" s="1">
        <f t="shared" si="21"/>
        <v>27.4384765625</v>
      </c>
    </row>
    <row r="218" spans="3:5" x14ac:dyDescent="0.25">
      <c r="C218" s="1">
        <f>37273</f>
        <v>37273</v>
      </c>
      <c r="D218" s="1">
        <f t="shared" si="20"/>
        <v>28097</v>
      </c>
      <c r="E218" s="1">
        <f t="shared" si="21"/>
        <v>27.4384765625</v>
      </c>
    </row>
    <row r="219" spans="3:5" x14ac:dyDescent="0.25">
      <c r="C219" s="1">
        <f>37448</f>
        <v>37448</v>
      </c>
      <c r="D219" s="1">
        <f t="shared" si="20"/>
        <v>28097</v>
      </c>
      <c r="E219" s="1">
        <f t="shared" si="21"/>
        <v>27.4384765625</v>
      </c>
    </row>
    <row r="220" spans="3:5" x14ac:dyDescent="0.25">
      <c r="C220" s="1">
        <f>37614</f>
        <v>37614</v>
      </c>
      <c r="D220" s="1">
        <f t="shared" si="20"/>
        <v>28097</v>
      </c>
      <c r="E220" s="1">
        <f t="shared" si="21"/>
        <v>27.4384765625</v>
      </c>
    </row>
    <row r="221" spans="3:5" x14ac:dyDescent="0.25">
      <c r="C221" s="1">
        <f>37774</f>
        <v>37774</v>
      </c>
      <c r="D221" s="1">
        <f>28121</f>
        <v>28121</v>
      </c>
      <c r="E221" s="1">
        <f>27.4619140625</f>
        <v>27.4619140625</v>
      </c>
    </row>
    <row r="222" spans="3:5" x14ac:dyDescent="0.25">
      <c r="C222" s="1">
        <f>37964</f>
        <v>37964</v>
      </c>
      <c r="D222" s="1">
        <f>27953</f>
        <v>27953</v>
      </c>
      <c r="E222" s="1">
        <f>27.2978515625</f>
        <v>27.2978515625</v>
      </c>
    </row>
    <row r="223" spans="3:5" x14ac:dyDescent="0.25">
      <c r="C223" s="1">
        <f>38137</f>
        <v>38137</v>
      </c>
      <c r="D223" s="1">
        <f>27970</f>
        <v>27970</v>
      </c>
      <c r="E223" s="1">
        <f t="shared" ref="E223:E228" si="22">27.314453125</f>
        <v>27.314453125</v>
      </c>
    </row>
    <row r="224" spans="3:5" x14ac:dyDescent="0.25">
      <c r="C224" s="1">
        <f>38282</f>
        <v>38282</v>
      </c>
      <c r="D224" s="1">
        <f>27970</f>
        <v>27970</v>
      </c>
      <c r="E224" s="1">
        <f t="shared" si="22"/>
        <v>27.314453125</v>
      </c>
    </row>
    <row r="225" spans="3:5" x14ac:dyDescent="0.25">
      <c r="C225" s="1">
        <f>38430</f>
        <v>38430</v>
      </c>
      <c r="D225" s="1">
        <f>27970</f>
        <v>27970</v>
      </c>
      <c r="E225" s="1">
        <f t="shared" si="22"/>
        <v>27.314453125</v>
      </c>
    </row>
    <row r="226" spans="3:5" x14ac:dyDescent="0.25">
      <c r="C226" s="1">
        <f>38602</f>
        <v>38602</v>
      </c>
      <c r="D226" s="1">
        <f>27970</f>
        <v>27970</v>
      </c>
      <c r="E226" s="1">
        <f t="shared" si="22"/>
        <v>27.314453125</v>
      </c>
    </row>
    <row r="227" spans="3:5" x14ac:dyDescent="0.25">
      <c r="C227" s="1">
        <f>38761</f>
        <v>38761</v>
      </c>
      <c r="D227" s="1">
        <f>27970</f>
        <v>27970</v>
      </c>
      <c r="E227" s="1">
        <f t="shared" si="22"/>
        <v>27.314453125</v>
      </c>
    </row>
    <row r="228" spans="3:5" x14ac:dyDescent="0.25">
      <c r="C228" s="1">
        <f>38941</f>
        <v>38941</v>
      </c>
      <c r="D228" s="1">
        <f>27970</f>
        <v>27970</v>
      </c>
      <c r="E228" s="1">
        <f t="shared" si="22"/>
        <v>27.314453125</v>
      </c>
    </row>
    <row r="229" spans="3:5" x14ac:dyDescent="0.25">
      <c r="C229" s="1">
        <f>39127</f>
        <v>39127</v>
      </c>
      <c r="D229" s="1">
        <f>28218</f>
        <v>28218</v>
      </c>
      <c r="E229" s="1">
        <f>27.556640625</f>
        <v>27.556640625</v>
      </c>
    </row>
    <row r="230" spans="3:5" x14ac:dyDescent="0.25">
      <c r="C230" s="1">
        <f>39322</f>
        <v>39322</v>
      </c>
      <c r="D230" s="1">
        <f>28238</f>
        <v>28238</v>
      </c>
      <c r="E230" s="1">
        <f t="shared" ref="E230:E235" si="23">27.576171875</f>
        <v>27.576171875</v>
      </c>
    </row>
    <row r="231" spans="3:5" x14ac:dyDescent="0.25">
      <c r="C231" s="1">
        <f>39479</f>
        <v>39479</v>
      </c>
      <c r="D231" s="1">
        <f>28238</f>
        <v>28238</v>
      </c>
      <c r="E231" s="1">
        <f t="shared" si="23"/>
        <v>27.576171875</v>
      </c>
    </row>
    <row r="232" spans="3:5" x14ac:dyDescent="0.25">
      <c r="C232" s="1">
        <f>39665</f>
        <v>39665</v>
      </c>
      <c r="D232" s="1">
        <f>28238</f>
        <v>28238</v>
      </c>
      <c r="E232" s="1">
        <f t="shared" si="23"/>
        <v>27.576171875</v>
      </c>
    </row>
    <row r="233" spans="3:5" x14ac:dyDescent="0.25">
      <c r="C233" s="1">
        <f>39807</f>
        <v>39807</v>
      </c>
      <c r="D233" s="1">
        <f>28238</f>
        <v>28238</v>
      </c>
      <c r="E233" s="1">
        <f t="shared" si="23"/>
        <v>27.576171875</v>
      </c>
    </row>
    <row r="234" spans="3:5" x14ac:dyDescent="0.25">
      <c r="C234" s="1">
        <f>39990</f>
        <v>39990</v>
      </c>
      <c r="D234" s="1">
        <f>28238</f>
        <v>28238</v>
      </c>
      <c r="E234" s="1">
        <f t="shared" si="23"/>
        <v>27.576171875</v>
      </c>
    </row>
    <row r="235" spans="3:5" x14ac:dyDescent="0.25">
      <c r="C235" s="1">
        <f>40164</f>
        <v>40164</v>
      </c>
      <c r="D235" s="1">
        <f>28238</f>
        <v>28238</v>
      </c>
      <c r="E235" s="1">
        <f t="shared" si="23"/>
        <v>27.576171875</v>
      </c>
    </row>
    <row r="236" spans="3:5" x14ac:dyDescent="0.25">
      <c r="C236" s="1">
        <f>40343</f>
        <v>40343</v>
      </c>
      <c r="D236" s="1">
        <f>27982</f>
        <v>27982</v>
      </c>
      <c r="E236" s="1">
        <f>27.326171875</f>
        <v>27.326171875</v>
      </c>
    </row>
    <row r="237" spans="3:5" x14ac:dyDescent="0.25">
      <c r="C237" s="1">
        <f>40476</f>
        <v>40476</v>
      </c>
      <c r="D237" s="1">
        <f>27982</f>
        <v>27982</v>
      </c>
      <c r="E237" s="1">
        <f>27.326171875</f>
        <v>27.326171875</v>
      </c>
    </row>
    <row r="238" spans="3:5" x14ac:dyDescent="0.25">
      <c r="C238" s="1">
        <f>40663</f>
        <v>40663</v>
      </c>
      <c r="D238" s="1">
        <f>27983</f>
        <v>27983</v>
      </c>
      <c r="E238" s="1">
        <f>27.3271484375</f>
        <v>27.3271484375</v>
      </c>
    </row>
    <row r="239" spans="3:5" x14ac:dyDescent="0.25">
      <c r="C239" s="1">
        <f>40828</f>
        <v>40828</v>
      </c>
      <c r="D239" s="1">
        <f>28110</f>
        <v>28110</v>
      </c>
      <c r="E239" s="1">
        <f>27.451171875</f>
        <v>27.451171875</v>
      </c>
    </row>
    <row r="240" spans="3:5" x14ac:dyDescent="0.25">
      <c r="C240" s="1">
        <f>40995</f>
        <v>40995</v>
      </c>
      <c r="D240" s="1">
        <f>28111</f>
        <v>28111</v>
      </c>
      <c r="E240" s="1">
        <f>27.4521484375</f>
        <v>27.4521484375</v>
      </c>
    </row>
    <row r="241" spans="3:5" x14ac:dyDescent="0.25">
      <c r="C241" s="1">
        <f>41166</f>
        <v>41166</v>
      </c>
      <c r="D241" s="1">
        <f>28110</f>
        <v>28110</v>
      </c>
      <c r="E241" s="1">
        <f>27.451171875</f>
        <v>27.451171875</v>
      </c>
    </row>
    <row r="242" spans="3:5" x14ac:dyDescent="0.25">
      <c r="C242" s="1">
        <f>41361</f>
        <v>41361</v>
      </c>
      <c r="D242" s="1">
        <f>28150</f>
        <v>28150</v>
      </c>
      <c r="E242" s="1">
        <f>27.490234375</f>
        <v>27.490234375</v>
      </c>
    </row>
    <row r="243" spans="3:5" x14ac:dyDescent="0.25">
      <c r="C243" s="1">
        <f>41556</f>
        <v>41556</v>
      </c>
      <c r="D243" s="1">
        <f>28206</f>
        <v>28206</v>
      </c>
      <c r="E243" s="1">
        <f>27.544921875</f>
        <v>27.544921875</v>
      </c>
    </row>
    <row r="244" spans="3:5" x14ac:dyDescent="0.25">
      <c r="C244" s="1">
        <f>41740</f>
        <v>41740</v>
      </c>
      <c r="D244" s="1">
        <f>28222</f>
        <v>28222</v>
      </c>
      <c r="E244" s="1">
        <f>27.560546875</f>
        <v>27.560546875</v>
      </c>
    </row>
    <row r="245" spans="3:5" x14ac:dyDescent="0.25">
      <c r="C245" s="1">
        <f>41929</f>
        <v>41929</v>
      </c>
      <c r="D245" s="1">
        <f>28222</f>
        <v>28222</v>
      </c>
      <c r="E245" s="1">
        <f>27.560546875</f>
        <v>27.560546875</v>
      </c>
    </row>
    <row r="246" spans="3:5" x14ac:dyDescent="0.25">
      <c r="C246" s="1">
        <f>42091</f>
        <v>42091</v>
      </c>
      <c r="D246" s="1">
        <f>28222</f>
        <v>28222</v>
      </c>
      <c r="E246" s="1">
        <f>27.560546875</f>
        <v>27.560546875</v>
      </c>
    </row>
    <row r="247" spans="3:5" x14ac:dyDescent="0.25">
      <c r="C247" s="1">
        <f>42272</f>
        <v>42272</v>
      </c>
      <c r="D247" s="1">
        <f t="shared" ref="D247:D254" si="24">28226</f>
        <v>28226</v>
      </c>
      <c r="E247" s="1">
        <f t="shared" ref="E247:E254" si="25">27.564453125</f>
        <v>27.564453125</v>
      </c>
    </row>
    <row r="248" spans="3:5" x14ac:dyDescent="0.25">
      <c r="C248" s="1">
        <f>42424</f>
        <v>42424</v>
      </c>
      <c r="D248" s="1">
        <f t="shared" si="24"/>
        <v>28226</v>
      </c>
      <c r="E248" s="1">
        <f t="shared" si="25"/>
        <v>27.564453125</v>
      </c>
    </row>
    <row r="249" spans="3:5" x14ac:dyDescent="0.25">
      <c r="C249" s="1">
        <f>42618</f>
        <v>42618</v>
      </c>
      <c r="D249" s="1">
        <f t="shared" si="24"/>
        <v>28226</v>
      </c>
      <c r="E249" s="1">
        <f t="shared" si="25"/>
        <v>27.564453125</v>
      </c>
    </row>
    <row r="250" spans="3:5" x14ac:dyDescent="0.25">
      <c r="C250" s="1">
        <f>42776</f>
        <v>42776</v>
      </c>
      <c r="D250" s="1">
        <f t="shared" si="24"/>
        <v>28226</v>
      </c>
      <c r="E250" s="1">
        <f t="shared" si="25"/>
        <v>27.564453125</v>
      </c>
    </row>
    <row r="251" spans="3:5" x14ac:dyDescent="0.25">
      <c r="C251" s="1">
        <f>42947</f>
        <v>42947</v>
      </c>
      <c r="D251" s="1">
        <f t="shared" si="24"/>
        <v>28226</v>
      </c>
      <c r="E251" s="1">
        <f t="shared" si="25"/>
        <v>27.564453125</v>
      </c>
    </row>
    <row r="252" spans="3:5" x14ac:dyDescent="0.25">
      <c r="C252" s="1">
        <f>43089</f>
        <v>43089</v>
      </c>
      <c r="D252" s="1">
        <f t="shared" si="24"/>
        <v>28226</v>
      </c>
      <c r="E252" s="1">
        <f t="shared" si="25"/>
        <v>27.564453125</v>
      </c>
    </row>
    <row r="253" spans="3:5" x14ac:dyDescent="0.25">
      <c r="C253" s="1">
        <f>43257</f>
        <v>43257</v>
      </c>
      <c r="D253" s="1">
        <f t="shared" si="24"/>
        <v>28226</v>
      </c>
      <c r="E253" s="1">
        <f t="shared" si="25"/>
        <v>27.564453125</v>
      </c>
    </row>
    <row r="254" spans="3:5" x14ac:dyDescent="0.25">
      <c r="C254" s="1">
        <f>43411</f>
        <v>43411</v>
      </c>
      <c r="D254" s="1">
        <f t="shared" si="24"/>
        <v>28226</v>
      </c>
      <c r="E254" s="1">
        <f t="shared" si="25"/>
        <v>27.564453125</v>
      </c>
    </row>
    <row r="255" spans="3:5" x14ac:dyDescent="0.25">
      <c r="C255" s="1">
        <f>43592</f>
        <v>43592</v>
      </c>
      <c r="D255" s="1">
        <f>28290</f>
        <v>28290</v>
      </c>
      <c r="E255" s="1">
        <f>27.626953125</f>
        <v>27.626953125</v>
      </c>
    </row>
    <row r="256" spans="3:5" x14ac:dyDescent="0.25">
      <c r="C256" s="1">
        <f>43810</f>
        <v>43810</v>
      </c>
      <c r="D256" s="1">
        <f>28382</f>
        <v>28382</v>
      </c>
      <c r="E256" s="1">
        <f>27.716796875</f>
        <v>27.716796875</v>
      </c>
    </row>
    <row r="257" spans="3:5" x14ac:dyDescent="0.25">
      <c r="C257" s="1">
        <f>43989</f>
        <v>43989</v>
      </c>
      <c r="D257" s="1">
        <f>28451</f>
        <v>28451</v>
      </c>
      <c r="E257" s="1">
        <f>27.7841796875</f>
        <v>27.7841796875</v>
      </c>
    </row>
    <row r="258" spans="3:5" x14ac:dyDescent="0.25">
      <c r="C258" s="1">
        <f>44151</f>
        <v>44151</v>
      </c>
      <c r="D258" s="1">
        <f>28550</f>
        <v>28550</v>
      </c>
      <c r="E258" s="1">
        <f>27.880859375</f>
        <v>27.880859375</v>
      </c>
    </row>
    <row r="259" spans="3:5" x14ac:dyDescent="0.25">
      <c r="C259" s="1">
        <f>44327</f>
        <v>44327</v>
      </c>
      <c r="D259" s="1">
        <f>28550</f>
        <v>28550</v>
      </c>
      <c r="E259" s="1">
        <f>27.880859375</f>
        <v>27.880859375</v>
      </c>
    </row>
    <row r="260" spans="3:5" x14ac:dyDescent="0.25">
      <c r="C260" s="1">
        <f>44523</f>
        <v>44523</v>
      </c>
      <c r="D260" s="1">
        <f>28550</f>
        <v>28550</v>
      </c>
      <c r="E260" s="1">
        <f>27.880859375</f>
        <v>27.880859375</v>
      </c>
    </row>
    <row r="261" spans="3:5" x14ac:dyDescent="0.25">
      <c r="C261" s="1">
        <f>44717</f>
        <v>44717</v>
      </c>
      <c r="D261" s="1">
        <f>28550</f>
        <v>28550</v>
      </c>
      <c r="E261" s="1">
        <f>27.880859375</f>
        <v>27.880859375</v>
      </c>
    </row>
    <row r="262" spans="3:5" x14ac:dyDescent="0.25">
      <c r="C262" s="1">
        <f>45006</f>
        <v>45006</v>
      </c>
      <c r="D262" s="1">
        <f>28646</f>
        <v>28646</v>
      </c>
      <c r="E262" s="1">
        <f>27.974609375</f>
        <v>27.974609375</v>
      </c>
    </row>
    <row r="263" spans="3:5" x14ac:dyDescent="0.25">
      <c r="C263" s="1">
        <f>45235</f>
        <v>45235</v>
      </c>
      <c r="D263" s="1">
        <f>28650</f>
        <v>28650</v>
      </c>
      <c r="E263" s="1">
        <f>27.978515625</f>
        <v>27.978515625</v>
      </c>
    </row>
    <row r="264" spans="3:5" x14ac:dyDescent="0.25">
      <c r="C264" s="1">
        <f>45395</f>
        <v>45395</v>
      </c>
      <c r="D264" s="1">
        <f>28650</f>
        <v>28650</v>
      </c>
      <c r="E264" s="1">
        <f>27.978515625</f>
        <v>27.978515625</v>
      </c>
    </row>
    <row r="265" spans="3:5" x14ac:dyDescent="0.25">
      <c r="C265" s="1">
        <f>45588</f>
        <v>45588</v>
      </c>
      <c r="D265" s="1">
        <f>28655</f>
        <v>28655</v>
      </c>
      <c r="E265" s="1">
        <f>27.9833984375</f>
        <v>27.9833984375</v>
      </c>
    </row>
    <row r="266" spans="3:5" x14ac:dyDescent="0.25">
      <c r="C266" s="1">
        <f>45773</f>
        <v>45773</v>
      </c>
      <c r="D266" s="1">
        <f>29818</f>
        <v>29818</v>
      </c>
      <c r="E266" s="1">
        <f>29.119140625</f>
        <v>29.119140625</v>
      </c>
    </row>
    <row r="267" spans="3:5" x14ac:dyDescent="0.25">
      <c r="C267" s="1">
        <f>45910</f>
        <v>45910</v>
      </c>
      <c r="D267" s="1">
        <f>29842</f>
        <v>29842</v>
      </c>
      <c r="E267" s="1">
        <f>29.142578125</f>
        <v>29.142578125</v>
      </c>
    </row>
    <row r="268" spans="3:5" x14ac:dyDescent="0.25">
      <c r="C268" s="1">
        <f>46067</f>
        <v>46067</v>
      </c>
      <c r="D268" s="1">
        <f>30414</f>
        <v>30414</v>
      </c>
      <c r="E268" s="1">
        <f t="shared" ref="E268:E273" si="26">29.701171875</f>
        <v>29.701171875</v>
      </c>
    </row>
    <row r="269" spans="3:5" x14ac:dyDescent="0.25">
      <c r="C269" s="1">
        <f>46188</f>
        <v>46188</v>
      </c>
      <c r="D269" s="1">
        <f>30414</f>
        <v>30414</v>
      </c>
      <c r="E269" s="1">
        <f t="shared" si="26"/>
        <v>29.701171875</v>
      </c>
    </row>
    <row r="270" spans="3:5" x14ac:dyDescent="0.25">
      <c r="C270" s="1">
        <f>46342</f>
        <v>46342</v>
      </c>
      <c r="D270" s="1">
        <f>30414</f>
        <v>30414</v>
      </c>
      <c r="E270" s="1">
        <f t="shared" si="26"/>
        <v>29.701171875</v>
      </c>
    </row>
    <row r="271" spans="3:5" x14ac:dyDescent="0.25">
      <c r="C271" s="1">
        <f>46460</f>
        <v>46460</v>
      </c>
      <c r="D271" s="1">
        <f>30414</f>
        <v>30414</v>
      </c>
      <c r="E271" s="1">
        <f t="shared" si="26"/>
        <v>29.701171875</v>
      </c>
    </row>
    <row r="272" spans="3:5" x14ac:dyDescent="0.25">
      <c r="C272" s="1">
        <f>46617</f>
        <v>46617</v>
      </c>
      <c r="D272" s="1">
        <f>30414</f>
        <v>30414</v>
      </c>
      <c r="E272" s="1">
        <f t="shared" si="26"/>
        <v>29.701171875</v>
      </c>
    </row>
    <row r="273" spans="3:5" x14ac:dyDescent="0.25">
      <c r="C273" s="1">
        <f>46734</f>
        <v>46734</v>
      </c>
      <c r="D273" s="1">
        <f>30414</f>
        <v>30414</v>
      </c>
      <c r="E273" s="1">
        <f t="shared" si="26"/>
        <v>29.701171875</v>
      </c>
    </row>
    <row r="274" spans="3:5" x14ac:dyDescent="0.25">
      <c r="C274" s="1">
        <f>46890</f>
        <v>46890</v>
      </c>
      <c r="D274" s="1">
        <f>30416</f>
        <v>30416</v>
      </c>
      <c r="E274" s="1">
        <f>29.703125</f>
        <v>29.703125</v>
      </c>
    </row>
    <row r="275" spans="3:5" x14ac:dyDescent="0.25">
      <c r="C275" s="1">
        <f>47074</f>
        <v>47074</v>
      </c>
      <c r="D275" s="1">
        <f>30414</f>
        <v>30414</v>
      </c>
      <c r="E275" s="1">
        <f t="shared" ref="E275:E281" si="27">29.701171875</f>
        <v>29.701171875</v>
      </c>
    </row>
    <row r="276" spans="3:5" x14ac:dyDescent="0.25">
      <c r="C276" s="1">
        <f>47246</f>
        <v>47246</v>
      </c>
      <c r="D276" s="1">
        <f>30414</f>
        <v>30414</v>
      </c>
      <c r="E276" s="1">
        <f t="shared" si="27"/>
        <v>29.701171875</v>
      </c>
    </row>
    <row r="277" spans="3:5" x14ac:dyDescent="0.25">
      <c r="C277" s="1">
        <f>47431</f>
        <v>47431</v>
      </c>
      <c r="D277" s="1">
        <f>30414</f>
        <v>30414</v>
      </c>
      <c r="E277" s="1">
        <f t="shared" si="27"/>
        <v>29.701171875</v>
      </c>
    </row>
    <row r="278" spans="3:5" x14ac:dyDescent="0.25">
      <c r="C278" s="1">
        <f>47546</f>
        <v>47546</v>
      </c>
      <c r="D278" s="1">
        <f>30414</f>
        <v>30414</v>
      </c>
      <c r="E278" s="1">
        <f t="shared" si="27"/>
        <v>29.701171875</v>
      </c>
    </row>
    <row r="279" spans="3:5" x14ac:dyDescent="0.25">
      <c r="C279" s="1">
        <f>47713</f>
        <v>47713</v>
      </c>
      <c r="D279" s="1">
        <f>30414</f>
        <v>30414</v>
      </c>
      <c r="E279" s="1">
        <f t="shared" si="27"/>
        <v>29.701171875</v>
      </c>
    </row>
    <row r="280" spans="3:5" x14ac:dyDescent="0.25">
      <c r="C280" s="1">
        <f>47832</f>
        <v>47832</v>
      </c>
      <c r="D280" s="1">
        <f>30414</f>
        <v>30414</v>
      </c>
      <c r="E280" s="1">
        <f t="shared" si="27"/>
        <v>29.701171875</v>
      </c>
    </row>
    <row r="281" spans="3:5" x14ac:dyDescent="0.25">
      <c r="C281" s="1">
        <f>47989</f>
        <v>47989</v>
      </c>
      <c r="D281" s="1">
        <f>30414</f>
        <v>30414</v>
      </c>
      <c r="E281" s="1">
        <f t="shared" si="27"/>
        <v>29.701171875</v>
      </c>
    </row>
    <row r="282" spans="3:5" x14ac:dyDescent="0.25">
      <c r="C282" s="1">
        <f>48151</f>
        <v>48151</v>
      </c>
      <c r="D282" s="1">
        <f>30446</f>
        <v>30446</v>
      </c>
      <c r="E282" s="1">
        <f>29.732421875</f>
        <v>29.732421875</v>
      </c>
    </row>
    <row r="283" spans="3:5" x14ac:dyDescent="0.25">
      <c r="C283" s="1">
        <f>48298</f>
        <v>48298</v>
      </c>
      <c r="D283" s="1">
        <f>30572</f>
        <v>30572</v>
      </c>
      <c r="E283" s="1">
        <f>29.85546875</f>
        <v>29.85546875</v>
      </c>
    </row>
    <row r="284" spans="3:5" x14ac:dyDescent="0.25">
      <c r="C284" s="1">
        <f>48467</f>
        <v>48467</v>
      </c>
      <c r="D284" s="1">
        <f t="shared" ref="D284:D297" si="28">30570</f>
        <v>30570</v>
      </c>
      <c r="E284" s="1">
        <f t="shared" ref="E284:E297" si="29">29.853515625</f>
        <v>29.853515625</v>
      </c>
    </row>
    <row r="285" spans="3:5" x14ac:dyDescent="0.25">
      <c r="C285" s="1">
        <f>48631</f>
        <v>48631</v>
      </c>
      <c r="D285" s="1">
        <f t="shared" si="28"/>
        <v>30570</v>
      </c>
      <c r="E285" s="1">
        <f t="shared" si="29"/>
        <v>29.853515625</v>
      </c>
    </row>
    <row r="286" spans="3:5" x14ac:dyDescent="0.25">
      <c r="C286" s="1">
        <f>48801</f>
        <v>48801</v>
      </c>
      <c r="D286" s="1">
        <f t="shared" si="28"/>
        <v>30570</v>
      </c>
      <c r="E286" s="1">
        <f t="shared" si="29"/>
        <v>29.853515625</v>
      </c>
    </row>
    <row r="287" spans="3:5" x14ac:dyDescent="0.25">
      <c r="C287" s="1">
        <f>48942</f>
        <v>48942</v>
      </c>
      <c r="D287" s="1">
        <f t="shared" si="28"/>
        <v>30570</v>
      </c>
      <c r="E287" s="1">
        <f t="shared" si="29"/>
        <v>29.853515625</v>
      </c>
    </row>
    <row r="288" spans="3:5" x14ac:dyDescent="0.25">
      <c r="C288" s="1">
        <f>49102</f>
        <v>49102</v>
      </c>
      <c r="D288" s="1">
        <f t="shared" si="28"/>
        <v>30570</v>
      </c>
      <c r="E288" s="1">
        <f t="shared" si="29"/>
        <v>29.853515625</v>
      </c>
    </row>
    <row r="289" spans="3:5" x14ac:dyDescent="0.25">
      <c r="C289" s="1">
        <f>49236</f>
        <v>49236</v>
      </c>
      <c r="D289" s="1">
        <f t="shared" si="28"/>
        <v>30570</v>
      </c>
      <c r="E289" s="1">
        <f t="shared" si="29"/>
        <v>29.853515625</v>
      </c>
    </row>
    <row r="290" spans="3:5" x14ac:dyDescent="0.25">
      <c r="C290" s="1">
        <f>49402</f>
        <v>49402</v>
      </c>
      <c r="D290" s="1">
        <f t="shared" si="28"/>
        <v>30570</v>
      </c>
      <c r="E290" s="1">
        <f t="shared" si="29"/>
        <v>29.853515625</v>
      </c>
    </row>
    <row r="291" spans="3:5" x14ac:dyDescent="0.25">
      <c r="C291" s="1">
        <f>49535</f>
        <v>49535</v>
      </c>
      <c r="D291" s="1">
        <f t="shared" si="28"/>
        <v>30570</v>
      </c>
      <c r="E291" s="1">
        <f t="shared" si="29"/>
        <v>29.853515625</v>
      </c>
    </row>
    <row r="292" spans="3:5" x14ac:dyDescent="0.25">
      <c r="C292" s="1">
        <f>49703</f>
        <v>49703</v>
      </c>
      <c r="D292" s="1">
        <f t="shared" si="28"/>
        <v>30570</v>
      </c>
      <c r="E292" s="1">
        <f t="shared" si="29"/>
        <v>29.853515625</v>
      </c>
    </row>
    <row r="293" spans="3:5" x14ac:dyDescent="0.25">
      <c r="C293" s="1">
        <f>49834</f>
        <v>49834</v>
      </c>
      <c r="D293" s="1">
        <f t="shared" si="28"/>
        <v>30570</v>
      </c>
      <c r="E293" s="1">
        <f t="shared" si="29"/>
        <v>29.853515625</v>
      </c>
    </row>
    <row r="294" spans="3:5" x14ac:dyDescent="0.25">
      <c r="C294" s="1">
        <f>50006</f>
        <v>50006</v>
      </c>
      <c r="D294" s="1">
        <f t="shared" si="28"/>
        <v>30570</v>
      </c>
      <c r="E294" s="1">
        <f t="shared" si="29"/>
        <v>29.853515625</v>
      </c>
    </row>
    <row r="295" spans="3:5" x14ac:dyDescent="0.25">
      <c r="C295" s="1">
        <f>50144</f>
        <v>50144</v>
      </c>
      <c r="D295" s="1">
        <f t="shared" si="28"/>
        <v>30570</v>
      </c>
      <c r="E295" s="1">
        <f t="shared" si="29"/>
        <v>29.853515625</v>
      </c>
    </row>
    <row r="296" spans="3:5" x14ac:dyDescent="0.25">
      <c r="C296" s="1">
        <f>50305</f>
        <v>50305</v>
      </c>
      <c r="D296" s="1">
        <f t="shared" si="28"/>
        <v>30570</v>
      </c>
      <c r="E296" s="1">
        <f t="shared" si="29"/>
        <v>29.853515625</v>
      </c>
    </row>
    <row r="297" spans="3:5" x14ac:dyDescent="0.25">
      <c r="C297" s="1">
        <f>50463</f>
        <v>50463</v>
      </c>
      <c r="D297" s="1">
        <f t="shared" si="28"/>
        <v>30570</v>
      </c>
      <c r="E297" s="1">
        <f t="shared" si="29"/>
        <v>29.853515625</v>
      </c>
    </row>
    <row r="298" spans="3:5" x14ac:dyDescent="0.25">
      <c r="C298" s="1">
        <f>50631</f>
        <v>50631</v>
      </c>
      <c r="D298" s="1">
        <f>30594</f>
        <v>30594</v>
      </c>
      <c r="E298" s="1">
        <f>29.876953125</f>
        <v>29.876953125</v>
      </c>
    </row>
    <row r="299" spans="3:5" x14ac:dyDescent="0.25">
      <c r="C299" s="1">
        <f>50823</f>
        <v>50823</v>
      </c>
      <c r="D299" s="1">
        <f>30430</f>
        <v>30430</v>
      </c>
      <c r="E299" s="1">
        <f>29.716796875</f>
        <v>29.716796875</v>
      </c>
    </row>
    <row r="300" spans="3:5" x14ac:dyDescent="0.25">
      <c r="C300" s="1">
        <f>50972</f>
        <v>50972</v>
      </c>
      <c r="D300" s="1">
        <f>30434</f>
        <v>30434</v>
      </c>
      <c r="E300" s="1">
        <f t="shared" ref="E300:E305" si="30">29.720703125</f>
        <v>29.720703125</v>
      </c>
    </row>
    <row r="301" spans="3:5" x14ac:dyDescent="0.25">
      <c r="C301" s="1">
        <f>51136</f>
        <v>51136</v>
      </c>
      <c r="D301" s="1">
        <f>30434</f>
        <v>30434</v>
      </c>
      <c r="E301" s="1">
        <f t="shared" si="30"/>
        <v>29.720703125</v>
      </c>
    </row>
    <row r="302" spans="3:5" x14ac:dyDescent="0.25">
      <c r="C302" s="1">
        <f>51270</f>
        <v>51270</v>
      </c>
      <c r="D302" s="1">
        <f>30434</f>
        <v>30434</v>
      </c>
      <c r="E302" s="1">
        <f t="shared" si="30"/>
        <v>29.720703125</v>
      </c>
    </row>
    <row r="303" spans="3:5" x14ac:dyDescent="0.25">
      <c r="C303" s="1">
        <f>51451</f>
        <v>51451</v>
      </c>
      <c r="D303" s="1">
        <f>30434</f>
        <v>30434</v>
      </c>
      <c r="E303" s="1">
        <f t="shared" si="30"/>
        <v>29.720703125</v>
      </c>
    </row>
    <row r="304" spans="3:5" x14ac:dyDescent="0.25">
      <c r="C304" s="1">
        <f>51606</f>
        <v>51606</v>
      </c>
      <c r="D304" s="1">
        <f>30434</f>
        <v>30434</v>
      </c>
      <c r="E304" s="1">
        <f t="shared" si="30"/>
        <v>29.720703125</v>
      </c>
    </row>
    <row r="305" spans="3:5" x14ac:dyDescent="0.25">
      <c r="C305" s="1">
        <f>51788</f>
        <v>51788</v>
      </c>
      <c r="D305" s="1">
        <f>30434</f>
        <v>30434</v>
      </c>
      <c r="E305" s="1">
        <f t="shared" si="30"/>
        <v>29.720703125</v>
      </c>
    </row>
    <row r="306" spans="3:5" x14ac:dyDescent="0.25">
      <c r="C306" s="1">
        <f>51984</f>
        <v>51984</v>
      </c>
      <c r="D306" s="1">
        <f>30570</f>
        <v>30570</v>
      </c>
      <c r="E306" s="1">
        <f>29.853515625</f>
        <v>29.853515625</v>
      </c>
    </row>
    <row r="307" spans="3:5" x14ac:dyDescent="0.25">
      <c r="C307" s="1">
        <f>52176</f>
        <v>52176</v>
      </c>
      <c r="D307" s="1">
        <f>30586</f>
        <v>30586</v>
      </c>
      <c r="E307" s="1">
        <f>29.869140625</f>
        <v>29.869140625</v>
      </c>
    </row>
    <row r="308" spans="3:5" x14ac:dyDescent="0.25">
      <c r="C308" s="1">
        <f>52345</f>
        <v>52345</v>
      </c>
      <c r="D308" s="1">
        <f>30586</f>
        <v>30586</v>
      </c>
      <c r="E308" s="1">
        <f>29.869140625</f>
        <v>29.869140625</v>
      </c>
    </row>
    <row r="309" spans="3:5" x14ac:dyDescent="0.25">
      <c r="C309" s="1">
        <f>52529</f>
        <v>52529</v>
      </c>
      <c r="D309" s="1">
        <f>30586</f>
        <v>30586</v>
      </c>
      <c r="E309" s="1">
        <f>29.869140625</f>
        <v>29.869140625</v>
      </c>
    </row>
    <row r="310" spans="3:5" x14ac:dyDescent="0.25">
      <c r="C310" s="1">
        <f>52691</f>
        <v>52691</v>
      </c>
      <c r="D310" s="1">
        <f>30586</f>
        <v>30586</v>
      </c>
      <c r="E310" s="1">
        <f>29.869140625</f>
        <v>29.869140625</v>
      </c>
    </row>
    <row r="311" spans="3:5" x14ac:dyDescent="0.25">
      <c r="C311" s="1">
        <f>52869</f>
        <v>52869</v>
      </c>
      <c r="D311" s="1">
        <f>30590</f>
        <v>30590</v>
      </c>
      <c r="E311" s="1">
        <f>29.873046875</f>
        <v>29.873046875</v>
      </c>
    </row>
    <row r="312" spans="3:5" x14ac:dyDescent="0.25">
      <c r="C312" s="1">
        <f>53071</f>
        <v>53071</v>
      </c>
      <c r="D312" s="1">
        <f>30442</f>
        <v>30442</v>
      </c>
      <c r="E312" s="1">
        <f>29.728515625</f>
        <v>29.728515625</v>
      </c>
    </row>
    <row r="313" spans="3:5" x14ac:dyDescent="0.25">
      <c r="C313" s="1">
        <f>53222</f>
        <v>53222</v>
      </c>
      <c r="D313" s="1">
        <f>30442</f>
        <v>30442</v>
      </c>
      <c r="E313" s="1">
        <f>29.728515625</f>
        <v>29.728515625</v>
      </c>
    </row>
    <row r="314" spans="3:5" x14ac:dyDescent="0.25">
      <c r="C314" s="1">
        <f>53348</f>
        <v>53348</v>
      </c>
      <c r="D314" s="1">
        <f>30442</f>
        <v>30442</v>
      </c>
      <c r="E314" s="1">
        <f>29.728515625</f>
        <v>29.728515625</v>
      </c>
    </row>
    <row r="315" spans="3:5" x14ac:dyDescent="0.25">
      <c r="C315" s="1">
        <f>53510</f>
        <v>53510</v>
      </c>
      <c r="D315" s="1">
        <f>30562</f>
        <v>30562</v>
      </c>
      <c r="E315" s="1">
        <f>29.845703125</f>
        <v>29.845703125</v>
      </c>
    </row>
    <row r="316" spans="3:5" x14ac:dyDescent="0.25">
      <c r="C316" s="1">
        <f>53666</f>
        <v>53666</v>
      </c>
      <c r="D316" s="1">
        <f>30562</f>
        <v>30562</v>
      </c>
      <c r="E316" s="1">
        <f>29.845703125</f>
        <v>29.845703125</v>
      </c>
    </row>
    <row r="317" spans="3:5" x14ac:dyDescent="0.25">
      <c r="C317" s="1">
        <f>53830</f>
        <v>53830</v>
      </c>
      <c r="D317" s="1">
        <f>30562</f>
        <v>30562</v>
      </c>
      <c r="E317" s="1">
        <f>29.845703125</f>
        <v>29.845703125</v>
      </c>
    </row>
    <row r="318" spans="3:5" x14ac:dyDescent="0.25">
      <c r="C318" s="1">
        <f>54081</f>
        <v>54081</v>
      </c>
      <c r="D318" s="1">
        <f>30598</f>
        <v>30598</v>
      </c>
      <c r="E318" s="1">
        <f>29.880859375</f>
        <v>29.880859375</v>
      </c>
    </row>
    <row r="319" spans="3:5" x14ac:dyDescent="0.25">
      <c r="C319" s="1">
        <f>54346</f>
        <v>54346</v>
      </c>
      <c r="D319" s="1">
        <f>30638</f>
        <v>30638</v>
      </c>
      <c r="E319" s="1">
        <f>29.919921875</f>
        <v>29.919921875</v>
      </c>
    </row>
    <row r="320" spans="3:5" x14ac:dyDescent="0.25">
      <c r="C320" s="1">
        <f>54582</f>
        <v>54582</v>
      </c>
      <c r="D320" s="1">
        <f>30646</f>
        <v>30646</v>
      </c>
      <c r="E320" s="1">
        <f>29.927734375</f>
        <v>29.927734375</v>
      </c>
    </row>
    <row r="321" spans="3:5" x14ac:dyDescent="0.25">
      <c r="C321" s="1">
        <f>54820</f>
        <v>54820</v>
      </c>
      <c r="D321" s="1">
        <f>30646</f>
        <v>30646</v>
      </c>
      <c r="E321" s="1">
        <f>29.927734375</f>
        <v>29.927734375</v>
      </c>
    </row>
    <row r="322" spans="3:5" x14ac:dyDescent="0.25">
      <c r="C322" s="1">
        <f>55076</f>
        <v>55076</v>
      </c>
      <c r="D322" s="1">
        <f>30655</f>
        <v>30655</v>
      </c>
      <c r="E322" s="1">
        <f>29.9365234375</f>
        <v>29.9365234375</v>
      </c>
    </row>
    <row r="323" spans="3:5" x14ac:dyDescent="0.25">
      <c r="C323" s="1">
        <f>55306</f>
        <v>55306</v>
      </c>
      <c r="D323" s="1">
        <f>30663</f>
        <v>30663</v>
      </c>
      <c r="E323" s="1">
        <f>29.9443359375</f>
        <v>29.9443359375</v>
      </c>
    </row>
    <row r="324" spans="3:5" x14ac:dyDescent="0.25">
      <c r="C324" s="1">
        <f>55505</f>
        <v>55505</v>
      </c>
      <c r="D324" s="1">
        <f>30663</f>
        <v>30663</v>
      </c>
      <c r="E324" s="1">
        <f>29.9443359375</f>
        <v>29.9443359375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2016-01-08T15:49:52Z</dcterms:modified>
</cp:coreProperties>
</file>