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73" i="2" l="1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<sst xmlns="http://schemas.openxmlformats.org/spreadsheetml/2006/main" count="9" uniqueCount="9">
  <si>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</si>
  <si>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</si>
  <si>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</si>
  <si>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</si>
  <si>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325(142x)</t>
  </si>
  <si>
    <t>AVERAGE: 170(272x)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</si>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</sst>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Sheet1!$A$2:$A$143</c:f>
              <c:numCache>
                <c:formatCode>General</c:formatCode>
                <c:ptCount val="142"/>
                <c:pt idx="0">
                  <c:v>529</c:v>
                </c:pt>
                <c:pt idx="1">
                  <c:v>848</c:v>
                </c:pt>
                <c:pt idx="2">
                  <c:v>1115</c:v>
                </c:pt>
                <c:pt idx="3">
                  <c:v>1461</c:v>
                </c:pt>
                <c:pt idx="4">
                  <c:v>1783</c:v>
                </c:pt>
                <c:pt idx="5">
                  <c:v>2107</c:v>
                </c:pt>
                <c:pt idx="6">
                  <c:v>2444</c:v>
                </c:pt>
                <c:pt idx="7">
                  <c:v>2792</c:v>
                </c:pt>
                <c:pt idx="8">
                  <c:v>3225</c:v>
                </c:pt>
                <c:pt idx="9">
                  <c:v>3647</c:v>
                </c:pt>
                <c:pt idx="10">
                  <c:v>4055</c:v>
                </c:pt>
                <c:pt idx="11">
                  <c:v>4443</c:v>
                </c:pt>
                <c:pt idx="12">
                  <c:v>4752</c:v>
                </c:pt>
                <c:pt idx="13">
                  <c:v>5066</c:v>
                </c:pt>
                <c:pt idx="14">
                  <c:v>5335</c:v>
                </c:pt>
                <c:pt idx="15">
                  <c:v>5622</c:v>
                </c:pt>
                <c:pt idx="16">
                  <c:v>5911</c:v>
                </c:pt>
                <c:pt idx="17">
                  <c:v>6193</c:v>
                </c:pt>
                <c:pt idx="18">
                  <c:v>6539</c:v>
                </c:pt>
                <c:pt idx="19">
                  <c:v>6860</c:v>
                </c:pt>
                <c:pt idx="20">
                  <c:v>7210</c:v>
                </c:pt>
                <c:pt idx="21">
                  <c:v>7557</c:v>
                </c:pt>
                <c:pt idx="22">
                  <c:v>7913</c:v>
                </c:pt>
                <c:pt idx="23">
                  <c:v>8243</c:v>
                </c:pt>
                <c:pt idx="24">
                  <c:v>8586</c:v>
                </c:pt>
                <c:pt idx="25">
                  <c:v>8934</c:v>
                </c:pt>
                <c:pt idx="26">
                  <c:v>9269</c:v>
                </c:pt>
                <c:pt idx="27">
                  <c:v>9625</c:v>
                </c:pt>
                <c:pt idx="28">
                  <c:v>9946</c:v>
                </c:pt>
                <c:pt idx="29">
                  <c:v>10252</c:v>
                </c:pt>
                <c:pt idx="30">
                  <c:v>10584</c:v>
                </c:pt>
                <c:pt idx="31">
                  <c:v>10889</c:v>
                </c:pt>
                <c:pt idx="32">
                  <c:v>11199</c:v>
                </c:pt>
                <c:pt idx="33">
                  <c:v>11532</c:v>
                </c:pt>
                <c:pt idx="34">
                  <c:v>11868</c:v>
                </c:pt>
                <c:pt idx="35">
                  <c:v>12202</c:v>
                </c:pt>
                <c:pt idx="36">
                  <c:v>12497</c:v>
                </c:pt>
                <c:pt idx="37">
                  <c:v>12794</c:v>
                </c:pt>
                <c:pt idx="38">
                  <c:v>13096</c:v>
                </c:pt>
                <c:pt idx="39">
                  <c:v>13395</c:v>
                </c:pt>
                <c:pt idx="40">
                  <c:v>13702</c:v>
                </c:pt>
                <c:pt idx="41">
                  <c:v>14039</c:v>
                </c:pt>
                <c:pt idx="42">
                  <c:v>14402</c:v>
                </c:pt>
                <c:pt idx="43">
                  <c:v>14763</c:v>
                </c:pt>
                <c:pt idx="44">
                  <c:v>15111</c:v>
                </c:pt>
                <c:pt idx="45">
                  <c:v>15433</c:v>
                </c:pt>
                <c:pt idx="46">
                  <c:v>15702</c:v>
                </c:pt>
                <c:pt idx="47">
                  <c:v>16006</c:v>
                </c:pt>
                <c:pt idx="48">
                  <c:v>16302</c:v>
                </c:pt>
                <c:pt idx="49">
                  <c:v>16597</c:v>
                </c:pt>
                <c:pt idx="50">
                  <c:v>16911</c:v>
                </c:pt>
                <c:pt idx="51">
                  <c:v>17206</c:v>
                </c:pt>
                <c:pt idx="52">
                  <c:v>17502</c:v>
                </c:pt>
                <c:pt idx="53">
                  <c:v>17775</c:v>
                </c:pt>
                <c:pt idx="54">
                  <c:v>18045</c:v>
                </c:pt>
                <c:pt idx="55">
                  <c:v>18330</c:v>
                </c:pt>
                <c:pt idx="56">
                  <c:v>18646</c:v>
                </c:pt>
                <c:pt idx="57">
                  <c:v>18927</c:v>
                </c:pt>
                <c:pt idx="58">
                  <c:v>19196</c:v>
                </c:pt>
                <c:pt idx="59">
                  <c:v>19501</c:v>
                </c:pt>
                <c:pt idx="60">
                  <c:v>19807</c:v>
                </c:pt>
                <c:pt idx="61">
                  <c:v>20145</c:v>
                </c:pt>
                <c:pt idx="62">
                  <c:v>20477</c:v>
                </c:pt>
                <c:pt idx="63">
                  <c:v>20811</c:v>
                </c:pt>
                <c:pt idx="64">
                  <c:v>21147</c:v>
                </c:pt>
                <c:pt idx="65">
                  <c:v>21494</c:v>
                </c:pt>
                <c:pt idx="66">
                  <c:v>21833</c:v>
                </c:pt>
                <c:pt idx="67">
                  <c:v>22131</c:v>
                </c:pt>
                <c:pt idx="68">
                  <c:v>22454</c:v>
                </c:pt>
                <c:pt idx="69">
                  <c:v>22751</c:v>
                </c:pt>
                <c:pt idx="70">
                  <c:v>23078</c:v>
                </c:pt>
                <c:pt idx="71">
                  <c:v>23430</c:v>
                </c:pt>
                <c:pt idx="72">
                  <c:v>23809</c:v>
                </c:pt>
                <c:pt idx="73">
                  <c:v>24170</c:v>
                </c:pt>
                <c:pt idx="74">
                  <c:v>24518</c:v>
                </c:pt>
                <c:pt idx="75">
                  <c:v>24861</c:v>
                </c:pt>
                <c:pt idx="76">
                  <c:v>25222</c:v>
                </c:pt>
                <c:pt idx="77">
                  <c:v>25592</c:v>
                </c:pt>
                <c:pt idx="78">
                  <c:v>25917</c:v>
                </c:pt>
                <c:pt idx="79">
                  <c:v>26205</c:v>
                </c:pt>
                <c:pt idx="80">
                  <c:v>26472</c:v>
                </c:pt>
                <c:pt idx="81">
                  <c:v>26797</c:v>
                </c:pt>
                <c:pt idx="82">
                  <c:v>27154</c:v>
                </c:pt>
                <c:pt idx="83">
                  <c:v>27498</c:v>
                </c:pt>
                <c:pt idx="84">
                  <c:v>27852</c:v>
                </c:pt>
                <c:pt idx="85">
                  <c:v>28201</c:v>
                </c:pt>
                <c:pt idx="86">
                  <c:v>28558</c:v>
                </c:pt>
                <c:pt idx="87">
                  <c:v>28914</c:v>
                </c:pt>
                <c:pt idx="88">
                  <c:v>29242</c:v>
                </c:pt>
                <c:pt idx="89">
                  <c:v>29526</c:v>
                </c:pt>
                <c:pt idx="90">
                  <c:v>29794</c:v>
                </c:pt>
                <c:pt idx="91">
                  <c:v>30145</c:v>
                </c:pt>
                <c:pt idx="92">
                  <c:v>30566</c:v>
                </c:pt>
                <c:pt idx="93">
                  <c:v>30976</c:v>
                </c:pt>
                <c:pt idx="94">
                  <c:v>31376</c:v>
                </c:pt>
                <c:pt idx="95">
                  <c:v>31788</c:v>
                </c:pt>
                <c:pt idx="96">
                  <c:v>32165</c:v>
                </c:pt>
                <c:pt idx="97">
                  <c:v>32504</c:v>
                </c:pt>
                <c:pt idx="98">
                  <c:v>32814</c:v>
                </c:pt>
                <c:pt idx="99">
                  <c:v>33162</c:v>
                </c:pt>
                <c:pt idx="100">
                  <c:v>33495</c:v>
                </c:pt>
                <c:pt idx="101">
                  <c:v>33833</c:v>
                </c:pt>
                <c:pt idx="102">
                  <c:v>34172</c:v>
                </c:pt>
                <c:pt idx="103">
                  <c:v>34529</c:v>
                </c:pt>
                <c:pt idx="104">
                  <c:v>34887</c:v>
                </c:pt>
                <c:pt idx="105">
                  <c:v>35252</c:v>
                </c:pt>
                <c:pt idx="106">
                  <c:v>35614</c:v>
                </c:pt>
                <c:pt idx="107">
                  <c:v>36032</c:v>
                </c:pt>
                <c:pt idx="108">
                  <c:v>36382</c:v>
                </c:pt>
                <c:pt idx="109">
                  <c:v>36672</c:v>
                </c:pt>
                <c:pt idx="110">
                  <c:v>36962</c:v>
                </c:pt>
                <c:pt idx="111">
                  <c:v>37274</c:v>
                </c:pt>
                <c:pt idx="112">
                  <c:v>37607</c:v>
                </c:pt>
                <c:pt idx="113">
                  <c:v>37943</c:v>
                </c:pt>
                <c:pt idx="114">
                  <c:v>38291</c:v>
                </c:pt>
                <c:pt idx="115">
                  <c:v>38651</c:v>
                </c:pt>
                <c:pt idx="116">
                  <c:v>38993</c:v>
                </c:pt>
                <c:pt idx="117">
                  <c:v>39334</c:v>
                </c:pt>
                <c:pt idx="118">
                  <c:v>39694</c:v>
                </c:pt>
                <c:pt idx="119">
                  <c:v>40035</c:v>
                </c:pt>
                <c:pt idx="120">
                  <c:v>40349</c:v>
                </c:pt>
                <c:pt idx="121">
                  <c:v>40661</c:v>
                </c:pt>
                <c:pt idx="122">
                  <c:v>40913</c:v>
                </c:pt>
                <c:pt idx="123">
                  <c:v>41189</c:v>
                </c:pt>
                <c:pt idx="124">
                  <c:v>41510</c:v>
                </c:pt>
                <c:pt idx="125">
                  <c:v>41857</c:v>
                </c:pt>
                <c:pt idx="126">
                  <c:v>42183</c:v>
                </c:pt>
                <c:pt idx="127">
                  <c:v>42447</c:v>
                </c:pt>
                <c:pt idx="128">
                  <c:v>42761</c:v>
                </c:pt>
                <c:pt idx="129">
                  <c:v>43093</c:v>
                </c:pt>
                <c:pt idx="130">
                  <c:v>43347</c:v>
                </c:pt>
                <c:pt idx="131">
                  <c:v>43613</c:v>
                </c:pt>
                <c:pt idx="132">
                  <c:v>43903</c:v>
                </c:pt>
                <c:pt idx="133">
                  <c:v>44161</c:v>
                </c:pt>
                <c:pt idx="134">
                  <c:v>44437</c:v>
                </c:pt>
                <c:pt idx="135">
                  <c:v>44690</c:v>
                </c:pt>
                <c:pt idx="136">
                  <c:v>44989</c:v>
                </c:pt>
                <c:pt idx="137">
                  <c:v>45314</c:v>
                </c:pt>
                <c:pt idx="138">
                  <c:v>45680</c:v>
                </c:pt>
                <c:pt idx="139">
                  <c:v>46025</c:v>
                </c:pt>
                <c:pt idx="140">
                  <c:v>46377</c:v>
                </c:pt>
                <c:pt idx="141">
                  <c:v>46717</c:v>
                </c:pt>
              </c:numCache>
            </c:numRef>
          </c:cat>
          <c:val>
            <c:numRef>
              <c:f>Sheet1!$B$2:$B$143</c:f>
              <c:numCache>
                <c:formatCode>General</c:formatCode>
                <c:ptCount val="142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30</c:v>
                </c:pt>
                <c:pt idx="4">
                  <c:v>26</c:v>
                </c:pt>
                <c:pt idx="5">
                  <c:v>21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24</c:v>
                </c:pt>
                <c:pt idx="35">
                  <c:v>27</c:v>
                </c:pt>
                <c:pt idx="36">
                  <c:v>31</c:v>
                </c:pt>
                <c:pt idx="37">
                  <c:v>26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701840"/>
        <c:axId val="1821431040"/>
      </c:lineChart>
      <c:catAx>
        <c:axId val="169570184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2143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14310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6957018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Sheet1!$C$2:$C$273</c:f>
              <c:numCache>
                <c:formatCode>General</c:formatCode>
                <c:ptCount val="272"/>
                <c:pt idx="0">
                  <c:v>562</c:v>
                </c:pt>
                <c:pt idx="1">
                  <c:v>718</c:v>
                </c:pt>
                <c:pt idx="2">
                  <c:v>870</c:v>
                </c:pt>
                <c:pt idx="3">
                  <c:v>984</c:v>
                </c:pt>
                <c:pt idx="4">
                  <c:v>1140</c:v>
                </c:pt>
                <c:pt idx="5">
                  <c:v>1308</c:v>
                </c:pt>
                <c:pt idx="6">
                  <c:v>1486</c:v>
                </c:pt>
                <c:pt idx="7">
                  <c:v>1630</c:v>
                </c:pt>
                <c:pt idx="8">
                  <c:v>1801</c:v>
                </c:pt>
                <c:pt idx="9">
                  <c:v>1955</c:v>
                </c:pt>
                <c:pt idx="10">
                  <c:v>2145</c:v>
                </c:pt>
                <c:pt idx="11">
                  <c:v>2309</c:v>
                </c:pt>
                <c:pt idx="12">
                  <c:v>2482</c:v>
                </c:pt>
                <c:pt idx="13">
                  <c:v>2634</c:v>
                </c:pt>
                <c:pt idx="14">
                  <c:v>2841</c:v>
                </c:pt>
                <c:pt idx="15">
                  <c:v>3015</c:v>
                </c:pt>
                <c:pt idx="16">
                  <c:v>3209</c:v>
                </c:pt>
                <c:pt idx="17">
                  <c:v>3455</c:v>
                </c:pt>
                <c:pt idx="18">
                  <c:v>3664</c:v>
                </c:pt>
                <c:pt idx="19">
                  <c:v>3839</c:v>
                </c:pt>
                <c:pt idx="20">
                  <c:v>4032</c:v>
                </c:pt>
                <c:pt idx="21">
                  <c:v>4217</c:v>
                </c:pt>
                <c:pt idx="22">
                  <c:v>4418</c:v>
                </c:pt>
                <c:pt idx="23">
                  <c:v>4599</c:v>
                </c:pt>
                <c:pt idx="24">
                  <c:v>4763</c:v>
                </c:pt>
                <c:pt idx="25">
                  <c:v>4953</c:v>
                </c:pt>
                <c:pt idx="26">
                  <c:v>5109</c:v>
                </c:pt>
                <c:pt idx="27">
                  <c:v>5228</c:v>
                </c:pt>
                <c:pt idx="28">
                  <c:v>5404</c:v>
                </c:pt>
                <c:pt idx="29">
                  <c:v>5572</c:v>
                </c:pt>
                <c:pt idx="30">
                  <c:v>5731</c:v>
                </c:pt>
                <c:pt idx="31">
                  <c:v>5896</c:v>
                </c:pt>
                <c:pt idx="32">
                  <c:v>6045</c:v>
                </c:pt>
                <c:pt idx="33">
                  <c:v>6213</c:v>
                </c:pt>
                <c:pt idx="34">
                  <c:v>6383</c:v>
                </c:pt>
                <c:pt idx="35">
                  <c:v>6540</c:v>
                </c:pt>
                <c:pt idx="36">
                  <c:v>6701</c:v>
                </c:pt>
                <c:pt idx="37">
                  <c:v>6893</c:v>
                </c:pt>
                <c:pt idx="38">
                  <c:v>7061</c:v>
                </c:pt>
                <c:pt idx="39">
                  <c:v>7244</c:v>
                </c:pt>
                <c:pt idx="40">
                  <c:v>7392</c:v>
                </c:pt>
                <c:pt idx="41">
                  <c:v>7587</c:v>
                </c:pt>
                <c:pt idx="42">
                  <c:v>7755</c:v>
                </c:pt>
                <c:pt idx="43">
                  <c:v>7934</c:v>
                </c:pt>
                <c:pt idx="44">
                  <c:v>8088</c:v>
                </c:pt>
                <c:pt idx="45">
                  <c:v>8261</c:v>
                </c:pt>
                <c:pt idx="46">
                  <c:v>8415</c:v>
                </c:pt>
                <c:pt idx="47">
                  <c:v>8608</c:v>
                </c:pt>
                <c:pt idx="48">
                  <c:v>8767</c:v>
                </c:pt>
                <c:pt idx="49">
                  <c:v>8935</c:v>
                </c:pt>
                <c:pt idx="50">
                  <c:v>9095</c:v>
                </c:pt>
                <c:pt idx="51">
                  <c:v>9264</c:v>
                </c:pt>
                <c:pt idx="52">
                  <c:v>9433</c:v>
                </c:pt>
                <c:pt idx="53">
                  <c:v>9624</c:v>
                </c:pt>
                <c:pt idx="54">
                  <c:v>9783</c:v>
                </c:pt>
                <c:pt idx="55">
                  <c:v>9937</c:v>
                </c:pt>
                <c:pt idx="56">
                  <c:v>10114</c:v>
                </c:pt>
                <c:pt idx="57">
                  <c:v>10268</c:v>
                </c:pt>
                <c:pt idx="58">
                  <c:v>10427</c:v>
                </c:pt>
                <c:pt idx="59">
                  <c:v>10570</c:v>
                </c:pt>
                <c:pt idx="60">
                  <c:v>10722</c:v>
                </c:pt>
                <c:pt idx="61">
                  <c:v>10905</c:v>
                </c:pt>
                <c:pt idx="62">
                  <c:v>11041</c:v>
                </c:pt>
                <c:pt idx="63">
                  <c:v>11208</c:v>
                </c:pt>
                <c:pt idx="64">
                  <c:v>11386</c:v>
                </c:pt>
                <c:pt idx="65">
                  <c:v>11592</c:v>
                </c:pt>
                <c:pt idx="66">
                  <c:v>11731</c:v>
                </c:pt>
                <c:pt idx="67">
                  <c:v>11901</c:v>
                </c:pt>
                <c:pt idx="68">
                  <c:v>12065</c:v>
                </c:pt>
                <c:pt idx="69">
                  <c:v>12226</c:v>
                </c:pt>
                <c:pt idx="70">
                  <c:v>12397</c:v>
                </c:pt>
                <c:pt idx="71">
                  <c:v>12588</c:v>
                </c:pt>
                <c:pt idx="72">
                  <c:v>12761</c:v>
                </c:pt>
                <c:pt idx="73">
                  <c:v>12926</c:v>
                </c:pt>
                <c:pt idx="74">
                  <c:v>13105</c:v>
                </c:pt>
                <c:pt idx="75">
                  <c:v>13250</c:v>
                </c:pt>
                <c:pt idx="76">
                  <c:v>13411</c:v>
                </c:pt>
                <c:pt idx="77">
                  <c:v>13556</c:v>
                </c:pt>
                <c:pt idx="78">
                  <c:v>13727</c:v>
                </c:pt>
                <c:pt idx="79">
                  <c:v>13880</c:v>
                </c:pt>
                <c:pt idx="80">
                  <c:v>14091</c:v>
                </c:pt>
                <c:pt idx="81">
                  <c:v>14237</c:v>
                </c:pt>
                <c:pt idx="82">
                  <c:v>14430</c:v>
                </c:pt>
                <c:pt idx="83">
                  <c:v>14599</c:v>
                </c:pt>
                <c:pt idx="84">
                  <c:v>14778</c:v>
                </c:pt>
                <c:pt idx="85">
                  <c:v>14957</c:v>
                </c:pt>
                <c:pt idx="86">
                  <c:v>15138</c:v>
                </c:pt>
                <c:pt idx="87">
                  <c:v>15338</c:v>
                </c:pt>
                <c:pt idx="88">
                  <c:v>15494</c:v>
                </c:pt>
                <c:pt idx="89">
                  <c:v>15652</c:v>
                </c:pt>
                <c:pt idx="90">
                  <c:v>15824</c:v>
                </c:pt>
                <c:pt idx="91">
                  <c:v>15993</c:v>
                </c:pt>
                <c:pt idx="92">
                  <c:v>16161</c:v>
                </c:pt>
                <c:pt idx="93">
                  <c:v>16337</c:v>
                </c:pt>
                <c:pt idx="94">
                  <c:v>16456</c:v>
                </c:pt>
                <c:pt idx="95">
                  <c:v>16631</c:v>
                </c:pt>
                <c:pt idx="96">
                  <c:v>16792</c:v>
                </c:pt>
                <c:pt idx="97">
                  <c:v>16958</c:v>
                </c:pt>
                <c:pt idx="98">
                  <c:v>17090</c:v>
                </c:pt>
                <c:pt idx="99">
                  <c:v>17261</c:v>
                </c:pt>
                <c:pt idx="100">
                  <c:v>17390</c:v>
                </c:pt>
                <c:pt idx="101">
                  <c:v>17562</c:v>
                </c:pt>
                <c:pt idx="102">
                  <c:v>17679</c:v>
                </c:pt>
                <c:pt idx="103">
                  <c:v>17854</c:v>
                </c:pt>
                <c:pt idx="104">
                  <c:v>18002</c:v>
                </c:pt>
                <c:pt idx="105">
                  <c:v>18165</c:v>
                </c:pt>
                <c:pt idx="106">
                  <c:v>18336</c:v>
                </c:pt>
                <c:pt idx="107">
                  <c:v>18524</c:v>
                </c:pt>
                <c:pt idx="108">
                  <c:v>18705</c:v>
                </c:pt>
                <c:pt idx="109">
                  <c:v>18842</c:v>
                </c:pt>
                <c:pt idx="110">
                  <c:v>19003</c:v>
                </c:pt>
                <c:pt idx="111">
                  <c:v>19173</c:v>
                </c:pt>
                <c:pt idx="112">
                  <c:v>19340</c:v>
                </c:pt>
                <c:pt idx="113">
                  <c:v>19511</c:v>
                </c:pt>
                <c:pt idx="114">
                  <c:v>19672</c:v>
                </c:pt>
                <c:pt idx="115">
                  <c:v>19840</c:v>
                </c:pt>
                <c:pt idx="116">
                  <c:v>19985</c:v>
                </c:pt>
                <c:pt idx="117">
                  <c:v>20162</c:v>
                </c:pt>
                <c:pt idx="118">
                  <c:v>20297</c:v>
                </c:pt>
                <c:pt idx="119">
                  <c:v>20487</c:v>
                </c:pt>
                <c:pt idx="120">
                  <c:v>20645</c:v>
                </c:pt>
                <c:pt idx="121">
                  <c:v>20835</c:v>
                </c:pt>
                <c:pt idx="122">
                  <c:v>20994</c:v>
                </c:pt>
                <c:pt idx="123">
                  <c:v>21187</c:v>
                </c:pt>
                <c:pt idx="124">
                  <c:v>21345</c:v>
                </c:pt>
                <c:pt idx="125">
                  <c:v>21535</c:v>
                </c:pt>
                <c:pt idx="126">
                  <c:v>21688</c:v>
                </c:pt>
                <c:pt idx="127">
                  <c:v>21867</c:v>
                </c:pt>
                <c:pt idx="128">
                  <c:v>21999</c:v>
                </c:pt>
                <c:pt idx="129">
                  <c:v>22161</c:v>
                </c:pt>
                <c:pt idx="130">
                  <c:v>22316</c:v>
                </c:pt>
                <c:pt idx="131">
                  <c:v>22481</c:v>
                </c:pt>
                <c:pt idx="132">
                  <c:v>22610</c:v>
                </c:pt>
                <c:pt idx="133">
                  <c:v>22787</c:v>
                </c:pt>
                <c:pt idx="134">
                  <c:v>22930</c:v>
                </c:pt>
                <c:pt idx="135">
                  <c:v>23112</c:v>
                </c:pt>
                <c:pt idx="136">
                  <c:v>23266</c:v>
                </c:pt>
                <c:pt idx="137">
                  <c:v>23458</c:v>
                </c:pt>
                <c:pt idx="138">
                  <c:v>23652</c:v>
                </c:pt>
                <c:pt idx="139">
                  <c:v>23841</c:v>
                </c:pt>
                <c:pt idx="140">
                  <c:v>24012</c:v>
                </c:pt>
                <c:pt idx="141">
                  <c:v>24194</c:v>
                </c:pt>
                <c:pt idx="142">
                  <c:v>24369</c:v>
                </c:pt>
                <c:pt idx="143">
                  <c:v>24539</c:v>
                </c:pt>
                <c:pt idx="144">
                  <c:v>24698</c:v>
                </c:pt>
                <c:pt idx="145">
                  <c:v>24869</c:v>
                </c:pt>
                <c:pt idx="146">
                  <c:v>25058</c:v>
                </c:pt>
                <c:pt idx="147">
                  <c:v>25232</c:v>
                </c:pt>
                <c:pt idx="148">
                  <c:v>25461</c:v>
                </c:pt>
                <c:pt idx="149">
                  <c:v>25635</c:v>
                </c:pt>
                <c:pt idx="150">
                  <c:v>25806</c:v>
                </c:pt>
                <c:pt idx="151">
                  <c:v>25966</c:v>
                </c:pt>
                <c:pt idx="152">
                  <c:v>26096</c:v>
                </c:pt>
                <c:pt idx="153">
                  <c:v>26276</c:v>
                </c:pt>
                <c:pt idx="154">
                  <c:v>26447</c:v>
                </c:pt>
                <c:pt idx="155">
                  <c:v>26648</c:v>
                </c:pt>
                <c:pt idx="156">
                  <c:v>26838</c:v>
                </c:pt>
                <c:pt idx="157">
                  <c:v>27001</c:v>
                </c:pt>
                <c:pt idx="158">
                  <c:v>27198</c:v>
                </c:pt>
                <c:pt idx="159">
                  <c:v>27353</c:v>
                </c:pt>
                <c:pt idx="160">
                  <c:v>27536</c:v>
                </c:pt>
                <c:pt idx="161">
                  <c:v>27696</c:v>
                </c:pt>
                <c:pt idx="162">
                  <c:v>27873</c:v>
                </c:pt>
                <c:pt idx="163">
                  <c:v>28030</c:v>
                </c:pt>
                <c:pt idx="164">
                  <c:v>28212</c:v>
                </c:pt>
                <c:pt idx="165">
                  <c:v>28419</c:v>
                </c:pt>
                <c:pt idx="166">
                  <c:v>28600</c:v>
                </c:pt>
                <c:pt idx="167">
                  <c:v>28765</c:v>
                </c:pt>
                <c:pt idx="168">
                  <c:v>28938</c:v>
                </c:pt>
                <c:pt idx="169">
                  <c:v>29153</c:v>
                </c:pt>
                <c:pt idx="170">
                  <c:v>29316</c:v>
                </c:pt>
                <c:pt idx="171">
                  <c:v>29432</c:v>
                </c:pt>
                <c:pt idx="172">
                  <c:v>29593</c:v>
                </c:pt>
                <c:pt idx="173">
                  <c:v>29766</c:v>
                </c:pt>
                <c:pt idx="174">
                  <c:v>29941</c:v>
                </c:pt>
                <c:pt idx="175">
                  <c:v>30136</c:v>
                </c:pt>
                <c:pt idx="176">
                  <c:v>30323</c:v>
                </c:pt>
                <c:pt idx="177">
                  <c:v>30571</c:v>
                </c:pt>
                <c:pt idx="178">
                  <c:v>30756</c:v>
                </c:pt>
                <c:pt idx="179">
                  <c:v>30957</c:v>
                </c:pt>
                <c:pt idx="180">
                  <c:v>31161</c:v>
                </c:pt>
                <c:pt idx="181">
                  <c:v>31366</c:v>
                </c:pt>
                <c:pt idx="182">
                  <c:v>31556</c:v>
                </c:pt>
                <c:pt idx="183">
                  <c:v>31758</c:v>
                </c:pt>
                <c:pt idx="184">
                  <c:v>31957</c:v>
                </c:pt>
                <c:pt idx="185">
                  <c:v>32155</c:v>
                </c:pt>
                <c:pt idx="186">
                  <c:v>32361</c:v>
                </c:pt>
                <c:pt idx="187">
                  <c:v>32520</c:v>
                </c:pt>
                <c:pt idx="188">
                  <c:v>32686</c:v>
                </c:pt>
                <c:pt idx="189">
                  <c:v>32861</c:v>
                </c:pt>
                <c:pt idx="190">
                  <c:v>33020</c:v>
                </c:pt>
                <c:pt idx="191">
                  <c:v>33186</c:v>
                </c:pt>
                <c:pt idx="192">
                  <c:v>33348</c:v>
                </c:pt>
                <c:pt idx="193">
                  <c:v>33506</c:v>
                </c:pt>
                <c:pt idx="194">
                  <c:v>33667</c:v>
                </c:pt>
                <c:pt idx="195">
                  <c:v>33856</c:v>
                </c:pt>
                <c:pt idx="196">
                  <c:v>34021</c:v>
                </c:pt>
                <c:pt idx="197">
                  <c:v>34220</c:v>
                </c:pt>
                <c:pt idx="198">
                  <c:v>34360</c:v>
                </c:pt>
                <c:pt idx="199">
                  <c:v>34538</c:v>
                </c:pt>
                <c:pt idx="200">
                  <c:v>34715</c:v>
                </c:pt>
                <c:pt idx="201">
                  <c:v>34897</c:v>
                </c:pt>
                <c:pt idx="202">
                  <c:v>35075</c:v>
                </c:pt>
                <c:pt idx="203">
                  <c:v>35284</c:v>
                </c:pt>
                <c:pt idx="204">
                  <c:v>35435</c:v>
                </c:pt>
                <c:pt idx="205">
                  <c:v>35610</c:v>
                </c:pt>
                <c:pt idx="206">
                  <c:v>35798</c:v>
                </c:pt>
                <c:pt idx="207">
                  <c:v>36023</c:v>
                </c:pt>
                <c:pt idx="208">
                  <c:v>36232</c:v>
                </c:pt>
                <c:pt idx="209">
                  <c:v>36397</c:v>
                </c:pt>
                <c:pt idx="210">
                  <c:v>36534</c:v>
                </c:pt>
                <c:pt idx="211">
                  <c:v>36700</c:v>
                </c:pt>
                <c:pt idx="212">
                  <c:v>36833</c:v>
                </c:pt>
                <c:pt idx="213">
                  <c:v>37005</c:v>
                </c:pt>
                <c:pt idx="214">
                  <c:v>37134</c:v>
                </c:pt>
                <c:pt idx="215">
                  <c:v>37332</c:v>
                </c:pt>
                <c:pt idx="216">
                  <c:v>37484</c:v>
                </c:pt>
                <c:pt idx="217">
                  <c:v>37668</c:v>
                </c:pt>
                <c:pt idx="218">
                  <c:v>37812</c:v>
                </c:pt>
                <c:pt idx="219">
                  <c:v>37999</c:v>
                </c:pt>
                <c:pt idx="220">
                  <c:v>38152</c:v>
                </c:pt>
                <c:pt idx="221">
                  <c:v>38325</c:v>
                </c:pt>
                <c:pt idx="222">
                  <c:v>38490</c:v>
                </c:pt>
                <c:pt idx="223">
                  <c:v>38677</c:v>
                </c:pt>
                <c:pt idx="224">
                  <c:v>38831</c:v>
                </c:pt>
                <c:pt idx="225">
                  <c:v>39017</c:v>
                </c:pt>
                <c:pt idx="226">
                  <c:v>39176</c:v>
                </c:pt>
                <c:pt idx="227">
                  <c:v>39355</c:v>
                </c:pt>
                <c:pt idx="228">
                  <c:v>39545</c:v>
                </c:pt>
                <c:pt idx="229">
                  <c:v>39749</c:v>
                </c:pt>
                <c:pt idx="230">
                  <c:v>39890</c:v>
                </c:pt>
                <c:pt idx="231">
                  <c:v>40072</c:v>
                </c:pt>
                <c:pt idx="232">
                  <c:v>40225</c:v>
                </c:pt>
                <c:pt idx="233">
                  <c:v>40399</c:v>
                </c:pt>
                <c:pt idx="234">
                  <c:v>40559</c:v>
                </c:pt>
                <c:pt idx="235">
                  <c:v>40721</c:v>
                </c:pt>
                <c:pt idx="236">
                  <c:v>40838</c:v>
                </c:pt>
                <c:pt idx="237">
                  <c:v>41012</c:v>
                </c:pt>
                <c:pt idx="238">
                  <c:v>41185</c:v>
                </c:pt>
                <c:pt idx="239">
                  <c:v>41344</c:v>
                </c:pt>
                <c:pt idx="240">
                  <c:v>41544</c:v>
                </c:pt>
                <c:pt idx="241">
                  <c:v>41714</c:v>
                </c:pt>
                <c:pt idx="242">
                  <c:v>41935</c:v>
                </c:pt>
                <c:pt idx="243">
                  <c:v>42098</c:v>
                </c:pt>
                <c:pt idx="244">
                  <c:v>42283</c:v>
                </c:pt>
                <c:pt idx="245">
                  <c:v>42456</c:v>
                </c:pt>
                <c:pt idx="246">
                  <c:v>42612</c:v>
                </c:pt>
                <c:pt idx="247">
                  <c:v>42789</c:v>
                </c:pt>
                <c:pt idx="248">
                  <c:v>42973</c:v>
                </c:pt>
                <c:pt idx="249">
                  <c:v>43152</c:v>
                </c:pt>
                <c:pt idx="250">
                  <c:v>43274</c:v>
                </c:pt>
                <c:pt idx="251">
                  <c:v>43454</c:v>
                </c:pt>
                <c:pt idx="252">
                  <c:v>43637</c:v>
                </c:pt>
                <c:pt idx="253">
                  <c:v>43819</c:v>
                </c:pt>
                <c:pt idx="254">
                  <c:v>43984</c:v>
                </c:pt>
                <c:pt idx="255">
                  <c:v>44141</c:v>
                </c:pt>
                <c:pt idx="256">
                  <c:v>44316</c:v>
                </c:pt>
                <c:pt idx="257">
                  <c:v>44502</c:v>
                </c:pt>
                <c:pt idx="258">
                  <c:v>44653</c:v>
                </c:pt>
                <c:pt idx="259">
                  <c:v>44832</c:v>
                </c:pt>
                <c:pt idx="260">
                  <c:v>45016</c:v>
                </c:pt>
                <c:pt idx="261">
                  <c:v>45178</c:v>
                </c:pt>
                <c:pt idx="262">
                  <c:v>45357</c:v>
                </c:pt>
                <c:pt idx="263">
                  <c:v>45564</c:v>
                </c:pt>
                <c:pt idx="264">
                  <c:v>45734</c:v>
                </c:pt>
                <c:pt idx="265">
                  <c:v>45877</c:v>
                </c:pt>
                <c:pt idx="266">
                  <c:v>46052</c:v>
                </c:pt>
                <c:pt idx="267">
                  <c:v>46218</c:v>
                </c:pt>
                <c:pt idx="268">
                  <c:v>46386</c:v>
                </c:pt>
                <c:pt idx="269">
                  <c:v>46550</c:v>
                </c:pt>
                <c:pt idx="270">
                  <c:v>46681</c:v>
                </c:pt>
                <c:pt idx="271">
                  <c:v>46832</c:v>
                </c:pt>
              </c:numCache>
            </c:numRef>
          </c:cat>
          <c:val>
            <c:numRef>
              <c:f>Sheet1!$E$2:$E$273</c:f>
              <c:numCache>
                <c:formatCode>General</c:formatCode>
                <c:ptCount val="272"/>
                <c:pt idx="0">
                  <c:v>4.583984375</c:v>
                </c:pt>
                <c:pt idx="1">
                  <c:v>6.0732421875</c:v>
                </c:pt>
                <c:pt idx="2">
                  <c:v>6.8310546875</c:v>
                </c:pt>
                <c:pt idx="3">
                  <c:v>7.4130859375</c:v>
                </c:pt>
                <c:pt idx="4">
                  <c:v>8.1376953125</c:v>
                </c:pt>
                <c:pt idx="5">
                  <c:v>9.39453125</c:v>
                </c:pt>
                <c:pt idx="6">
                  <c:v>10.240234375</c:v>
                </c:pt>
                <c:pt idx="7">
                  <c:v>10.744140625</c:v>
                </c:pt>
                <c:pt idx="8">
                  <c:v>10.9375</c:v>
                </c:pt>
                <c:pt idx="9">
                  <c:v>13.09375</c:v>
                </c:pt>
                <c:pt idx="10">
                  <c:v>15.5224609375</c:v>
                </c:pt>
                <c:pt idx="11">
                  <c:v>17.63671875</c:v>
                </c:pt>
                <c:pt idx="12">
                  <c:v>17.63671875</c:v>
                </c:pt>
                <c:pt idx="13">
                  <c:v>17.63671875</c:v>
                </c:pt>
                <c:pt idx="14">
                  <c:v>17.65625</c:v>
                </c:pt>
                <c:pt idx="15">
                  <c:v>17.65625</c:v>
                </c:pt>
                <c:pt idx="16">
                  <c:v>17.66015625</c:v>
                </c:pt>
                <c:pt idx="17">
                  <c:v>17.833984375</c:v>
                </c:pt>
                <c:pt idx="18">
                  <c:v>17.845703125</c:v>
                </c:pt>
                <c:pt idx="19">
                  <c:v>17.845703125</c:v>
                </c:pt>
                <c:pt idx="20">
                  <c:v>17.845703125</c:v>
                </c:pt>
                <c:pt idx="21">
                  <c:v>17.845703125</c:v>
                </c:pt>
                <c:pt idx="22">
                  <c:v>17.720703125</c:v>
                </c:pt>
                <c:pt idx="23">
                  <c:v>17.732421875</c:v>
                </c:pt>
                <c:pt idx="24">
                  <c:v>18.0078125</c:v>
                </c:pt>
                <c:pt idx="25">
                  <c:v>18.7470703125</c:v>
                </c:pt>
                <c:pt idx="26">
                  <c:v>18.8564453125</c:v>
                </c:pt>
                <c:pt idx="27">
                  <c:v>18.8564453125</c:v>
                </c:pt>
                <c:pt idx="28">
                  <c:v>18.8525390625</c:v>
                </c:pt>
                <c:pt idx="29">
                  <c:v>18.8525390625</c:v>
                </c:pt>
                <c:pt idx="30">
                  <c:v>18.853515625</c:v>
                </c:pt>
                <c:pt idx="31">
                  <c:v>18.8525390625</c:v>
                </c:pt>
                <c:pt idx="32">
                  <c:v>18.8525390625</c:v>
                </c:pt>
                <c:pt idx="33">
                  <c:v>18.8525390625</c:v>
                </c:pt>
                <c:pt idx="34">
                  <c:v>18.8525390625</c:v>
                </c:pt>
                <c:pt idx="35">
                  <c:v>18.8525390625</c:v>
                </c:pt>
                <c:pt idx="36">
                  <c:v>18.8525390625</c:v>
                </c:pt>
                <c:pt idx="37">
                  <c:v>18.8525390625</c:v>
                </c:pt>
                <c:pt idx="38">
                  <c:v>18.8525390625</c:v>
                </c:pt>
                <c:pt idx="39">
                  <c:v>18.8525390625</c:v>
                </c:pt>
                <c:pt idx="40">
                  <c:v>18.8525390625</c:v>
                </c:pt>
                <c:pt idx="41">
                  <c:v>18.8525390625</c:v>
                </c:pt>
                <c:pt idx="42">
                  <c:v>18.8525390625</c:v>
                </c:pt>
                <c:pt idx="43">
                  <c:v>18.8525390625</c:v>
                </c:pt>
                <c:pt idx="44">
                  <c:v>18.8525390625</c:v>
                </c:pt>
                <c:pt idx="45">
                  <c:v>18.8525390625</c:v>
                </c:pt>
                <c:pt idx="46">
                  <c:v>18.8525390625</c:v>
                </c:pt>
                <c:pt idx="47">
                  <c:v>18.8525390625</c:v>
                </c:pt>
                <c:pt idx="48">
                  <c:v>18.8525390625</c:v>
                </c:pt>
                <c:pt idx="49">
                  <c:v>18.8525390625</c:v>
                </c:pt>
                <c:pt idx="50">
                  <c:v>18.8525390625</c:v>
                </c:pt>
                <c:pt idx="51">
                  <c:v>18.8525390625</c:v>
                </c:pt>
                <c:pt idx="52">
                  <c:v>18.8525390625</c:v>
                </c:pt>
                <c:pt idx="53">
                  <c:v>18.8525390625</c:v>
                </c:pt>
                <c:pt idx="54">
                  <c:v>18.8525390625</c:v>
                </c:pt>
                <c:pt idx="55">
                  <c:v>18.8525390625</c:v>
                </c:pt>
                <c:pt idx="56">
                  <c:v>18.8525390625</c:v>
                </c:pt>
                <c:pt idx="57">
                  <c:v>18.8525390625</c:v>
                </c:pt>
                <c:pt idx="58">
                  <c:v>18.8525390625</c:v>
                </c:pt>
                <c:pt idx="59">
                  <c:v>18.8525390625</c:v>
                </c:pt>
                <c:pt idx="60">
                  <c:v>18.8525390625</c:v>
                </c:pt>
                <c:pt idx="61">
                  <c:v>18.8525390625</c:v>
                </c:pt>
                <c:pt idx="62">
                  <c:v>18.8525390625</c:v>
                </c:pt>
                <c:pt idx="63">
                  <c:v>18.8525390625</c:v>
                </c:pt>
                <c:pt idx="64">
                  <c:v>18.8525390625</c:v>
                </c:pt>
                <c:pt idx="65">
                  <c:v>19.0009765625</c:v>
                </c:pt>
                <c:pt idx="66">
                  <c:v>19.2861328125</c:v>
                </c:pt>
                <c:pt idx="67">
                  <c:v>19.82421875</c:v>
                </c:pt>
                <c:pt idx="68">
                  <c:v>19.9375</c:v>
                </c:pt>
                <c:pt idx="69">
                  <c:v>20.61328125</c:v>
                </c:pt>
                <c:pt idx="70">
                  <c:v>22.5791015625</c:v>
                </c:pt>
                <c:pt idx="71">
                  <c:v>23.1103515625</c:v>
                </c:pt>
                <c:pt idx="72">
                  <c:v>23.6650390625</c:v>
                </c:pt>
                <c:pt idx="73">
                  <c:v>24.08984375</c:v>
                </c:pt>
                <c:pt idx="74">
                  <c:v>25.291015625</c:v>
                </c:pt>
                <c:pt idx="75">
                  <c:v>25.3857421875</c:v>
                </c:pt>
                <c:pt idx="76">
                  <c:v>25.3857421875</c:v>
                </c:pt>
                <c:pt idx="77">
                  <c:v>25.3857421875</c:v>
                </c:pt>
                <c:pt idx="78">
                  <c:v>25.3857421875</c:v>
                </c:pt>
                <c:pt idx="79">
                  <c:v>25.3857421875</c:v>
                </c:pt>
                <c:pt idx="80">
                  <c:v>25.4833984375</c:v>
                </c:pt>
                <c:pt idx="81">
                  <c:v>25.4833984375</c:v>
                </c:pt>
                <c:pt idx="82">
                  <c:v>25.4833984375</c:v>
                </c:pt>
                <c:pt idx="83">
                  <c:v>25.4833984375</c:v>
                </c:pt>
                <c:pt idx="84">
                  <c:v>25.4833984375</c:v>
                </c:pt>
                <c:pt idx="85">
                  <c:v>25.4833984375</c:v>
                </c:pt>
                <c:pt idx="86">
                  <c:v>25.505859375</c:v>
                </c:pt>
                <c:pt idx="87">
                  <c:v>25.701171875</c:v>
                </c:pt>
                <c:pt idx="88">
                  <c:v>25.43359375</c:v>
                </c:pt>
                <c:pt idx="89">
                  <c:v>25.462890625</c:v>
                </c:pt>
                <c:pt idx="90">
                  <c:v>25.46484375</c:v>
                </c:pt>
                <c:pt idx="91">
                  <c:v>25.462890625</c:v>
                </c:pt>
                <c:pt idx="92">
                  <c:v>25.462890625</c:v>
                </c:pt>
                <c:pt idx="93">
                  <c:v>25.462890625</c:v>
                </c:pt>
                <c:pt idx="94">
                  <c:v>25.462890625</c:v>
                </c:pt>
                <c:pt idx="95">
                  <c:v>27.193359375</c:v>
                </c:pt>
                <c:pt idx="96">
                  <c:v>27.193359375</c:v>
                </c:pt>
                <c:pt idx="97">
                  <c:v>27.193359375</c:v>
                </c:pt>
                <c:pt idx="98">
                  <c:v>27.193359375</c:v>
                </c:pt>
                <c:pt idx="99">
                  <c:v>27.193359375</c:v>
                </c:pt>
                <c:pt idx="100">
                  <c:v>27.193359375</c:v>
                </c:pt>
                <c:pt idx="101">
                  <c:v>27.193359375</c:v>
                </c:pt>
                <c:pt idx="102">
                  <c:v>27.193359375</c:v>
                </c:pt>
                <c:pt idx="103">
                  <c:v>27.1953125</c:v>
                </c:pt>
                <c:pt idx="104">
                  <c:v>27.193359375</c:v>
                </c:pt>
                <c:pt idx="105">
                  <c:v>27.1953125</c:v>
                </c:pt>
                <c:pt idx="106">
                  <c:v>27.193359375</c:v>
                </c:pt>
                <c:pt idx="107">
                  <c:v>27.228515625</c:v>
                </c:pt>
                <c:pt idx="108">
                  <c:v>27.384765625</c:v>
                </c:pt>
                <c:pt idx="109">
                  <c:v>27.384765625</c:v>
                </c:pt>
                <c:pt idx="110">
                  <c:v>27.38671875</c:v>
                </c:pt>
                <c:pt idx="111">
                  <c:v>27.384765625</c:v>
                </c:pt>
                <c:pt idx="112">
                  <c:v>27.38671875</c:v>
                </c:pt>
                <c:pt idx="113">
                  <c:v>27.384765625</c:v>
                </c:pt>
                <c:pt idx="114">
                  <c:v>27.384765625</c:v>
                </c:pt>
                <c:pt idx="115">
                  <c:v>27.384765625</c:v>
                </c:pt>
                <c:pt idx="116">
                  <c:v>27.384765625</c:v>
                </c:pt>
                <c:pt idx="117">
                  <c:v>27.384765625</c:v>
                </c:pt>
                <c:pt idx="118">
                  <c:v>27.384765625</c:v>
                </c:pt>
                <c:pt idx="119">
                  <c:v>27.384765625</c:v>
                </c:pt>
                <c:pt idx="120">
                  <c:v>27.384765625</c:v>
                </c:pt>
                <c:pt idx="121">
                  <c:v>27.384765625</c:v>
                </c:pt>
                <c:pt idx="122">
                  <c:v>27.384765625</c:v>
                </c:pt>
                <c:pt idx="123">
                  <c:v>27.384765625</c:v>
                </c:pt>
                <c:pt idx="124">
                  <c:v>27.384765625</c:v>
                </c:pt>
                <c:pt idx="125">
                  <c:v>27.384765625</c:v>
                </c:pt>
                <c:pt idx="126">
                  <c:v>27.384765625</c:v>
                </c:pt>
                <c:pt idx="127">
                  <c:v>27.384765625</c:v>
                </c:pt>
                <c:pt idx="128">
                  <c:v>27.384765625</c:v>
                </c:pt>
                <c:pt idx="129">
                  <c:v>27.408203125</c:v>
                </c:pt>
                <c:pt idx="130">
                  <c:v>27.232421875</c:v>
                </c:pt>
                <c:pt idx="131">
                  <c:v>27.2412109375</c:v>
                </c:pt>
                <c:pt idx="132">
                  <c:v>27.2412109375</c:v>
                </c:pt>
                <c:pt idx="133">
                  <c:v>27.2412109375</c:v>
                </c:pt>
                <c:pt idx="134">
                  <c:v>27.2412109375</c:v>
                </c:pt>
                <c:pt idx="135">
                  <c:v>27.2412109375</c:v>
                </c:pt>
                <c:pt idx="136">
                  <c:v>27.2412109375</c:v>
                </c:pt>
                <c:pt idx="137">
                  <c:v>27.4091796875</c:v>
                </c:pt>
                <c:pt idx="138">
                  <c:v>27.4208984375</c:v>
                </c:pt>
                <c:pt idx="139">
                  <c:v>27.4208984375</c:v>
                </c:pt>
                <c:pt idx="140">
                  <c:v>27.4208984375</c:v>
                </c:pt>
                <c:pt idx="141">
                  <c:v>27.4208984375</c:v>
                </c:pt>
                <c:pt idx="142">
                  <c:v>27.4208984375</c:v>
                </c:pt>
                <c:pt idx="143">
                  <c:v>27.4208984375</c:v>
                </c:pt>
                <c:pt idx="144">
                  <c:v>27.4208984375</c:v>
                </c:pt>
                <c:pt idx="145">
                  <c:v>27.4208984375</c:v>
                </c:pt>
                <c:pt idx="146">
                  <c:v>27.4208984375</c:v>
                </c:pt>
                <c:pt idx="147">
                  <c:v>27.4208984375</c:v>
                </c:pt>
                <c:pt idx="148">
                  <c:v>27.4208984375</c:v>
                </c:pt>
                <c:pt idx="149">
                  <c:v>27.4208984375</c:v>
                </c:pt>
                <c:pt idx="150">
                  <c:v>27.2529296875</c:v>
                </c:pt>
                <c:pt idx="151">
                  <c:v>27.2529296875</c:v>
                </c:pt>
                <c:pt idx="152">
                  <c:v>27.2529296875</c:v>
                </c:pt>
                <c:pt idx="153">
                  <c:v>27.3701171875</c:v>
                </c:pt>
                <c:pt idx="154">
                  <c:v>27.3701171875</c:v>
                </c:pt>
                <c:pt idx="155">
                  <c:v>27.3701171875</c:v>
                </c:pt>
                <c:pt idx="156">
                  <c:v>27.4052734375</c:v>
                </c:pt>
                <c:pt idx="157">
                  <c:v>27.4287109375</c:v>
                </c:pt>
                <c:pt idx="158">
                  <c:v>27.4365234375</c:v>
                </c:pt>
                <c:pt idx="159">
                  <c:v>27.4404296875</c:v>
                </c:pt>
                <c:pt idx="160">
                  <c:v>27.4404296875</c:v>
                </c:pt>
                <c:pt idx="161">
                  <c:v>27.4404296875</c:v>
                </c:pt>
                <c:pt idx="162">
                  <c:v>27.4404296875</c:v>
                </c:pt>
                <c:pt idx="163">
                  <c:v>27.4404296875</c:v>
                </c:pt>
                <c:pt idx="164">
                  <c:v>27.4404296875</c:v>
                </c:pt>
                <c:pt idx="165">
                  <c:v>27.4404296875</c:v>
                </c:pt>
                <c:pt idx="166">
                  <c:v>27.4404296875</c:v>
                </c:pt>
                <c:pt idx="167">
                  <c:v>27.4404296875</c:v>
                </c:pt>
                <c:pt idx="168">
                  <c:v>27.4404296875</c:v>
                </c:pt>
                <c:pt idx="169">
                  <c:v>27.5068359375</c:v>
                </c:pt>
                <c:pt idx="170">
                  <c:v>27.6416015625</c:v>
                </c:pt>
                <c:pt idx="171">
                  <c:v>27.6396484375</c:v>
                </c:pt>
                <c:pt idx="172">
                  <c:v>27.7412109375</c:v>
                </c:pt>
                <c:pt idx="173">
                  <c:v>27.7412109375</c:v>
                </c:pt>
                <c:pt idx="174">
                  <c:v>27.7431640625</c:v>
                </c:pt>
                <c:pt idx="175">
                  <c:v>27.7412109375</c:v>
                </c:pt>
                <c:pt idx="176">
                  <c:v>27.7421875</c:v>
                </c:pt>
                <c:pt idx="177">
                  <c:v>27.8349609375</c:v>
                </c:pt>
                <c:pt idx="178">
                  <c:v>27.8388671875</c:v>
                </c:pt>
                <c:pt idx="179">
                  <c:v>27.8388671875</c:v>
                </c:pt>
                <c:pt idx="180">
                  <c:v>27.8388671875</c:v>
                </c:pt>
                <c:pt idx="181">
                  <c:v>27.8388671875</c:v>
                </c:pt>
                <c:pt idx="182">
                  <c:v>27.83984375</c:v>
                </c:pt>
                <c:pt idx="183">
                  <c:v>27.8388671875</c:v>
                </c:pt>
                <c:pt idx="184">
                  <c:v>27.8388671875</c:v>
                </c:pt>
                <c:pt idx="185">
                  <c:v>27.8388671875</c:v>
                </c:pt>
                <c:pt idx="186">
                  <c:v>27.83984375</c:v>
                </c:pt>
                <c:pt idx="187">
                  <c:v>27.8388671875</c:v>
                </c:pt>
                <c:pt idx="188">
                  <c:v>28.9560546875</c:v>
                </c:pt>
                <c:pt idx="189">
                  <c:v>28.9638671875</c:v>
                </c:pt>
                <c:pt idx="190">
                  <c:v>29.5224609375</c:v>
                </c:pt>
                <c:pt idx="191">
                  <c:v>29.5224609375</c:v>
                </c:pt>
                <c:pt idx="192">
                  <c:v>29.5224609375</c:v>
                </c:pt>
                <c:pt idx="193">
                  <c:v>29.5224609375</c:v>
                </c:pt>
                <c:pt idx="194">
                  <c:v>29.5224609375</c:v>
                </c:pt>
                <c:pt idx="195">
                  <c:v>29.5224609375</c:v>
                </c:pt>
                <c:pt idx="196">
                  <c:v>29.5224609375</c:v>
                </c:pt>
                <c:pt idx="197">
                  <c:v>29.5224609375</c:v>
                </c:pt>
                <c:pt idx="198">
                  <c:v>29.5224609375</c:v>
                </c:pt>
                <c:pt idx="199">
                  <c:v>29.5224609375</c:v>
                </c:pt>
                <c:pt idx="200">
                  <c:v>29.5224609375</c:v>
                </c:pt>
                <c:pt idx="201">
                  <c:v>29.5224609375</c:v>
                </c:pt>
                <c:pt idx="202">
                  <c:v>29.5224609375</c:v>
                </c:pt>
                <c:pt idx="203">
                  <c:v>30.029296875</c:v>
                </c:pt>
                <c:pt idx="204">
                  <c:v>30.0400390625</c:v>
                </c:pt>
                <c:pt idx="205">
                  <c:v>30.0400390625</c:v>
                </c:pt>
                <c:pt idx="206">
                  <c:v>30.041015625</c:v>
                </c:pt>
                <c:pt idx="207">
                  <c:v>30.1123046875</c:v>
                </c:pt>
                <c:pt idx="208">
                  <c:v>30.115234375</c:v>
                </c:pt>
                <c:pt idx="209">
                  <c:v>30.2353515625</c:v>
                </c:pt>
                <c:pt idx="210">
                  <c:v>30.2353515625</c:v>
                </c:pt>
                <c:pt idx="211">
                  <c:v>30.2353515625</c:v>
                </c:pt>
                <c:pt idx="212">
                  <c:v>30.2353515625</c:v>
                </c:pt>
                <c:pt idx="213">
                  <c:v>30.2353515625</c:v>
                </c:pt>
                <c:pt idx="214">
                  <c:v>30.2353515625</c:v>
                </c:pt>
                <c:pt idx="215">
                  <c:v>30.2353515625</c:v>
                </c:pt>
                <c:pt idx="216">
                  <c:v>30.2353515625</c:v>
                </c:pt>
                <c:pt idx="217">
                  <c:v>30.2353515625</c:v>
                </c:pt>
                <c:pt idx="218">
                  <c:v>30.2353515625</c:v>
                </c:pt>
                <c:pt idx="219">
                  <c:v>30.2353515625</c:v>
                </c:pt>
                <c:pt idx="220">
                  <c:v>30.2353515625</c:v>
                </c:pt>
                <c:pt idx="221">
                  <c:v>30.2353515625</c:v>
                </c:pt>
                <c:pt idx="222">
                  <c:v>30.2353515625</c:v>
                </c:pt>
                <c:pt idx="223">
                  <c:v>30.2353515625</c:v>
                </c:pt>
                <c:pt idx="224">
                  <c:v>30.2353515625</c:v>
                </c:pt>
                <c:pt idx="225">
                  <c:v>30.2353515625</c:v>
                </c:pt>
                <c:pt idx="226">
                  <c:v>30.2353515625</c:v>
                </c:pt>
                <c:pt idx="227">
                  <c:v>30.2353515625</c:v>
                </c:pt>
                <c:pt idx="228">
                  <c:v>30.2353515625</c:v>
                </c:pt>
                <c:pt idx="229">
                  <c:v>30.2353515625</c:v>
                </c:pt>
                <c:pt idx="230">
                  <c:v>30.2353515625</c:v>
                </c:pt>
                <c:pt idx="231">
                  <c:v>30.2353515625</c:v>
                </c:pt>
                <c:pt idx="232">
                  <c:v>30.2353515625</c:v>
                </c:pt>
                <c:pt idx="233">
                  <c:v>30.2861328125</c:v>
                </c:pt>
                <c:pt idx="234">
                  <c:v>30.1767578125</c:v>
                </c:pt>
                <c:pt idx="235">
                  <c:v>30.1767578125</c:v>
                </c:pt>
                <c:pt idx="236">
                  <c:v>30.1767578125</c:v>
                </c:pt>
                <c:pt idx="237">
                  <c:v>30.1787109375</c:v>
                </c:pt>
                <c:pt idx="238">
                  <c:v>30.1767578125</c:v>
                </c:pt>
                <c:pt idx="239">
                  <c:v>30.177734375</c:v>
                </c:pt>
                <c:pt idx="240">
                  <c:v>30.1767578125</c:v>
                </c:pt>
                <c:pt idx="241">
                  <c:v>30.2939453125</c:v>
                </c:pt>
                <c:pt idx="242">
                  <c:v>30.3251953125</c:v>
                </c:pt>
                <c:pt idx="243">
                  <c:v>30.3251953125</c:v>
                </c:pt>
                <c:pt idx="244">
                  <c:v>30.3271484375</c:v>
                </c:pt>
                <c:pt idx="245">
                  <c:v>30.3251953125</c:v>
                </c:pt>
                <c:pt idx="246">
                  <c:v>30.3251953125</c:v>
                </c:pt>
                <c:pt idx="247">
                  <c:v>30.3251953125</c:v>
                </c:pt>
                <c:pt idx="248">
                  <c:v>30.3251953125</c:v>
                </c:pt>
                <c:pt idx="249">
                  <c:v>30.3251953125</c:v>
                </c:pt>
                <c:pt idx="250">
                  <c:v>30.3251953125</c:v>
                </c:pt>
                <c:pt idx="251">
                  <c:v>30.3271484375</c:v>
                </c:pt>
                <c:pt idx="252">
                  <c:v>30.3291015625</c:v>
                </c:pt>
                <c:pt idx="253">
                  <c:v>30.3798828125</c:v>
                </c:pt>
                <c:pt idx="254">
                  <c:v>30.1865234375</c:v>
                </c:pt>
                <c:pt idx="255">
                  <c:v>30.1884765625</c:v>
                </c:pt>
                <c:pt idx="256">
                  <c:v>30.306640625</c:v>
                </c:pt>
                <c:pt idx="257">
                  <c:v>30.3056640625</c:v>
                </c:pt>
                <c:pt idx="258">
                  <c:v>30.3056640625</c:v>
                </c:pt>
                <c:pt idx="259">
                  <c:v>30.3427734375</c:v>
                </c:pt>
                <c:pt idx="260">
                  <c:v>30.3603515625</c:v>
                </c:pt>
                <c:pt idx="261">
                  <c:v>30.3720703125</c:v>
                </c:pt>
                <c:pt idx="262">
                  <c:v>30.3759765625</c:v>
                </c:pt>
                <c:pt idx="263">
                  <c:v>30.3759765625</c:v>
                </c:pt>
                <c:pt idx="264">
                  <c:v>30.3759765625</c:v>
                </c:pt>
                <c:pt idx="265">
                  <c:v>30.3759765625</c:v>
                </c:pt>
                <c:pt idx="266">
                  <c:v>30.3759765625</c:v>
                </c:pt>
                <c:pt idx="267">
                  <c:v>30.3759765625</c:v>
                </c:pt>
                <c:pt idx="268">
                  <c:v>30.3759765625</c:v>
                </c:pt>
                <c:pt idx="269">
                  <c:v>30.3759765625</c:v>
                </c:pt>
                <c:pt idx="270">
                  <c:v>30.3759765625</c:v>
                </c:pt>
                <c:pt idx="271">
                  <c:v>30.3779296875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422336"/>
        <c:axId val="1821425056"/>
      </c:lineChart>
      <c:catAx>
        <c:axId val="18214223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2142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142505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214223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3"/>
  <sheetViews>
    <sheetView tabSelected="1"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529</f>
        <v>529</v>
      </c>
      <c r="B2" s="1">
        <f>0</f>
        <v>0</v>
      </c>
      <c r="C2" s="1">
        <f>562</f>
        <v>562</v>
      </c>
      <c r="D2" s="1">
        <f>4694</f>
        <v>4694</v>
      </c>
      <c r="E2" s="1">
        <f>4.583984375</f>
        <v>4.583984375</v>
      </c>
      <c r="G2" s="1">
        <f>325</f>
        <v>325</v>
      </c>
    </row>
    <row r="3" spans="1:10" x14ac:dyDescent="0.25">
      <c r="A3" s="1">
        <f>848</f>
        <v>848</v>
      </c>
      <c r="B3" s="1">
        <f>20</f>
        <v>20</v>
      </c>
      <c r="C3" s="1">
        <f>718</f>
        <v>718</v>
      </c>
      <c r="D3" s="1">
        <f>6219</f>
        <v>6219</v>
      </c>
      <c r="E3" s="1">
        <f>6.0732421875</f>
        <v>6.0732421875</v>
      </c>
    </row>
    <row r="4" spans="1:10" x14ac:dyDescent="0.25">
      <c r="A4" s="1">
        <f>1115</f>
        <v>1115</v>
      </c>
      <c r="B4" s="1">
        <f>23</f>
        <v>23</v>
      </c>
      <c r="C4" s="1">
        <f>870</f>
        <v>870</v>
      </c>
      <c r="D4" s="1">
        <f>6995</f>
        <v>6995</v>
      </c>
      <c r="E4" s="1">
        <f>6.8310546875</f>
        <v>6.8310546875</v>
      </c>
      <c r="G4" s="1" t="s">
        <v>5</v>
      </c>
    </row>
    <row r="5" spans="1:10" x14ac:dyDescent="0.25">
      <c r="A5" s="1">
        <f>1461</f>
        <v>1461</v>
      </c>
      <c r="B5" s="1">
        <f>30</f>
        <v>30</v>
      </c>
      <c r="C5" s="1">
        <f>984</f>
        <v>984</v>
      </c>
      <c r="D5" s="1">
        <f>7591</f>
        <v>7591</v>
      </c>
      <c r="E5" s="1">
        <f>7.4130859375</f>
        <v>7.4130859375</v>
      </c>
      <c r="G5" s="1">
        <f>170</f>
        <v>170</v>
      </c>
    </row>
    <row r="6" spans="1:10" x14ac:dyDescent="0.25">
      <c r="A6" s="1">
        <f>1783</f>
        <v>1783</v>
      </c>
      <c r="B6" s="1">
        <f>26</f>
        <v>26</v>
      </c>
      <c r="C6" s="1">
        <f>1140</f>
        <v>1140</v>
      </c>
      <c r="D6" s="1">
        <f>8333</f>
        <v>8333</v>
      </c>
      <c r="E6" s="1">
        <f>8.1376953125</f>
        <v>8.1376953125</v>
      </c>
    </row>
    <row r="7" spans="1:10" x14ac:dyDescent="0.25">
      <c r="A7" s="1">
        <f>2107</f>
        <v>2107</v>
      </c>
      <c r="B7" s="1">
        <f>21</f>
        <v>21</v>
      </c>
      <c r="C7" s="1">
        <f>1308</f>
        <v>1308</v>
      </c>
      <c r="D7" s="1">
        <f>9620</f>
        <v>9620</v>
      </c>
      <c r="E7" s="1">
        <f>9.39453125</f>
        <v>9.39453125</v>
      </c>
    </row>
    <row r="8" spans="1:10" x14ac:dyDescent="0.25">
      <c r="A8" s="1">
        <f>2444</f>
        <v>2444</v>
      </c>
      <c r="B8" s="1">
        <f>0</f>
        <v>0</v>
      </c>
      <c r="C8" s="1">
        <f>1486</f>
        <v>1486</v>
      </c>
      <c r="D8" s="1">
        <f>10486</f>
        <v>10486</v>
      </c>
      <c r="E8" s="1">
        <f>10.240234375</f>
        <v>10.240234375</v>
      </c>
    </row>
    <row r="9" spans="1:10" x14ac:dyDescent="0.25">
      <c r="A9" s="1">
        <f>2792</f>
        <v>2792</v>
      </c>
      <c r="B9" s="1">
        <f>5</f>
        <v>5</v>
      </c>
      <c r="C9" s="1">
        <f>1630</f>
        <v>1630</v>
      </c>
      <c r="D9" s="1">
        <f>11002</f>
        <v>11002</v>
      </c>
      <c r="E9" s="1">
        <f>10.744140625</f>
        <v>10.744140625</v>
      </c>
    </row>
    <row r="10" spans="1:10" x14ac:dyDescent="0.25">
      <c r="A10" s="1">
        <f>3225</f>
        <v>3225</v>
      </c>
      <c r="B10" s="1">
        <f>0</f>
        <v>0</v>
      </c>
      <c r="C10" s="1">
        <f>1801</f>
        <v>1801</v>
      </c>
      <c r="D10" s="1">
        <f>11200</f>
        <v>11200</v>
      </c>
      <c r="E10" s="1">
        <f>10.9375</f>
        <v>10.9375</v>
      </c>
    </row>
    <row r="11" spans="1:10" x14ac:dyDescent="0.25">
      <c r="A11" s="1">
        <f>3647</f>
        <v>3647</v>
      </c>
      <c r="B11" s="1">
        <f>0</f>
        <v>0</v>
      </c>
      <c r="C11" s="1">
        <f>1955</f>
        <v>1955</v>
      </c>
      <c r="D11" s="1">
        <f>13408</f>
        <v>13408</v>
      </c>
      <c r="E11" s="1">
        <f>13.09375</f>
        <v>13.09375</v>
      </c>
    </row>
    <row r="12" spans="1:10" x14ac:dyDescent="0.25">
      <c r="A12" s="1">
        <f>4055</f>
        <v>4055</v>
      </c>
      <c r="B12" s="1">
        <f>0</f>
        <v>0</v>
      </c>
      <c r="C12" s="1">
        <f>2145</f>
        <v>2145</v>
      </c>
      <c r="D12" s="1">
        <f>15895</f>
        <v>15895</v>
      </c>
      <c r="E12" s="1">
        <f>15.5224609375</f>
        <v>15.5224609375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4443</f>
        <v>4443</v>
      </c>
      <c r="B13" s="1">
        <f>0</f>
        <v>0</v>
      </c>
      <c r="C13" s="1">
        <f>2309</f>
        <v>2309</v>
      </c>
      <c r="D13" s="1">
        <f>18060</f>
        <v>18060</v>
      </c>
      <c r="E13" s="1">
        <f>17.63671875</f>
        <v>17.63671875</v>
      </c>
      <c r="H13" s="1">
        <v>17</v>
      </c>
      <c r="I13" s="1">
        <f>MAX(E2:E1322)</f>
        <v>30.3798828125</v>
      </c>
      <c r="J13" s="1">
        <v>30</v>
      </c>
    </row>
    <row r="14" spans="1:10" x14ac:dyDescent="0.25">
      <c r="A14" s="1">
        <f>4752</f>
        <v>4752</v>
      </c>
      <c r="B14" s="1">
        <f>11</f>
        <v>11</v>
      </c>
      <c r="C14" s="1">
        <f>2482</f>
        <v>2482</v>
      </c>
      <c r="D14" s="1">
        <f>18060</f>
        <v>18060</v>
      </c>
      <c r="E14" s="1">
        <f>17.63671875</f>
        <v>17.63671875</v>
      </c>
    </row>
    <row r="15" spans="1:10" x14ac:dyDescent="0.25">
      <c r="A15" s="1">
        <f>5066</f>
        <v>5066</v>
      </c>
      <c r="B15" s="1">
        <f>6</f>
        <v>6</v>
      </c>
      <c r="C15" s="1">
        <f>2634</f>
        <v>2634</v>
      </c>
      <c r="D15" s="1">
        <f>18060</f>
        <v>18060</v>
      </c>
      <c r="E15" s="1">
        <f>17.63671875</f>
        <v>17.63671875</v>
      </c>
    </row>
    <row r="16" spans="1:10" x14ac:dyDescent="0.25">
      <c r="A16" s="1">
        <f>5335</f>
        <v>5335</v>
      </c>
      <c r="B16" s="1">
        <f>2</f>
        <v>2</v>
      </c>
      <c r="C16" s="1">
        <f>2841</f>
        <v>2841</v>
      </c>
      <c r="D16" s="1">
        <f>18080</f>
        <v>18080</v>
      </c>
      <c r="E16" s="1">
        <f>17.65625</f>
        <v>17.65625</v>
      </c>
    </row>
    <row r="17" spans="1:5" x14ac:dyDescent="0.25">
      <c r="A17" s="1">
        <f>5622</f>
        <v>5622</v>
      </c>
      <c r="B17" s="1">
        <f>3</f>
        <v>3</v>
      </c>
      <c r="C17" s="1">
        <f>3015</f>
        <v>3015</v>
      </c>
      <c r="D17" s="1">
        <f>18080</f>
        <v>18080</v>
      </c>
      <c r="E17" s="1">
        <f>17.65625</f>
        <v>17.65625</v>
      </c>
    </row>
    <row r="18" spans="1:5" x14ac:dyDescent="0.25">
      <c r="A18" s="1">
        <f>5911</f>
        <v>5911</v>
      </c>
      <c r="B18" s="1">
        <f>2</f>
        <v>2</v>
      </c>
      <c r="C18" s="1">
        <f>3209</f>
        <v>3209</v>
      </c>
      <c r="D18" s="1">
        <f>18084</f>
        <v>18084</v>
      </c>
      <c r="E18" s="1">
        <f>17.66015625</f>
        <v>17.66015625</v>
      </c>
    </row>
    <row r="19" spans="1:5" x14ac:dyDescent="0.25">
      <c r="A19" s="1">
        <f>6193</f>
        <v>6193</v>
      </c>
      <c r="B19" s="1">
        <f t="shared" ref="B19:B34" si="0">0</f>
        <v>0</v>
      </c>
      <c r="C19" s="1">
        <f>3455</f>
        <v>3455</v>
      </c>
      <c r="D19" s="1">
        <f>18262</f>
        <v>18262</v>
      </c>
      <c r="E19" s="1">
        <f>17.833984375</f>
        <v>17.833984375</v>
      </c>
    </row>
    <row r="20" spans="1:5" x14ac:dyDescent="0.25">
      <c r="A20" s="1">
        <f>6539</f>
        <v>6539</v>
      </c>
      <c r="B20" s="1">
        <f t="shared" si="0"/>
        <v>0</v>
      </c>
      <c r="C20" s="1">
        <f>3664</f>
        <v>3664</v>
      </c>
      <c r="D20" s="1">
        <f>18274</f>
        <v>18274</v>
      </c>
      <c r="E20" s="1">
        <f>17.845703125</f>
        <v>17.845703125</v>
      </c>
    </row>
    <row r="21" spans="1:5" x14ac:dyDescent="0.25">
      <c r="A21" s="1">
        <f>6860</f>
        <v>6860</v>
      </c>
      <c r="B21" s="1">
        <f t="shared" si="0"/>
        <v>0</v>
      </c>
      <c r="C21" s="1">
        <f>3839</f>
        <v>3839</v>
      </c>
      <c r="D21" s="1">
        <f>18274</f>
        <v>18274</v>
      </c>
      <c r="E21" s="1">
        <f>17.845703125</f>
        <v>17.845703125</v>
      </c>
    </row>
    <row r="22" spans="1:5" x14ac:dyDescent="0.25">
      <c r="A22" s="1">
        <f>7210</f>
        <v>7210</v>
      </c>
      <c r="B22" s="1">
        <f t="shared" si="0"/>
        <v>0</v>
      </c>
      <c r="C22" s="1">
        <f>4032</f>
        <v>4032</v>
      </c>
      <c r="D22" s="1">
        <f>18274</f>
        <v>18274</v>
      </c>
      <c r="E22" s="1">
        <f>17.845703125</f>
        <v>17.845703125</v>
      </c>
    </row>
    <row r="23" spans="1:5" x14ac:dyDescent="0.25">
      <c r="A23" s="1">
        <f>7557</f>
        <v>7557</v>
      </c>
      <c r="B23" s="1">
        <f t="shared" si="0"/>
        <v>0</v>
      </c>
      <c r="C23" s="1">
        <f>4217</f>
        <v>4217</v>
      </c>
      <c r="D23" s="1">
        <f>18274</f>
        <v>18274</v>
      </c>
      <c r="E23" s="1">
        <f>17.845703125</f>
        <v>17.845703125</v>
      </c>
    </row>
    <row r="24" spans="1:5" x14ac:dyDescent="0.25">
      <c r="A24" s="1">
        <f>7913</f>
        <v>7913</v>
      </c>
      <c r="B24" s="1">
        <f t="shared" si="0"/>
        <v>0</v>
      </c>
      <c r="C24" s="1">
        <f>4418</f>
        <v>4418</v>
      </c>
      <c r="D24" s="1">
        <f>18146</f>
        <v>18146</v>
      </c>
      <c r="E24" s="1">
        <f>17.720703125</f>
        <v>17.720703125</v>
      </c>
    </row>
    <row r="25" spans="1:5" x14ac:dyDescent="0.25">
      <c r="A25" s="1">
        <f>8243</f>
        <v>8243</v>
      </c>
      <c r="B25" s="1">
        <f t="shared" si="0"/>
        <v>0</v>
      </c>
      <c r="C25" s="1">
        <f>4599</f>
        <v>4599</v>
      </c>
      <c r="D25" s="1">
        <f>18158</f>
        <v>18158</v>
      </c>
      <c r="E25" s="1">
        <f>17.732421875</f>
        <v>17.732421875</v>
      </c>
    </row>
    <row r="26" spans="1:5" x14ac:dyDescent="0.25">
      <c r="A26" s="1">
        <f>8586</f>
        <v>8586</v>
      </c>
      <c r="B26" s="1">
        <f t="shared" si="0"/>
        <v>0</v>
      </c>
      <c r="C26" s="1">
        <f>4763</f>
        <v>4763</v>
      </c>
      <c r="D26" s="1">
        <f>18440</f>
        <v>18440</v>
      </c>
      <c r="E26" s="1">
        <f>18.0078125</f>
        <v>18.0078125</v>
      </c>
    </row>
    <row r="27" spans="1:5" x14ac:dyDescent="0.25">
      <c r="A27" s="1">
        <f>8934</f>
        <v>8934</v>
      </c>
      <c r="B27" s="1">
        <f t="shared" si="0"/>
        <v>0</v>
      </c>
      <c r="C27" s="1">
        <f>4953</f>
        <v>4953</v>
      </c>
      <c r="D27" s="1">
        <f>19197</f>
        <v>19197</v>
      </c>
      <c r="E27" s="1">
        <f>18.7470703125</f>
        <v>18.7470703125</v>
      </c>
    </row>
    <row r="28" spans="1:5" x14ac:dyDescent="0.25">
      <c r="A28" s="1">
        <f>9269</f>
        <v>9269</v>
      </c>
      <c r="B28" s="1">
        <f t="shared" si="0"/>
        <v>0</v>
      </c>
      <c r="C28" s="1">
        <f>5109</f>
        <v>5109</v>
      </c>
      <c r="D28" s="1">
        <f>19309</f>
        <v>19309</v>
      </c>
      <c r="E28" s="1">
        <f>18.8564453125</f>
        <v>18.8564453125</v>
      </c>
    </row>
    <row r="29" spans="1:5" x14ac:dyDescent="0.25">
      <c r="A29" s="1">
        <f>9625</f>
        <v>9625</v>
      </c>
      <c r="B29" s="1">
        <f t="shared" si="0"/>
        <v>0</v>
      </c>
      <c r="C29" s="1">
        <f>5228</f>
        <v>5228</v>
      </c>
      <c r="D29" s="1">
        <f>19309</f>
        <v>19309</v>
      </c>
      <c r="E29" s="1">
        <f>18.8564453125</f>
        <v>18.8564453125</v>
      </c>
    </row>
    <row r="30" spans="1:5" x14ac:dyDescent="0.25">
      <c r="A30" s="1">
        <f>9946</f>
        <v>9946</v>
      </c>
      <c r="B30" s="1">
        <f t="shared" si="0"/>
        <v>0</v>
      </c>
      <c r="C30" s="1">
        <f>5404</f>
        <v>5404</v>
      </c>
      <c r="D30" s="1">
        <f>19305</f>
        <v>19305</v>
      </c>
      <c r="E30" s="1">
        <f>18.8525390625</f>
        <v>18.8525390625</v>
      </c>
    </row>
    <row r="31" spans="1:5" x14ac:dyDescent="0.25">
      <c r="A31" s="1">
        <f>10252</f>
        <v>10252</v>
      </c>
      <c r="B31" s="1">
        <f t="shared" si="0"/>
        <v>0</v>
      </c>
      <c r="C31" s="1">
        <f>5572</f>
        <v>5572</v>
      </c>
      <c r="D31" s="1">
        <f>19305</f>
        <v>19305</v>
      </c>
      <c r="E31" s="1">
        <f>18.8525390625</f>
        <v>18.8525390625</v>
      </c>
    </row>
    <row r="32" spans="1:5" x14ac:dyDescent="0.25">
      <c r="A32" s="1">
        <f>10584</f>
        <v>10584</v>
      </c>
      <c r="B32" s="1">
        <f t="shared" si="0"/>
        <v>0</v>
      </c>
      <c r="C32" s="1">
        <f>5731</f>
        <v>5731</v>
      </c>
      <c r="D32" s="1">
        <f>19306</f>
        <v>19306</v>
      </c>
      <c r="E32" s="1">
        <f>18.853515625</f>
        <v>18.853515625</v>
      </c>
    </row>
    <row r="33" spans="1:5" x14ac:dyDescent="0.25">
      <c r="A33" s="1">
        <f>10889</f>
        <v>10889</v>
      </c>
      <c r="B33" s="1">
        <f t="shared" si="0"/>
        <v>0</v>
      </c>
      <c r="C33" s="1">
        <f>5896</f>
        <v>5896</v>
      </c>
      <c r="D33" s="1">
        <f t="shared" ref="D33:D66" si="1">19305</f>
        <v>19305</v>
      </c>
      <c r="E33" s="1">
        <f t="shared" ref="E33:E66" si="2">18.8525390625</f>
        <v>18.8525390625</v>
      </c>
    </row>
    <row r="34" spans="1:5" x14ac:dyDescent="0.25">
      <c r="A34" s="1">
        <f>11199</f>
        <v>11199</v>
      </c>
      <c r="B34" s="1">
        <f t="shared" si="0"/>
        <v>0</v>
      </c>
      <c r="C34" s="1">
        <f>6045</f>
        <v>6045</v>
      </c>
      <c r="D34" s="1">
        <f t="shared" si="1"/>
        <v>19305</v>
      </c>
      <c r="E34" s="1">
        <f t="shared" si="2"/>
        <v>18.8525390625</v>
      </c>
    </row>
    <row r="35" spans="1:5" x14ac:dyDescent="0.25">
      <c r="A35" s="1">
        <f>11532</f>
        <v>11532</v>
      </c>
      <c r="B35" s="1">
        <f>9</f>
        <v>9</v>
      </c>
      <c r="C35" s="1">
        <f>6213</f>
        <v>6213</v>
      </c>
      <c r="D35" s="1">
        <f t="shared" si="1"/>
        <v>19305</v>
      </c>
      <c r="E35" s="1">
        <f t="shared" si="2"/>
        <v>18.8525390625</v>
      </c>
    </row>
    <row r="36" spans="1:5" x14ac:dyDescent="0.25">
      <c r="A36" s="1">
        <f>11868</f>
        <v>11868</v>
      </c>
      <c r="B36" s="1">
        <f>24</f>
        <v>24</v>
      </c>
      <c r="C36" s="1">
        <f>6383</f>
        <v>6383</v>
      </c>
      <c r="D36" s="1">
        <f t="shared" si="1"/>
        <v>19305</v>
      </c>
      <c r="E36" s="1">
        <f t="shared" si="2"/>
        <v>18.8525390625</v>
      </c>
    </row>
    <row r="37" spans="1:5" x14ac:dyDescent="0.25">
      <c r="A37" s="1">
        <f>12202</f>
        <v>12202</v>
      </c>
      <c r="B37" s="1">
        <f>27</f>
        <v>27</v>
      </c>
      <c r="C37" s="1">
        <f>6540</f>
        <v>6540</v>
      </c>
      <c r="D37" s="1">
        <f t="shared" si="1"/>
        <v>19305</v>
      </c>
      <c r="E37" s="1">
        <f t="shared" si="2"/>
        <v>18.8525390625</v>
      </c>
    </row>
    <row r="38" spans="1:5" x14ac:dyDescent="0.25">
      <c r="A38" s="1">
        <f>12497</f>
        <v>12497</v>
      </c>
      <c r="B38" s="1">
        <f>31</f>
        <v>31</v>
      </c>
      <c r="C38" s="1">
        <f>6701</f>
        <v>6701</v>
      </c>
      <c r="D38" s="1">
        <f t="shared" si="1"/>
        <v>19305</v>
      </c>
      <c r="E38" s="1">
        <f t="shared" si="2"/>
        <v>18.8525390625</v>
      </c>
    </row>
    <row r="39" spans="1:5" x14ac:dyDescent="0.25">
      <c r="A39" s="1">
        <f>12794</f>
        <v>12794</v>
      </c>
      <c r="B39" s="1">
        <f>26</f>
        <v>26</v>
      </c>
      <c r="C39" s="1">
        <f>6893</f>
        <v>6893</v>
      </c>
      <c r="D39" s="1">
        <f t="shared" si="1"/>
        <v>19305</v>
      </c>
      <c r="E39" s="1">
        <f t="shared" si="2"/>
        <v>18.8525390625</v>
      </c>
    </row>
    <row r="40" spans="1:5" x14ac:dyDescent="0.25">
      <c r="A40" s="1">
        <f>13096</f>
        <v>13096</v>
      </c>
      <c r="B40" s="1">
        <f>9</f>
        <v>9</v>
      </c>
      <c r="C40" s="1">
        <f>7061</f>
        <v>7061</v>
      </c>
      <c r="D40" s="1">
        <f t="shared" si="1"/>
        <v>19305</v>
      </c>
      <c r="E40" s="1">
        <f t="shared" si="2"/>
        <v>18.8525390625</v>
      </c>
    </row>
    <row r="41" spans="1:5" x14ac:dyDescent="0.25">
      <c r="A41" s="1">
        <f>13395</f>
        <v>13395</v>
      </c>
      <c r="B41" s="1">
        <f>0</f>
        <v>0</v>
      </c>
      <c r="C41" s="1">
        <f>7244</f>
        <v>7244</v>
      </c>
      <c r="D41" s="1">
        <f t="shared" si="1"/>
        <v>19305</v>
      </c>
      <c r="E41" s="1">
        <f t="shared" si="2"/>
        <v>18.8525390625</v>
      </c>
    </row>
    <row r="42" spans="1:5" x14ac:dyDescent="0.25">
      <c r="A42" s="1">
        <f>13702</f>
        <v>13702</v>
      </c>
      <c r="B42" s="1">
        <f>0</f>
        <v>0</v>
      </c>
      <c r="C42" s="1">
        <f>7392</f>
        <v>7392</v>
      </c>
      <c r="D42" s="1">
        <f t="shared" si="1"/>
        <v>19305</v>
      </c>
      <c r="E42" s="1">
        <f t="shared" si="2"/>
        <v>18.8525390625</v>
      </c>
    </row>
    <row r="43" spans="1:5" x14ac:dyDescent="0.25">
      <c r="A43" s="1">
        <f>14039</f>
        <v>14039</v>
      </c>
      <c r="B43" s="1">
        <f>8</f>
        <v>8</v>
      </c>
      <c r="C43" s="1">
        <f>7587</f>
        <v>7587</v>
      </c>
      <c r="D43" s="1">
        <f t="shared" si="1"/>
        <v>19305</v>
      </c>
      <c r="E43" s="1">
        <f t="shared" si="2"/>
        <v>18.8525390625</v>
      </c>
    </row>
    <row r="44" spans="1:5" x14ac:dyDescent="0.25">
      <c r="A44" s="1">
        <f>14402</f>
        <v>14402</v>
      </c>
      <c r="B44" s="1">
        <f>0</f>
        <v>0</v>
      </c>
      <c r="C44" s="1">
        <f>7755</f>
        <v>7755</v>
      </c>
      <c r="D44" s="1">
        <f t="shared" si="1"/>
        <v>19305</v>
      </c>
      <c r="E44" s="1">
        <f t="shared" si="2"/>
        <v>18.8525390625</v>
      </c>
    </row>
    <row r="45" spans="1:5" x14ac:dyDescent="0.25">
      <c r="A45" s="1">
        <f>14763</f>
        <v>14763</v>
      </c>
      <c r="B45" s="1">
        <f>0</f>
        <v>0</v>
      </c>
      <c r="C45" s="1">
        <f>7934</f>
        <v>7934</v>
      </c>
      <c r="D45" s="1">
        <f t="shared" si="1"/>
        <v>19305</v>
      </c>
      <c r="E45" s="1">
        <f t="shared" si="2"/>
        <v>18.8525390625</v>
      </c>
    </row>
    <row r="46" spans="1:5" x14ac:dyDescent="0.25">
      <c r="A46" s="1">
        <f>15111</f>
        <v>15111</v>
      </c>
      <c r="B46" s="1">
        <f>4</f>
        <v>4</v>
      </c>
      <c r="C46" s="1">
        <f>8088</f>
        <v>8088</v>
      </c>
      <c r="D46" s="1">
        <f t="shared" si="1"/>
        <v>19305</v>
      </c>
      <c r="E46" s="1">
        <f t="shared" si="2"/>
        <v>18.8525390625</v>
      </c>
    </row>
    <row r="47" spans="1:5" x14ac:dyDescent="0.25">
      <c r="A47" s="1">
        <f>15433</f>
        <v>15433</v>
      </c>
      <c r="B47" s="1">
        <f>0</f>
        <v>0</v>
      </c>
      <c r="C47" s="1">
        <f>8261</f>
        <v>8261</v>
      </c>
      <c r="D47" s="1">
        <f t="shared" si="1"/>
        <v>19305</v>
      </c>
      <c r="E47" s="1">
        <f t="shared" si="2"/>
        <v>18.8525390625</v>
      </c>
    </row>
    <row r="48" spans="1:5" x14ac:dyDescent="0.25">
      <c r="A48" s="1">
        <f>15702</f>
        <v>15702</v>
      </c>
      <c r="B48" s="1">
        <f>0</f>
        <v>0</v>
      </c>
      <c r="C48" s="1">
        <f>8415</f>
        <v>8415</v>
      </c>
      <c r="D48" s="1">
        <f t="shared" si="1"/>
        <v>19305</v>
      </c>
      <c r="E48" s="1">
        <f t="shared" si="2"/>
        <v>18.8525390625</v>
      </c>
    </row>
    <row r="49" spans="1:5" x14ac:dyDescent="0.25">
      <c r="A49" s="1">
        <f>16006</f>
        <v>16006</v>
      </c>
      <c r="B49" s="1">
        <f>0</f>
        <v>0</v>
      </c>
      <c r="C49" s="1">
        <f>8608</f>
        <v>8608</v>
      </c>
      <c r="D49" s="1">
        <f t="shared" si="1"/>
        <v>19305</v>
      </c>
      <c r="E49" s="1">
        <f t="shared" si="2"/>
        <v>18.8525390625</v>
      </c>
    </row>
    <row r="50" spans="1:5" x14ac:dyDescent="0.25">
      <c r="A50" s="1">
        <f>16302</f>
        <v>16302</v>
      </c>
      <c r="B50" s="1">
        <f>0</f>
        <v>0</v>
      </c>
      <c r="C50" s="1">
        <f>8767</f>
        <v>8767</v>
      </c>
      <c r="D50" s="1">
        <f t="shared" si="1"/>
        <v>19305</v>
      </c>
      <c r="E50" s="1">
        <f t="shared" si="2"/>
        <v>18.8525390625</v>
      </c>
    </row>
    <row r="51" spans="1:5" x14ac:dyDescent="0.25">
      <c r="A51" s="1">
        <f>16597</f>
        <v>16597</v>
      </c>
      <c r="B51" s="1">
        <f>13</f>
        <v>13</v>
      </c>
      <c r="C51" s="1">
        <f>8935</f>
        <v>8935</v>
      </c>
      <c r="D51" s="1">
        <f t="shared" si="1"/>
        <v>19305</v>
      </c>
      <c r="E51" s="1">
        <f t="shared" si="2"/>
        <v>18.8525390625</v>
      </c>
    </row>
    <row r="52" spans="1:5" x14ac:dyDescent="0.25">
      <c r="A52" s="1">
        <f>16911</f>
        <v>16911</v>
      </c>
      <c r="B52" s="1">
        <f t="shared" ref="B52:B68" si="3">0</f>
        <v>0</v>
      </c>
      <c r="C52" s="1">
        <f>9095</f>
        <v>9095</v>
      </c>
      <c r="D52" s="1">
        <f t="shared" si="1"/>
        <v>19305</v>
      </c>
      <c r="E52" s="1">
        <f t="shared" si="2"/>
        <v>18.8525390625</v>
      </c>
    </row>
    <row r="53" spans="1:5" x14ac:dyDescent="0.25">
      <c r="A53" s="1">
        <f>17206</f>
        <v>17206</v>
      </c>
      <c r="B53" s="1">
        <f t="shared" si="3"/>
        <v>0</v>
      </c>
      <c r="C53" s="1">
        <f>9264</f>
        <v>9264</v>
      </c>
      <c r="D53" s="1">
        <f t="shared" si="1"/>
        <v>19305</v>
      </c>
      <c r="E53" s="1">
        <f t="shared" si="2"/>
        <v>18.8525390625</v>
      </c>
    </row>
    <row r="54" spans="1:5" x14ac:dyDescent="0.25">
      <c r="A54" s="1">
        <f>17502</f>
        <v>17502</v>
      </c>
      <c r="B54" s="1">
        <f t="shared" si="3"/>
        <v>0</v>
      </c>
      <c r="C54" s="1">
        <f>9433</f>
        <v>9433</v>
      </c>
      <c r="D54" s="1">
        <f t="shared" si="1"/>
        <v>19305</v>
      </c>
      <c r="E54" s="1">
        <f t="shared" si="2"/>
        <v>18.8525390625</v>
      </c>
    </row>
    <row r="55" spans="1:5" x14ac:dyDescent="0.25">
      <c r="A55" s="1">
        <f>17775</f>
        <v>17775</v>
      </c>
      <c r="B55" s="1">
        <f t="shared" si="3"/>
        <v>0</v>
      </c>
      <c r="C55" s="1">
        <f>9624</f>
        <v>9624</v>
      </c>
      <c r="D55" s="1">
        <f t="shared" si="1"/>
        <v>19305</v>
      </c>
      <c r="E55" s="1">
        <f t="shared" si="2"/>
        <v>18.8525390625</v>
      </c>
    </row>
    <row r="56" spans="1:5" x14ac:dyDescent="0.25">
      <c r="A56" s="1">
        <f>18045</f>
        <v>18045</v>
      </c>
      <c r="B56" s="1">
        <f t="shared" si="3"/>
        <v>0</v>
      </c>
      <c r="C56" s="1">
        <f>9783</f>
        <v>9783</v>
      </c>
      <c r="D56" s="1">
        <f t="shared" si="1"/>
        <v>19305</v>
      </c>
      <c r="E56" s="1">
        <f t="shared" si="2"/>
        <v>18.8525390625</v>
      </c>
    </row>
    <row r="57" spans="1:5" x14ac:dyDescent="0.25">
      <c r="A57" s="1">
        <f>18330</f>
        <v>18330</v>
      </c>
      <c r="B57" s="1">
        <f t="shared" si="3"/>
        <v>0</v>
      </c>
      <c r="C57" s="1">
        <f>9937</f>
        <v>9937</v>
      </c>
      <c r="D57" s="1">
        <f t="shared" si="1"/>
        <v>19305</v>
      </c>
      <c r="E57" s="1">
        <f t="shared" si="2"/>
        <v>18.8525390625</v>
      </c>
    </row>
    <row r="58" spans="1:5" x14ac:dyDescent="0.25">
      <c r="A58" s="1">
        <f>18646</f>
        <v>18646</v>
      </c>
      <c r="B58" s="1">
        <f t="shared" si="3"/>
        <v>0</v>
      </c>
      <c r="C58" s="1">
        <f>10114</f>
        <v>10114</v>
      </c>
      <c r="D58" s="1">
        <f t="shared" si="1"/>
        <v>19305</v>
      </c>
      <c r="E58" s="1">
        <f t="shared" si="2"/>
        <v>18.8525390625</v>
      </c>
    </row>
    <row r="59" spans="1:5" x14ac:dyDescent="0.25">
      <c r="A59" s="1">
        <f>18927</f>
        <v>18927</v>
      </c>
      <c r="B59" s="1">
        <f t="shared" si="3"/>
        <v>0</v>
      </c>
      <c r="C59" s="1">
        <f>10268</f>
        <v>10268</v>
      </c>
      <c r="D59" s="1">
        <f t="shared" si="1"/>
        <v>19305</v>
      </c>
      <c r="E59" s="1">
        <f t="shared" si="2"/>
        <v>18.8525390625</v>
      </c>
    </row>
    <row r="60" spans="1:5" x14ac:dyDescent="0.25">
      <c r="A60" s="1">
        <f>19196</f>
        <v>19196</v>
      </c>
      <c r="B60" s="1">
        <f t="shared" si="3"/>
        <v>0</v>
      </c>
      <c r="C60" s="1">
        <f>10427</f>
        <v>10427</v>
      </c>
      <c r="D60" s="1">
        <f t="shared" si="1"/>
        <v>19305</v>
      </c>
      <c r="E60" s="1">
        <f t="shared" si="2"/>
        <v>18.8525390625</v>
      </c>
    </row>
    <row r="61" spans="1:5" x14ac:dyDescent="0.25">
      <c r="A61" s="1">
        <f>19501</f>
        <v>19501</v>
      </c>
      <c r="B61" s="1">
        <f t="shared" si="3"/>
        <v>0</v>
      </c>
      <c r="C61" s="1">
        <f>10570</f>
        <v>10570</v>
      </c>
      <c r="D61" s="1">
        <f t="shared" si="1"/>
        <v>19305</v>
      </c>
      <c r="E61" s="1">
        <f t="shared" si="2"/>
        <v>18.8525390625</v>
      </c>
    </row>
    <row r="62" spans="1:5" x14ac:dyDescent="0.25">
      <c r="A62" s="1">
        <f>19807</f>
        <v>19807</v>
      </c>
      <c r="B62" s="1">
        <f t="shared" si="3"/>
        <v>0</v>
      </c>
      <c r="C62" s="1">
        <f>10722</f>
        <v>10722</v>
      </c>
      <c r="D62" s="1">
        <f t="shared" si="1"/>
        <v>19305</v>
      </c>
      <c r="E62" s="1">
        <f t="shared" si="2"/>
        <v>18.8525390625</v>
      </c>
    </row>
    <row r="63" spans="1:5" x14ac:dyDescent="0.25">
      <c r="A63" s="1">
        <f>20145</f>
        <v>20145</v>
      </c>
      <c r="B63" s="1">
        <f t="shared" si="3"/>
        <v>0</v>
      </c>
      <c r="C63" s="1">
        <f>10905</f>
        <v>10905</v>
      </c>
      <c r="D63" s="1">
        <f t="shared" si="1"/>
        <v>19305</v>
      </c>
      <c r="E63" s="1">
        <f t="shared" si="2"/>
        <v>18.8525390625</v>
      </c>
    </row>
    <row r="64" spans="1:5" x14ac:dyDescent="0.25">
      <c r="A64" s="1">
        <f>20477</f>
        <v>20477</v>
      </c>
      <c r="B64" s="1">
        <f t="shared" si="3"/>
        <v>0</v>
      </c>
      <c r="C64" s="1">
        <f>11041</f>
        <v>11041</v>
      </c>
      <c r="D64" s="1">
        <f t="shared" si="1"/>
        <v>19305</v>
      </c>
      <c r="E64" s="1">
        <f t="shared" si="2"/>
        <v>18.8525390625</v>
      </c>
    </row>
    <row r="65" spans="1:5" x14ac:dyDescent="0.25">
      <c r="A65" s="1">
        <f>20811</f>
        <v>20811</v>
      </c>
      <c r="B65" s="1">
        <f t="shared" si="3"/>
        <v>0</v>
      </c>
      <c r="C65" s="1">
        <f>11208</f>
        <v>11208</v>
      </c>
      <c r="D65" s="1">
        <f t="shared" si="1"/>
        <v>19305</v>
      </c>
      <c r="E65" s="1">
        <f t="shared" si="2"/>
        <v>18.8525390625</v>
      </c>
    </row>
    <row r="66" spans="1:5" x14ac:dyDescent="0.25">
      <c r="A66" s="1">
        <f>21147</f>
        <v>21147</v>
      </c>
      <c r="B66" s="1">
        <f t="shared" si="3"/>
        <v>0</v>
      </c>
      <c r="C66" s="1">
        <f>11386</f>
        <v>11386</v>
      </c>
      <c r="D66" s="1">
        <f t="shared" si="1"/>
        <v>19305</v>
      </c>
      <c r="E66" s="1">
        <f t="shared" si="2"/>
        <v>18.8525390625</v>
      </c>
    </row>
    <row r="67" spans="1:5" x14ac:dyDescent="0.25">
      <c r="A67" s="1">
        <f>21494</f>
        <v>21494</v>
      </c>
      <c r="B67" s="1">
        <f t="shared" si="3"/>
        <v>0</v>
      </c>
      <c r="C67" s="1">
        <f>11592</f>
        <v>11592</v>
      </c>
      <c r="D67" s="1">
        <f>19457</f>
        <v>19457</v>
      </c>
      <c r="E67" s="1">
        <f>19.0009765625</f>
        <v>19.0009765625</v>
      </c>
    </row>
    <row r="68" spans="1:5" x14ac:dyDescent="0.25">
      <c r="A68" s="1">
        <f>21833</f>
        <v>21833</v>
      </c>
      <c r="B68" s="1">
        <f t="shared" si="3"/>
        <v>0</v>
      </c>
      <c r="C68" s="1">
        <f>11731</f>
        <v>11731</v>
      </c>
      <c r="D68" s="1">
        <f>19749</f>
        <v>19749</v>
      </c>
      <c r="E68" s="1">
        <f>19.2861328125</f>
        <v>19.2861328125</v>
      </c>
    </row>
    <row r="69" spans="1:5" x14ac:dyDescent="0.25">
      <c r="A69" s="1">
        <f>22131</f>
        <v>22131</v>
      </c>
      <c r="B69" s="1">
        <f>2</f>
        <v>2</v>
      </c>
      <c r="C69" s="1">
        <f>11901</f>
        <v>11901</v>
      </c>
      <c r="D69" s="1">
        <f>20300</f>
        <v>20300</v>
      </c>
      <c r="E69" s="1">
        <f>19.82421875</f>
        <v>19.82421875</v>
      </c>
    </row>
    <row r="70" spans="1:5" x14ac:dyDescent="0.25">
      <c r="A70" s="1">
        <f>22454</f>
        <v>22454</v>
      </c>
      <c r="B70" s="1">
        <f>0</f>
        <v>0</v>
      </c>
      <c r="C70" s="1">
        <f>12065</f>
        <v>12065</v>
      </c>
      <c r="D70" s="1">
        <f>20416</f>
        <v>20416</v>
      </c>
      <c r="E70" s="1">
        <f>19.9375</f>
        <v>19.9375</v>
      </c>
    </row>
    <row r="71" spans="1:5" x14ac:dyDescent="0.25">
      <c r="A71" s="1">
        <f>22751</f>
        <v>22751</v>
      </c>
      <c r="B71" s="1">
        <f>0</f>
        <v>0</v>
      </c>
      <c r="C71" s="1">
        <f>12226</f>
        <v>12226</v>
      </c>
      <c r="D71" s="1">
        <f>21108</f>
        <v>21108</v>
      </c>
      <c r="E71" s="1">
        <f>20.61328125</f>
        <v>20.61328125</v>
      </c>
    </row>
    <row r="72" spans="1:5" x14ac:dyDescent="0.25">
      <c r="A72" s="1">
        <f>23078</f>
        <v>23078</v>
      </c>
      <c r="B72" s="1">
        <f>0</f>
        <v>0</v>
      </c>
      <c r="C72" s="1">
        <f>12397</f>
        <v>12397</v>
      </c>
      <c r="D72" s="1">
        <f>23121</f>
        <v>23121</v>
      </c>
      <c r="E72" s="1">
        <f>22.5791015625</f>
        <v>22.5791015625</v>
      </c>
    </row>
    <row r="73" spans="1:5" x14ac:dyDescent="0.25">
      <c r="A73" s="1">
        <f>23430</f>
        <v>23430</v>
      </c>
      <c r="B73" s="1">
        <f>4</f>
        <v>4</v>
      </c>
      <c r="C73" s="1">
        <f>12588</f>
        <v>12588</v>
      </c>
      <c r="D73" s="1">
        <f>23665</f>
        <v>23665</v>
      </c>
      <c r="E73" s="1">
        <f>23.1103515625</f>
        <v>23.1103515625</v>
      </c>
    </row>
    <row r="74" spans="1:5" x14ac:dyDescent="0.25">
      <c r="A74" s="1">
        <f>23809</f>
        <v>23809</v>
      </c>
      <c r="B74" s="1">
        <f>0</f>
        <v>0</v>
      </c>
      <c r="C74" s="1">
        <f>12761</f>
        <v>12761</v>
      </c>
      <c r="D74" s="1">
        <f>24233</f>
        <v>24233</v>
      </c>
      <c r="E74" s="1">
        <f>23.6650390625</f>
        <v>23.6650390625</v>
      </c>
    </row>
    <row r="75" spans="1:5" x14ac:dyDescent="0.25">
      <c r="A75" s="1">
        <f>24170</f>
        <v>24170</v>
      </c>
      <c r="B75" s="1">
        <f>0</f>
        <v>0</v>
      </c>
      <c r="C75" s="1">
        <f>12926</f>
        <v>12926</v>
      </c>
      <c r="D75" s="1">
        <f>24668</f>
        <v>24668</v>
      </c>
      <c r="E75" s="1">
        <f>24.08984375</f>
        <v>24.08984375</v>
      </c>
    </row>
    <row r="76" spans="1:5" x14ac:dyDescent="0.25">
      <c r="A76" s="1">
        <f>24518</f>
        <v>24518</v>
      </c>
      <c r="B76" s="1">
        <f>0</f>
        <v>0</v>
      </c>
      <c r="C76" s="1">
        <f>13105</f>
        <v>13105</v>
      </c>
      <c r="D76" s="1">
        <f>25898</f>
        <v>25898</v>
      </c>
      <c r="E76" s="1">
        <f>25.291015625</f>
        <v>25.291015625</v>
      </c>
    </row>
    <row r="77" spans="1:5" x14ac:dyDescent="0.25">
      <c r="A77" s="1">
        <f>24861</f>
        <v>24861</v>
      </c>
      <c r="B77" s="1">
        <f>0</f>
        <v>0</v>
      </c>
      <c r="C77" s="1">
        <f>13250</f>
        <v>13250</v>
      </c>
      <c r="D77" s="1">
        <f>25995</f>
        <v>25995</v>
      </c>
      <c r="E77" s="1">
        <f>25.3857421875</f>
        <v>25.3857421875</v>
      </c>
    </row>
    <row r="78" spans="1:5" x14ac:dyDescent="0.25">
      <c r="A78" s="1">
        <f>25222</f>
        <v>25222</v>
      </c>
      <c r="B78" s="1">
        <f>0</f>
        <v>0</v>
      </c>
      <c r="C78" s="1">
        <f>13411</f>
        <v>13411</v>
      </c>
      <c r="D78" s="1">
        <f>25995</f>
        <v>25995</v>
      </c>
      <c r="E78" s="1">
        <f>25.3857421875</f>
        <v>25.3857421875</v>
      </c>
    </row>
    <row r="79" spans="1:5" x14ac:dyDescent="0.25">
      <c r="A79" s="1">
        <f>25592</f>
        <v>25592</v>
      </c>
      <c r="B79" s="1">
        <f>3</f>
        <v>3</v>
      </c>
      <c r="C79" s="1">
        <f>13556</f>
        <v>13556</v>
      </c>
      <c r="D79" s="1">
        <f>25995</f>
        <v>25995</v>
      </c>
      <c r="E79" s="1">
        <f>25.3857421875</f>
        <v>25.3857421875</v>
      </c>
    </row>
    <row r="80" spans="1:5" x14ac:dyDescent="0.25">
      <c r="A80" s="1">
        <f>25917</f>
        <v>25917</v>
      </c>
      <c r="B80" s="1">
        <f>0</f>
        <v>0</v>
      </c>
      <c r="C80" s="1">
        <f>13727</f>
        <v>13727</v>
      </c>
      <c r="D80" s="1">
        <f>25995</f>
        <v>25995</v>
      </c>
      <c r="E80" s="1">
        <f>25.3857421875</f>
        <v>25.3857421875</v>
      </c>
    </row>
    <row r="81" spans="1:5" x14ac:dyDescent="0.25">
      <c r="A81" s="1">
        <f>26205</f>
        <v>26205</v>
      </c>
      <c r="B81" s="1">
        <f>0</f>
        <v>0</v>
      </c>
      <c r="C81" s="1">
        <f>13880</f>
        <v>13880</v>
      </c>
      <c r="D81" s="1">
        <f>25995</f>
        <v>25995</v>
      </c>
      <c r="E81" s="1">
        <f>25.3857421875</f>
        <v>25.3857421875</v>
      </c>
    </row>
    <row r="82" spans="1:5" x14ac:dyDescent="0.25">
      <c r="A82" s="1">
        <f>26472</f>
        <v>26472</v>
      </c>
      <c r="B82" s="1">
        <f>0</f>
        <v>0</v>
      </c>
      <c r="C82" s="1">
        <f>14091</f>
        <v>14091</v>
      </c>
      <c r="D82" s="1">
        <f>26095</f>
        <v>26095</v>
      </c>
      <c r="E82" s="1">
        <f t="shared" ref="E82:E87" si="4">25.4833984375</f>
        <v>25.4833984375</v>
      </c>
    </row>
    <row r="83" spans="1:5" x14ac:dyDescent="0.25">
      <c r="A83" s="1">
        <f>26797</f>
        <v>26797</v>
      </c>
      <c r="B83" s="1">
        <f>4</f>
        <v>4</v>
      </c>
      <c r="C83" s="1">
        <f>14237</f>
        <v>14237</v>
      </c>
      <c r="D83" s="1">
        <f>26095</f>
        <v>26095</v>
      </c>
      <c r="E83" s="1">
        <f t="shared" si="4"/>
        <v>25.4833984375</v>
      </c>
    </row>
    <row r="84" spans="1:5" x14ac:dyDescent="0.25">
      <c r="A84" s="1">
        <f>27154</f>
        <v>27154</v>
      </c>
      <c r="B84" s="1">
        <f>4</f>
        <v>4</v>
      </c>
      <c r="C84" s="1">
        <f>14430</f>
        <v>14430</v>
      </c>
      <c r="D84" s="1">
        <f>26095</f>
        <v>26095</v>
      </c>
      <c r="E84" s="1">
        <f t="shared" si="4"/>
        <v>25.4833984375</v>
      </c>
    </row>
    <row r="85" spans="1:5" x14ac:dyDescent="0.25">
      <c r="A85" s="1">
        <f>27498</f>
        <v>27498</v>
      </c>
      <c r="B85" s="1">
        <f>0</f>
        <v>0</v>
      </c>
      <c r="C85" s="1">
        <f>14599</f>
        <v>14599</v>
      </c>
      <c r="D85" s="1">
        <f>26095</f>
        <v>26095</v>
      </c>
      <c r="E85" s="1">
        <f t="shared" si="4"/>
        <v>25.4833984375</v>
      </c>
    </row>
    <row r="86" spans="1:5" x14ac:dyDescent="0.25">
      <c r="A86" s="1">
        <f>27852</f>
        <v>27852</v>
      </c>
      <c r="B86" s="1">
        <f>0</f>
        <v>0</v>
      </c>
      <c r="C86" s="1">
        <f>14778</f>
        <v>14778</v>
      </c>
      <c r="D86" s="1">
        <f>26095</f>
        <v>26095</v>
      </c>
      <c r="E86" s="1">
        <f t="shared" si="4"/>
        <v>25.4833984375</v>
      </c>
    </row>
    <row r="87" spans="1:5" x14ac:dyDescent="0.25">
      <c r="A87" s="1">
        <f>28201</f>
        <v>28201</v>
      </c>
      <c r="B87" s="1">
        <f>0</f>
        <v>0</v>
      </c>
      <c r="C87" s="1">
        <f>14957</f>
        <v>14957</v>
      </c>
      <c r="D87" s="1">
        <f>26095</f>
        <v>26095</v>
      </c>
      <c r="E87" s="1">
        <f t="shared" si="4"/>
        <v>25.4833984375</v>
      </c>
    </row>
    <row r="88" spans="1:5" x14ac:dyDescent="0.25">
      <c r="A88" s="1">
        <f>28558</f>
        <v>28558</v>
      </c>
      <c r="B88" s="1">
        <f>0</f>
        <v>0</v>
      </c>
      <c r="C88" s="1">
        <f>15138</f>
        <v>15138</v>
      </c>
      <c r="D88" s="1">
        <f>26118</f>
        <v>26118</v>
      </c>
      <c r="E88" s="1">
        <f>25.505859375</f>
        <v>25.505859375</v>
      </c>
    </row>
    <row r="89" spans="1:5" x14ac:dyDescent="0.25">
      <c r="A89" s="1">
        <f>28914</f>
        <v>28914</v>
      </c>
      <c r="B89" s="1">
        <f>0</f>
        <v>0</v>
      </c>
      <c r="C89" s="1">
        <f>15338</f>
        <v>15338</v>
      </c>
      <c r="D89" s="1">
        <f>26318</f>
        <v>26318</v>
      </c>
      <c r="E89" s="1">
        <f>25.701171875</f>
        <v>25.701171875</v>
      </c>
    </row>
    <row r="90" spans="1:5" x14ac:dyDescent="0.25">
      <c r="A90" s="1">
        <f>29242</f>
        <v>29242</v>
      </c>
      <c r="B90" s="1">
        <f>25</f>
        <v>25</v>
      </c>
      <c r="C90" s="1">
        <f>15494</f>
        <v>15494</v>
      </c>
      <c r="D90" s="1">
        <f>26044</f>
        <v>26044</v>
      </c>
      <c r="E90" s="1">
        <f>25.43359375</f>
        <v>25.43359375</v>
      </c>
    </row>
    <row r="91" spans="1:5" x14ac:dyDescent="0.25">
      <c r="A91" s="1">
        <f>29526</f>
        <v>29526</v>
      </c>
      <c r="B91" s="1">
        <f>2</f>
        <v>2</v>
      </c>
      <c r="C91" s="1">
        <f>15652</f>
        <v>15652</v>
      </c>
      <c r="D91" s="1">
        <f>26074</f>
        <v>26074</v>
      </c>
      <c r="E91" s="1">
        <f>25.462890625</f>
        <v>25.462890625</v>
      </c>
    </row>
    <row r="92" spans="1:5" x14ac:dyDescent="0.25">
      <c r="A92" s="1">
        <f>29794</f>
        <v>29794</v>
      </c>
      <c r="B92" s="1">
        <f>0</f>
        <v>0</v>
      </c>
      <c r="C92" s="1">
        <f>15824</f>
        <v>15824</v>
      </c>
      <c r="D92" s="1">
        <f>26076</f>
        <v>26076</v>
      </c>
      <c r="E92" s="1">
        <f>25.46484375</f>
        <v>25.46484375</v>
      </c>
    </row>
    <row r="93" spans="1:5" x14ac:dyDescent="0.25">
      <c r="A93" s="1">
        <f>30145</f>
        <v>30145</v>
      </c>
      <c r="B93" s="1">
        <f>0</f>
        <v>0</v>
      </c>
      <c r="C93" s="1">
        <f>15993</f>
        <v>15993</v>
      </c>
      <c r="D93" s="1">
        <f>26074</f>
        <v>26074</v>
      </c>
      <c r="E93" s="1">
        <f>25.462890625</f>
        <v>25.462890625</v>
      </c>
    </row>
    <row r="94" spans="1:5" x14ac:dyDescent="0.25">
      <c r="A94" s="1">
        <f>30566</f>
        <v>30566</v>
      </c>
      <c r="B94" s="1">
        <f>6</f>
        <v>6</v>
      </c>
      <c r="C94" s="1">
        <f>16161</f>
        <v>16161</v>
      </c>
      <c r="D94" s="1">
        <f>26074</f>
        <v>26074</v>
      </c>
      <c r="E94" s="1">
        <f>25.462890625</f>
        <v>25.462890625</v>
      </c>
    </row>
    <row r="95" spans="1:5" x14ac:dyDescent="0.25">
      <c r="A95" s="1">
        <f>30976</f>
        <v>30976</v>
      </c>
      <c r="B95" s="1">
        <f t="shared" ref="B95:B122" si="5">0</f>
        <v>0</v>
      </c>
      <c r="C95" s="1">
        <f>16337</f>
        <v>16337</v>
      </c>
      <c r="D95" s="1">
        <f>26074</f>
        <v>26074</v>
      </c>
      <c r="E95" s="1">
        <f>25.462890625</f>
        <v>25.462890625</v>
      </c>
    </row>
    <row r="96" spans="1:5" x14ac:dyDescent="0.25">
      <c r="A96" s="1">
        <f>31376</f>
        <v>31376</v>
      </c>
      <c r="B96" s="1">
        <f t="shared" si="5"/>
        <v>0</v>
      </c>
      <c r="C96" s="1">
        <f>16456</f>
        <v>16456</v>
      </c>
      <c r="D96" s="1">
        <f>26074</f>
        <v>26074</v>
      </c>
      <c r="E96" s="1">
        <f>25.462890625</f>
        <v>25.462890625</v>
      </c>
    </row>
    <row r="97" spans="1:5" x14ac:dyDescent="0.25">
      <c r="A97" s="1">
        <f>31788</f>
        <v>31788</v>
      </c>
      <c r="B97" s="1">
        <f t="shared" si="5"/>
        <v>0</v>
      </c>
      <c r="C97" s="1">
        <f>16631</f>
        <v>16631</v>
      </c>
      <c r="D97" s="1">
        <f t="shared" ref="D97:D104" si="6">27846</f>
        <v>27846</v>
      </c>
      <c r="E97" s="1">
        <f t="shared" ref="E97:E104" si="7">27.193359375</f>
        <v>27.193359375</v>
      </c>
    </row>
    <row r="98" spans="1:5" x14ac:dyDescent="0.25">
      <c r="A98" s="1">
        <f>32165</f>
        <v>32165</v>
      </c>
      <c r="B98" s="1">
        <f t="shared" si="5"/>
        <v>0</v>
      </c>
      <c r="C98" s="1">
        <f>16792</f>
        <v>16792</v>
      </c>
      <c r="D98" s="1">
        <f t="shared" si="6"/>
        <v>27846</v>
      </c>
      <c r="E98" s="1">
        <f t="shared" si="7"/>
        <v>27.193359375</v>
      </c>
    </row>
    <row r="99" spans="1:5" x14ac:dyDescent="0.25">
      <c r="A99" s="1">
        <f>32504</f>
        <v>32504</v>
      </c>
      <c r="B99" s="1">
        <f t="shared" si="5"/>
        <v>0</v>
      </c>
      <c r="C99" s="1">
        <f>16958</f>
        <v>16958</v>
      </c>
      <c r="D99" s="1">
        <f t="shared" si="6"/>
        <v>27846</v>
      </c>
      <c r="E99" s="1">
        <f t="shared" si="7"/>
        <v>27.193359375</v>
      </c>
    </row>
    <row r="100" spans="1:5" x14ac:dyDescent="0.25">
      <c r="A100" s="1">
        <f>32814</f>
        <v>32814</v>
      </c>
      <c r="B100" s="1">
        <f t="shared" si="5"/>
        <v>0</v>
      </c>
      <c r="C100" s="1">
        <f>17090</f>
        <v>17090</v>
      </c>
      <c r="D100" s="1">
        <f t="shared" si="6"/>
        <v>27846</v>
      </c>
      <c r="E100" s="1">
        <f t="shared" si="7"/>
        <v>27.193359375</v>
      </c>
    </row>
    <row r="101" spans="1:5" x14ac:dyDescent="0.25">
      <c r="A101" s="1">
        <f>33162</f>
        <v>33162</v>
      </c>
      <c r="B101" s="1">
        <f t="shared" si="5"/>
        <v>0</v>
      </c>
      <c r="C101" s="1">
        <f>17261</f>
        <v>17261</v>
      </c>
      <c r="D101" s="1">
        <f t="shared" si="6"/>
        <v>27846</v>
      </c>
      <c r="E101" s="1">
        <f t="shared" si="7"/>
        <v>27.193359375</v>
      </c>
    </row>
    <row r="102" spans="1:5" x14ac:dyDescent="0.25">
      <c r="A102" s="1">
        <f>33495</f>
        <v>33495</v>
      </c>
      <c r="B102" s="1">
        <f t="shared" si="5"/>
        <v>0</v>
      </c>
      <c r="C102" s="1">
        <f>17390</f>
        <v>17390</v>
      </c>
      <c r="D102" s="1">
        <f t="shared" si="6"/>
        <v>27846</v>
      </c>
      <c r="E102" s="1">
        <f t="shared" si="7"/>
        <v>27.193359375</v>
      </c>
    </row>
    <row r="103" spans="1:5" x14ac:dyDescent="0.25">
      <c r="A103" s="1">
        <f>33833</f>
        <v>33833</v>
      </c>
      <c r="B103" s="1">
        <f t="shared" si="5"/>
        <v>0</v>
      </c>
      <c r="C103" s="1">
        <f>17562</f>
        <v>17562</v>
      </c>
      <c r="D103" s="1">
        <f t="shared" si="6"/>
        <v>27846</v>
      </c>
      <c r="E103" s="1">
        <f t="shared" si="7"/>
        <v>27.193359375</v>
      </c>
    </row>
    <row r="104" spans="1:5" x14ac:dyDescent="0.25">
      <c r="A104" s="1">
        <f>34172</f>
        <v>34172</v>
      </c>
      <c r="B104" s="1">
        <f t="shared" si="5"/>
        <v>0</v>
      </c>
      <c r="C104" s="1">
        <f>17679</f>
        <v>17679</v>
      </c>
      <c r="D104" s="1">
        <f t="shared" si="6"/>
        <v>27846</v>
      </c>
      <c r="E104" s="1">
        <f t="shared" si="7"/>
        <v>27.193359375</v>
      </c>
    </row>
    <row r="105" spans="1:5" x14ac:dyDescent="0.25">
      <c r="A105" s="1">
        <f>34529</f>
        <v>34529</v>
      </c>
      <c r="B105" s="1">
        <f t="shared" si="5"/>
        <v>0</v>
      </c>
      <c r="C105" s="1">
        <f>17854</f>
        <v>17854</v>
      </c>
      <c r="D105" s="1">
        <f>27848</f>
        <v>27848</v>
      </c>
      <c r="E105" s="1">
        <f>27.1953125</f>
        <v>27.1953125</v>
      </c>
    </row>
    <row r="106" spans="1:5" x14ac:dyDescent="0.25">
      <c r="A106" s="1">
        <f>34887</f>
        <v>34887</v>
      </c>
      <c r="B106" s="1">
        <f t="shared" si="5"/>
        <v>0</v>
      </c>
      <c r="C106" s="1">
        <f>18002</f>
        <v>18002</v>
      </c>
      <c r="D106" s="1">
        <f>27846</f>
        <v>27846</v>
      </c>
      <c r="E106" s="1">
        <f>27.193359375</f>
        <v>27.193359375</v>
      </c>
    </row>
    <row r="107" spans="1:5" x14ac:dyDescent="0.25">
      <c r="A107" s="1">
        <f>35252</f>
        <v>35252</v>
      </c>
      <c r="B107" s="1">
        <f t="shared" si="5"/>
        <v>0</v>
      </c>
      <c r="C107" s="1">
        <f>18165</f>
        <v>18165</v>
      </c>
      <c r="D107" s="1">
        <f>27848</f>
        <v>27848</v>
      </c>
      <c r="E107" s="1">
        <f>27.1953125</f>
        <v>27.1953125</v>
      </c>
    </row>
    <row r="108" spans="1:5" x14ac:dyDescent="0.25">
      <c r="A108" s="1">
        <f>35614</f>
        <v>35614</v>
      </c>
      <c r="B108" s="1">
        <f t="shared" si="5"/>
        <v>0</v>
      </c>
      <c r="C108" s="1">
        <f>18336</f>
        <v>18336</v>
      </c>
      <c r="D108" s="1">
        <f>27846</f>
        <v>27846</v>
      </c>
      <c r="E108" s="1">
        <f>27.193359375</f>
        <v>27.193359375</v>
      </c>
    </row>
    <row r="109" spans="1:5" x14ac:dyDescent="0.25">
      <c r="A109" s="1">
        <f>36032</f>
        <v>36032</v>
      </c>
      <c r="B109" s="1">
        <f t="shared" si="5"/>
        <v>0</v>
      </c>
      <c r="C109" s="1">
        <f>18524</f>
        <v>18524</v>
      </c>
      <c r="D109" s="1">
        <f>27882</f>
        <v>27882</v>
      </c>
      <c r="E109" s="1">
        <f>27.228515625</f>
        <v>27.228515625</v>
      </c>
    </row>
    <row r="110" spans="1:5" x14ac:dyDescent="0.25">
      <c r="A110" s="1">
        <f>36382</f>
        <v>36382</v>
      </c>
      <c r="B110" s="1">
        <f t="shared" si="5"/>
        <v>0</v>
      </c>
      <c r="C110" s="1">
        <f>18705</f>
        <v>18705</v>
      </c>
      <c r="D110" s="1">
        <f>28042</f>
        <v>28042</v>
      </c>
      <c r="E110" s="1">
        <f>27.384765625</f>
        <v>27.384765625</v>
      </c>
    </row>
    <row r="111" spans="1:5" x14ac:dyDescent="0.25">
      <c r="A111" s="1">
        <f>36672</f>
        <v>36672</v>
      </c>
      <c r="B111" s="1">
        <f t="shared" si="5"/>
        <v>0</v>
      </c>
      <c r="C111" s="1">
        <f>18842</f>
        <v>18842</v>
      </c>
      <c r="D111" s="1">
        <f>28042</f>
        <v>28042</v>
      </c>
      <c r="E111" s="1">
        <f>27.384765625</f>
        <v>27.384765625</v>
      </c>
    </row>
    <row r="112" spans="1:5" x14ac:dyDescent="0.25">
      <c r="A112" s="1">
        <f>36962</f>
        <v>36962</v>
      </c>
      <c r="B112" s="1">
        <f t="shared" si="5"/>
        <v>0</v>
      </c>
      <c r="C112" s="1">
        <f>19003</f>
        <v>19003</v>
      </c>
      <c r="D112" s="1">
        <f>28044</f>
        <v>28044</v>
      </c>
      <c r="E112" s="1">
        <f>27.38671875</f>
        <v>27.38671875</v>
      </c>
    </row>
    <row r="113" spans="1:5" x14ac:dyDescent="0.25">
      <c r="A113" s="1">
        <f>37274</f>
        <v>37274</v>
      </c>
      <c r="B113" s="1">
        <f t="shared" si="5"/>
        <v>0</v>
      </c>
      <c r="C113" s="1">
        <f>19173</f>
        <v>19173</v>
      </c>
      <c r="D113" s="1">
        <f>28042</f>
        <v>28042</v>
      </c>
      <c r="E113" s="1">
        <f>27.384765625</f>
        <v>27.384765625</v>
      </c>
    </row>
    <row r="114" spans="1:5" x14ac:dyDescent="0.25">
      <c r="A114" s="1">
        <f>37607</f>
        <v>37607</v>
      </c>
      <c r="B114" s="1">
        <f t="shared" si="5"/>
        <v>0</v>
      </c>
      <c r="C114" s="1">
        <f>19340</f>
        <v>19340</v>
      </c>
      <c r="D114" s="1">
        <f>28044</f>
        <v>28044</v>
      </c>
      <c r="E114" s="1">
        <f>27.38671875</f>
        <v>27.38671875</v>
      </c>
    </row>
    <row r="115" spans="1:5" x14ac:dyDescent="0.25">
      <c r="A115" s="1">
        <f>37943</f>
        <v>37943</v>
      </c>
      <c r="B115" s="1">
        <f t="shared" si="5"/>
        <v>0</v>
      </c>
      <c r="C115" s="1">
        <f>19511</f>
        <v>19511</v>
      </c>
      <c r="D115" s="1">
        <f t="shared" ref="D115:D130" si="8">28042</f>
        <v>28042</v>
      </c>
      <c r="E115" s="1">
        <f t="shared" ref="E115:E130" si="9">27.384765625</f>
        <v>27.384765625</v>
      </c>
    </row>
    <row r="116" spans="1:5" x14ac:dyDescent="0.25">
      <c r="A116" s="1">
        <f>38291</f>
        <v>38291</v>
      </c>
      <c r="B116" s="1">
        <f t="shared" si="5"/>
        <v>0</v>
      </c>
      <c r="C116" s="1">
        <f>19672</f>
        <v>19672</v>
      </c>
      <c r="D116" s="1">
        <f t="shared" si="8"/>
        <v>28042</v>
      </c>
      <c r="E116" s="1">
        <f t="shared" si="9"/>
        <v>27.384765625</v>
      </c>
    </row>
    <row r="117" spans="1:5" x14ac:dyDescent="0.25">
      <c r="A117" s="1">
        <f>38651</f>
        <v>38651</v>
      </c>
      <c r="B117" s="1">
        <f t="shared" si="5"/>
        <v>0</v>
      </c>
      <c r="C117" s="1">
        <f>19840</f>
        <v>19840</v>
      </c>
      <c r="D117" s="1">
        <f t="shared" si="8"/>
        <v>28042</v>
      </c>
      <c r="E117" s="1">
        <f t="shared" si="9"/>
        <v>27.384765625</v>
      </c>
    </row>
    <row r="118" spans="1:5" x14ac:dyDescent="0.25">
      <c r="A118" s="1">
        <f>38993</f>
        <v>38993</v>
      </c>
      <c r="B118" s="1">
        <f t="shared" si="5"/>
        <v>0</v>
      </c>
      <c r="C118" s="1">
        <f>19985</f>
        <v>19985</v>
      </c>
      <c r="D118" s="1">
        <f t="shared" si="8"/>
        <v>28042</v>
      </c>
      <c r="E118" s="1">
        <f t="shared" si="9"/>
        <v>27.384765625</v>
      </c>
    </row>
    <row r="119" spans="1:5" x14ac:dyDescent="0.25">
      <c r="A119" s="1">
        <f>39334</f>
        <v>39334</v>
      </c>
      <c r="B119" s="1">
        <f t="shared" si="5"/>
        <v>0</v>
      </c>
      <c r="C119" s="1">
        <f>20162</f>
        <v>20162</v>
      </c>
      <c r="D119" s="1">
        <f t="shared" si="8"/>
        <v>28042</v>
      </c>
      <c r="E119" s="1">
        <f t="shared" si="9"/>
        <v>27.384765625</v>
      </c>
    </row>
    <row r="120" spans="1:5" x14ac:dyDescent="0.25">
      <c r="A120" s="1">
        <f>39694</f>
        <v>39694</v>
      </c>
      <c r="B120" s="1">
        <f t="shared" si="5"/>
        <v>0</v>
      </c>
      <c r="C120" s="1">
        <f>20297</f>
        <v>20297</v>
      </c>
      <c r="D120" s="1">
        <f t="shared" si="8"/>
        <v>28042</v>
      </c>
      <c r="E120" s="1">
        <f t="shared" si="9"/>
        <v>27.384765625</v>
      </c>
    </row>
    <row r="121" spans="1:5" x14ac:dyDescent="0.25">
      <c r="A121" s="1">
        <f>40035</f>
        <v>40035</v>
      </c>
      <c r="B121" s="1">
        <f t="shared" si="5"/>
        <v>0</v>
      </c>
      <c r="C121" s="1">
        <f>20487</f>
        <v>20487</v>
      </c>
      <c r="D121" s="1">
        <f t="shared" si="8"/>
        <v>28042</v>
      </c>
      <c r="E121" s="1">
        <f t="shared" si="9"/>
        <v>27.384765625</v>
      </c>
    </row>
    <row r="122" spans="1:5" x14ac:dyDescent="0.25">
      <c r="A122" s="1">
        <f>40349</f>
        <v>40349</v>
      </c>
      <c r="B122" s="1">
        <f t="shared" si="5"/>
        <v>0</v>
      </c>
      <c r="C122" s="1">
        <f>20645</f>
        <v>20645</v>
      </c>
      <c r="D122" s="1">
        <f t="shared" si="8"/>
        <v>28042</v>
      </c>
      <c r="E122" s="1">
        <f t="shared" si="9"/>
        <v>27.384765625</v>
      </c>
    </row>
    <row r="123" spans="1:5" x14ac:dyDescent="0.25">
      <c r="A123" s="1">
        <f>40661</f>
        <v>40661</v>
      </c>
      <c r="B123" s="1">
        <f>3</f>
        <v>3</v>
      </c>
      <c r="C123" s="1">
        <f>20835</f>
        <v>20835</v>
      </c>
      <c r="D123" s="1">
        <f t="shared" si="8"/>
        <v>28042</v>
      </c>
      <c r="E123" s="1">
        <f t="shared" si="9"/>
        <v>27.384765625</v>
      </c>
    </row>
    <row r="124" spans="1:5" x14ac:dyDescent="0.25">
      <c r="A124" s="1">
        <f>40913</f>
        <v>40913</v>
      </c>
      <c r="B124" s="1">
        <f>0</f>
        <v>0</v>
      </c>
      <c r="C124" s="1">
        <f>20994</f>
        <v>20994</v>
      </c>
      <c r="D124" s="1">
        <f t="shared" si="8"/>
        <v>28042</v>
      </c>
      <c r="E124" s="1">
        <f t="shared" si="9"/>
        <v>27.384765625</v>
      </c>
    </row>
    <row r="125" spans="1:5" x14ac:dyDescent="0.25">
      <c r="A125" s="1">
        <f>41189</f>
        <v>41189</v>
      </c>
      <c r="B125" s="1">
        <f>0</f>
        <v>0</v>
      </c>
      <c r="C125" s="1">
        <f>21187</f>
        <v>21187</v>
      </c>
      <c r="D125" s="1">
        <f t="shared" si="8"/>
        <v>28042</v>
      </c>
      <c r="E125" s="1">
        <f t="shared" si="9"/>
        <v>27.384765625</v>
      </c>
    </row>
    <row r="126" spans="1:5" x14ac:dyDescent="0.25">
      <c r="A126" s="1">
        <f>41510</f>
        <v>41510</v>
      </c>
      <c r="B126" s="1">
        <f>0</f>
        <v>0</v>
      </c>
      <c r="C126" s="1">
        <f>21345</f>
        <v>21345</v>
      </c>
      <c r="D126" s="1">
        <f t="shared" si="8"/>
        <v>28042</v>
      </c>
      <c r="E126" s="1">
        <f t="shared" si="9"/>
        <v>27.384765625</v>
      </c>
    </row>
    <row r="127" spans="1:5" x14ac:dyDescent="0.25">
      <c r="A127" s="1">
        <f>41857</f>
        <v>41857</v>
      </c>
      <c r="B127" s="1">
        <f>7</f>
        <v>7</v>
      </c>
      <c r="C127" s="1">
        <f>21535</f>
        <v>21535</v>
      </c>
      <c r="D127" s="1">
        <f t="shared" si="8"/>
        <v>28042</v>
      </c>
      <c r="E127" s="1">
        <f t="shared" si="9"/>
        <v>27.384765625</v>
      </c>
    </row>
    <row r="128" spans="1:5" x14ac:dyDescent="0.25">
      <c r="A128" s="1">
        <f>42183</f>
        <v>42183</v>
      </c>
      <c r="B128" s="1">
        <f>0</f>
        <v>0</v>
      </c>
      <c r="C128" s="1">
        <f>21688</f>
        <v>21688</v>
      </c>
      <c r="D128" s="1">
        <f t="shared" si="8"/>
        <v>28042</v>
      </c>
      <c r="E128" s="1">
        <f t="shared" si="9"/>
        <v>27.384765625</v>
      </c>
    </row>
    <row r="129" spans="1:5" x14ac:dyDescent="0.25">
      <c r="A129" s="1">
        <f>42447</f>
        <v>42447</v>
      </c>
      <c r="B129" s="1">
        <f>0</f>
        <v>0</v>
      </c>
      <c r="C129" s="1">
        <f>21867</f>
        <v>21867</v>
      </c>
      <c r="D129" s="1">
        <f t="shared" si="8"/>
        <v>28042</v>
      </c>
      <c r="E129" s="1">
        <f t="shared" si="9"/>
        <v>27.384765625</v>
      </c>
    </row>
    <row r="130" spans="1:5" x14ac:dyDescent="0.25">
      <c r="A130" s="1">
        <f>42761</f>
        <v>42761</v>
      </c>
      <c r="B130" s="1">
        <f>0</f>
        <v>0</v>
      </c>
      <c r="C130" s="1">
        <f>21999</f>
        <v>21999</v>
      </c>
      <c r="D130" s="1">
        <f t="shared" si="8"/>
        <v>28042</v>
      </c>
      <c r="E130" s="1">
        <f t="shared" si="9"/>
        <v>27.384765625</v>
      </c>
    </row>
    <row r="131" spans="1:5" x14ac:dyDescent="0.25">
      <c r="A131" s="1">
        <f>43093</f>
        <v>43093</v>
      </c>
      <c r="B131" s="1">
        <f>0</f>
        <v>0</v>
      </c>
      <c r="C131" s="1">
        <f>22161</f>
        <v>22161</v>
      </c>
      <c r="D131" s="1">
        <f>28066</f>
        <v>28066</v>
      </c>
      <c r="E131" s="1">
        <f>27.408203125</f>
        <v>27.408203125</v>
      </c>
    </row>
    <row r="132" spans="1:5" x14ac:dyDescent="0.25">
      <c r="A132" s="1">
        <f>43347</f>
        <v>43347</v>
      </c>
      <c r="B132" s="1">
        <f>0</f>
        <v>0</v>
      </c>
      <c r="C132" s="1">
        <f>22316</f>
        <v>22316</v>
      </c>
      <c r="D132" s="1">
        <f>27886</f>
        <v>27886</v>
      </c>
      <c r="E132" s="1">
        <f>27.232421875</f>
        <v>27.232421875</v>
      </c>
    </row>
    <row r="133" spans="1:5" x14ac:dyDescent="0.25">
      <c r="A133" s="1">
        <f>43613</f>
        <v>43613</v>
      </c>
      <c r="B133" s="1">
        <f>5</f>
        <v>5</v>
      </c>
      <c r="C133" s="1">
        <f>22481</f>
        <v>22481</v>
      </c>
      <c r="D133" s="1">
        <f>27895</f>
        <v>27895</v>
      </c>
      <c r="E133" s="1">
        <f t="shared" ref="E133:E138" si="10">27.2412109375</f>
        <v>27.2412109375</v>
      </c>
    </row>
    <row r="134" spans="1:5" x14ac:dyDescent="0.25">
      <c r="A134" s="1">
        <f>43903</f>
        <v>43903</v>
      </c>
      <c r="B134" s="1">
        <f>4</f>
        <v>4</v>
      </c>
      <c r="C134" s="1">
        <f>22610</f>
        <v>22610</v>
      </c>
      <c r="D134" s="1">
        <f>27895</f>
        <v>27895</v>
      </c>
      <c r="E134" s="1">
        <f t="shared" si="10"/>
        <v>27.2412109375</v>
      </c>
    </row>
    <row r="135" spans="1:5" x14ac:dyDescent="0.25">
      <c r="A135" s="1">
        <f>44161</f>
        <v>44161</v>
      </c>
      <c r="B135" s="1">
        <f>0</f>
        <v>0</v>
      </c>
      <c r="C135" s="1">
        <f>22787</f>
        <v>22787</v>
      </c>
      <c r="D135" s="1">
        <f>27895</f>
        <v>27895</v>
      </c>
      <c r="E135" s="1">
        <f t="shared" si="10"/>
        <v>27.2412109375</v>
      </c>
    </row>
    <row r="136" spans="1:5" x14ac:dyDescent="0.25">
      <c r="A136" s="1">
        <f>44437</f>
        <v>44437</v>
      </c>
      <c r="B136" s="1">
        <f>0</f>
        <v>0</v>
      </c>
      <c r="C136" s="1">
        <f>22930</f>
        <v>22930</v>
      </c>
      <c r="D136" s="1">
        <f>27895</f>
        <v>27895</v>
      </c>
      <c r="E136" s="1">
        <f t="shared" si="10"/>
        <v>27.2412109375</v>
      </c>
    </row>
    <row r="137" spans="1:5" x14ac:dyDescent="0.25">
      <c r="A137" s="1">
        <f>44690</f>
        <v>44690</v>
      </c>
      <c r="B137" s="1">
        <f>0</f>
        <v>0</v>
      </c>
      <c r="C137" s="1">
        <f>23112</f>
        <v>23112</v>
      </c>
      <c r="D137" s="1">
        <f>27895</f>
        <v>27895</v>
      </c>
      <c r="E137" s="1">
        <f t="shared" si="10"/>
        <v>27.2412109375</v>
      </c>
    </row>
    <row r="138" spans="1:5" x14ac:dyDescent="0.25">
      <c r="A138" s="1">
        <f>44989</f>
        <v>44989</v>
      </c>
      <c r="B138" s="1">
        <f>0</f>
        <v>0</v>
      </c>
      <c r="C138" s="1">
        <f>23266</f>
        <v>23266</v>
      </c>
      <c r="D138" s="1">
        <f>27895</f>
        <v>27895</v>
      </c>
      <c r="E138" s="1">
        <f t="shared" si="10"/>
        <v>27.2412109375</v>
      </c>
    </row>
    <row r="139" spans="1:5" x14ac:dyDescent="0.25">
      <c r="A139" s="1">
        <f>45314</f>
        <v>45314</v>
      </c>
      <c r="B139" s="1">
        <f>0</f>
        <v>0</v>
      </c>
      <c r="C139" s="1">
        <f>23458</f>
        <v>23458</v>
      </c>
      <c r="D139" s="1">
        <f>28067</f>
        <v>28067</v>
      </c>
      <c r="E139" s="1">
        <f>27.4091796875</f>
        <v>27.4091796875</v>
      </c>
    </row>
    <row r="140" spans="1:5" x14ac:dyDescent="0.25">
      <c r="A140" s="1">
        <f>45680</f>
        <v>45680</v>
      </c>
      <c r="B140" s="1">
        <f>0</f>
        <v>0</v>
      </c>
      <c r="C140" s="1">
        <f>23652</f>
        <v>23652</v>
      </c>
      <c r="D140" s="1">
        <f t="shared" ref="D140:D151" si="11">28079</f>
        <v>28079</v>
      </c>
      <c r="E140" s="1">
        <f t="shared" ref="E140:E151" si="12">27.4208984375</f>
        <v>27.4208984375</v>
      </c>
    </row>
    <row r="141" spans="1:5" x14ac:dyDescent="0.25">
      <c r="A141" s="1">
        <f>46025</f>
        <v>46025</v>
      </c>
      <c r="B141" s="1">
        <f>0</f>
        <v>0</v>
      </c>
      <c r="C141" s="1">
        <f>23841</f>
        <v>23841</v>
      </c>
      <c r="D141" s="1">
        <f t="shared" si="11"/>
        <v>28079</v>
      </c>
      <c r="E141" s="1">
        <f t="shared" si="12"/>
        <v>27.4208984375</v>
      </c>
    </row>
    <row r="142" spans="1:5" x14ac:dyDescent="0.25">
      <c r="A142" s="1">
        <f>46377</f>
        <v>46377</v>
      </c>
      <c r="B142" s="1">
        <f>4</f>
        <v>4</v>
      </c>
      <c r="C142" s="1">
        <f>24012</f>
        <v>24012</v>
      </c>
      <c r="D142" s="1">
        <f t="shared" si="11"/>
        <v>28079</v>
      </c>
      <c r="E142" s="1">
        <f t="shared" si="12"/>
        <v>27.4208984375</v>
      </c>
    </row>
    <row r="143" spans="1:5" x14ac:dyDescent="0.25">
      <c r="A143" s="1">
        <f>46717</f>
        <v>46717</v>
      </c>
      <c r="B143" s="1">
        <f>0</f>
        <v>0</v>
      </c>
      <c r="C143" s="1">
        <f>24194</f>
        <v>24194</v>
      </c>
      <c r="D143" s="1">
        <f t="shared" si="11"/>
        <v>28079</v>
      </c>
      <c r="E143" s="1">
        <f t="shared" si="12"/>
        <v>27.4208984375</v>
      </c>
    </row>
    <row r="144" spans="1:5" x14ac:dyDescent="0.25">
      <c r="C144" s="1">
        <f>24369</f>
        <v>24369</v>
      </c>
      <c r="D144" s="1">
        <f t="shared" si="11"/>
        <v>28079</v>
      </c>
      <c r="E144" s="1">
        <f t="shared" si="12"/>
        <v>27.4208984375</v>
      </c>
    </row>
    <row r="145" spans="3:5" x14ac:dyDescent="0.25">
      <c r="C145" s="1">
        <f>24539</f>
        <v>24539</v>
      </c>
      <c r="D145" s="1">
        <f t="shared" si="11"/>
        <v>28079</v>
      </c>
      <c r="E145" s="1">
        <f t="shared" si="12"/>
        <v>27.4208984375</v>
      </c>
    </row>
    <row r="146" spans="3:5" x14ac:dyDescent="0.25">
      <c r="C146" s="1">
        <f>24698</f>
        <v>24698</v>
      </c>
      <c r="D146" s="1">
        <f t="shared" si="11"/>
        <v>28079</v>
      </c>
      <c r="E146" s="1">
        <f t="shared" si="12"/>
        <v>27.4208984375</v>
      </c>
    </row>
    <row r="147" spans="3:5" x14ac:dyDescent="0.25">
      <c r="C147" s="1">
        <f>24869</f>
        <v>24869</v>
      </c>
      <c r="D147" s="1">
        <f t="shared" si="11"/>
        <v>28079</v>
      </c>
      <c r="E147" s="1">
        <f t="shared" si="12"/>
        <v>27.4208984375</v>
      </c>
    </row>
    <row r="148" spans="3:5" x14ac:dyDescent="0.25">
      <c r="C148" s="1">
        <f>25058</f>
        <v>25058</v>
      </c>
      <c r="D148" s="1">
        <f t="shared" si="11"/>
        <v>28079</v>
      </c>
      <c r="E148" s="1">
        <f t="shared" si="12"/>
        <v>27.4208984375</v>
      </c>
    </row>
    <row r="149" spans="3:5" x14ac:dyDescent="0.25">
      <c r="C149" s="1">
        <f>25232</f>
        <v>25232</v>
      </c>
      <c r="D149" s="1">
        <f t="shared" si="11"/>
        <v>28079</v>
      </c>
      <c r="E149" s="1">
        <f t="shared" si="12"/>
        <v>27.4208984375</v>
      </c>
    </row>
    <row r="150" spans="3:5" x14ac:dyDescent="0.25">
      <c r="C150" s="1">
        <f>25461</f>
        <v>25461</v>
      </c>
      <c r="D150" s="1">
        <f t="shared" si="11"/>
        <v>28079</v>
      </c>
      <c r="E150" s="1">
        <f t="shared" si="12"/>
        <v>27.4208984375</v>
      </c>
    </row>
    <row r="151" spans="3:5" x14ac:dyDescent="0.25">
      <c r="C151" s="1">
        <f>25635</f>
        <v>25635</v>
      </c>
      <c r="D151" s="1">
        <f t="shared" si="11"/>
        <v>28079</v>
      </c>
      <c r="E151" s="1">
        <f t="shared" si="12"/>
        <v>27.4208984375</v>
      </c>
    </row>
    <row r="152" spans="3:5" x14ac:dyDescent="0.25">
      <c r="C152" s="1">
        <f>25806</f>
        <v>25806</v>
      </c>
      <c r="D152" s="1">
        <f>27907</f>
        <v>27907</v>
      </c>
      <c r="E152" s="1">
        <f>27.2529296875</f>
        <v>27.2529296875</v>
      </c>
    </row>
    <row r="153" spans="3:5" x14ac:dyDescent="0.25">
      <c r="C153" s="1">
        <f>25966</f>
        <v>25966</v>
      </c>
      <c r="D153" s="1">
        <f>27907</f>
        <v>27907</v>
      </c>
      <c r="E153" s="1">
        <f>27.2529296875</f>
        <v>27.2529296875</v>
      </c>
    </row>
    <row r="154" spans="3:5" x14ac:dyDescent="0.25">
      <c r="C154" s="1">
        <f>26096</f>
        <v>26096</v>
      </c>
      <c r="D154" s="1">
        <f>27907</f>
        <v>27907</v>
      </c>
      <c r="E154" s="1">
        <f>27.2529296875</f>
        <v>27.2529296875</v>
      </c>
    </row>
    <row r="155" spans="3:5" x14ac:dyDescent="0.25">
      <c r="C155" s="1">
        <f>26276</f>
        <v>26276</v>
      </c>
      <c r="D155" s="1">
        <f>28027</f>
        <v>28027</v>
      </c>
      <c r="E155" s="1">
        <f>27.3701171875</f>
        <v>27.3701171875</v>
      </c>
    </row>
    <row r="156" spans="3:5" x14ac:dyDescent="0.25">
      <c r="C156" s="1">
        <f>26447</f>
        <v>26447</v>
      </c>
      <c r="D156" s="1">
        <f>28027</f>
        <v>28027</v>
      </c>
      <c r="E156" s="1">
        <f>27.3701171875</f>
        <v>27.3701171875</v>
      </c>
    </row>
    <row r="157" spans="3:5" x14ac:dyDescent="0.25">
      <c r="C157" s="1">
        <f>26648</f>
        <v>26648</v>
      </c>
      <c r="D157" s="1">
        <f>28027</f>
        <v>28027</v>
      </c>
      <c r="E157" s="1">
        <f>27.3701171875</f>
        <v>27.3701171875</v>
      </c>
    </row>
    <row r="158" spans="3:5" x14ac:dyDescent="0.25">
      <c r="C158" s="1">
        <f>26838</f>
        <v>26838</v>
      </c>
      <c r="D158" s="1">
        <f>28063</f>
        <v>28063</v>
      </c>
      <c r="E158" s="1">
        <f>27.4052734375</f>
        <v>27.4052734375</v>
      </c>
    </row>
    <row r="159" spans="3:5" x14ac:dyDescent="0.25">
      <c r="C159" s="1">
        <f>27001</f>
        <v>27001</v>
      </c>
      <c r="D159" s="1">
        <f>28087</f>
        <v>28087</v>
      </c>
      <c r="E159" s="1">
        <f>27.4287109375</f>
        <v>27.4287109375</v>
      </c>
    </row>
    <row r="160" spans="3:5" x14ac:dyDescent="0.25">
      <c r="C160" s="1">
        <f>27198</f>
        <v>27198</v>
      </c>
      <c r="D160" s="1">
        <f>28095</f>
        <v>28095</v>
      </c>
      <c r="E160" s="1">
        <f>27.4365234375</f>
        <v>27.4365234375</v>
      </c>
    </row>
    <row r="161" spans="3:5" x14ac:dyDescent="0.25">
      <c r="C161" s="1">
        <f>27353</f>
        <v>27353</v>
      </c>
      <c r="D161" s="1">
        <f t="shared" ref="D161:D170" si="13">28099</f>
        <v>28099</v>
      </c>
      <c r="E161" s="1">
        <f t="shared" ref="E161:E170" si="14">27.4404296875</f>
        <v>27.4404296875</v>
      </c>
    </row>
    <row r="162" spans="3:5" x14ac:dyDescent="0.25">
      <c r="C162" s="1">
        <f>27536</f>
        <v>27536</v>
      </c>
      <c r="D162" s="1">
        <f t="shared" si="13"/>
        <v>28099</v>
      </c>
      <c r="E162" s="1">
        <f t="shared" si="14"/>
        <v>27.4404296875</v>
      </c>
    </row>
    <row r="163" spans="3:5" x14ac:dyDescent="0.25">
      <c r="C163" s="1">
        <f>27696</f>
        <v>27696</v>
      </c>
      <c r="D163" s="1">
        <f t="shared" si="13"/>
        <v>28099</v>
      </c>
      <c r="E163" s="1">
        <f t="shared" si="14"/>
        <v>27.4404296875</v>
      </c>
    </row>
    <row r="164" spans="3:5" x14ac:dyDescent="0.25">
      <c r="C164" s="1">
        <f>27873</f>
        <v>27873</v>
      </c>
      <c r="D164" s="1">
        <f t="shared" si="13"/>
        <v>28099</v>
      </c>
      <c r="E164" s="1">
        <f t="shared" si="14"/>
        <v>27.4404296875</v>
      </c>
    </row>
    <row r="165" spans="3:5" x14ac:dyDescent="0.25">
      <c r="C165" s="1">
        <f>28030</f>
        <v>28030</v>
      </c>
      <c r="D165" s="1">
        <f t="shared" si="13"/>
        <v>28099</v>
      </c>
      <c r="E165" s="1">
        <f t="shared" si="14"/>
        <v>27.4404296875</v>
      </c>
    </row>
    <row r="166" spans="3:5" x14ac:dyDescent="0.25">
      <c r="C166" s="1">
        <f>28212</f>
        <v>28212</v>
      </c>
      <c r="D166" s="1">
        <f t="shared" si="13"/>
        <v>28099</v>
      </c>
      <c r="E166" s="1">
        <f t="shared" si="14"/>
        <v>27.4404296875</v>
      </c>
    </row>
    <row r="167" spans="3:5" x14ac:dyDescent="0.25">
      <c r="C167" s="1">
        <f>28419</f>
        <v>28419</v>
      </c>
      <c r="D167" s="1">
        <f t="shared" si="13"/>
        <v>28099</v>
      </c>
      <c r="E167" s="1">
        <f t="shared" si="14"/>
        <v>27.4404296875</v>
      </c>
    </row>
    <row r="168" spans="3:5" x14ac:dyDescent="0.25">
      <c r="C168" s="1">
        <f>28600</f>
        <v>28600</v>
      </c>
      <c r="D168" s="1">
        <f t="shared" si="13"/>
        <v>28099</v>
      </c>
      <c r="E168" s="1">
        <f t="shared" si="14"/>
        <v>27.4404296875</v>
      </c>
    </row>
    <row r="169" spans="3:5" x14ac:dyDescent="0.25">
      <c r="C169" s="1">
        <f>28765</f>
        <v>28765</v>
      </c>
      <c r="D169" s="1">
        <f t="shared" si="13"/>
        <v>28099</v>
      </c>
      <c r="E169" s="1">
        <f t="shared" si="14"/>
        <v>27.4404296875</v>
      </c>
    </row>
    <row r="170" spans="3:5" x14ac:dyDescent="0.25">
      <c r="C170" s="1">
        <f>28938</f>
        <v>28938</v>
      </c>
      <c r="D170" s="1">
        <f t="shared" si="13"/>
        <v>28099</v>
      </c>
      <c r="E170" s="1">
        <f t="shared" si="14"/>
        <v>27.4404296875</v>
      </c>
    </row>
    <row r="171" spans="3:5" x14ac:dyDescent="0.25">
      <c r="C171" s="1">
        <f>29153</f>
        <v>29153</v>
      </c>
      <c r="D171" s="1">
        <f>28167</f>
        <v>28167</v>
      </c>
      <c r="E171" s="1">
        <f>27.5068359375</f>
        <v>27.5068359375</v>
      </c>
    </row>
    <row r="172" spans="3:5" x14ac:dyDescent="0.25">
      <c r="C172" s="1">
        <f>29316</f>
        <v>29316</v>
      </c>
      <c r="D172" s="1">
        <f>28305</f>
        <v>28305</v>
      </c>
      <c r="E172" s="1">
        <f>27.6416015625</f>
        <v>27.6416015625</v>
      </c>
    </row>
    <row r="173" spans="3:5" x14ac:dyDescent="0.25">
      <c r="C173" s="1">
        <f>29432</f>
        <v>29432</v>
      </c>
      <c r="D173" s="1">
        <f>28303</f>
        <v>28303</v>
      </c>
      <c r="E173" s="1">
        <f>27.6396484375</f>
        <v>27.6396484375</v>
      </c>
    </row>
    <row r="174" spans="3:5" x14ac:dyDescent="0.25">
      <c r="C174" s="1">
        <f>29593</f>
        <v>29593</v>
      </c>
      <c r="D174" s="1">
        <f>28407</f>
        <v>28407</v>
      </c>
      <c r="E174" s="1">
        <f>27.7412109375</f>
        <v>27.7412109375</v>
      </c>
    </row>
    <row r="175" spans="3:5" x14ac:dyDescent="0.25">
      <c r="C175" s="1">
        <f>29766</f>
        <v>29766</v>
      </c>
      <c r="D175" s="1">
        <f>28407</f>
        <v>28407</v>
      </c>
      <c r="E175" s="1">
        <f>27.7412109375</f>
        <v>27.7412109375</v>
      </c>
    </row>
    <row r="176" spans="3:5" x14ac:dyDescent="0.25">
      <c r="C176" s="1">
        <f>29941</f>
        <v>29941</v>
      </c>
      <c r="D176" s="1">
        <f>28409</f>
        <v>28409</v>
      </c>
      <c r="E176" s="1">
        <f>27.7431640625</f>
        <v>27.7431640625</v>
      </c>
    </row>
    <row r="177" spans="3:5" x14ac:dyDescent="0.25">
      <c r="C177" s="1">
        <f>30136</f>
        <v>30136</v>
      </c>
      <c r="D177" s="1">
        <f>28407</f>
        <v>28407</v>
      </c>
      <c r="E177" s="1">
        <f>27.7412109375</f>
        <v>27.7412109375</v>
      </c>
    </row>
    <row r="178" spans="3:5" x14ac:dyDescent="0.25">
      <c r="C178" s="1">
        <f>30323</f>
        <v>30323</v>
      </c>
      <c r="D178" s="1">
        <f>28408</f>
        <v>28408</v>
      </c>
      <c r="E178" s="1">
        <f>27.7421875</f>
        <v>27.7421875</v>
      </c>
    </row>
    <row r="179" spans="3:5" x14ac:dyDescent="0.25">
      <c r="C179" s="1">
        <f>30571</f>
        <v>30571</v>
      </c>
      <c r="D179" s="1">
        <f>28503</f>
        <v>28503</v>
      </c>
      <c r="E179" s="1">
        <f>27.8349609375</f>
        <v>27.8349609375</v>
      </c>
    </row>
    <row r="180" spans="3:5" x14ac:dyDescent="0.25">
      <c r="C180" s="1">
        <f>30756</f>
        <v>30756</v>
      </c>
      <c r="D180" s="1">
        <f>28507</f>
        <v>28507</v>
      </c>
      <c r="E180" s="1">
        <f>27.8388671875</f>
        <v>27.8388671875</v>
      </c>
    </row>
    <row r="181" spans="3:5" x14ac:dyDescent="0.25">
      <c r="C181" s="1">
        <f>30957</f>
        <v>30957</v>
      </c>
      <c r="D181" s="1">
        <f>28507</f>
        <v>28507</v>
      </c>
      <c r="E181" s="1">
        <f>27.8388671875</f>
        <v>27.8388671875</v>
      </c>
    </row>
    <row r="182" spans="3:5" x14ac:dyDescent="0.25">
      <c r="C182" s="1">
        <f>31161</f>
        <v>31161</v>
      </c>
      <c r="D182" s="1">
        <f>28507</f>
        <v>28507</v>
      </c>
      <c r="E182" s="1">
        <f>27.8388671875</f>
        <v>27.8388671875</v>
      </c>
    </row>
    <row r="183" spans="3:5" x14ac:dyDescent="0.25">
      <c r="C183" s="1">
        <f>31366</f>
        <v>31366</v>
      </c>
      <c r="D183" s="1">
        <f>28507</f>
        <v>28507</v>
      </c>
      <c r="E183" s="1">
        <f>27.8388671875</f>
        <v>27.8388671875</v>
      </c>
    </row>
    <row r="184" spans="3:5" x14ac:dyDescent="0.25">
      <c r="C184" s="1">
        <f>31556</f>
        <v>31556</v>
      </c>
      <c r="D184" s="1">
        <f>28508</f>
        <v>28508</v>
      </c>
      <c r="E184" s="1">
        <f>27.83984375</f>
        <v>27.83984375</v>
      </c>
    </row>
    <row r="185" spans="3:5" x14ac:dyDescent="0.25">
      <c r="C185" s="1">
        <f>31758</f>
        <v>31758</v>
      </c>
      <c r="D185" s="1">
        <f>28507</f>
        <v>28507</v>
      </c>
      <c r="E185" s="1">
        <f>27.8388671875</f>
        <v>27.8388671875</v>
      </c>
    </row>
    <row r="186" spans="3:5" x14ac:dyDescent="0.25">
      <c r="C186" s="1">
        <f>31957</f>
        <v>31957</v>
      </c>
      <c r="D186" s="1">
        <f>28507</f>
        <v>28507</v>
      </c>
      <c r="E186" s="1">
        <f>27.8388671875</f>
        <v>27.8388671875</v>
      </c>
    </row>
    <row r="187" spans="3:5" x14ac:dyDescent="0.25">
      <c r="C187" s="1">
        <f>32155</f>
        <v>32155</v>
      </c>
      <c r="D187" s="1">
        <f>28507</f>
        <v>28507</v>
      </c>
      <c r="E187" s="1">
        <f>27.8388671875</f>
        <v>27.8388671875</v>
      </c>
    </row>
    <row r="188" spans="3:5" x14ac:dyDescent="0.25">
      <c r="C188" s="1">
        <f>32361</f>
        <v>32361</v>
      </c>
      <c r="D188" s="1">
        <f>28508</f>
        <v>28508</v>
      </c>
      <c r="E188" s="1">
        <f>27.83984375</f>
        <v>27.83984375</v>
      </c>
    </row>
    <row r="189" spans="3:5" x14ac:dyDescent="0.25">
      <c r="C189" s="1">
        <f>32520</f>
        <v>32520</v>
      </c>
      <c r="D189" s="1">
        <f>28507</f>
        <v>28507</v>
      </c>
      <c r="E189" s="1">
        <f>27.8388671875</f>
        <v>27.8388671875</v>
      </c>
    </row>
    <row r="190" spans="3:5" x14ac:dyDescent="0.25">
      <c r="C190" s="1">
        <f>32686</f>
        <v>32686</v>
      </c>
      <c r="D190" s="1">
        <f>29651</f>
        <v>29651</v>
      </c>
      <c r="E190" s="1">
        <f>28.9560546875</f>
        <v>28.9560546875</v>
      </c>
    </row>
    <row r="191" spans="3:5" x14ac:dyDescent="0.25">
      <c r="C191" s="1">
        <f>32861</f>
        <v>32861</v>
      </c>
      <c r="D191" s="1">
        <f>29659</f>
        <v>29659</v>
      </c>
      <c r="E191" s="1">
        <f>28.9638671875</f>
        <v>28.9638671875</v>
      </c>
    </row>
    <row r="192" spans="3:5" x14ac:dyDescent="0.25">
      <c r="C192" s="1">
        <f>33020</f>
        <v>33020</v>
      </c>
      <c r="D192" s="1">
        <f t="shared" ref="D192:D204" si="15">30231</f>
        <v>30231</v>
      </c>
      <c r="E192" s="1">
        <f t="shared" ref="E192:E204" si="16">29.5224609375</f>
        <v>29.5224609375</v>
      </c>
    </row>
    <row r="193" spans="3:5" x14ac:dyDescent="0.25">
      <c r="C193" s="1">
        <f>33186</f>
        <v>33186</v>
      </c>
      <c r="D193" s="1">
        <f t="shared" si="15"/>
        <v>30231</v>
      </c>
      <c r="E193" s="1">
        <f t="shared" si="16"/>
        <v>29.5224609375</v>
      </c>
    </row>
    <row r="194" spans="3:5" x14ac:dyDescent="0.25">
      <c r="C194" s="1">
        <f>33348</f>
        <v>33348</v>
      </c>
      <c r="D194" s="1">
        <f t="shared" si="15"/>
        <v>30231</v>
      </c>
      <c r="E194" s="1">
        <f t="shared" si="16"/>
        <v>29.5224609375</v>
      </c>
    </row>
    <row r="195" spans="3:5" x14ac:dyDescent="0.25">
      <c r="C195" s="1">
        <f>33506</f>
        <v>33506</v>
      </c>
      <c r="D195" s="1">
        <f t="shared" si="15"/>
        <v>30231</v>
      </c>
      <c r="E195" s="1">
        <f t="shared" si="16"/>
        <v>29.5224609375</v>
      </c>
    </row>
    <row r="196" spans="3:5" x14ac:dyDescent="0.25">
      <c r="C196" s="1">
        <f>33667</f>
        <v>33667</v>
      </c>
      <c r="D196" s="1">
        <f t="shared" si="15"/>
        <v>30231</v>
      </c>
      <c r="E196" s="1">
        <f t="shared" si="16"/>
        <v>29.5224609375</v>
      </c>
    </row>
    <row r="197" spans="3:5" x14ac:dyDescent="0.25">
      <c r="C197" s="1">
        <f>33856</f>
        <v>33856</v>
      </c>
      <c r="D197" s="1">
        <f t="shared" si="15"/>
        <v>30231</v>
      </c>
      <c r="E197" s="1">
        <f t="shared" si="16"/>
        <v>29.5224609375</v>
      </c>
    </row>
    <row r="198" spans="3:5" x14ac:dyDescent="0.25">
      <c r="C198" s="1">
        <f>34021</f>
        <v>34021</v>
      </c>
      <c r="D198" s="1">
        <f t="shared" si="15"/>
        <v>30231</v>
      </c>
      <c r="E198" s="1">
        <f t="shared" si="16"/>
        <v>29.5224609375</v>
      </c>
    </row>
    <row r="199" spans="3:5" x14ac:dyDescent="0.25">
      <c r="C199" s="1">
        <f>34220</f>
        <v>34220</v>
      </c>
      <c r="D199" s="1">
        <f t="shared" si="15"/>
        <v>30231</v>
      </c>
      <c r="E199" s="1">
        <f t="shared" si="16"/>
        <v>29.5224609375</v>
      </c>
    </row>
    <row r="200" spans="3:5" x14ac:dyDescent="0.25">
      <c r="C200" s="1">
        <f>34360</f>
        <v>34360</v>
      </c>
      <c r="D200" s="1">
        <f t="shared" si="15"/>
        <v>30231</v>
      </c>
      <c r="E200" s="1">
        <f t="shared" si="16"/>
        <v>29.5224609375</v>
      </c>
    </row>
    <row r="201" spans="3:5" x14ac:dyDescent="0.25">
      <c r="C201" s="1">
        <f>34538</f>
        <v>34538</v>
      </c>
      <c r="D201" s="1">
        <f t="shared" si="15"/>
        <v>30231</v>
      </c>
      <c r="E201" s="1">
        <f t="shared" si="16"/>
        <v>29.5224609375</v>
      </c>
    </row>
    <row r="202" spans="3:5" x14ac:dyDescent="0.25">
      <c r="C202" s="1">
        <f>34715</f>
        <v>34715</v>
      </c>
      <c r="D202" s="1">
        <f t="shared" si="15"/>
        <v>30231</v>
      </c>
      <c r="E202" s="1">
        <f t="shared" si="16"/>
        <v>29.5224609375</v>
      </c>
    </row>
    <row r="203" spans="3:5" x14ac:dyDescent="0.25">
      <c r="C203" s="1">
        <f>34897</f>
        <v>34897</v>
      </c>
      <c r="D203" s="1">
        <f t="shared" si="15"/>
        <v>30231</v>
      </c>
      <c r="E203" s="1">
        <f t="shared" si="16"/>
        <v>29.5224609375</v>
      </c>
    </row>
    <row r="204" spans="3:5" x14ac:dyDescent="0.25">
      <c r="C204" s="1">
        <f>35075</f>
        <v>35075</v>
      </c>
      <c r="D204" s="1">
        <f t="shared" si="15"/>
        <v>30231</v>
      </c>
      <c r="E204" s="1">
        <f t="shared" si="16"/>
        <v>29.5224609375</v>
      </c>
    </row>
    <row r="205" spans="3:5" x14ac:dyDescent="0.25">
      <c r="C205" s="1">
        <f>35284</f>
        <v>35284</v>
      </c>
      <c r="D205" s="1">
        <f>30750</f>
        <v>30750</v>
      </c>
      <c r="E205" s="1">
        <f>30.029296875</f>
        <v>30.029296875</v>
      </c>
    </row>
    <row r="206" spans="3:5" x14ac:dyDescent="0.25">
      <c r="C206" s="1">
        <f>35435</f>
        <v>35435</v>
      </c>
      <c r="D206" s="1">
        <f>30761</f>
        <v>30761</v>
      </c>
      <c r="E206" s="1">
        <f>30.0400390625</f>
        <v>30.0400390625</v>
      </c>
    </row>
    <row r="207" spans="3:5" x14ac:dyDescent="0.25">
      <c r="C207" s="1">
        <f>35610</f>
        <v>35610</v>
      </c>
      <c r="D207" s="1">
        <f>30761</f>
        <v>30761</v>
      </c>
      <c r="E207" s="1">
        <f>30.0400390625</f>
        <v>30.0400390625</v>
      </c>
    </row>
    <row r="208" spans="3:5" x14ac:dyDescent="0.25">
      <c r="C208" s="1">
        <f>35798</f>
        <v>35798</v>
      </c>
      <c r="D208" s="1">
        <f>30762</f>
        <v>30762</v>
      </c>
      <c r="E208" s="1">
        <f>30.041015625</f>
        <v>30.041015625</v>
      </c>
    </row>
    <row r="209" spans="3:5" x14ac:dyDescent="0.25">
      <c r="C209" s="1">
        <f>36023</f>
        <v>36023</v>
      </c>
      <c r="D209" s="1">
        <f>30835</f>
        <v>30835</v>
      </c>
      <c r="E209" s="1">
        <f>30.1123046875</f>
        <v>30.1123046875</v>
      </c>
    </row>
    <row r="210" spans="3:5" x14ac:dyDescent="0.25">
      <c r="C210" s="1">
        <f>36232</f>
        <v>36232</v>
      </c>
      <c r="D210" s="1">
        <f>30838</f>
        <v>30838</v>
      </c>
      <c r="E210" s="1">
        <f>30.115234375</f>
        <v>30.115234375</v>
      </c>
    </row>
    <row r="211" spans="3:5" x14ac:dyDescent="0.25">
      <c r="C211" s="1">
        <f>36397</f>
        <v>36397</v>
      </c>
      <c r="D211" s="1">
        <f t="shared" ref="D211:D234" si="17">30961</f>
        <v>30961</v>
      </c>
      <c r="E211" s="1">
        <f t="shared" ref="E211:E234" si="18">30.2353515625</f>
        <v>30.2353515625</v>
      </c>
    </row>
    <row r="212" spans="3:5" x14ac:dyDescent="0.25">
      <c r="C212" s="1">
        <f>36534</f>
        <v>36534</v>
      </c>
      <c r="D212" s="1">
        <f t="shared" si="17"/>
        <v>30961</v>
      </c>
      <c r="E212" s="1">
        <f t="shared" si="18"/>
        <v>30.2353515625</v>
      </c>
    </row>
    <row r="213" spans="3:5" x14ac:dyDescent="0.25">
      <c r="C213" s="1">
        <f>36700</f>
        <v>36700</v>
      </c>
      <c r="D213" s="1">
        <f t="shared" si="17"/>
        <v>30961</v>
      </c>
      <c r="E213" s="1">
        <f t="shared" si="18"/>
        <v>30.2353515625</v>
      </c>
    </row>
    <row r="214" spans="3:5" x14ac:dyDescent="0.25">
      <c r="C214" s="1">
        <f>36833</f>
        <v>36833</v>
      </c>
      <c r="D214" s="1">
        <f t="shared" si="17"/>
        <v>30961</v>
      </c>
      <c r="E214" s="1">
        <f t="shared" si="18"/>
        <v>30.2353515625</v>
      </c>
    </row>
    <row r="215" spans="3:5" x14ac:dyDescent="0.25">
      <c r="C215" s="1">
        <f>37005</f>
        <v>37005</v>
      </c>
      <c r="D215" s="1">
        <f t="shared" si="17"/>
        <v>30961</v>
      </c>
      <c r="E215" s="1">
        <f t="shared" si="18"/>
        <v>30.2353515625</v>
      </c>
    </row>
    <row r="216" spans="3:5" x14ac:dyDescent="0.25">
      <c r="C216" s="1">
        <f>37134</f>
        <v>37134</v>
      </c>
      <c r="D216" s="1">
        <f t="shared" si="17"/>
        <v>30961</v>
      </c>
      <c r="E216" s="1">
        <f t="shared" si="18"/>
        <v>30.2353515625</v>
      </c>
    </row>
    <row r="217" spans="3:5" x14ac:dyDescent="0.25">
      <c r="C217" s="1">
        <f>37332</f>
        <v>37332</v>
      </c>
      <c r="D217" s="1">
        <f t="shared" si="17"/>
        <v>30961</v>
      </c>
      <c r="E217" s="1">
        <f t="shared" si="18"/>
        <v>30.2353515625</v>
      </c>
    </row>
    <row r="218" spans="3:5" x14ac:dyDescent="0.25">
      <c r="C218" s="1">
        <f>37484</f>
        <v>37484</v>
      </c>
      <c r="D218" s="1">
        <f t="shared" si="17"/>
        <v>30961</v>
      </c>
      <c r="E218" s="1">
        <f t="shared" si="18"/>
        <v>30.2353515625</v>
      </c>
    </row>
    <row r="219" spans="3:5" x14ac:dyDescent="0.25">
      <c r="C219" s="1">
        <f>37668</f>
        <v>37668</v>
      </c>
      <c r="D219" s="1">
        <f t="shared" si="17"/>
        <v>30961</v>
      </c>
      <c r="E219" s="1">
        <f t="shared" si="18"/>
        <v>30.2353515625</v>
      </c>
    </row>
    <row r="220" spans="3:5" x14ac:dyDescent="0.25">
      <c r="C220" s="1">
        <f>37812</f>
        <v>37812</v>
      </c>
      <c r="D220" s="1">
        <f t="shared" si="17"/>
        <v>30961</v>
      </c>
      <c r="E220" s="1">
        <f t="shared" si="18"/>
        <v>30.2353515625</v>
      </c>
    </row>
    <row r="221" spans="3:5" x14ac:dyDescent="0.25">
      <c r="C221" s="1">
        <f>37999</f>
        <v>37999</v>
      </c>
      <c r="D221" s="1">
        <f t="shared" si="17"/>
        <v>30961</v>
      </c>
      <c r="E221" s="1">
        <f t="shared" si="18"/>
        <v>30.2353515625</v>
      </c>
    </row>
    <row r="222" spans="3:5" x14ac:dyDescent="0.25">
      <c r="C222" s="1">
        <f>38152</f>
        <v>38152</v>
      </c>
      <c r="D222" s="1">
        <f t="shared" si="17"/>
        <v>30961</v>
      </c>
      <c r="E222" s="1">
        <f t="shared" si="18"/>
        <v>30.2353515625</v>
      </c>
    </row>
    <row r="223" spans="3:5" x14ac:dyDescent="0.25">
      <c r="C223" s="1">
        <f>38325</f>
        <v>38325</v>
      </c>
      <c r="D223" s="1">
        <f t="shared" si="17"/>
        <v>30961</v>
      </c>
      <c r="E223" s="1">
        <f t="shared" si="18"/>
        <v>30.2353515625</v>
      </c>
    </row>
    <row r="224" spans="3:5" x14ac:dyDescent="0.25">
      <c r="C224" s="1">
        <f>38490</f>
        <v>38490</v>
      </c>
      <c r="D224" s="1">
        <f t="shared" si="17"/>
        <v>30961</v>
      </c>
      <c r="E224" s="1">
        <f t="shared" si="18"/>
        <v>30.2353515625</v>
      </c>
    </row>
    <row r="225" spans="3:5" x14ac:dyDescent="0.25">
      <c r="C225" s="1">
        <f>38677</f>
        <v>38677</v>
      </c>
      <c r="D225" s="1">
        <f t="shared" si="17"/>
        <v>30961</v>
      </c>
      <c r="E225" s="1">
        <f t="shared" si="18"/>
        <v>30.2353515625</v>
      </c>
    </row>
    <row r="226" spans="3:5" x14ac:dyDescent="0.25">
      <c r="C226" s="1">
        <f>38831</f>
        <v>38831</v>
      </c>
      <c r="D226" s="1">
        <f t="shared" si="17"/>
        <v>30961</v>
      </c>
      <c r="E226" s="1">
        <f t="shared" si="18"/>
        <v>30.2353515625</v>
      </c>
    </row>
    <row r="227" spans="3:5" x14ac:dyDescent="0.25">
      <c r="C227" s="1">
        <f>39017</f>
        <v>39017</v>
      </c>
      <c r="D227" s="1">
        <f t="shared" si="17"/>
        <v>30961</v>
      </c>
      <c r="E227" s="1">
        <f t="shared" si="18"/>
        <v>30.2353515625</v>
      </c>
    </row>
    <row r="228" spans="3:5" x14ac:dyDescent="0.25">
      <c r="C228" s="1">
        <f>39176</f>
        <v>39176</v>
      </c>
      <c r="D228" s="1">
        <f t="shared" si="17"/>
        <v>30961</v>
      </c>
      <c r="E228" s="1">
        <f t="shared" si="18"/>
        <v>30.2353515625</v>
      </c>
    </row>
    <row r="229" spans="3:5" x14ac:dyDescent="0.25">
      <c r="C229" s="1">
        <f>39355</f>
        <v>39355</v>
      </c>
      <c r="D229" s="1">
        <f t="shared" si="17"/>
        <v>30961</v>
      </c>
      <c r="E229" s="1">
        <f t="shared" si="18"/>
        <v>30.2353515625</v>
      </c>
    </row>
    <row r="230" spans="3:5" x14ac:dyDescent="0.25">
      <c r="C230" s="1">
        <f>39545</f>
        <v>39545</v>
      </c>
      <c r="D230" s="1">
        <f t="shared" si="17"/>
        <v>30961</v>
      </c>
      <c r="E230" s="1">
        <f t="shared" si="18"/>
        <v>30.2353515625</v>
      </c>
    </row>
    <row r="231" spans="3:5" x14ac:dyDescent="0.25">
      <c r="C231" s="1">
        <f>39749</f>
        <v>39749</v>
      </c>
      <c r="D231" s="1">
        <f t="shared" si="17"/>
        <v>30961</v>
      </c>
      <c r="E231" s="1">
        <f t="shared" si="18"/>
        <v>30.2353515625</v>
      </c>
    </row>
    <row r="232" spans="3:5" x14ac:dyDescent="0.25">
      <c r="C232" s="1">
        <f>39890</f>
        <v>39890</v>
      </c>
      <c r="D232" s="1">
        <f t="shared" si="17"/>
        <v>30961</v>
      </c>
      <c r="E232" s="1">
        <f t="shared" si="18"/>
        <v>30.2353515625</v>
      </c>
    </row>
    <row r="233" spans="3:5" x14ac:dyDescent="0.25">
      <c r="C233" s="1">
        <f>40072</f>
        <v>40072</v>
      </c>
      <c r="D233" s="1">
        <f t="shared" si="17"/>
        <v>30961</v>
      </c>
      <c r="E233" s="1">
        <f t="shared" si="18"/>
        <v>30.2353515625</v>
      </c>
    </row>
    <row r="234" spans="3:5" x14ac:dyDescent="0.25">
      <c r="C234" s="1">
        <f>40225</f>
        <v>40225</v>
      </c>
      <c r="D234" s="1">
        <f t="shared" si="17"/>
        <v>30961</v>
      </c>
      <c r="E234" s="1">
        <f t="shared" si="18"/>
        <v>30.2353515625</v>
      </c>
    </row>
    <row r="235" spans="3:5" x14ac:dyDescent="0.25">
      <c r="C235" s="1">
        <f>40399</f>
        <v>40399</v>
      </c>
      <c r="D235" s="1">
        <f>31013</f>
        <v>31013</v>
      </c>
      <c r="E235" s="1">
        <f>30.2861328125</f>
        <v>30.2861328125</v>
      </c>
    </row>
    <row r="236" spans="3:5" x14ac:dyDescent="0.25">
      <c r="C236" s="1">
        <f>40559</f>
        <v>40559</v>
      </c>
      <c r="D236" s="1">
        <f>30901</f>
        <v>30901</v>
      </c>
      <c r="E236" s="1">
        <f>30.1767578125</f>
        <v>30.1767578125</v>
      </c>
    </row>
    <row r="237" spans="3:5" x14ac:dyDescent="0.25">
      <c r="C237" s="1">
        <f>40721</f>
        <v>40721</v>
      </c>
      <c r="D237" s="1">
        <f>30901</f>
        <v>30901</v>
      </c>
      <c r="E237" s="1">
        <f>30.1767578125</f>
        <v>30.1767578125</v>
      </c>
    </row>
    <row r="238" spans="3:5" x14ac:dyDescent="0.25">
      <c r="C238" s="1">
        <f>40838</f>
        <v>40838</v>
      </c>
      <c r="D238" s="1">
        <f>30901</f>
        <v>30901</v>
      </c>
      <c r="E238" s="1">
        <f>30.1767578125</f>
        <v>30.1767578125</v>
      </c>
    </row>
    <row r="239" spans="3:5" x14ac:dyDescent="0.25">
      <c r="C239" s="1">
        <f>41012</f>
        <v>41012</v>
      </c>
      <c r="D239" s="1">
        <f>30903</f>
        <v>30903</v>
      </c>
      <c r="E239" s="1">
        <f>30.1787109375</f>
        <v>30.1787109375</v>
      </c>
    </row>
    <row r="240" spans="3:5" x14ac:dyDescent="0.25">
      <c r="C240" s="1">
        <f>41185</f>
        <v>41185</v>
      </c>
      <c r="D240" s="1">
        <f>30901</f>
        <v>30901</v>
      </c>
      <c r="E240" s="1">
        <f>30.1767578125</f>
        <v>30.1767578125</v>
      </c>
    </row>
    <row r="241" spans="3:5" x14ac:dyDescent="0.25">
      <c r="C241" s="1">
        <f>41344</f>
        <v>41344</v>
      </c>
      <c r="D241" s="1">
        <f>30902</f>
        <v>30902</v>
      </c>
      <c r="E241" s="1">
        <f>30.177734375</f>
        <v>30.177734375</v>
      </c>
    </row>
    <row r="242" spans="3:5" x14ac:dyDescent="0.25">
      <c r="C242" s="1">
        <f>41544</f>
        <v>41544</v>
      </c>
      <c r="D242" s="1">
        <f>30901</f>
        <v>30901</v>
      </c>
      <c r="E242" s="1">
        <f>30.1767578125</f>
        <v>30.1767578125</v>
      </c>
    </row>
    <row r="243" spans="3:5" x14ac:dyDescent="0.25">
      <c r="C243" s="1">
        <f>41714</f>
        <v>41714</v>
      </c>
      <c r="D243" s="1">
        <f>31021</f>
        <v>31021</v>
      </c>
      <c r="E243" s="1">
        <f>30.2939453125</f>
        <v>30.2939453125</v>
      </c>
    </row>
    <row r="244" spans="3:5" x14ac:dyDescent="0.25">
      <c r="C244" s="1">
        <f>41935</f>
        <v>41935</v>
      </c>
      <c r="D244" s="1">
        <f>31053</f>
        <v>31053</v>
      </c>
      <c r="E244" s="1">
        <f>30.3251953125</f>
        <v>30.3251953125</v>
      </c>
    </row>
    <row r="245" spans="3:5" x14ac:dyDescent="0.25">
      <c r="C245" s="1">
        <f>42098</f>
        <v>42098</v>
      </c>
      <c r="D245" s="1">
        <f>31053</f>
        <v>31053</v>
      </c>
      <c r="E245" s="1">
        <f>30.3251953125</f>
        <v>30.3251953125</v>
      </c>
    </row>
    <row r="246" spans="3:5" x14ac:dyDescent="0.25">
      <c r="C246" s="1">
        <f>42283</f>
        <v>42283</v>
      </c>
      <c r="D246" s="1">
        <f>31055</f>
        <v>31055</v>
      </c>
      <c r="E246" s="1">
        <f>30.3271484375</f>
        <v>30.3271484375</v>
      </c>
    </row>
    <row r="247" spans="3:5" x14ac:dyDescent="0.25">
      <c r="C247" s="1">
        <f>42456</f>
        <v>42456</v>
      </c>
      <c r="D247" s="1">
        <f>31053</f>
        <v>31053</v>
      </c>
      <c r="E247" s="1">
        <f t="shared" ref="E247:E252" si="19">30.3251953125</f>
        <v>30.3251953125</v>
      </c>
    </row>
    <row r="248" spans="3:5" x14ac:dyDescent="0.25">
      <c r="C248" s="1">
        <f>42612</f>
        <v>42612</v>
      </c>
      <c r="D248" s="1">
        <f>31053</f>
        <v>31053</v>
      </c>
      <c r="E248" s="1">
        <f t="shared" si="19"/>
        <v>30.3251953125</v>
      </c>
    </row>
    <row r="249" spans="3:5" x14ac:dyDescent="0.25">
      <c r="C249" s="1">
        <f>42789</f>
        <v>42789</v>
      </c>
      <c r="D249" s="1">
        <f>31053</f>
        <v>31053</v>
      </c>
      <c r="E249" s="1">
        <f t="shared" si="19"/>
        <v>30.3251953125</v>
      </c>
    </row>
    <row r="250" spans="3:5" x14ac:dyDescent="0.25">
      <c r="C250" s="1">
        <f>42973</f>
        <v>42973</v>
      </c>
      <c r="D250" s="1">
        <f>31053</f>
        <v>31053</v>
      </c>
      <c r="E250" s="1">
        <f t="shared" si="19"/>
        <v>30.3251953125</v>
      </c>
    </row>
    <row r="251" spans="3:5" x14ac:dyDescent="0.25">
      <c r="C251" s="1">
        <f>43152</f>
        <v>43152</v>
      </c>
      <c r="D251" s="1">
        <f>31053</f>
        <v>31053</v>
      </c>
      <c r="E251" s="1">
        <f t="shared" si="19"/>
        <v>30.3251953125</v>
      </c>
    </row>
    <row r="252" spans="3:5" x14ac:dyDescent="0.25">
      <c r="C252" s="1">
        <f>43274</f>
        <v>43274</v>
      </c>
      <c r="D252" s="1">
        <f>31053</f>
        <v>31053</v>
      </c>
      <c r="E252" s="1">
        <f t="shared" si="19"/>
        <v>30.3251953125</v>
      </c>
    </row>
    <row r="253" spans="3:5" x14ac:dyDescent="0.25">
      <c r="C253" s="1">
        <f>43454</f>
        <v>43454</v>
      </c>
      <c r="D253" s="1">
        <f>31055</f>
        <v>31055</v>
      </c>
      <c r="E253" s="1">
        <f>30.3271484375</f>
        <v>30.3271484375</v>
      </c>
    </row>
    <row r="254" spans="3:5" x14ac:dyDescent="0.25">
      <c r="C254" s="1">
        <f>43637</f>
        <v>43637</v>
      </c>
      <c r="D254" s="1">
        <f>31057</f>
        <v>31057</v>
      </c>
      <c r="E254" s="1">
        <f>30.3291015625</f>
        <v>30.3291015625</v>
      </c>
    </row>
    <row r="255" spans="3:5" x14ac:dyDescent="0.25">
      <c r="C255" s="1">
        <f>43819</f>
        <v>43819</v>
      </c>
      <c r="D255" s="1">
        <f>31109</f>
        <v>31109</v>
      </c>
      <c r="E255" s="1">
        <f>30.3798828125</f>
        <v>30.3798828125</v>
      </c>
    </row>
    <row r="256" spans="3:5" x14ac:dyDescent="0.25">
      <c r="C256" s="1">
        <f>43984</f>
        <v>43984</v>
      </c>
      <c r="D256" s="1">
        <f>30911</f>
        <v>30911</v>
      </c>
      <c r="E256" s="1">
        <f>30.1865234375</f>
        <v>30.1865234375</v>
      </c>
    </row>
    <row r="257" spans="3:5" x14ac:dyDescent="0.25">
      <c r="C257" s="1">
        <f>44141</f>
        <v>44141</v>
      </c>
      <c r="D257" s="1">
        <f>30913</f>
        <v>30913</v>
      </c>
      <c r="E257" s="1">
        <f>30.1884765625</f>
        <v>30.1884765625</v>
      </c>
    </row>
    <row r="258" spans="3:5" x14ac:dyDescent="0.25">
      <c r="C258" s="1">
        <f>44316</f>
        <v>44316</v>
      </c>
      <c r="D258" s="1">
        <f>31034</f>
        <v>31034</v>
      </c>
      <c r="E258" s="1">
        <f>30.306640625</f>
        <v>30.306640625</v>
      </c>
    </row>
    <row r="259" spans="3:5" x14ac:dyDescent="0.25">
      <c r="C259" s="1">
        <f>44502</f>
        <v>44502</v>
      </c>
      <c r="D259" s="1">
        <f>31033</f>
        <v>31033</v>
      </c>
      <c r="E259" s="1">
        <f>30.3056640625</f>
        <v>30.3056640625</v>
      </c>
    </row>
    <row r="260" spans="3:5" x14ac:dyDescent="0.25">
      <c r="C260" s="1">
        <f>44653</f>
        <v>44653</v>
      </c>
      <c r="D260" s="1">
        <f>31033</f>
        <v>31033</v>
      </c>
      <c r="E260" s="1">
        <f>30.3056640625</f>
        <v>30.3056640625</v>
      </c>
    </row>
    <row r="261" spans="3:5" x14ac:dyDescent="0.25">
      <c r="C261" s="1">
        <f>44832</f>
        <v>44832</v>
      </c>
      <c r="D261" s="1">
        <f>31071</f>
        <v>31071</v>
      </c>
      <c r="E261" s="1">
        <f>30.3427734375</f>
        <v>30.3427734375</v>
      </c>
    </row>
    <row r="262" spans="3:5" x14ac:dyDescent="0.25">
      <c r="C262" s="1">
        <f>45016</f>
        <v>45016</v>
      </c>
      <c r="D262" s="1">
        <f>31089</f>
        <v>31089</v>
      </c>
      <c r="E262" s="1">
        <f>30.3603515625</f>
        <v>30.3603515625</v>
      </c>
    </row>
    <row r="263" spans="3:5" x14ac:dyDescent="0.25">
      <c r="C263" s="1">
        <f>45178</f>
        <v>45178</v>
      </c>
      <c r="D263" s="1">
        <f>31101</f>
        <v>31101</v>
      </c>
      <c r="E263" s="1">
        <f>30.3720703125</f>
        <v>30.3720703125</v>
      </c>
    </row>
    <row r="264" spans="3:5" x14ac:dyDescent="0.25">
      <c r="C264" s="1">
        <f>45357</f>
        <v>45357</v>
      </c>
      <c r="D264" s="1">
        <f t="shared" ref="D264:D272" si="20">31105</f>
        <v>31105</v>
      </c>
      <c r="E264" s="1">
        <f t="shared" ref="E264:E272" si="21">30.3759765625</f>
        <v>30.3759765625</v>
      </c>
    </row>
    <row r="265" spans="3:5" x14ac:dyDescent="0.25">
      <c r="C265" s="1">
        <f>45564</f>
        <v>45564</v>
      </c>
      <c r="D265" s="1">
        <f t="shared" si="20"/>
        <v>31105</v>
      </c>
      <c r="E265" s="1">
        <f t="shared" si="21"/>
        <v>30.3759765625</v>
      </c>
    </row>
    <row r="266" spans="3:5" x14ac:dyDescent="0.25">
      <c r="C266" s="1">
        <f>45734</f>
        <v>45734</v>
      </c>
      <c r="D266" s="1">
        <f t="shared" si="20"/>
        <v>31105</v>
      </c>
      <c r="E266" s="1">
        <f t="shared" si="21"/>
        <v>30.3759765625</v>
      </c>
    </row>
    <row r="267" spans="3:5" x14ac:dyDescent="0.25">
      <c r="C267" s="1">
        <f>45877</f>
        <v>45877</v>
      </c>
      <c r="D267" s="1">
        <f t="shared" si="20"/>
        <v>31105</v>
      </c>
      <c r="E267" s="1">
        <f t="shared" si="21"/>
        <v>30.3759765625</v>
      </c>
    </row>
    <row r="268" spans="3:5" x14ac:dyDescent="0.25">
      <c r="C268" s="1">
        <f>46052</f>
        <v>46052</v>
      </c>
      <c r="D268" s="1">
        <f t="shared" si="20"/>
        <v>31105</v>
      </c>
      <c r="E268" s="1">
        <f t="shared" si="21"/>
        <v>30.3759765625</v>
      </c>
    </row>
    <row r="269" spans="3:5" x14ac:dyDescent="0.25">
      <c r="C269" s="1">
        <f>46218</f>
        <v>46218</v>
      </c>
      <c r="D269" s="1">
        <f t="shared" si="20"/>
        <v>31105</v>
      </c>
      <c r="E269" s="1">
        <f t="shared" si="21"/>
        <v>30.3759765625</v>
      </c>
    </row>
    <row r="270" spans="3:5" x14ac:dyDescent="0.25">
      <c r="C270" s="1">
        <f>46386</f>
        <v>46386</v>
      </c>
      <c r="D270" s="1">
        <f t="shared" si="20"/>
        <v>31105</v>
      </c>
      <c r="E270" s="1">
        <f t="shared" si="21"/>
        <v>30.3759765625</v>
      </c>
    </row>
    <row r="271" spans="3:5" x14ac:dyDescent="0.25">
      <c r="C271" s="1">
        <f>46550</f>
        <v>46550</v>
      </c>
      <c r="D271" s="1">
        <f t="shared" si="20"/>
        <v>31105</v>
      </c>
      <c r="E271" s="1">
        <f t="shared" si="21"/>
        <v>30.3759765625</v>
      </c>
    </row>
    <row r="272" spans="3:5" x14ac:dyDescent="0.25">
      <c r="C272" s="1">
        <f>46681</f>
        <v>46681</v>
      </c>
      <c r="D272" s="1">
        <f t="shared" si="20"/>
        <v>31105</v>
      </c>
      <c r="E272" s="1">
        <f t="shared" si="21"/>
        <v>30.3759765625</v>
      </c>
    </row>
    <row r="273" spans="3:5" x14ac:dyDescent="0.25">
      <c r="C273" s="1">
        <f>46832</f>
        <v>46832</v>
      </c>
      <c r="D273" s="1">
        <f>31107</f>
        <v>31107</v>
      </c>
      <c r="E273" s="1">
        <f>30.3779296875</f>
        <v>30.3779296875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2016-01-08T15:49:52Z</dcterms:modified>
</cp:coreProperties>
</file>