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3" i="2" l="1"/>
  <c r="J13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<sst xmlns="http://schemas.openxmlformats.org/spreadsheetml/2006/main" count="9" uniqueCount="9">
  <si>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</si>
  <si>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</si>
  <si>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</si>
  <si>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</si>
  <si>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279(125x)</t>
  </si>
  <si>
    <t>AVERAGE: 143(245x)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</si>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</sst>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Sheet1!$A$2:$A$126</c:f>
              <c:numCache>
                <c:formatCode>General</c:formatCode>
                <c:ptCount val="125"/>
                <c:pt idx="0">
                  <c:v>665</c:v>
                </c:pt>
                <c:pt idx="1">
                  <c:v>961</c:v>
                </c:pt>
                <c:pt idx="2">
                  <c:v>1248</c:v>
                </c:pt>
                <c:pt idx="3">
                  <c:v>1529</c:v>
                </c:pt>
                <c:pt idx="4">
                  <c:v>1805</c:v>
                </c:pt>
                <c:pt idx="5">
                  <c:v>2076</c:v>
                </c:pt>
                <c:pt idx="6">
                  <c:v>2374</c:v>
                </c:pt>
                <c:pt idx="7">
                  <c:v>2654</c:v>
                </c:pt>
                <c:pt idx="8">
                  <c:v>2936</c:v>
                </c:pt>
                <c:pt idx="9">
                  <c:v>3213</c:v>
                </c:pt>
                <c:pt idx="10">
                  <c:v>3491</c:v>
                </c:pt>
                <c:pt idx="11">
                  <c:v>3786</c:v>
                </c:pt>
                <c:pt idx="12">
                  <c:v>4136</c:v>
                </c:pt>
                <c:pt idx="13">
                  <c:v>4413</c:v>
                </c:pt>
                <c:pt idx="14">
                  <c:v>4680</c:v>
                </c:pt>
                <c:pt idx="15">
                  <c:v>4946</c:v>
                </c:pt>
                <c:pt idx="16">
                  <c:v>5212</c:v>
                </c:pt>
                <c:pt idx="17">
                  <c:v>5492</c:v>
                </c:pt>
                <c:pt idx="18">
                  <c:v>5779</c:v>
                </c:pt>
                <c:pt idx="19">
                  <c:v>6043</c:v>
                </c:pt>
                <c:pt idx="20">
                  <c:v>6328</c:v>
                </c:pt>
                <c:pt idx="21">
                  <c:v>6606</c:v>
                </c:pt>
                <c:pt idx="22">
                  <c:v>6886</c:v>
                </c:pt>
                <c:pt idx="23">
                  <c:v>7180</c:v>
                </c:pt>
                <c:pt idx="24">
                  <c:v>7476</c:v>
                </c:pt>
                <c:pt idx="25">
                  <c:v>7750</c:v>
                </c:pt>
                <c:pt idx="26">
                  <c:v>8049</c:v>
                </c:pt>
                <c:pt idx="27">
                  <c:v>8364</c:v>
                </c:pt>
                <c:pt idx="28">
                  <c:v>8648</c:v>
                </c:pt>
                <c:pt idx="29">
                  <c:v>8934</c:v>
                </c:pt>
                <c:pt idx="30">
                  <c:v>9225</c:v>
                </c:pt>
                <c:pt idx="31">
                  <c:v>9493</c:v>
                </c:pt>
                <c:pt idx="32">
                  <c:v>9762</c:v>
                </c:pt>
                <c:pt idx="33">
                  <c:v>10036</c:v>
                </c:pt>
                <c:pt idx="34">
                  <c:v>10304</c:v>
                </c:pt>
                <c:pt idx="35">
                  <c:v>10582</c:v>
                </c:pt>
                <c:pt idx="36">
                  <c:v>10855</c:v>
                </c:pt>
                <c:pt idx="37">
                  <c:v>11131</c:v>
                </c:pt>
                <c:pt idx="38">
                  <c:v>11427</c:v>
                </c:pt>
                <c:pt idx="39">
                  <c:v>11689</c:v>
                </c:pt>
                <c:pt idx="40">
                  <c:v>11953</c:v>
                </c:pt>
                <c:pt idx="41">
                  <c:v>12232</c:v>
                </c:pt>
                <c:pt idx="42">
                  <c:v>12523</c:v>
                </c:pt>
                <c:pt idx="43">
                  <c:v>12808</c:v>
                </c:pt>
                <c:pt idx="44">
                  <c:v>13091</c:v>
                </c:pt>
                <c:pt idx="45">
                  <c:v>13376</c:v>
                </c:pt>
                <c:pt idx="46">
                  <c:v>13685</c:v>
                </c:pt>
                <c:pt idx="47">
                  <c:v>13984</c:v>
                </c:pt>
                <c:pt idx="48">
                  <c:v>14275</c:v>
                </c:pt>
                <c:pt idx="49">
                  <c:v>14566</c:v>
                </c:pt>
                <c:pt idx="50">
                  <c:v>14861</c:v>
                </c:pt>
                <c:pt idx="51">
                  <c:v>15140</c:v>
                </c:pt>
                <c:pt idx="52">
                  <c:v>15402</c:v>
                </c:pt>
                <c:pt idx="53">
                  <c:v>15688</c:v>
                </c:pt>
                <c:pt idx="54">
                  <c:v>15965</c:v>
                </c:pt>
                <c:pt idx="55">
                  <c:v>16237</c:v>
                </c:pt>
                <c:pt idx="56">
                  <c:v>16528</c:v>
                </c:pt>
                <c:pt idx="57">
                  <c:v>16806</c:v>
                </c:pt>
                <c:pt idx="58">
                  <c:v>17081</c:v>
                </c:pt>
                <c:pt idx="59">
                  <c:v>17352</c:v>
                </c:pt>
                <c:pt idx="60">
                  <c:v>17616</c:v>
                </c:pt>
                <c:pt idx="61">
                  <c:v>17891</c:v>
                </c:pt>
                <c:pt idx="62">
                  <c:v>18147</c:v>
                </c:pt>
                <c:pt idx="63">
                  <c:v>18439</c:v>
                </c:pt>
                <c:pt idx="64">
                  <c:v>18735</c:v>
                </c:pt>
                <c:pt idx="65">
                  <c:v>19016</c:v>
                </c:pt>
                <c:pt idx="66">
                  <c:v>19296</c:v>
                </c:pt>
                <c:pt idx="67">
                  <c:v>19577</c:v>
                </c:pt>
                <c:pt idx="68">
                  <c:v>19870</c:v>
                </c:pt>
                <c:pt idx="69">
                  <c:v>20170</c:v>
                </c:pt>
                <c:pt idx="70">
                  <c:v>20466</c:v>
                </c:pt>
                <c:pt idx="71">
                  <c:v>20745</c:v>
                </c:pt>
                <c:pt idx="72">
                  <c:v>21030</c:v>
                </c:pt>
                <c:pt idx="73">
                  <c:v>21329</c:v>
                </c:pt>
                <c:pt idx="74">
                  <c:v>21606</c:v>
                </c:pt>
                <c:pt idx="75">
                  <c:v>21903</c:v>
                </c:pt>
                <c:pt idx="76">
                  <c:v>22173</c:v>
                </c:pt>
                <c:pt idx="77">
                  <c:v>22450</c:v>
                </c:pt>
                <c:pt idx="78">
                  <c:v>22729</c:v>
                </c:pt>
                <c:pt idx="79">
                  <c:v>22998</c:v>
                </c:pt>
                <c:pt idx="80">
                  <c:v>23273</c:v>
                </c:pt>
                <c:pt idx="81">
                  <c:v>23552</c:v>
                </c:pt>
                <c:pt idx="82">
                  <c:v>23816</c:v>
                </c:pt>
                <c:pt idx="83">
                  <c:v>24101</c:v>
                </c:pt>
                <c:pt idx="84">
                  <c:v>24374</c:v>
                </c:pt>
                <c:pt idx="85">
                  <c:v>24657</c:v>
                </c:pt>
                <c:pt idx="86">
                  <c:v>24932</c:v>
                </c:pt>
                <c:pt idx="87">
                  <c:v>25217</c:v>
                </c:pt>
                <c:pt idx="88">
                  <c:v>25507</c:v>
                </c:pt>
                <c:pt idx="89">
                  <c:v>25788</c:v>
                </c:pt>
                <c:pt idx="90">
                  <c:v>26064</c:v>
                </c:pt>
                <c:pt idx="91">
                  <c:v>26347</c:v>
                </c:pt>
                <c:pt idx="92">
                  <c:v>26622</c:v>
                </c:pt>
                <c:pt idx="93">
                  <c:v>26891</c:v>
                </c:pt>
                <c:pt idx="94">
                  <c:v>27170</c:v>
                </c:pt>
                <c:pt idx="95">
                  <c:v>27444</c:v>
                </c:pt>
                <c:pt idx="96">
                  <c:v>27731</c:v>
                </c:pt>
                <c:pt idx="97">
                  <c:v>28000</c:v>
                </c:pt>
                <c:pt idx="98">
                  <c:v>28276</c:v>
                </c:pt>
                <c:pt idx="99">
                  <c:v>28591</c:v>
                </c:pt>
                <c:pt idx="100">
                  <c:v>28876</c:v>
                </c:pt>
                <c:pt idx="101">
                  <c:v>29143</c:v>
                </c:pt>
                <c:pt idx="102">
                  <c:v>29419</c:v>
                </c:pt>
                <c:pt idx="103">
                  <c:v>29687</c:v>
                </c:pt>
                <c:pt idx="104">
                  <c:v>29973</c:v>
                </c:pt>
                <c:pt idx="105">
                  <c:v>30269</c:v>
                </c:pt>
                <c:pt idx="106">
                  <c:v>30549</c:v>
                </c:pt>
                <c:pt idx="107">
                  <c:v>30824</c:v>
                </c:pt>
                <c:pt idx="108">
                  <c:v>31079</c:v>
                </c:pt>
                <c:pt idx="109">
                  <c:v>31347</c:v>
                </c:pt>
                <c:pt idx="110">
                  <c:v>31631</c:v>
                </c:pt>
                <c:pt idx="111">
                  <c:v>31901</c:v>
                </c:pt>
                <c:pt idx="112">
                  <c:v>32177</c:v>
                </c:pt>
                <c:pt idx="113">
                  <c:v>32459</c:v>
                </c:pt>
                <c:pt idx="114">
                  <c:v>32735</c:v>
                </c:pt>
                <c:pt idx="115">
                  <c:v>33011</c:v>
                </c:pt>
                <c:pt idx="116">
                  <c:v>33323</c:v>
                </c:pt>
                <c:pt idx="117">
                  <c:v>33596</c:v>
                </c:pt>
                <c:pt idx="118">
                  <c:v>33870</c:v>
                </c:pt>
                <c:pt idx="119">
                  <c:v>34134</c:v>
                </c:pt>
                <c:pt idx="120">
                  <c:v>34403</c:v>
                </c:pt>
                <c:pt idx="121">
                  <c:v>34689</c:v>
                </c:pt>
                <c:pt idx="122">
                  <c:v>35030</c:v>
                </c:pt>
                <c:pt idx="123">
                  <c:v>35337</c:v>
                </c:pt>
                <c:pt idx="124">
                  <c:v>35653</c:v>
                </c:pt>
              </c:numCache>
            </c:num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0</c:v>
                </c:pt>
                <c:pt idx="1">
                  <c:v>17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37</c:v>
                </c:pt>
                <c:pt idx="7">
                  <c:v>23</c:v>
                </c:pt>
                <c:pt idx="8">
                  <c:v>40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28</c:v>
                </c:pt>
                <c:pt idx="21">
                  <c:v>30</c:v>
                </c:pt>
                <c:pt idx="22">
                  <c:v>26</c:v>
                </c:pt>
                <c:pt idx="23">
                  <c:v>29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27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51536"/>
        <c:axId val="1368159696"/>
      </c:lineChart>
      <c:catAx>
        <c:axId val="13681515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5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59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515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Sheet1!$C$2:$C$246</c:f>
              <c:numCache>
                <c:formatCode>General</c:formatCode>
                <c:ptCount val="245"/>
                <c:pt idx="0">
                  <c:v>661</c:v>
                </c:pt>
                <c:pt idx="1">
                  <c:v>848</c:v>
                </c:pt>
                <c:pt idx="2">
                  <c:v>1013</c:v>
                </c:pt>
                <c:pt idx="3">
                  <c:v>1175</c:v>
                </c:pt>
                <c:pt idx="4">
                  <c:v>1367</c:v>
                </c:pt>
                <c:pt idx="5">
                  <c:v>1527</c:v>
                </c:pt>
                <c:pt idx="6">
                  <c:v>1661</c:v>
                </c:pt>
                <c:pt idx="7">
                  <c:v>1791</c:v>
                </c:pt>
                <c:pt idx="8">
                  <c:v>1940</c:v>
                </c:pt>
                <c:pt idx="9">
                  <c:v>2084</c:v>
                </c:pt>
                <c:pt idx="10">
                  <c:v>2254</c:v>
                </c:pt>
                <c:pt idx="11">
                  <c:v>2412</c:v>
                </c:pt>
                <c:pt idx="12">
                  <c:v>2557</c:v>
                </c:pt>
                <c:pt idx="13">
                  <c:v>2687</c:v>
                </c:pt>
                <c:pt idx="14">
                  <c:v>2870</c:v>
                </c:pt>
                <c:pt idx="15">
                  <c:v>3019</c:v>
                </c:pt>
                <c:pt idx="16">
                  <c:v>3167</c:v>
                </c:pt>
                <c:pt idx="17">
                  <c:v>3308</c:v>
                </c:pt>
                <c:pt idx="18">
                  <c:v>3439</c:v>
                </c:pt>
                <c:pt idx="19">
                  <c:v>3565</c:v>
                </c:pt>
                <c:pt idx="20">
                  <c:v>3719</c:v>
                </c:pt>
                <c:pt idx="21">
                  <c:v>3902</c:v>
                </c:pt>
                <c:pt idx="22">
                  <c:v>4071</c:v>
                </c:pt>
                <c:pt idx="23">
                  <c:v>4224</c:v>
                </c:pt>
                <c:pt idx="24">
                  <c:v>4364</c:v>
                </c:pt>
                <c:pt idx="25">
                  <c:v>4505</c:v>
                </c:pt>
                <c:pt idx="26">
                  <c:v>4635</c:v>
                </c:pt>
                <c:pt idx="27">
                  <c:v>4776</c:v>
                </c:pt>
                <c:pt idx="28">
                  <c:v>4907</c:v>
                </c:pt>
                <c:pt idx="29">
                  <c:v>5041</c:v>
                </c:pt>
                <c:pt idx="30">
                  <c:v>5164</c:v>
                </c:pt>
                <c:pt idx="31">
                  <c:v>5297</c:v>
                </c:pt>
                <c:pt idx="32">
                  <c:v>5434</c:v>
                </c:pt>
                <c:pt idx="33">
                  <c:v>5579</c:v>
                </c:pt>
                <c:pt idx="34">
                  <c:v>5708</c:v>
                </c:pt>
                <c:pt idx="35">
                  <c:v>5847</c:v>
                </c:pt>
                <c:pt idx="36">
                  <c:v>5975</c:v>
                </c:pt>
                <c:pt idx="37">
                  <c:v>6122</c:v>
                </c:pt>
                <c:pt idx="38">
                  <c:v>6319</c:v>
                </c:pt>
                <c:pt idx="39">
                  <c:v>6456</c:v>
                </c:pt>
                <c:pt idx="40">
                  <c:v>6613</c:v>
                </c:pt>
                <c:pt idx="41">
                  <c:v>6756</c:v>
                </c:pt>
                <c:pt idx="42">
                  <c:v>6890</c:v>
                </c:pt>
                <c:pt idx="43">
                  <c:v>7045</c:v>
                </c:pt>
                <c:pt idx="44">
                  <c:v>7190</c:v>
                </c:pt>
                <c:pt idx="45">
                  <c:v>7337</c:v>
                </c:pt>
                <c:pt idx="46">
                  <c:v>7489</c:v>
                </c:pt>
                <c:pt idx="47">
                  <c:v>7618</c:v>
                </c:pt>
                <c:pt idx="48">
                  <c:v>7779</c:v>
                </c:pt>
                <c:pt idx="49">
                  <c:v>7905</c:v>
                </c:pt>
                <c:pt idx="50">
                  <c:v>8043</c:v>
                </c:pt>
                <c:pt idx="51">
                  <c:v>8189</c:v>
                </c:pt>
                <c:pt idx="52">
                  <c:v>8347</c:v>
                </c:pt>
                <c:pt idx="53">
                  <c:v>8494</c:v>
                </c:pt>
                <c:pt idx="54">
                  <c:v>8638</c:v>
                </c:pt>
                <c:pt idx="55">
                  <c:v>8826</c:v>
                </c:pt>
                <c:pt idx="56">
                  <c:v>8971</c:v>
                </c:pt>
                <c:pt idx="57">
                  <c:v>9110</c:v>
                </c:pt>
                <c:pt idx="58">
                  <c:v>9260</c:v>
                </c:pt>
                <c:pt idx="59">
                  <c:v>9392</c:v>
                </c:pt>
                <c:pt idx="60">
                  <c:v>9527</c:v>
                </c:pt>
                <c:pt idx="61">
                  <c:v>9665</c:v>
                </c:pt>
                <c:pt idx="62">
                  <c:v>9806</c:v>
                </c:pt>
                <c:pt idx="63">
                  <c:v>9937</c:v>
                </c:pt>
                <c:pt idx="64">
                  <c:v>10069</c:v>
                </c:pt>
                <c:pt idx="65">
                  <c:v>10206</c:v>
                </c:pt>
                <c:pt idx="66">
                  <c:v>10336</c:v>
                </c:pt>
                <c:pt idx="67">
                  <c:v>10468</c:v>
                </c:pt>
                <c:pt idx="68">
                  <c:v>10607</c:v>
                </c:pt>
                <c:pt idx="69">
                  <c:v>10746</c:v>
                </c:pt>
                <c:pt idx="70">
                  <c:v>10878</c:v>
                </c:pt>
                <c:pt idx="71">
                  <c:v>11005</c:v>
                </c:pt>
                <c:pt idx="72">
                  <c:v>11146</c:v>
                </c:pt>
                <c:pt idx="73">
                  <c:v>11296</c:v>
                </c:pt>
                <c:pt idx="74">
                  <c:v>11421</c:v>
                </c:pt>
                <c:pt idx="75">
                  <c:v>11552</c:v>
                </c:pt>
                <c:pt idx="76">
                  <c:v>11699</c:v>
                </c:pt>
                <c:pt idx="77">
                  <c:v>11820</c:v>
                </c:pt>
                <c:pt idx="78">
                  <c:v>11949</c:v>
                </c:pt>
                <c:pt idx="79">
                  <c:v>12084</c:v>
                </c:pt>
                <c:pt idx="80">
                  <c:v>12216</c:v>
                </c:pt>
                <c:pt idx="81">
                  <c:v>12357</c:v>
                </c:pt>
                <c:pt idx="82">
                  <c:v>12493</c:v>
                </c:pt>
                <c:pt idx="83">
                  <c:v>12637</c:v>
                </c:pt>
                <c:pt idx="84">
                  <c:v>12781</c:v>
                </c:pt>
                <c:pt idx="85">
                  <c:v>12942</c:v>
                </c:pt>
                <c:pt idx="86">
                  <c:v>13082</c:v>
                </c:pt>
                <c:pt idx="87">
                  <c:v>13225</c:v>
                </c:pt>
                <c:pt idx="88">
                  <c:v>13361</c:v>
                </c:pt>
                <c:pt idx="89">
                  <c:v>13506</c:v>
                </c:pt>
                <c:pt idx="90">
                  <c:v>13649</c:v>
                </c:pt>
                <c:pt idx="91">
                  <c:v>13796</c:v>
                </c:pt>
                <c:pt idx="92">
                  <c:v>13988</c:v>
                </c:pt>
                <c:pt idx="93">
                  <c:v>14136</c:v>
                </c:pt>
                <c:pt idx="94">
                  <c:v>14270</c:v>
                </c:pt>
                <c:pt idx="95">
                  <c:v>14419</c:v>
                </c:pt>
                <c:pt idx="96">
                  <c:v>14569</c:v>
                </c:pt>
                <c:pt idx="97">
                  <c:v>14706</c:v>
                </c:pt>
                <c:pt idx="98">
                  <c:v>14846</c:v>
                </c:pt>
                <c:pt idx="99">
                  <c:v>14995</c:v>
                </c:pt>
                <c:pt idx="100">
                  <c:v>15128</c:v>
                </c:pt>
                <c:pt idx="101">
                  <c:v>15267</c:v>
                </c:pt>
                <c:pt idx="102">
                  <c:v>15420</c:v>
                </c:pt>
                <c:pt idx="103">
                  <c:v>15549</c:v>
                </c:pt>
                <c:pt idx="104">
                  <c:v>15676</c:v>
                </c:pt>
                <c:pt idx="105">
                  <c:v>15820</c:v>
                </c:pt>
                <c:pt idx="106">
                  <c:v>15946</c:v>
                </c:pt>
                <c:pt idx="107">
                  <c:v>16086</c:v>
                </c:pt>
                <c:pt idx="108">
                  <c:v>16249</c:v>
                </c:pt>
                <c:pt idx="109">
                  <c:v>16385</c:v>
                </c:pt>
                <c:pt idx="110">
                  <c:v>16539</c:v>
                </c:pt>
                <c:pt idx="111">
                  <c:v>16676</c:v>
                </c:pt>
                <c:pt idx="112">
                  <c:v>16848</c:v>
                </c:pt>
                <c:pt idx="113">
                  <c:v>17009</c:v>
                </c:pt>
                <c:pt idx="114">
                  <c:v>17155</c:v>
                </c:pt>
                <c:pt idx="115">
                  <c:v>17301</c:v>
                </c:pt>
                <c:pt idx="116">
                  <c:v>17439</c:v>
                </c:pt>
                <c:pt idx="117">
                  <c:v>17560</c:v>
                </c:pt>
                <c:pt idx="118">
                  <c:v>17698</c:v>
                </c:pt>
                <c:pt idx="119">
                  <c:v>17837</c:v>
                </c:pt>
                <c:pt idx="120">
                  <c:v>17979</c:v>
                </c:pt>
                <c:pt idx="121">
                  <c:v>18103</c:v>
                </c:pt>
                <c:pt idx="122">
                  <c:v>18245</c:v>
                </c:pt>
                <c:pt idx="123">
                  <c:v>18379</c:v>
                </c:pt>
                <c:pt idx="124">
                  <c:v>18531</c:v>
                </c:pt>
                <c:pt idx="125">
                  <c:v>18670</c:v>
                </c:pt>
                <c:pt idx="126">
                  <c:v>18810</c:v>
                </c:pt>
                <c:pt idx="127">
                  <c:v>19002</c:v>
                </c:pt>
                <c:pt idx="128">
                  <c:v>19164</c:v>
                </c:pt>
                <c:pt idx="129">
                  <c:v>19300</c:v>
                </c:pt>
                <c:pt idx="130">
                  <c:v>19435</c:v>
                </c:pt>
                <c:pt idx="131">
                  <c:v>19570</c:v>
                </c:pt>
                <c:pt idx="132">
                  <c:v>19724</c:v>
                </c:pt>
                <c:pt idx="133">
                  <c:v>19857</c:v>
                </c:pt>
                <c:pt idx="134">
                  <c:v>20004</c:v>
                </c:pt>
                <c:pt idx="135">
                  <c:v>20158</c:v>
                </c:pt>
                <c:pt idx="136">
                  <c:v>20304</c:v>
                </c:pt>
                <c:pt idx="137">
                  <c:v>20448</c:v>
                </c:pt>
                <c:pt idx="138">
                  <c:v>20589</c:v>
                </c:pt>
                <c:pt idx="139">
                  <c:v>20731</c:v>
                </c:pt>
                <c:pt idx="140">
                  <c:v>20876</c:v>
                </c:pt>
                <c:pt idx="141">
                  <c:v>21023</c:v>
                </c:pt>
                <c:pt idx="142">
                  <c:v>21165</c:v>
                </c:pt>
                <c:pt idx="143">
                  <c:v>21373</c:v>
                </c:pt>
                <c:pt idx="144">
                  <c:v>21512</c:v>
                </c:pt>
                <c:pt idx="145">
                  <c:v>21647</c:v>
                </c:pt>
                <c:pt idx="146">
                  <c:v>21790</c:v>
                </c:pt>
                <c:pt idx="147">
                  <c:v>21922</c:v>
                </c:pt>
                <c:pt idx="148">
                  <c:v>22054</c:v>
                </c:pt>
                <c:pt idx="149">
                  <c:v>22188</c:v>
                </c:pt>
                <c:pt idx="150">
                  <c:v>22323</c:v>
                </c:pt>
                <c:pt idx="151">
                  <c:v>22462</c:v>
                </c:pt>
                <c:pt idx="152">
                  <c:v>22606</c:v>
                </c:pt>
                <c:pt idx="153">
                  <c:v>22754</c:v>
                </c:pt>
                <c:pt idx="154">
                  <c:v>22884</c:v>
                </c:pt>
                <c:pt idx="155">
                  <c:v>23018</c:v>
                </c:pt>
                <c:pt idx="156">
                  <c:v>23149</c:v>
                </c:pt>
                <c:pt idx="157">
                  <c:v>23279</c:v>
                </c:pt>
                <c:pt idx="158">
                  <c:v>23411</c:v>
                </c:pt>
                <c:pt idx="159">
                  <c:v>23544</c:v>
                </c:pt>
                <c:pt idx="160">
                  <c:v>23680</c:v>
                </c:pt>
                <c:pt idx="161">
                  <c:v>23824</c:v>
                </c:pt>
                <c:pt idx="162">
                  <c:v>24028</c:v>
                </c:pt>
                <c:pt idx="163">
                  <c:v>24171</c:v>
                </c:pt>
                <c:pt idx="164">
                  <c:v>24302</c:v>
                </c:pt>
                <c:pt idx="165">
                  <c:v>24496</c:v>
                </c:pt>
                <c:pt idx="166">
                  <c:v>24640</c:v>
                </c:pt>
                <c:pt idx="167">
                  <c:v>24772</c:v>
                </c:pt>
                <c:pt idx="168">
                  <c:v>24908</c:v>
                </c:pt>
                <c:pt idx="169">
                  <c:v>25067</c:v>
                </c:pt>
                <c:pt idx="170">
                  <c:v>25198</c:v>
                </c:pt>
                <c:pt idx="171">
                  <c:v>25334</c:v>
                </c:pt>
                <c:pt idx="172">
                  <c:v>25484</c:v>
                </c:pt>
                <c:pt idx="173">
                  <c:v>25641</c:v>
                </c:pt>
                <c:pt idx="174">
                  <c:v>25778</c:v>
                </c:pt>
                <c:pt idx="175">
                  <c:v>25922</c:v>
                </c:pt>
                <c:pt idx="176">
                  <c:v>26053</c:v>
                </c:pt>
                <c:pt idx="177">
                  <c:v>26187</c:v>
                </c:pt>
                <c:pt idx="178">
                  <c:v>26331</c:v>
                </c:pt>
                <c:pt idx="179">
                  <c:v>26477</c:v>
                </c:pt>
                <c:pt idx="180">
                  <c:v>26608</c:v>
                </c:pt>
                <c:pt idx="181">
                  <c:v>26747</c:v>
                </c:pt>
                <c:pt idx="182">
                  <c:v>26909</c:v>
                </c:pt>
                <c:pt idx="183">
                  <c:v>27046</c:v>
                </c:pt>
                <c:pt idx="184">
                  <c:v>27186</c:v>
                </c:pt>
                <c:pt idx="185">
                  <c:v>27317</c:v>
                </c:pt>
                <c:pt idx="186">
                  <c:v>27461</c:v>
                </c:pt>
                <c:pt idx="187">
                  <c:v>27597</c:v>
                </c:pt>
                <c:pt idx="188">
                  <c:v>27758</c:v>
                </c:pt>
                <c:pt idx="189">
                  <c:v>27890</c:v>
                </c:pt>
                <c:pt idx="190">
                  <c:v>28021</c:v>
                </c:pt>
                <c:pt idx="191">
                  <c:v>28157</c:v>
                </c:pt>
                <c:pt idx="192">
                  <c:v>28305</c:v>
                </c:pt>
                <c:pt idx="193">
                  <c:v>28453</c:v>
                </c:pt>
                <c:pt idx="194">
                  <c:v>28625</c:v>
                </c:pt>
                <c:pt idx="195">
                  <c:v>28765</c:v>
                </c:pt>
                <c:pt idx="196">
                  <c:v>28896</c:v>
                </c:pt>
                <c:pt idx="197">
                  <c:v>29025</c:v>
                </c:pt>
                <c:pt idx="198">
                  <c:v>29156</c:v>
                </c:pt>
                <c:pt idx="199">
                  <c:v>29282</c:v>
                </c:pt>
                <c:pt idx="200">
                  <c:v>29413</c:v>
                </c:pt>
                <c:pt idx="201">
                  <c:v>29544</c:v>
                </c:pt>
                <c:pt idx="202">
                  <c:v>29690</c:v>
                </c:pt>
                <c:pt idx="203">
                  <c:v>29834</c:v>
                </c:pt>
                <c:pt idx="204">
                  <c:v>29995</c:v>
                </c:pt>
                <c:pt idx="205">
                  <c:v>30204</c:v>
                </c:pt>
                <c:pt idx="206">
                  <c:v>30348</c:v>
                </c:pt>
                <c:pt idx="207">
                  <c:v>30502</c:v>
                </c:pt>
                <c:pt idx="208">
                  <c:v>30638</c:v>
                </c:pt>
                <c:pt idx="209">
                  <c:v>30775</c:v>
                </c:pt>
                <c:pt idx="210">
                  <c:v>30918</c:v>
                </c:pt>
                <c:pt idx="211">
                  <c:v>31051</c:v>
                </c:pt>
                <c:pt idx="212">
                  <c:v>31191</c:v>
                </c:pt>
                <c:pt idx="213">
                  <c:v>31322</c:v>
                </c:pt>
                <c:pt idx="214">
                  <c:v>31461</c:v>
                </c:pt>
                <c:pt idx="215">
                  <c:v>31626</c:v>
                </c:pt>
                <c:pt idx="216">
                  <c:v>31765</c:v>
                </c:pt>
                <c:pt idx="217">
                  <c:v>31906</c:v>
                </c:pt>
                <c:pt idx="218">
                  <c:v>32036</c:v>
                </c:pt>
                <c:pt idx="219">
                  <c:v>32178</c:v>
                </c:pt>
                <c:pt idx="220">
                  <c:v>32311</c:v>
                </c:pt>
                <c:pt idx="221">
                  <c:v>32452</c:v>
                </c:pt>
                <c:pt idx="222">
                  <c:v>32589</c:v>
                </c:pt>
                <c:pt idx="223">
                  <c:v>32739</c:v>
                </c:pt>
                <c:pt idx="224">
                  <c:v>32876</c:v>
                </c:pt>
                <c:pt idx="225">
                  <c:v>33049</c:v>
                </c:pt>
                <c:pt idx="226">
                  <c:v>33229</c:v>
                </c:pt>
                <c:pt idx="227">
                  <c:v>33359</c:v>
                </c:pt>
                <c:pt idx="228">
                  <c:v>33495</c:v>
                </c:pt>
                <c:pt idx="229">
                  <c:v>33626</c:v>
                </c:pt>
                <c:pt idx="230">
                  <c:v>33756</c:v>
                </c:pt>
                <c:pt idx="231">
                  <c:v>33908</c:v>
                </c:pt>
                <c:pt idx="232">
                  <c:v>34037</c:v>
                </c:pt>
                <c:pt idx="233">
                  <c:v>34165</c:v>
                </c:pt>
                <c:pt idx="234">
                  <c:v>34298</c:v>
                </c:pt>
                <c:pt idx="235">
                  <c:v>34428</c:v>
                </c:pt>
                <c:pt idx="236">
                  <c:v>34561</c:v>
                </c:pt>
                <c:pt idx="237">
                  <c:v>34711</c:v>
                </c:pt>
                <c:pt idx="238">
                  <c:v>34887</c:v>
                </c:pt>
                <c:pt idx="239">
                  <c:v>35036</c:v>
                </c:pt>
                <c:pt idx="240">
                  <c:v>35188</c:v>
                </c:pt>
                <c:pt idx="241">
                  <c:v>35341</c:v>
                </c:pt>
                <c:pt idx="242">
                  <c:v>35488</c:v>
                </c:pt>
                <c:pt idx="243">
                  <c:v>35626</c:v>
                </c:pt>
                <c:pt idx="244">
                  <c:v>35780</c:v>
                </c:pt>
              </c:numCache>
            </c:numRef>
          </c:cat>
          <c:val>
            <c:numRef>
              <c:f>Sheet1!$E$2:$E$246</c:f>
              <c:numCache>
                <c:formatCode>General</c:formatCode>
                <c:ptCount val="245"/>
                <c:pt idx="0">
                  <c:v>1.765625</c:v>
                </c:pt>
                <c:pt idx="1">
                  <c:v>7.828125</c:v>
                </c:pt>
                <c:pt idx="2">
                  <c:v>16.337890625</c:v>
                </c:pt>
                <c:pt idx="3">
                  <c:v>21.341796875</c:v>
                </c:pt>
                <c:pt idx="4">
                  <c:v>23.08984375</c:v>
                </c:pt>
                <c:pt idx="5">
                  <c:v>25.96484375</c:v>
                </c:pt>
                <c:pt idx="6">
                  <c:v>26.556640625</c:v>
                </c:pt>
                <c:pt idx="7">
                  <c:v>27.236328125</c:v>
                </c:pt>
                <c:pt idx="8">
                  <c:v>29.0654296875</c:v>
                </c:pt>
                <c:pt idx="9">
                  <c:v>29.146484375</c:v>
                </c:pt>
                <c:pt idx="10">
                  <c:v>29.6015625</c:v>
                </c:pt>
                <c:pt idx="11">
                  <c:v>31.072265625</c:v>
                </c:pt>
                <c:pt idx="12">
                  <c:v>31.6142578125</c:v>
                </c:pt>
                <c:pt idx="13">
                  <c:v>32.0986328125</c:v>
                </c:pt>
                <c:pt idx="14">
                  <c:v>32.669921875</c:v>
                </c:pt>
                <c:pt idx="15">
                  <c:v>33.4091796875</c:v>
                </c:pt>
                <c:pt idx="16">
                  <c:v>34.076171875</c:v>
                </c:pt>
                <c:pt idx="17">
                  <c:v>34.4892578125</c:v>
                </c:pt>
                <c:pt idx="18">
                  <c:v>34.509765625</c:v>
                </c:pt>
                <c:pt idx="19">
                  <c:v>34.5126953125</c:v>
                </c:pt>
                <c:pt idx="20">
                  <c:v>34.509765625</c:v>
                </c:pt>
                <c:pt idx="21">
                  <c:v>34.5126953125</c:v>
                </c:pt>
                <c:pt idx="22">
                  <c:v>34.509765625</c:v>
                </c:pt>
                <c:pt idx="23">
                  <c:v>34.5322265625</c:v>
                </c:pt>
                <c:pt idx="24">
                  <c:v>34.529296875</c:v>
                </c:pt>
                <c:pt idx="25">
                  <c:v>34.5361328125</c:v>
                </c:pt>
                <c:pt idx="26">
                  <c:v>34.533203125</c:v>
                </c:pt>
                <c:pt idx="27">
                  <c:v>34.5361328125</c:v>
                </c:pt>
                <c:pt idx="28">
                  <c:v>34.533203125</c:v>
                </c:pt>
                <c:pt idx="29">
                  <c:v>34.5361328125</c:v>
                </c:pt>
                <c:pt idx="30">
                  <c:v>34.533203125</c:v>
                </c:pt>
                <c:pt idx="31">
                  <c:v>34.5361328125</c:v>
                </c:pt>
                <c:pt idx="32">
                  <c:v>34.533203125</c:v>
                </c:pt>
                <c:pt idx="33">
                  <c:v>34.5361328125</c:v>
                </c:pt>
                <c:pt idx="34">
                  <c:v>34.533203125</c:v>
                </c:pt>
                <c:pt idx="35">
                  <c:v>34.53515625</c:v>
                </c:pt>
                <c:pt idx="36">
                  <c:v>34.533203125</c:v>
                </c:pt>
                <c:pt idx="37">
                  <c:v>34.6376953125</c:v>
                </c:pt>
                <c:pt idx="38">
                  <c:v>35.158203125</c:v>
                </c:pt>
                <c:pt idx="39">
                  <c:v>35.3046875</c:v>
                </c:pt>
                <c:pt idx="40">
                  <c:v>35.939453125</c:v>
                </c:pt>
                <c:pt idx="41">
                  <c:v>36.982421875</c:v>
                </c:pt>
                <c:pt idx="42">
                  <c:v>37.568359375</c:v>
                </c:pt>
                <c:pt idx="43">
                  <c:v>38.591796875</c:v>
                </c:pt>
                <c:pt idx="44">
                  <c:v>39.751953125</c:v>
                </c:pt>
                <c:pt idx="45">
                  <c:v>39.720703125</c:v>
                </c:pt>
                <c:pt idx="46">
                  <c:v>39.541015625</c:v>
                </c:pt>
                <c:pt idx="47">
                  <c:v>39.541015625</c:v>
                </c:pt>
                <c:pt idx="48">
                  <c:v>39.541015625</c:v>
                </c:pt>
                <c:pt idx="49">
                  <c:v>39.541015625</c:v>
                </c:pt>
                <c:pt idx="50">
                  <c:v>39.541015625</c:v>
                </c:pt>
                <c:pt idx="51">
                  <c:v>39.541015625</c:v>
                </c:pt>
                <c:pt idx="52">
                  <c:v>39.541015625</c:v>
                </c:pt>
                <c:pt idx="53">
                  <c:v>39.5419921875</c:v>
                </c:pt>
                <c:pt idx="54">
                  <c:v>39.541015625</c:v>
                </c:pt>
                <c:pt idx="55">
                  <c:v>39.572265625</c:v>
                </c:pt>
                <c:pt idx="56">
                  <c:v>39.740234375</c:v>
                </c:pt>
                <c:pt idx="57">
                  <c:v>39.779296875</c:v>
                </c:pt>
                <c:pt idx="58">
                  <c:v>39.779296875</c:v>
                </c:pt>
                <c:pt idx="59">
                  <c:v>39.779296875</c:v>
                </c:pt>
                <c:pt idx="60">
                  <c:v>39.779296875</c:v>
                </c:pt>
                <c:pt idx="61">
                  <c:v>39.779296875</c:v>
                </c:pt>
                <c:pt idx="62">
                  <c:v>39.779296875</c:v>
                </c:pt>
                <c:pt idx="63">
                  <c:v>39.779296875</c:v>
                </c:pt>
                <c:pt idx="64">
                  <c:v>39.779296875</c:v>
                </c:pt>
                <c:pt idx="65">
                  <c:v>39.779296875</c:v>
                </c:pt>
                <c:pt idx="66">
                  <c:v>39.779296875</c:v>
                </c:pt>
                <c:pt idx="67">
                  <c:v>39.779296875</c:v>
                </c:pt>
                <c:pt idx="68">
                  <c:v>39.779296875</c:v>
                </c:pt>
                <c:pt idx="69">
                  <c:v>39.779296875</c:v>
                </c:pt>
                <c:pt idx="70">
                  <c:v>39.779296875</c:v>
                </c:pt>
                <c:pt idx="71">
                  <c:v>39.779296875</c:v>
                </c:pt>
                <c:pt idx="72">
                  <c:v>39.779296875</c:v>
                </c:pt>
                <c:pt idx="73">
                  <c:v>39.779296875</c:v>
                </c:pt>
                <c:pt idx="74">
                  <c:v>39.779296875</c:v>
                </c:pt>
                <c:pt idx="75">
                  <c:v>39.779296875</c:v>
                </c:pt>
                <c:pt idx="76">
                  <c:v>39.841796875</c:v>
                </c:pt>
                <c:pt idx="77">
                  <c:v>39.931640625</c:v>
                </c:pt>
                <c:pt idx="78">
                  <c:v>39.931640625</c:v>
                </c:pt>
                <c:pt idx="79">
                  <c:v>39.931640625</c:v>
                </c:pt>
                <c:pt idx="80">
                  <c:v>39.931640625</c:v>
                </c:pt>
                <c:pt idx="81">
                  <c:v>39.9326171875</c:v>
                </c:pt>
                <c:pt idx="82">
                  <c:v>39.931640625</c:v>
                </c:pt>
                <c:pt idx="83">
                  <c:v>39.9345703125</c:v>
                </c:pt>
                <c:pt idx="84">
                  <c:v>39.931640625</c:v>
                </c:pt>
                <c:pt idx="85">
                  <c:v>39.9345703125</c:v>
                </c:pt>
                <c:pt idx="86">
                  <c:v>39.931640625</c:v>
                </c:pt>
                <c:pt idx="87">
                  <c:v>39.9326171875</c:v>
                </c:pt>
                <c:pt idx="88">
                  <c:v>39.931640625</c:v>
                </c:pt>
                <c:pt idx="89">
                  <c:v>39.9326171875</c:v>
                </c:pt>
                <c:pt idx="90">
                  <c:v>39.931640625</c:v>
                </c:pt>
                <c:pt idx="91">
                  <c:v>39.9345703125</c:v>
                </c:pt>
                <c:pt idx="92">
                  <c:v>39.931640625</c:v>
                </c:pt>
                <c:pt idx="93">
                  <c:v>39.931640625</c:v>
                </c:pt>
                <c:pt idx="94">
                  <c:v>39.931640625</c:v>
                </c:pt>
                <c:pt idx="95">
                  <c:v>39.931640625</c:v>
                </c:pt>
                <c:pt idx="96">
                  <c:v>39.931640625</c:v>
                </c:pt>
                <c:pt idx="97">
                  <c:v>39.931640625</c:v>
                </c:pt>
                <c:pt idx="98">
                  <c:v>39.931640625</c:v>
                </c:pt>
                <c:pt idx="99">
                  <c:v>39.9326171875</c:v>
                </c:pt>
                <c:pt idx="100">
                  <c:v>39.931640625</c:v>
                </c:pt>
                <c:pt idx="101">
                  <c:v>39.9326171875</c:v>
                </c:pt>
                <c:pt idx="102">
                  <c:v>39.931640625</c:v>
                </c:pt>
                <c:pt idx="103">
                  <c:v>39.931640625</c:v>
                </c:pt>
                <c:pt idx="104">
                  <c:v>39.931640625</c:v>
                </c:pt>
                <c:pt idx="105">
                  <c:v>39.931640625</c:v>
                </c:pt>
                <c:pt idx="106">
                  <c:v>39.931640625</c:v>
                </c:pt>
                <c:pt idx="107">
                  <c:v>39.9345703125</c:v>
                </c:pt>
                <c:pt idx="108">
                  <c:v>39.931640625</c:v>
                </c:pt>
                <c:pt idx="109">
                  <c:v>39.931640625</c:v>
                </c:pt>
                <c:pt idx="110">
                  <c:v>39.931640625</c:v>
                </c:pt>
                <c:pt idx="111">
                  <c:v>39.931640625</c:v>
                </c:pt>
                <c:pt idx="112">
                  <c:v>39.958984375</c:v>
                </c:pt>
                <c:pt idx="113">
                  <c:v>40.2421875</c:v>
                </c:pt>
                <c:pt idx="114">
                  <c:v>40.55078125</c:v>
                </c:pt>
                <c:pt idx="115">
                  <c:v>40.640625</c:v>
                </c:pt>
                <c:pt idx="116">
                  <c:v>40.1826171875</c:v>
                </c:pt>
                <c:pt idx="117">
                  <c:v>40.1796875</c:v>
                </c:pt>
                <c:pt idx="118">
                  <c:v>40.1826171875</c:v>
                </c:pt>
                <c:pt idx="119">
                  <c:v>40.1796875</c:v>
                </c:pt>
                <c:pt idx="120">
                  <c:v>40.1826171875</c:v>
                </c:pt>
                <c:pt idx="121">
                  <c:v>40.1796875</c:v>
                </c:pt>
                <c:pt idx="122">
                  <c:v>40.1826171875</c:v>
                </c:pt>
                <c:pt idx="123">
                  <c:v>40.1796875</c:v>
                </c:pt>
                <c:pt idx="124">
                  <c:v>40.1826171875</c:v>
                </c:pt>
                <c:pt idx="125">
                  <c:v>40.1796875</c:v>
                </c:pt>
                <c:pt idx="126">
                  <c:v>40.1796875</c:v>
                </c:pt>
                <c:pt idx="127">
                  <c:v>40.1796875</c:v>
                </c:pt>
                <c:pt idx="128">
                  <c:v>40.2734375</c:v>
                </c:pt>
                <c:pt idx="129">
                  <c:v>40.27734375</c:v>
                </c:pt>
                <c:pt idx="130">
                  <c:v>40.27734375</c:v>
                </c:pt>
                <c:pt idx="131">
                  <c:v>40.27734375</c:v>
                </c:pt>
                <c:pt idx="132">
                  <c:v>40.27734375</c:v>
                </c:pt>
                <c:pt idx="133">
                  <c:v>40.27734375</c:v>
                </c:pt>
                <c:pt idx="134">
                  <c:v>40.2783203125</c:v>
                </c:pt>
                <c:pt idx="135">
                  <c:v>40.27734375</c:v>
                </c:pt>
                <c:pt idx="136">
                  <c:v>40.27734375</c:v>
                </c:pt>
                <c:pt idx="137">
                  <c:v>40.27734375</c:v>
                </c:pt>
                <c:pt idx="138">
                  <c:v>40.2783203125</c:v>
                </c:pt>
                <c:pt idx="139">
                  <c:v>40.27734375</c:v>
                </c:pt>
                <c:pt idx="140">
                  <c:v>40.27734375</c:v>
                </c:pt>
                <c:pt idx="141">
                  <c:v>40.28125</c:v>
                </c:pt>
                <c:pt idx="142">
                  <c:v>40.2890625</c:v>
                </c:pt>
                <c:pt idx="143">
                  <c:v>40.64453125</c:v>
                </c:pt>
                <c:pt idx="144">
                  <c:v>40.90625</c:v>
                </c:pt>
                <c:pt idx="145">
                  <c:v>40.91015625</c:v>
                </c:pt>
                <c:pt idx="146">
                  <c:v>40.91015625</c:v>
                </c:pt>
                <c:pt idx="147">
                  <c:v>40.91015625</c:v>
                </c:pt>
                <c:pt idx="148">
                  <c:v>40.91015625</c:v>
                </c:pt>
                <c:pt idx="149">
                  <c:v>40.91015625</c:v>
                </c:pt>
                <c:pt idx="150">
                  <c:v>40.91015625</c:v>
                </c:pt>
                <c:pt idx="151">
                  <c:v>40.91015625</c:v>
                </c:pt>
                <c:pt idx="152">
                  <c:v>40.91015625</c:v>
                </c:pt>
                <c:pt idx="153">
                  <c:v>40.91015625</c:v>
                </c:pt>
                <c:pt idx="154">
                  <c:v>40.91015625</c:v>
                </c:pt>
                <c:pt idx="155">
                  <c:v>40.91015625</c:v>
                </c:pt>
                <c:pt idx="156">
                  <c:v>40.9140625</c:v>
                </c:pt>
                <c:pt idx="157">
                  <c:v>40.9140625</c:v>
                </c:pt>
                <c:pt idx="158">
                  <c:v>40.9140625</c:v>
                </c:pt>
                <c:pt idx="159">
                  <c:v>40.9140625</c:v>
                </c:pt>
                <c:pt idx="160">
                  <c:v>40.9140625</c:v>
                </c:pt>
                <c:pt idx="161">
                  <c:v>40.921875</c:v>
                </c:pt>
                <c:pt idx="162">
                  <c:v>41.0859375</c:v>
                </c:pt>
                <c:pt idx="163">
                  <c:v>41.08984375</c:v>
                </c:pt>
                <c:pt idx="164">
                  <c:v>41.08984375</c:v>
                </c:pt>
                <c:pt idx="165">
                  <c:v>41.0927734375</c:v>
                </c:pt>
                <c:pt idx="166">
                  <c:v>41.08984375</c:v>
                </c:pt>
                <c:pt idx="167">
                  <c:v>41.0927734375</c:v>
                </c:pt>
                <c:pt idx="168">
                  <c:v>41.08984375</c:v>
                </c:pt>
                <c:pt idx="169">
                  <c:v>41.08984375</c:v>
                </c:pt>
                <c:pt idx="170">
                  <c:v>41.08984375</c:v>
                </c:pt>
                <c:pt idx="171">
                  <c:v>41.0927734375</c:v>
                </c:pt>
                <c:pt idx="172">
                  <c:v>41.08984375</c:v>
                </c:pt>
                <c:pt idx="173">
                  <c:v>41.0927734375</c:v>
                </c:pt>
                <c:pt idx="174">
                  <c:v>41.08984375</c:v>
                </c:pt>
                <c:pt idx="175">
                  <c:v>41.0908203125</c:v>
                </c:pt>
                <c:pt idx="176">
                  <c:v>41.08984375</c:v>
                </c:pt>
                <c:pt idx="177">
                  <c:v>41.08984375</c:v>
                </c:pt>
                <c:pt idx="178">
                  <c:v>41.08984375</c:v>
                </c:pt>
                <c:pt idx="179">
                  <c:v>41.08984375</c:v>
                </c:pt>
                <c:pt idx="180">
                  <c:v>41.08984375</c:v>
                </c:pt>
                <c:pt idx="181">
                  <c:v>41.0908203125</c:v>
                </c:pt>
                <c:pt idx="182">
                  <c:v>41.1328125</c:v>
                </c:pt>
                <c:pt idx="183">
                  <c:v>41.2265625</c:v>
                </c:pt>
                <c:pt idx="184">
                  <c:v>41.2265625</c:v>
                </c:pt>
                <c:pt idx="185">
                  <c:v>41.2265625</c:v>
                </c:pt>
                <c:pt idx="186">
                  <c:v>41.2265625</c:v>
                </c:pt>
                <c:pt idx="187">
                  <c:v>41.2265625</c:v>
                </c:pt>
                <c:pt idx="188">
                  <c:v>41.2265625</c:v>
                </c:pt>
                <c:pt idx="189">
                  <c:v>41.2265625</c:v>
                </c:pt>
                <c:pt idx="190">
                  <c:v>41.2265625</c:v>
                </c:pt>
                <c:pt idx="191">
                  <c:v>41.2265625</c:v>
                </c:pt>
                <c:pt idx="192">
                  <c:v>41.2265625</c:v>
                </c:pt>
                <c:pt idx="193">
                  <c:v>41.2265625</c:v>
                </c:pt>
                <c:pt idx="194">
                  <c:v>41.2265625</c:v>
                </c:pt>
                <c:pt idx="195">
                  <c:v>41.2265625</c:v>
                </c:pt>
                <c:pt idx="196">
                  <c:v>41.2265625</c:v>
                </c:pt>
                <c:pt idx="197">
                  <c:v>41.2265625</c:v>
                </c:pt>
                <c:pt idx="198">
                  <c:v>41.2265625</c:v>
                </c:pt>
                <c:pt idx="199">
                  <c:v>41.2265625</c:v>
                </c:pt>
                <c:pt idx="200">
                  <c:v>41.2265625</c:v>
                </c:pt>
                <c:pt idx="201">
                  <c:v>41.2265625</c:v>
                </c:pt>
                <c:pt idx="202">
                  <c:v>41.2265625</c:v>
                </c:pt>
                <c:pt idx="203">
                  <c:v>41.2265625</c:v>
                </c:pt>
                <c:pt idx="204">
                  <c:v>41.2265625</c:v>
                </c:pt>
                <c:pt idx="205">
                  <c:v>41.3828125</c:v>
                </c:pt>
                <c:pt idx="206">
                  <c:v>41.6875</c:v>
                </c:pt>
                <c:pt idx="207">
                  <c:v>41.6875</c:v>
                </c:pt>
                <c:pt idx="208">
                  <c:v>41.6904296875</c:v>
                </c:pt>
                <c:pt idx="209">
                  <c:v>41.6875</c:v>
                </c:pt>
                <c:pt idx="210">
                  <c:v>41.6904296875</c:v>
                </c:pt>
                <c:pt idx="211">
                  <c:v>41.6875</c:v>
                </c:pt>
                <c:pt idx="212">
                  <c:v>41.6904296875</c:v>
                </c:pt>
                <c:pt idx="213">
                  <c:v>41.6875</c:v>
                </c:pt>
                <c:pt idx="214">
                  <c:v>41.6904296875</c:v>
                </c:pt>
                <c:pt idx="215">
                  <c:v>41.6875</c:v>
                </c:pt>
                <c:pt idx="216">
                  <c:v>41.6875</c:v>
                </c:pt>
                <c:pt idx="217">
                  <c:v>41.6875</c:v>
                </c:pt>
                <c:pt idx="218">
                  <c:v>41.6875</c:v>
                </c:pt>
                <c:pt idx="219">
                  <c:v>41.6875</c:v>
                </c:pt>
                <c:pt idx="220">
                  <c:v>41.6875</c:v>
                </c:pt>
                <c:pt idx="221">
                  <c:v>41.6875</c:v>
                </c:pt>
                <c:pt idx="222">
                  <c:v>41.6875</c:v>
                </c:pt>
                <c:pt idx="223">
                  <c:v>41.6875</c:v>
                </c:pt>
                <c:pt idx="224">
                  <c:v>41.6875</c:v>
                </c:pt>
                <c:pt idx="225">
                  <c:v>41.6875</c:v>
                </c:pt>
                <c:pt idx="226">
                  <c:v>41.7109375</c:v>
                </c:pt>
                <c:pt idx="227">
                  <c:v>41.71484375</c:v>
                </c:pt>
                <c:pt idx="228">
                  <c:v>41.71484375</c:v>
                </c:pt>
                <c:pt idx="229">
                  <c:v>41.71484375</c:v>
                </c:pt>
                <c:pt idx="230">
                  <c:v>41.71484375</c:v>
                </c:pt>
                <c:pt idx="231">
                  <c:v>41.71484375</c:v>
                </c:pt>
                <c:pt idx="232">
                  <c:v>41.71484375</c:v>
                </c:pt>
                <c:pt idx="233">
                  <c:v>41.71484375</c:v>
                </c:pt>
                <c:pt idx="234">
                  <c:v>41.71484375</c:v>
                </c:pt>
                <c:pt idx="235">
                  <c:v>41.71484375</c:v>
                </c:pt>
                <c:pt idx="236">
                  <c:v>41.71484375</c:v>
                </c:pt>
                <c:pt idx="237">
                  <c:v>41.71484375</c:v>
                </c:pt>
                <c:pt idx="238">
                  <c:v>41.71484375</c:v>
                </c:pt>
                <c:pt idx="239">
                  <c:v>41.73828125</c:v>
                </c:pt>
                <c:pt idx="240">
                  <c:v>41.73828125</c:v>
                </c:pt>
                <c:pt idx="241">
                  <c:v>41.73828125</c:v>
                </c:pt>
                <c:pt idx="242">
                  <c:v>41.73828125</c:v>
                </c:pt>
                <c:pt idx="243">
                  <c:v>41.73828125</c:v>
                </c:pt>
                <c:pt idx="244">
                  <c:v>41.7412109375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57520"/>
        <c:axId val="1368156432"/>
      </c:lineChart>
      <c:catAx>
        <c:axId val="13681575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5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5643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575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6"/>
  <sheetViews>
    <sheetView tabSelected="1" topLeftCell="A2" workbookViewId="0">
      <selection activeCell="H14" sqref="H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665</f>
        <v>665</v>
      </c>
      <c r="B2" s="1">
        <f>0</f>
        <v>0</v>
      </c>
      <c r="C2" s="1">
        <f>661</f>
        <v>661</v>
      </c>
      <c r="D2" s="1">
        <f>1808</f>
        <v>1808</v>
      </c>
      <c r="E2" s="1">
        <f>1.765625</f>
        <v>1.765625</v>
      </c>
      <c r="G2" s="1">
        <f>279</f>
        <v>279</v>
      </c>
    </row>
    <row r="3" spans="1:10" x14ac:dyDescent="0.25">
      <c r="A3" s="1">
        <f>961</f>
        <v>961</v>
      </c>
      <c r="B3" s="1">
        <f>17</f>
        <v>17</v>
      </c>
      <c r="C3" s="1">
        <f>848</f>
        <v>848</v>
      </c>
      <c r="D3" s="1">
        <f>8016</f>
        <v>8016</v>
      </c>
      <c r="E3" s="1">
        <f>7.828125</f>
        <v>7.828125</v>
      </c>
    </row>
    <row r="4" spans="1:10" x14ac:dyDescent="0.25">
      <c r="A4" s="1">
        <f>1248</f>
        <v>1248</v>
      </c>
      <c r="B4" s="1">
        <f>27</f>
        <v>27</v>
      </c>
      <c r="C4" s="1">
        <f>1013</f>
        <v>1013</v>
      </c>
      <c r="D4" s="1">
        <f>16730</f>
        <v>16730</v>
      </c>
      <c r="E4" s="1">
        <f>16.337890625</f>
        <v>16.337890625</v>
      </c>
      <c r="G4" s="1" t="s">
        <v>5</v>
      </c>
    </row>
    <row r="5" spans="1:10" x14ac:dyDescent="0.25">
      <c r="A5" s="1">
        <f>1529</f>
        <v>1529</v>
      </c>
      <c r="B5" s="1">
        <f>31</f>
        <v>31</v>
      </c>
      <c r="C5" s="1">
        <f>1175</f>
        <v>1175</v>
      </c>
      <c r="D5" s="1">
        <f>21854</f>
        <v>21854</v>
      </c>
      <c r="E5" s="1">
        <f>21.341796875</f>
        <v>21.341796875</v>
      </c>
      <c r="G5" s="1">
        <f>143</f>
        <v>143</v>
      </c>
    </row>
    <row r="6" spans="1:10" x14ac:dyDescent="0.25">
      <c r="A6" s="1">
        <f>1805</f>
        <v>1805</v>
      </c>
      <c r="B6" s="1">
        <f>25</f>
        <v>25</v>
      </c>
      <c r="C6" s="1">
        <f>1367</f>
        <v>1367</v>
      </c>
      <c r="D6" s="1">
        <f>23644</f>
        <v>23644</v>
      </c>
      <c r="E6" s="1">
        <f>23.08984375</f>
        <v>23.08984375</v>
      </c>
    </row>
    <row r="7" spans="1:10" x14ac:dyDescent="0.25">
      <c r="A7" s="1">
        <f>2076</f>
        <v>2076</v>
      </c>
      <c r="B7" s="1">
        <f>26</f>
        <v>26</v>
      </c>
      <c r="C7" s="1">
        <f>1527</f>
        <v>1527</v>
      </c>
      <c r="D7" s="1">
        <f>26588</f>
        <v>26588</v>
      </c>
      <c r="E7" s="1">
        <f>25.96484375</f>
        <v>25.96484375</v>
      </c>
    </row>
    <row r="8" spans="1:10" x14ac:dyDescent="0.25">
      <c r="A8" s="1">
        <f>2374</f>
        <v>2374</v>
      </c>
      <c r="B8" s="1">
        <f>37</f>
        <v>37</v>
      </c>
      <c r="C8" s="1">
        <f>1661</f>
        <v>1661</v>
      </c>
      <c r="D8" s="1">
        <f>27194</f>
        <v>27194</v>
      </c>
      <c r="E8" s="1">
        <f>26.556640625</f>
        <v>26.556640625</v>
      </c>
    </row>
    <row r="9" spans="1:10" x14ac:dyDescent="0.25">
      <c r="A9" s="1">
        <f>2654</f>
        <v>2654</v>
      </c>
      <c r="B9" s="1">
        <f>23</f>
        <v>23</v>
      </c>
      <c r="C9" s="1">
        <f>1791</f>
        <v>1791</v>
      </c>
      <c r="D9" s="1">
        <f>27890</f>
        <v>27890</v>
      </c>
      <c r="E9" s="1">
        <f>27.236328125</f>
        <v>27.236328125</v>
      </c>
    </row>
    <row r="10" spans="1:10" x14ac:dyDescent="0.25">
      <c r="A10" s="1">
        <f>2936</f>
        <v>2936</v>
      </c>
      <c r="B10" s="1">
        <f>40</f>
        <v>40</v>
      </c>
      <c r="C10" s="1">
        <f>1940</f>
        <v>1940</v>
      </c>
      <c r="D10" s="1">
        <f>29763</f>
        <v>29763</v>
      </c>
      <c r="E10" s="1">
        <f>29.0654296875</f>
        <v>29.0654296875</v>
      </c>
    </row>
    <row r="11" spans="1:10" x14ac:dyDescent="0.25">
      <c r="A11" s="1">
        <f>3213</f>
        <v>3213</v>
      </c>
      <c r="B11" s="1">
        <f>31</f>
        <v>31</v>
      </c>
      <c r="C11" s="1">
        <f>2084</f>
        <v>2084</v>
      </c>
      <c r="D11" s="1">
        <f>29846</f>
        <v>29846</v>
      </c>
      <c r="E11" s="1">
        <f>29.146484375</f>
        <v>29.146484375</v>
      </c>
    </row>
    <row r="12" spans="1:10" x14ac:dyDescent="0.25">
      <c r="A12" s="1">
        <f>3491</f>
        <v>3491</v>
      </c>
      <c r="B12" s="1">
        <f t="shared" ref="B12:B20" si="0">0</f>
        <v>0</v>
      </c>
      <c r="C12" s="1">
        <f>2254</f>
        <v>2254</v>
      </c>
      <c r="D12" s="1">
        <f>30312</f>
        <v>30312</v>
      </c>
      <c r="E12" s="1">
        <f>29.6015625</f>
        <v>29.6015625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3786</f>
        <v>3786</v>
      </c>
      <c r="B13" s="1">
        <f t="shared" si="0"/>
        <v>0</v>
      </c>
      <c r="C13" s="1">
        <f>2412</f>
        <v>2412</v>
      </c>
      <c r="D13" s="1">
        <f>31818</f>
        <v>31818</v>
      </c>
      <c r="E13" s="1">
        <f>31.072265625</f>
        <v>31.072265625</v>
      </c>
      <c r="H13" s="1">
        <f>AVERAGE(E18:E34)</f>
        <v>34.497587316176471</v>
      </c>
      <c r="I13" s="1">
        <f>MAX(E2:E316)</f>
        <v>41.7412109375</v>
      </c>
      <c r="J13" s="1">
        <f>AVERAGE(E232:E246)</f>
        <v>41.724414062500003</v>
      </c>
    </row>
    <row r="14" spans="1:10" x14ac:dyDescent="0.25">
      <c r="A14" s="1">
        <f>4136</f>
        <v>4136</v>
      </c>
      <c r="B14" s="1">
        <f t="shared" si="0"/>
        <v>0</v>
      </c>
      <c r="C14" s="1">
        <f>2557</f>
        <v>2557</v>
      </c>
      <c r="D14" s="1">
        <f>32373</f>
        <v>32373</v>
      </c>
      <c r="E14" s="1">
        <f>31.6142578125</f>
        <v>31.6142578125</v>
      </c>
    </row>
    <row r="15" spans="1:10" x14ac:dyDescent="0.25">
      <c r="A15" s="1">
        <f>4413</f>
        <v>4413</v>
      </c>
      <c r="B15" s="1">
        <f t="shared" si="0"/>
        <v>0</v>
      </c>
      <c r="C15" s="1">
        <f>2687</f>
        <v>2687</v>
      </c>
      <c r="D15" s="1">
        <f>32869</f>
        <v>32869</v>
      </c>
      <c r="E15" s="1">
        <f>32.0986328125</f>
        <v>32.0986328125</v>
      </c>
    </row>
    <row r="16" spans="1:10" x14ac:dyDescent="0.25">
      <c r="A16" s="1">
        <f>4680</f>
        <v>4680</v>
      </c>
      <c r="B16" s="1">
        <f t="shared" si="0"/>
        <v>0</v>
      </c>
      <c r="C16" s="1">
        <f>2870</f>
        <v>2870</v>
      </c>
      <c r="D16" s="1">
        <f>33454</f>
        <v>33454</v>
      </c>
      <c r="E16" s="1">
        <f>32.669921875</f>
        <v>32.669921875</v>
      </c>
    </row>
    <row r="17" spans="1:5" x14ac:dyDescent="0.25">
      <c r="A17" s="1">
        <f>4946</f>
        <v>4946</v>
      </c>
      <c r="B17" s="1">
        <f t="shared" si="0"/>
        <v>0</v>
      </c>
      <c r="C17" s="1">
        <f>3019</f>
        <v>3019</v>
      </c>
      <c r="D17" s="1">
        <f>34211</f>
        <v>34211</v>
      </c>
      <c r="E17" s="1">
        <f>33.4091796875</f>
        <v>33.4091796875</v>
      </c>
    </row>
    <row r="18" spans="1:5" x14ac:dyDescent="0.25">
      <c r="A18" s="1">
        <f>5212</f>
        <v>5212</v>
      </c>
      <c r="B18" s="1">
        <f t="shared" si="0"/>
        <v>0</v>
      </c>
      <c r="C18" s="1">
        <f>3167</f>
        <v>3167</v>
      </c>
      <c r="D18" s="1">
        <f>34894</f>
        <v>34894</v>
      </c>
      <c r="E18" s="1">
        <f>34.076171875</f>
        <v>34.076171875</v>
      </c>
    </row>
    <row r="19" spans="1:5" x14ac:dyDescent="0.25">
      <c r="A19" s="1">
        <f>5492</f>
        <v>5492</v>
      </c>
      <c r="B19" s="1">
        <f t="shared" si="0"/>
        <v>0</v>
      </c>
      <c r="C19" s="1">
        <f>3308</f>
        <v>3308</v>
      </c>
      <c r="D19" s="1">
        <f>35317</f>
        <v>35317</v>
      </c>
      <c r="E19" s="1">
        <f>34.4892578125</f>
        <v>34.4892578125</v>
      </c>
    </row>
    <row r="20" spans="1:5" x14ac:dyDescent="0.25">
      <c r="A20" s="1">
        <f>5779</f>
        <v>5779</v>
      </c>
      <c r="B20" s="1">
        <f t="shared" si="0"/>
        <v>0</v>
      </c>
      <c r="C20" s="1">
        <f>3439</f>
        <v>3439</v>
      </c>
      <c r="D20" s="1">
        <f>35338</f>
        <v>35338</v>
      </c>
      <c r="E20" s="1">
        <f>34.509765625</f>
        <v>34.509765625</v>
      </c>
    </row>
    <row r="21" spans="1:5" x14ac:dyDescent="0.25">
      <c r="A21" s="1">
        <f>6043</f>
        <v>6043</v>
      </c>
      <c r="B21" s="1">
        <f>4</f>
        <v>4</v>
      </c>
      <c r="C21" s="1">
        <f>3565</f>
        <v>3565</v>
      </c>
      <c r="D21" s="1">
        <f>35341</f>
        <v>35341</v>
      </c>
      <c r="E21" s="1">
        <f>34.5126953125</f>
        <v>34.5126953125</v>
      </c>
    </row>
    <row r="22" spans="1:5" x14ac:dyDescent="0.25">
      <c r="A22" s="1">
        <f>6328</f>
        <v>6328</v>
      </c>
      <c r="B22" s="1">
        <f>28</f>
        <v>28</v>
      </c>
      <c r="C22" s="1">
        <f>3719</f>
        <v>3719</v>
      </c>
      <c r="D22" s="1">
        <f>35338</f>
        <v>35338</v>
      </c>
      <c r="E22" s="1">
        <f>34.509765625</f>
        <v>34.509765625</v>
      </c>
    </row>
    <row r="23" spans="1:5" x14ac:dyDescent="0.25">
      <c r="A23" s="1">
        <f>6606</f>
        <v>6606</v>
      </c>
      <c r="B23" s="1">
        <f>30</f>
        <v>30</v>
      </c>
      <c r="C23" s="1">
        <f>3902</f>
        <v>3902</v>
      </c>
      <c r="D23" s="1">
        <f>35341</f>
        <v>35341</v>
      </c>
      <c r="E23" s="1">
        <f>34.5126953125</f>
        <v>34.5126953125</v>
      </c>
    </row>
    <row r="24" spans="1:5" x14ac:dyDescent="0.25">
      <c r="A24" s="1">
        <f>6886</f>
        <v>6886</v>
      </c>
      <c r="B24" s="1">
        <f>26</f>
        <v>26</v>
      </c>
      <c r="C24" s="1">
        <f>4071</f>
        <v>4071</v>
      </c>
      <c r="D24" s="1">
        <f>35338</f>
        <v>35338</v>
      </c>
      <c r="E24" s="1">
        <f>34.509765625</f>
        <v>34.509765625</v>
      </c>
    </row>
    <row r="25" spans="1:5" x14ac:dyDescent="0.25">
      <c r="A25" s="1">
        <f>7180</f>
        <v>7180</v>
      </c>
      <c r="B25" s="1">
        <f>29</f>
        <v>29</v>
      </c>
      <c r="C25" s="1">
        <f>4224</f>
        <v>4224</v>
      </c>
      <c r="D25" s="1">
        <f>35361</f>
        <v>35361</v>
      </c>
      <c r="E25" s="1">
        <f>34.5322265625</f>
        <v>34.5322265625</v>
      </c>
    </row>
    <row r="26" spans="1:5" x14ac:dyDescent="0.25">
      <c r="A26" s="1">
        <f>7476</f>
        <v>7476</v>
      </c>
      <c r="B26" s="1">
        <f>26</f>
        <v>26</v>
      </c>
      <c r="C26" s="1">
        <f>4364</f>
        <v>4364</v>
      </c>
      <c r="D26" s="1">
        <f>35358</f>
        <v>35358</v>
      </c>
      <c r="E26" s="1">
        <f>34.529296875</f>
        <v>34.529296875</v>
      </c>
    </row>
    <row r="27" spans="1:5" x14ac:dyDescent="0.25">
      <c r="A27" s="1">
        <f>7750</f>
        <v>7750</v>
      </c>
      <c r="B27" s="1">
        <f>0</f>
        <v>0</v>
      </c>
      <c r="C27" s="1">
        <f>4505</f>
        <v>4505</v>
      </c>
      <c r="D27" s="1">
        <f>35365</f>
        <v>35365</v>
      </c>
      <c r="E27" s="1">
        <f>34.5361328125</f>
        <v>34.5361328125</v>
      </c>
    </row>
    <row r="28" spans="1:5" x14ac:dyDescent="0.25">
      <c r="A28" s="1">
        <f>8049</f>
        <v>8049</v>
      </c>
      <c r="B28" s="1">
        <f>0</f>
        <v>0</v>
      </c>
      <c r="C28" s="1">
        <f>4635</f>
        <v>4635</v>
      </c>
      <c r="D28" s="1">
        <f>35362</f>
        <v>35362</v>
      </c>
      <c r="E28" s="1">
        <f>34.533203125</f>
        <v>34.533203125</v>
      </c>
    </row>
    <row r="29" spans="1:5" x14ac:dyDescent="0.25">
      <c r="A29" s="1">
        <f>8364</f>
        <v>8364</v>
      </c>
      <c r="B29" s="1">
        <f>0</f>
        <v>0</v>
      </c>
      <c r="C29" s="1">
        <f>4776</f>
        <v>4776</v>
      </c>
      <c r="D29" s="1">
        <f>35365</f>
        <v>35365</v>
      </c>
      <c r="E29" s="1">
        <f>34.5361328125</f>
        <v>34.5361328125</v>
      </c>
    </row>
    <row r="30" spans="1:5" x14ac:dyDescent="0.25">
      <c r="A30" s="1">
        <f>8648</f>
        <v>8648</v>
      </c>
      <c r="B30" s="1">
        <f>4</f>
        <v>4</v>
      </c>
      <c r="C30" s="1">
        <f>4907</f>
        <v>4907</v>
      </c>
      <c r="D30" s="1">
        <f>35362</f>
        <v>35362</v>
      </c>
      <c r="E30" s="1">
        <f>34.533203125</f>
        <v>34.533203125</v>
      </c>
    </row>
    <row r="31" spans="1:5" x14ac:dyDescent="0.25">
      <c r="A31" s="1">
        <f>8934</f>
        <v>8934</v>
      </c>
      <c r="B31" s="1">
        <f>44</f>
        <v>44</v>
      </c>
      <c r="C31" s="1">
        <f>5041</f>
        <v>5041</v>
      </c>
      <c r="D31" s="1">
        <f>35365</f>
        <v>35365</v>
      </c>
      <c r="E31" s="1">
        <f>34.5361328125</f>
        <v>34.5361328125</v>
      </c>
    </row>
    <row r="32" spans="1:5" x14ac:dyDescent="0.25">
      <c r="A32" s="1">
        <f>9225</f>
        <v>9225</v>
      </c>
      <c r="B32" s="1">
        <f t="shared" ref="B32:B40" si="1">0</f>
        <v>0</v>
      </c>
      <c r="C32" s="1">
        <f>5164</f>
        <v>5164</v>
      </c>
      <c r="D32" s="1">
        <f>35362</f>
        <v>35362</v>
      </c>
      <c r="E32" s="1">
        <f>34.533203125</f>
        <v>34.533203125</v>
      </c>
    </row>
    <row r="33" spans="1:5" x14ac:dyDescent="0.25">
      <c r="A33" s="1">
        <f>9493</f>
        <v>9493</v>
      </c>
      <c r="B33" s="1">
        <f t="shared" si="1"/>
        <v>0</v>
      </c>
      <c r="C33" s="1">
        <f>5297</f>
        <v>5297</v>
      </c>
      <c r="D33" s="1">
        <f>35365</f>
        <v>35365</v>
      </c>
      <c r="E33" s="1">
        <f>34.5361328125</f>
        <v>34.5361328125</v>
      </c>
    </row>
    <row r="34" spans="1:5" x14ac:dyDescent="0.25">
      <c r="A34" s="1">
        <f>9762</f>
        <v>9762</v>
      </c>
      <c r="B34" s="1">
        <f t="shared" si="1"/>
        <v>0</v>
      </c>
      <c r="C34" s="1">
        <f>5434</f>
        <v>5434</v>
      </c>
      <c r="D34" s="1">
        <f>35362</f>
        <v>35362</v>
      </c>
      <c r="E34" s="1">
        <f>34.533203125</f>
        <v>34.533203125</v>
      </c>
    </row>
    <row r="35" spans="1:5" x14ac:dyDescent="0.25">
      <c r="A35" s="1">
        <f>10036</f>
        <v>10036</v>
      </c>
      <c r="B35" s="1">
        <f t="shared" si="1"/>
        <v>0</v>
      </c>
      <c r="C35" s="1">
        <f>5579</f>
        <v>5579</v>
      </c>
      <c r="D35" s="1">
        <f>35365</f>
        <v>35365</v>
      </c>
      <c r="E35" s="1">
        <f>34.5361328125</f>
        <v>34.5361328125</v>
      </c>
    </row>
    <row r="36" spans="1:5" x14ac:dyDescent="0.25">
      <c r="A36" s="1">
        <f>10304</f>
        <v>10304</v>
      </c>
      <c r="B36" s="1">
        <f t="shared" si="1"/>
        <v>0</v>
      </c>
      <c r="C36" s="1">
        <f>5708</f>
        <v>5708</v>
      </c>
      <c r="D36" s="1">
        <f>35362</f>
        <v>35362</v>
      </c>
      <c r="E36" s="1">
        <f>34.533203125</f>
        <v>34.533203125</v>
      </c>
    </row>
    <row r="37" spans="1:5" x14ac:dyDescent="0.25">
      <c r="A37" s="1">
        <f>10582</f>
        <v>10582</v>
      </c>
      <c r="B37" s="1">
        <f t="shared" si="1"/>
        <v>0</v>
      </c>
      <c r="C37" s="1">
        <f>5847</f>
        <v>5847</v>
      </c>
      <c r="D37" s="1">
        <f>35364</f>
        <v>35364</v>
      </c>
      <c r="E37" s="1">
        <f>34.53515625</f>
        <v>34.53515625</v>
      </c>
    </row>
    <row r="38" spans="1:5" x14ac:dyDescent="0.25">
      <c r="A38" s="1">
        <f>10855</f>
        <v>10855</v>
      </c>
      <c r="B38" s="1">
        <f t="shared" si="1"/>
        <v>0</v>
      </c>
      <c r="C38" s="1">
        <f>5975</f>
        <v>5975</v>
      </c>
      <c r="D38" s="1">
        <f>35362</f>
        <v>35362</v>
      </c>
      <c r="E38" s="1">
        <f>34.533203125</f>
        <v>34.533203125</v>
      </c>
    </row>
    <row r="39" spans="1:5" x14ac:dyDescent="0.25">
      <c r="A39" s="1">
        <f>11131</f>
        <v>11131</v>
      </c>
      <c r="B39" s="1">
        <f t="shared" si="1"/>
        <v>0</v>
      </c>
      <c r="C39" s="1">
        <f>6122</f>
        <v>6122</v>
      </c>
      <c r="D39" s="1">
        <f>35469</f>
        <v>35469</v>
      </c>
      <c r="E39" s="1">
        <f>34.6376953125</f>
        <v>34.6376953125</v>
      </c>
    </row>
    <row r="40" spans="1:5" x14ac:dyDescent="0.25">
      <c r="A40" s="1">
        <f>11427</f>
        <v>11427</v>
      </c>
      <c r="B40" s="1">
        <f t="shared" si="1"/>
        <v>0</v>
      </c>
      <c r="C40" s="1">
        <f>6319</f>
        <v>6319</v>
      </c>
      <c r="D40" s="1">
        <f>36002</f>
        <v>36002</v>
      </c>
      <c r="E40" s="1">
        <f>35.158203125</f>
        <v>35.158203125</v>
      </c>
    </row>
    <row r="41" spans="1:5" x14ac:dyDescent="0.25">
      <c r="A41" s="1">
        <f>11689</f>
        <v>11689</v>
      </c>
      <c r="B41" s="1">
        <f>12</f>
        <v>12</v>
      </c>
      <c r="C41" s="1">
        <f>6456</f>
        <v>6456</v>
      </c>
      <c r="D41" s="1">
        <f>36152</f>
        <v>36152</v>
      </c>
      <c r="E41" s="1">
        <f>35.3046875</f>
        <v>35.3046875</v>
      </c>
    </row>
    <row r="42" spans="1:5" x14ac:dyDescent="0.25">
      <c r="A42" s="1">
        <f>11953</f>
        <v>11953</v>
      </c>
      <c r="B42" s="1">
        <f t="shared" ref="B42:B59" si="2">0</f>
        <v>0</v>
      </c>
      <c r="C42" s="1">
        <f>6613</f>
        <v>6613</v>
      </c>
      <c r="D42" s="1">
        <f>36802</f>
        <v>36802</v>
      </c>
      <c r="E42" s="1">
        <f>35.939453125</f>
        <v>35.939453125</v>
      </c>
    </row>
    <row r="43" spans="1:5" x14ac:dyDescent="0.25">
      <c r="A43" s="1">
        <f>12232</f>
        <v>12232</v>
      </c>
      <c r="B43" s="1">
        <f t="shared" si="2"/>
        <v>0</v>
      </c>
      <c r="C43" s="1">
        <f>6756</f>
        <v>6756</v>
      </c>
      <c r="D43" s="1">
        <f>37870</f>
        <v>37870</v>
      </c>
      <c r="E43" s="1">
        <f>36.982421875</f>
        <v>36.982421875</v>
      </c>
    </row>
    <row r="44" spans="1:5" x14ac:dyDescent="0.25">
      <c r="A44" s="1">
        <f>12523</f>
        <v>12523</v>
      </c>
      <c r="B44" s="1">
        <f t="shared" si="2"/>
        <v>0</v>
      </c>
      <c r="C44" s="1">
        <f>6890</f>
        <v>6890</v>
      </c>
      <c r="D44" s="1">
        <f>38470</f>
        <v>38470</v>
      </c>
      <c r="E44" s="1">
        <f>37.568359375</f>
        <v>37.568359375</v>
      </c>
    </row>
    <row r="45" spans="1:5" x14ac:dyDescent="0.25">
      <c r="A45" s="1">
        <f>12808</f>
        <v>12808</v>
      </c>
      <c r="B45" s="1">
        <f t="shared" si="2"/>
        <v>0</v>
      </c>
      <c r="C45" s="1">
        <f>7045</f>
        <v>7045</v>
      </c>
      <c r="D45" s="1">
        <f>39518</f>
        <v>39518</v>
      </c>
      <c r="E45" s="1">
        <f>38.591796875</f>
        <v>38.591796875</v>
      </c>
    </row>
    <row r="46" spans="1:5" x14ac:dyDescent="0.25">
      <c r="A46" s="1">
        <f>13091</f>
        <v>13091</v>
      </c>
      <c r="B46" s="1">
        <f t="shared" si="2"/>
        <v>0</v>
      </c>
      <c r="C46" s="1">
        <f>7190</f>
        <v>7190</v>
      </c>
      <c r="D46" s="1">
        <f>40706</f>
        <v>40706</v>
      </c>
      <c r="E46" s="1">
        <f>39.751953125</f>
        <v>39.751953125</v>
      </c>
    </row>
    <row r="47" spans="1:5" x14ac:dyDescent="0.25">
      <c r="A47" s="1">
        <f>13376</f>
        <v>13376</v>
      </c>
      <c r="B47" s="1">
        <f t="shared" si="2"/>
        <v>0</v>
      </c>
      <c r="C47" s="1">
        <f>7337</f>
        <v>7337</v>
      </c>
      <c r="D47" s="1">
        <f>40674</f>
        <v>40674</v>
      </c>
      <c r="E47" s="1">
        <f>39.720703125</f>
        <v>39.720703125</v>
      </c>
    </row>
    <row r="48" spans="1:5" x14ac:dyDescent="0.25">
      <c r="A48" s="1">
        <f>13685</f>
        <v>13685</v>
      </c>
      <c r="B48" s="1">
        <f t="shared" si="2"/>
        <v>0</v>
      </c>
      <c r="C48" s="1">
        <f>7489</f>
        <v>7489</v>
      </c>
      <c r="D48" s="1">
        <f>40490</f>
        <v>40490</v>
      </c>
      <c r="E48" s="1">
        <f t="shared" ref="E48:E54" si="3">39.541015625</f>
        <v>39.541015625</v>
      </c>
    </row>
    <row r="49" spans="1:5" x14ac:dyDescent="0.25">
      <c r="A49" s="1">
        <f>13984</f>
        <v>13984</v>
      </c>
      <c r="B49" s="1">
        <f t="shared" si="2"/>
        <v>0</v>
      </c>
      <c r="C49" s="1">
        <f>7618</f>
        <v>7618</v>
      </c>
      <c r="D49" s="1">
        <f>40490</f>
        <v>40490</v>
      </c>
      <c r="E49" s="1">
        <f t="shared" si="3"/>
        <v>39.541015625</v>
      </c>
    </row>
    <row r="50" spans="1:5" x14ac:dyDescent="0.25">
      <c r="A50" s="1">
        <f>14275</f>
        <v>14275</v>
      </c>
      <c r="B50" s="1">
        <f t="shared" si="2"/>
        <v>0</v>
      </c>
      <c r="C50" s="1">
        <f>7779</f>
        <v>7779</v>
      </c>
      <c r="D50" s="1">
        <f>40490</f>
        <v>40490</v>
      </c>
      <c r="E50" s="1">
        <f t="shared" si="3"/>
        <v>39.541015625</v>
      </c>
    </row>
    <row r="51" spans="1:5" x14ac:dyDescent="0.25">
      <c r="A51" s="1">
        <f>14566</f>
        <v>14566</v>
      </c>
      <c r="B51" s="1">
        <f t="shared" si="2"/>
        <v>0</v>
      </c>
      <c r="C51" s="1">
        <f>7905</f>
        <v>7905</v>
      </c>
      <c r="D51" s="1">
        <f>40490</f>
        <v>40490</v>
      </c>
      <c r="E51" s="1">
        <f t="shared" si="3"/>
        <v>39.541015625</v>
      </c>
    </row>
    <row r="52" spans="1:5" x14ac:dyDescent="0.25">
      <c r="A52" s="1">
        <f>14861</f>
        <v>14861</v>
      </c>
      <c r="B52" s="1">
        <f t="shared" si="2"/>
        <v>0</v>
      </c>
      <c r="C52" s="1">
        <f>8043</f>
        <v>8043</v>
      </c>
      <c r="D52" s="1">
        <f>40490</f>
        <v>40490</v>
      </c>
      <c r="E52" s="1">
        <f t="shared" si="3"/>
        <v>39.541015625</v>
      </c>
    </row>
    <row r="53" spans="1:5" x14ac:dyDescent="0.25">
      <c r="A53" s="1">
        <f>15140</f>
        <v>15140</v>
      </c>
      <c r="B53" s="1">
        <f t="shared" si="2"/>
        <v>0</v>
      </c>
      <c r="C53" s="1">
        <f>8189</f>
        <v>8189</v>
      </c>
      <c r="D53" s="1">
        <f>40490</f>
        <v>40490</v>
      </c>
      <c r="E53" s="1">
        <f t="shared" si="3"/>
        <v>39.541015625</v>
      </c>
    </row>
    <row r="54" spans="1:5" x14ac:dyDescent="0.25">
      <c r="A54" s="1">
        <f>15402</f>
        <v>15402</v>
      </c>
      <c r="B54" s="1">
        <f t="shared" si="2"/>
        <v>0</v>
      </c>
      <c r="C54" s="1">
        <f>8347</f>
        <v>8347</v>
      </c>
      <c r="D54" s="1">
        <f>40490</f>
        <v>40490</v>
      </c>
      <c r="E54" s="1">
        <f t="shared" si="3"/>
        <v>39.541015625</v>
      </c>
    </row>
    <row r="55" spans="1:5" x14ac:dyDescent="0.25">
      <c r="A55" s="1">
        <f>15688</f>
        <v>15688</v>
      </c>
      <c r="B55" s="1">
        <f t="shared" si="2"/>
        <v>0</v>
      </c>
      <c r="C55" s="1">
        <f>8494</f>
        <v>8494</v>
      </c>
      <c r="D55" s="1">
        <f>40491</f>
        <v>40491</v>
      </c>
      <c r="E55" s="1">
        <f>39.5419921875</f>
        <v>39.5419921875</v>
      </c>
    </row>
    <row r="56" spans="1:5" x14ac:dyDescent="0.25">
      <c r="A56" s="1">
        <f>15965</f>
        <v>15965</v>
      </c>
      <c r="B56" s="1">
        <f t="shared" si="2"/>
        <v>0</v>
      </c>
      <c r="C56" s="1">
        <f>8638</f>
        <v>8638</v>
      </c>
      <c r="D56" s="1">
        <f>40490</f>
        <v>40490</v>
      </c>
      <c r="E56" s="1">
        <f>39.541015625</f>
        <v>39.541015625</v>
      </c>
    </row>
    <row r="57" spans="1:5" x14ac:dyDescent="0.25">
      <c r="A57" s="1">
        <f>16237</f>
        <v>16237</v>
      </c>
      <c r="B57" s="1">
        <f t="shared" si="2"/>
        <v>0</v>
      </c>
      <c r="C57" s="1">
        <f>8826</f>
        <v>8826</v>
      </c>
      <c r="D57" s="1">
        <f>40522</f>
        <v>40522</v>
      </c>
      <c r="E57" s="1">
        <f>39.572265625</f>
        <v>39.572265625</v>
      </c>
    </row>
    <row r="58" spans="1:5" x14ac:dyDescent="0.25">
      <c r="A58" s="1">
        <f>16528</f>
        <v>16528</v>
      </c>
      <c r="B58" s="1">
        <f t="shared" si="2"/>
        <v>0</v>
      </c>
      <c r="C58" s="1">
        <f>8971</f>
        <v>8971</v>
      </c>
      <c r="D58" s="1">
        <f>40694</f>
        <v>40694</v>
      </c>
      <c r="E58" s="1">
        <f>39.740234375</f>
        <v>39.740234375</v>
      </c>
    </row>
    <row r="59" spans="1:5" x14ac:dyDescent="0.25">
      <c r="A59" s="1">
        <f>16806</f>
        <v>16806</v>
      </c>
      <c r="B59" s="1">
        <f t="shared" si="2"/>
        <v>0</v>
      </c>
      <c r="C59" s="1">
        <f>9110</f>
        <v>9110</v>
      </c>
      <c r="D59" s="1">
        <f t="shared" ref="D59:D77" si="4">40734</f>
        <v>40734</v>
      </c>
      <c r="E59" s="1">
        <f t="shared" ref="E59:E77" si="5">39.779296875</f>
        <v>39.779296875</v>
      </c>
    </row>
    <row r="60" spans="1:5" x14ac:dyDescent="0.25">
      <c r="A60" s="1">
        <f>17081</f>
        <v>17081</v>
      </c>
      <c r="B60" s="1">
        <f>27</f>
        <v>27</v>
      </c>
      <c r="C60" s="1">
        <f>9260</f>
        <v>9260</v>
      </c>
      <c r="D60" s="1">
        <f t="shared" si="4"/>
        <v>40734</v>
      </c>
      <c r="E60" s="1">
        <f t="shared" si="5"/>
        <v>39.779296875</v>
      </c>
    </row>
    <row r="61" spans="1:5" x14ac:dyDescent="0.25">
      <c r="A61" s="1">
        <f>17352</f>
        <v>17352</v>
      </c>
      <c r="B61" s="1">
        <f>20</f>
        <v>20</v>
      </c>
      <c r="C61" s="1">
        <f>9392</f>
        <v>9392</v>
      </c>
      <c r="D61" s="1">
        <f t="shared" si="4"/>
        <v>40734</v>
      </c>
      <c r="E61" s="1">
        <f t="shared" si="5"/>
        <v>39.779296875</v>
      </c>
    </row>
    <row r="62" spans="1:5" x14ac:dyDescent="0.25">
      <c r="A62" s="1">
        <f>17616</f>
        <v>17616</v>
      </c>
      <c r="B62" s="1">
        <f>0</f>
        <v>0</v>
      </c>
      <c r="C62" s="1">
        <f>9527</f>
        <v>9527</v>
      </c>
      <c r="D62" s="1">
        <f t="shared" si="4"/>
        <v>40734</v>
      </c>
      <c r="E62" s="1">
        <f t="shared" si="5"/>
        <v>39.779296875</v>
      </c>
    </row>
    <row r="63" spans="1:5" x14ac:dyDescent="0.25">
      <c r="A63" s="1">
        <f>17891</f>
        <v>17891</v>
      </c>
      <c r="B63" s="1">
        <f>0</f>
        <v>0</v>
      </c>
      <c r="C63" s="1">
        <f>9665</f>
        <v>9665</v>
      </c>
      <c r="D63" s="1">
        <f t="shared" si="4"/>
        <v>40734</v>
      </c>
      <c r="E63" s="1">
        <f t="shared" si="5"/>
        <v>39.779296875</v>
      </c>
    </row>
    <row r="64" spans="1:5" x14ac:dyDescent="0.25">
      <c r="A64" s="1">
        <f>18147</f>
        <v>18147</v>
      </c>
      <c r="B64" s="1">
        <f>0</f>
        <v>0</v>
      </c>
      <c r="C64" s="1">
        <f>9806</f>
        <v>9806</v>
      </c>
      <c r="D64" s="1">
        <f t="shared" si="4"/>
        <v>40734</v>
      </c>
      <c r="E64" s="1">
        <f t="shared" si="5"/>
        <v>39.779296875</v>
      </c>
    </row>
    <row r="65" spans="1:5" x14ac:dyDescent="0.25">
      <c r="A65" s="1">
        <f>18439</f>
        <v>18439</v>
      </c>
      <c r="B65" s="1">
        <f>0</f>
        <v>0</v>
      </c>
      <c r="C65" s="1">
        <f>9937</f>
        <v>9937</v>
      </c>
      <c r="D65" s="1">
        <f t="shared" si="4"/>
        <v>40734</v>
      </c>
      <c r="E65" s="1">
        <f t="shared" si="5"/>
        <v>39.779296875</v>
      </c>
    </row>
    <row r="66" spans="1:5" x14ac:dyDescent="0.25">
      <c r="A66" s="1">
        <f>18735</f>
        <v>18735</v>
      </c>
      <c r="B66" s="1">
        <f>0</f>
        <v>0</v>
      </c>
      <c r="C66" s="1">
        <f>10069</f>
        <v>10069</v>
      </c>
      <c r="D66" s="1">
        <f t="shared" si="4"/>
        <v>40734</v>
      </c>
      <c r="E66" s="1">
        <f t="shared" si="5"/>
        <v>39.779296875</v>
      </c>
    </row>
    <row r="67" spans="1:5" x14ac:dyDescent="0.25">
      <c r="A67" s="1">
        <f>19016</f>
        <v>19016</v>
      </c>
      <c r="B67" s="1">
        <f>22</f>
        <v>22</v>
      </c>
      <c r="C67" s="1">
        <f>10206</f>
        <v>10206</v>
      </c>
      <c r="D67" s="1">
        <f t="shared" si="4"/>
        <v>40734</v>
      </c>
      <c r="E67" s="1">
        <f t="shared" si="5"/>
        <v>39.779296875</v>
      </c>
    </row>
    <row r="68" spans="1:5" x14ac:dyDescent="0.25">
      <c r="A68" s="1">
        <f>19296</f>
        <v>19296</v>
      </c>
      <c r="B68" s="1">
        <f>0</f>
        <v>0</v>
      </c>
      <c r="C68" s="1">
        <f>10336</f>
        <v>10336</v>
      </c>
      <c r="D68" s="1">
        <f t="shared" si="4"/>
        <v>40734</v>
      </c>
      <c r="E68" s="1">
        <f t="shared" si="5"/>
        <v>39.779296875</v>
      </c>
    </row>
    <row r="69" spans="1:5" x14ac:dyDescent="0.25">
      <c r="A69" s="1">
        <f>19577</f>
        <v>19577</v>
      </c>
      <c r="B69" s="1">
        <f>0</f>
        <v>0</v>
      </c>
      <c r="C69" s="1">
        <f>10468</f>
        <v>10468</v>
      </c>
      <c r="D69" s="1">
        <f t="shared" si="4"/>
        <v>40734</v>
      </c>
      <c r="E69" s="1">
        <f t="shared" si="5"/>
        <v>39.779296875</v>
      </c>
    </row>
    <row r="70" spans="1:5" x14ac:dyDescent="0.25">
      <c r="A70" s="1">
        <f>19870</f>
        <v>19870</v>
      </c>
      <c r="B70" s="1">
        <f>0</f>
        <v>0</v>
      </c>
      <c r="C70" s="1">
        <f>10607</f>
        <v>10607</v>
      </c>
      <c r="D70" s="1">
        <f t="shared" si="4"/>
        <v>40734</v>
      </c>
      <c r="E70" s="1">
        <f t="shared" si="5"/>
        <v>39.779296875</v>
      </c>
    </row>
    <row r="71" spans="1:5" x14ac:dyDescent="0.25">
      <c r="A71" s="1">
        <f>20170</f>
        <v>20170</v>
      </c>
      <c r="B71" s="1">
        <f>0</f>
        <v>0</v>
      </c>
      <c r="C71" s="1">
        <f>10746</f>
        <v>10746</v>
      </c>
      <c r="D71" s="1">
        <f t="shared" si="4"/>
        <v>40734</v>
      </c>
      <c r="E71" s="1">
        <f t="shared" si="5"/>
        <v>39.779296875</v>
      </c>
    </row>
    <row r="72" spans="1:5" x14ac:dyDescent="0.25">
      <c r="A72" s="1">
        <f>20466</f>
        <v>20466</v>
      </c>
      <c r="B72" s="1">
        <f>0</f>
        <v>0</v>
      </c>
      <c r="C72" s="1">
        <f>10878</f>
        <v>10878</v>
      </c>
      <c r="D72" s="1">
        <f t="shared" si="4"/>
        <v>40734</v>
      </c>
      <c r="E72" s="1">
        <f t="shared" si="5"/>
        <v>39.779296875</v>
      </c>
    </row>
    <row r="73" spans="1:5" x14ac:dyDescent="0.25">
      <c r="A73" s="1">
        <f>20745</f>
        <v>20745</v>
      </c>
      <c r="B73" s="1">
        <f>0</f>
        <v>0</v>
      </c>
      <c r="C73" s="1">
        <f>11005</f>
        <v>11005</v>
      </c>
      <c r="D73" s="1">
        <f t="shared" si="4"/>
        <v>40734</v>
      </c>
      <c r="E73" s="1">
        <f t="shared" si="5"/>
        <v>39.779296875</v>
      </c>
    </row>
    <row r="74" spans="1:5" x14ac:dyDescent="0.25">
      <c r="A74" s="1">
        <f>21030</f>
        <v>21030</v>
      </c>
      <c r="B74" s="1">
        <f>0</f>
        <v>0</v>
      </c>
      <c r="C74" s="1">
        <f>11146</f>
        <v>11146</v>
      </c>
      <c r="D74" s="1">
        <f t="shared" si="4"/>
        <v>40734</v>
      </c>
      <c r="E74" s="1">
        <f t="shared" si="5"/>
        <v>39.779296875</v>
      </c>
    </row>
    <row r="75" spans="1:5" x14ac:dyDescent="0.25">
      <c r="A75" s="1">
        <f>21329</f>
        <v>21329</v>
      </c>
      <c r="B75" s="1">
        <f>36</f>
        <v>36</v>
      </c>
      <c r="C75" s="1">
        <f>11296</f>
        <v>11296</v>
      </c>
      <c r="D75" s="1">
        <f t="shared" si="4"/>
        <v>40734</v>
      </c>
      <c r="E75" s="1">
        <f t="shared" si="5"/>
        <v>39.779296875</v>
      </c>
    </row>
    <row r="76" spans="1:5" x14ac:dyDescent="0.25">
      <c r="A76" s="1">
        <f>21606</f>
        <v>21606</v>
      </c>
      <c r="B76" s="1">
        <f t="shared" ref="B76:B83" si="6">0</f>
        <v>0</v>
      </c>
      <c r="C76" s="1">
        <f>11421</f>
        <v>11421</v>
      </c>
      <c r="D76" s="1">
        <f t="shared" si="4"/>
        <v>40734</v>
      </c>
      <c r="E76" s="1">
        <f t="shared" si="5"/>
        <v>39.779296875</v>
      </c>
    </row>
    <row r="77" spans="1:5" x14ac:dyDescent="0.25">
      <c r="A77" s="1">
        <f>21903</f>
        <v>21903</v>
      </c>
      <c r="B77" s="1">
        <f t="shared" si="6"/>
        <v>0</v>
      </c>
      <c r="C77" s="1">
        <f>11552</f>
        <v>11552</v>
      </c>
      <c r="D77" s="1">
        <f t="shared" si="4"/>
        <v>40734</v>
      </c>
      <c r="E77" s="1">
        <f t="shared" si="5"/>
        <v>39.779296875</v>
      </c>
    </row>
    <row r="78" spans="1:5" x14ac:dyDescent="0.25">
      <c r="A78" s="1">
        <f>22173</f>
        <v>22173</v>
      </c>
      <c r="B78" s="1">
        <f t="shared" si="6"/>
        <v>0</v>
      </c>
      <c r="C78" s="1">
        <f>11699</f>
        <v>11699</v>
      </c>
      <c r="D78" s="1">
        <f>40798</f>
        <v>40798</v>
      </c>
      <c r="E78" s="1">
        <f>39.841796875</f>
        <v>39.841796875</v>
      </c>
    </row>
    <row r="79" spans="1:5" x14ac:dyDescent="0.25">
      <c r="A79" s="1">
        <f>22450</f>
        <v>22450</v>
      </c>
      <c r="B79" s="1">
        <f t="shared" si="6"/>
        <v>0</v>
      </c>
      <c r="C79" s="1">
        <f>11820</f>
        <v>11820</v>
      </c>
      <c r="D79" s="1">
        <f>40890</f>
        <v>40890</v>
      </c>
      <c r="E79" s="1">
        <f>39.931640625</f>
        <v>39.931640625</v>
      </c>
    </row>
    <row r="80" spans="1:5" x14ac:dyDescent="0.25">
      <c r="A80" s="1">
        <f>22729</f>
        <v>22729</v>
      </c>
      <c r="B80" s="1">
        <f t="shared" si="6"/>
        <v>0</v>
      </c>
      <c r="C80" s="1">
        <f>11949</f>
        <v>11949</v>
      </c>
      <c r="D80" s="1">
        <f>40890</f>
        <v>40890</v>
      </c>
      <c r="E80" s="1">
        <f>39.931640625</f>
        <v>39.931640625</v>
      </c>
    </row>
    <row r="81" spans="1:5" x14ac:dyDescent="0.25">
      <c r="A81" s="1">
        <f>22998</f>
        <v>22998</v>
      </c>
      <c r="B81" s="1">
        <f t="shared" si="6"/>
        <v>0</v>
      </c>
      <c r="C81" s="1">
        <f>12084</f>
        <v>12084</v>
      </c>
      <c r="D81" s="1">
        <f>40890</f>
        <v>40890</v>
      </c>
      <c r="E81" s="1">
        <f>39.931640625</f>
        <v>39.931640625</v>
      </c>
    </row>
    <row r="82" spans="1:5" x14ac:dyDescent="0.25">
      <c r="A82" s="1">
        <f>23273</f>
        <v>23273</v>
      </c>
      <c r="B82" s="1">
        <f t="shared" si="6"/>
        <v>0</v>
      </c>
      <c r="C82" s="1">
        <f>12216</f>
        <v>12216</v>
      </c>
      <c r="D82" s="1">
        <f>40890</f>
        <v>40890</v>
      </c>
      <c r="E82" s="1">
        <f>39.931640625</f>
        <v>39.931640625</v>
      </c>
    </row>
    <row r="83" spans="1:5" x14ac:dyDescent="0.25">
      <c r="A83" s="1">
        <f>23552</f>
        <v>23552</v>
      </c>
      <c r="B83" s="1">
        <f t="shared" si="6"/>
        <v>0</v>
      </c>
      <c r="C83" s="1">
        <f>12357</f>
        <v>12357</v>
      </c>
      <c r="D83" s="1">
        <f>40891</f>
        <v>40891</v>
      </c>
      <c r="E83" s="1">
        <f>39.9326171875</f>
        <v>39.9326171875</v>
      </c>
    </row>
    <row r="84" spans="1:5" x14ac:dyDescent="0.25">
      <c r="A84" s="1">
        <f>23816</f>
        <v>23816</v>
      </c>
      <c r="B84" s="1">
        <f>5</f>
        <v>5</v>
      </c>
      <c r="C84" s="1">
        <f>12493</f>
        <v>12493</v>
      </c>
      <c r="D84" s="1">
        <f>40890</f>
        <v>40890</v>
      </c>
      <c r="E84" s="1">
        <f>39.931640625</f>
        <v>39.931640625</v>
      </c>
    </row>
    <row r="85" spans="1:5" x14ac:dyDescent="0.25">
      <c r="A85" s="1">
        <f>24101</f>
        <v>24101</v>
      </c>
      <c r="B85" s="1">
        <f>16</f>
        <v>16</v>
      </c>
      <c r="C85" s="1">
        <f>12637</f>
        <v>12637</v>
      </c>
      <c r="D85" s="1">
        <f>40893</f>
        <v>40893</v>
      </c>
      <c r="E85" s="1">
        <f>39.9345703125</f>
        <v>39.9345703125</v>
      </c>
    </row>
    <row r="86" spans="1:5" x14ac:dyDescent="0.25">
      <c r="A86" s="1">
        <f>24374</f>
        <v>24374</v>
      </c>
      <c r="B86" s="1">
        <f t="shared" ref="B86:B94" si="7">0</f>
        <v>0</v>
      </c>
      <c r="C86" s="1">
        <f>12781</f>
        <v>12781</v>
      </c>
      <c r="D86" s="1">
        <f>40890</f>
        <v>40890</v>
      </c>
      <c r="E86" s="1">
        <f>39.931640625</f>
        <v>39.931640625</v>
      </c>
    </row>
    <row r="87" spans="1:5" x14ac:dyDescent="0.25">
      <c r="A87" s="1">
        <f>24657</f>
        <v>24657</v>
      </c>
      <c r="B87" s="1">
        <f t="shared" si="7"/>
        <v>0</v>
      </c>
      <c r="C87" s="1">
        <f>12942</f>
        <v>12942</v>
      </c>
      <c r="D87" s="1">
        <f>40893</f>
        <v>40893</v>
      </c>
      <c r="E87" s="1">
        <f>39.9345703125</f>
        <v>39.9345703125</v>
      </c>
    </row>
    <row r="88" spans="1:5" x14ac:dyDescent="0.25">
      <c r="A88" s="1">
        <f>24932</f>
        <v>24932</v>
      </c>
      <c r="B88" s="1">
        <f t="shared" si="7"/>
        <v>0</v>
      </c>
      <c r="C88" s="1">
        <f>13082</f>
        <v>13082</v>
      </c>
      <c r="D88" s="1">
        <f>40890</f>
        <v>40890</v>
      </c>
      <c r="E88" s="1">
        <f>39.931640625</f>
        <v>39.931640625</v>
      </c>
    </row>
    <row r="89" spans="1:5" x14ac:dyDescent="0.25">
      <c r="A89" s="1">
        <f>25217</f>
        <v>25217</v>
      </c>
      <c r="B89" s="1">
        <f t="shared" si="7"/>
        <v>0</v>
      </c>
      <c r="C89" s="1">
        <f>13225</f>
        <v>13225</v>
      </c>
      <c r="D89" s="1">
        <f>40891</f>
        <v>40891</v>
      </c>
      <c r="E89" s="1">
        <f>39.9326171875</f>
        <v>39.9326171875</v>
      </c>
    </row>
    <row r="90" spans="1:5" x14ac:dyDescent="0.25">
      <c r="A90" s="1">
        <f>25507</f>
        <v>25507</v>
      </c>
      <c r="B90" s="1">
        <f t="shared" si="7"/>
        <v>0</v>
      </c>
      <c r="C90" s="1">
        <f>13361</f>
        <v>13361</v>
      </c>
      <c r="D90" s="1">
        <f>40890</f>
        <v>40890</v>
      </c>
      <c r="E90" s="1">
        <f>39.931640625</f>
        <v>39.931640625</v>
      </c>
    </row>
    <row r="91" spans="1:5" x14ac:dyDescent="0.25">
      <c r="A91" s="1">
        <f>25788</f>
        <v>25788</v>
      </c>
      <c r="B91" s="1">
        <f t="shared" si="7"/>
        <v>0</v>
      </c>
      <c r="C91" s="1">
        <f>13506</f>
        <v>13506</v>
      </c>
      <c r="D91" s="1">
        <f>40891</f>
        <v>40891</v>
      </c>
      <c r="E91" s="1">
        <f>39.9326171875</f>
        <v>39.9326171875</v>
      </c>
    </row>
    <row r="92" spans="1:5" x14ac:dyDescent="0.25">
      <c r="A92" s="1">
        <f>26064</f>
        <v>26064</v>
      </c>
      <c r="B92" s="1">
        <f t="shared" si="7"/>
        <v>0</v>
      </c>
      <c r="C92" s="1">
        <f>13649</f>
        <v>13649</v>
      </c>
      <c r="D92" s="1">
        <f>40890</f>
        <v>40890</v>
      </c>
      <c r="E92" s="1">
        <f>39.931640625</f>
        <v>39.931640625</v>
      </c>
    </row>
    <row r="93" spans="1:5" x14ac:dyDescent="0.25">
      <c r="A93" s="1">
        <f>26347</f>
        <v>26347</v>
      </c>
      <c r="B93" s="1">
        <f t="shared" si="7"/>
        <v>0</v>
      </c>
      <c r="C93" s="1">
        <f>13796</f>
        <v>13796</v>
      </c>
      <c r="D93" s="1">
        <f>40893</f>
        <v>40893</v>
      </c>
      <c r="E93" s="1">
        <f>39.9345703125</f>
        <v>39.9345703125</v>
      </c>
    </row>
    <row r="94" spans="1:5" x14ac:dyDescent="0.25">
      <c r="A94" s="1">
        <f>26622</f>
        <v>26622</v>
      </c>
      <c r="B94" s="1">
        <f t="shared" si="7"/>
        <v>0</v>
      </c>
      <c r="C94" s="1">
        <f>13988</f>
        <v>13988</v>
      </c>
      <c r="D94" s="1">
        <f>40890</f>
        <v>40890</v>
      </c>
      <c r="E94" s="1">
        <f t="shared" ref="E94:E100" si="8">39.931640625</f>
        <v>39.931640625</v>
      </c>
    </row>
    <row r="95" spans="1:5" x14ac:dyDescent="0.25">
      <c r="A95" s="1">
        <f>26891</f>
        <v>26891</v>
      </c>
      <c r="B95" s="1">
        <f>5</f>
        <v>5</v>
      </c>
      <c r="C95" s="1">
        <f>14136</f>
        <v>14136</v>
      </c>
      <c r="D95" s="1">
        <f>40890</f>
        <v>40890</v>
      </c>
      <c r="E95" s="1">
        <f t="shared" si="8"/>
        <v>39.931640625</v>
      </c>
    </row>
    <row r="96" spans="1:5" x14ac:dyDescent="0.25">
      <c r="A96" s="1">
        <f>27170</f>
        <v>27170</v>
      </c>
      <c r="B96" s="1">
        <f t="shared" ref="B96:B106" si="9">0</f>
        <v>0</v>
      </c>
      <c r="C96" s="1">
        <f>14270</f>
        <v>14270</v>
      </c>
      <c r="D96" s="1">
        <f>40890</f>
        <v>40890</v>
      </c>
      <c r="E96" s="1">
        <f t="shared" si="8"/>
        <v>39.931640625</v>
      </c>
    </row>
    <row r="97" spans="1:5" x14ac:dyDescent="0.25">
      <c r="A97" s="1">
        <f>27444</f>
        <v>27444</v>
      </c>
      <c r="B97" s="1">
        <f t="shared" si="9"/>
        <v>0</v>
      </c>
      <c r="C97" s="1">
        <f>14419</f>
        <v>14419</v>
      </c>
      <c r="D97" s="1">
        <f>40890</f>
        <v>40890</v>
      </c>
      <c r="E97" s="1">
        <f t="shared" si="8"/>
        <v>39.931640625</v>
      </c>
    </row>
    <row r="98" spans="1:5" x14ac:dyDescent="0.25">
      <c r="A98" s="1">
        <f>27731</f>
        <v>27731</v>
      </c>
      <c r="B98" s="1">
        <f t="shared" si="9"/>
        <v>0</v>
      </c>
      <c r="C98" s="1">
        <f>14569</f>
        <v>14569</v>
      </c>
      <c r="D98" s="1">
        <f>40890</f>
        <v>40890</v>
      </c>
      <c r="E98" s="1">
        <f t="shared" si="8"/>
        <v>39.931640625</v>
      </c>
    </row>
    <row r="99" spans="1:5" x14ac:dyDescent="0.25">
      <c r="A99" s="1">
        <f>28000</f>
        <v>28000</v>
      </c>
      <c r="B99" s="1">
        <f t="shared" si="9"/>
        <v>0</v>
      </c>
      <c r="C99" s="1">
        <f>14706</f>
        <v>14706</v>
      </c>
      <c r="D99" s="1">
        <f>40890</f>
        <v>40890</v>
      </c>
      <c r="E99" s="1">
        <f t="shared" si="8"/>
        <v>39.931640625</v>
      </c>
    </row>
    <row r="100" spans="1:5" x14ac:dyDescent="0.25">
      <c r="A100" s="1">
        <f>28276</f>
        <v>28276</v>
      </c>
      <c r="B100" s="1">
        <f t="shared" si="9"/>
        <v>0</v>
      </c>
      <c r="C100" s="1">
        <f>14846</f>
        <v>14846</v>
      </c>
      <c r="D100" s="1">
        <f>40890</f>
        <v>40890</v>
      </c>
      <c r="E100" s="1">
        <f t="shared" si="8"/>
        <v>39.931640625</v>
      </c>
    </row>
    <row r="101" spans="1:5" x14ac:dyDescent="0.25">
      <c r="A101" s="1">
        <f>28591</f>
        <v>28591</v>
      </c>
      <c r="B101" s="1">
        <f t="shared" si="9"/>
        <v>0</v>
      </c>
      <c r="C101" s="1">
        <f>14995</f>
        <v>14995</v>
      </c>
      <c r="D101" s="1">
        <f>40891</f>
        <v>40891</v>
      </c>
      <c r="E101" s="1">
        <f>39.9326171875</f>
        <v>39.9326171875</v>
      </c>
    </row>
    <row r="102" spans="1:5" x14ac:dyDescent="0.25">
      <c r="A102" s="1">
        <f>28876</f>
        <v>28876</v>
      </c>
      <c r="B102" s="1">
        <f t="shared" si="9"/>
        <v>0</v>
      </c>
      <c r="C102" s="1">
        <f>15128</f>
        <v>15128</v>
      </c>
      <c r="D102" s="1">
        <f>40890</f>
        <v>40890</v>
      </c>
      <c r="E102" s="1">
        <f>39.931640625</f>
        <v>39.931640625</v>
      </c>
    </row>
    <row r="103" spans="1:5" x14ac:dyDescent="0.25">
      <c r="A103" s="1">
        <f>29143</f>
        <v>29143</v>
      </c>
      <c r="B103" s="1">
        <f t="shared" si="9"/>
        <v>0</v>
      </c>
      <c r="C103" s="1">
        <f>15267</f>
        <v>15267</v>
      </c>
      <c r="D103" s="1">
        <f>40891</f>
        <v>40891</v>
      </c>
      <c r="E103" s="1">
        <f>39.9326171875</f>
        <v>39.9326171875</v>
      </c>
    </row>
    <row r="104" spans="1:5" x14ac:dyDescent="0.25">
      <c r="A104" s="1">
        <f>29419</f>
        <v>29419</v>
      </c>
      <c r="B104" s="1">
        <f t="shared" si="9"/>
        <v>0</v>
      </c>
      <c r="C104" s="1">
        <f>15420</f>
        <v>15420</v>
      </c>
      <c r="D104" s="1">
        <f>40890</f>
        <v>40890</v>
      </c>
      <c r="E104" s="1">
        <f>39.931640625</f>
        <v>39.931640625</v>
      </c>
    </row>
    <row r="105" spans="1:5" x14ac:dyDescent="0.25">
      <c r="A105" s="1">
        <f>29687</f>
        <v>29687</v>
      </c>
      <c r="B105" s="1">
        <f t="shared" si="9"/>
        <v>0</v>
      </c>
      <c r="C105" s="1">
        <f>15549</f>
        <v>15549</v>
      </c>
      <c r="D105" s="1">
        <f>40890</f>
        <v>40890</v>
      </c>
      <c r="E105" s="1">
        <f>39.931640625</f>
        <v>39.931640625</v>
      </c>
    </row>
    <row r="106" spans="1:5" x14ac:dyDescent="0.25">
      <c r="A106" s="1">
        <f>29973</f>
        <v>29973</v>
      </c>
      <c r="B106" s="1">
        <f t="shared" si="9"/>
        <v>0</v>
      </c>
      <c r="C106" s="1">
        <f>15676</f>
        <v>15676</v>
      </c>
      <c r="D106" s="1">
        <f>40890</f>
        <v>40890</v>
      </c>
      <c r="E106" s="1">
        <f>39.931640625</f>
        <v>39.931640625</v>
      </c>
    </row>
    <row r="107" spans="1:5" x14ac:dyDescent="0.25">
      <c r="A107" s="1">
        <f>30269</f>
        <v>30269</v>
      </c>
      <c r="B107" s="1">
        <f>13</f>
        <v>13</v>
      </c>
      <c r="C107" s="1">
        <f>15820</f>
        <v>15820</v>
      </c>
      <c r="D107" s="1">
        <f>40890</f>
        <v>40890</v>
      </c>
      <c r="E107" s="1">
        <f>39.931640625</f>
        <v>39.931640625</v>
      </c>
    </row>
    <row r="108" spans="1:5" x14ac:dyDescent="0.25">
      <c r="A108" s="1">
        <f>30549</f>
        <v>30549</v>
      </c>
      <c r="B108" s="1">
        <f t="shared" ref="B108:B116" si="10">0</f>
        <v>0</v>
      </c>
      <c r="C108" s="1">
        <f>15946</f>
        <v>15946</v>
      </c>
      <c r="D108" s="1">
        <f>40890</f>
        <v>40890</v>
      </c>
      <c r="E108" s="1">
        <f>39.931640625</f>
        <v>39.931640625</v>
      </c>
    </row>
    <row r="109" spans="1:5" x14ac:dyDescent="0.25">
      <c r="A109" s="1">
        <f>30824</f>
        <v>30824</v>
      </c>
      <c r="B109" s="1">
        <f t="shared" si="10"/>
        <v>0</v>
      </c>
      <c r="C109" s="1">
        <f>16086</f>
        <v>16086</v>
      </c>
      <c r="D109" s="1">
        <f>40893</f>
        <v>40893</v>
      </c>
      <c r="E109" s="1">
        <f>39.9345703125</f>
        <v>39.9345703125</v>
      </c>
    </row>
    <row r="110" spans="1:5" x14ac:dyDescent="0.25">
      <c r="A110" s="1">
        <f>31079</f>
        <v>31079</v>
      </c>
      <c r="B110" s="1">
        <f t="shared" si="10"/>
        <v>0</v>
      </c>
      <c r="C110" s="1">
        <f>16249</f>
        <v>16249</v>
      </c>
      <c r="D110" s="1">
        <f>40890</f>
        <v>40890</v>
      </c>
      <c r="E110" s="1">
        <f>39.931640625</f>
        <v>39.931640625</v>
      </c>
    </row>
    <row r="111" spans="1:5" x14ac:dyDescent="0.25">
      <c r="A111" s="1">
        <f>31347</f>
        <v>31347</v>
      </c>
      <c r="B111" s="1">
        <f t="shared" si="10"/>
        <v>0</v>
      </c>
      <c r="C111" s="1">
        <f>16385</f>
        <v>16385</v>
      </c>
      <c r="D111" s="1">
        <f>40890</f>
        <v>40890</v>
      </c>
      <c r="E111" s="1">
        <f>39.931640625</f>
        <v>39.931640625</v>
      </c>
    </row>
    <row r="112" spans="1:5" x14ac:dyDescent="0.25">
      <c r="A112" s="1">
        <f>31631</f>
        <v>31631</v>
      </c>
      <c r="B112" s="1">
        <f t="shared" si="10"/>
        <v>0</v>
      </c>
      <c r="C112" s="1">
        <f>16539</f>
        <v>16539</v>
      </c>
      <c r="D112" s="1">
        <f>40890</f>
        <v>40890</v>
      </c>
      <c r="E112" s="1">
        <f>39.931640625</f>
        <v>39.931640625</v>
      </c>
    </row>
    <row r="113" spans="1:5" x14ac:dyDescent="0.25">
      <c r="A113" s="1">
        <f>31901</f>
        <v>31901</v>
      </c>
      <c r="B113" s="1">
        <f t="shared" si="10"/>
        <v>0</v>
      </c>
      <c r="C113" s="1">
        <f>16676</f>
        <v>16676</v>
      </c>
      <c r="D113" s="1">
        <f>40890</f>
        <v>40890</v>
      </c>
      <c r="E113" s="1">
        <f>39.931640625</f>
        <v>39.931640625</v>
      </c>
    </row>
    <row r="114" spans="1:5" x14ac:dyDescent="0.25">
      <c r="A114" s="1">
        <f>32177</f>
        <v>32177</v>
      </c>
      <c r="B114" s="1">
        <f t="shared" si="10"/>
        <v>0</v>
      </c>
      <c r="C114" s="1">
        <f>16848</f>
        <v>16848</v>
      </c>
      <c r="D114" s="1">
        <f>40918</f>
        <v>40918</v>
      </c>
      <c r="E114" s="1">
        <f>39.958984375</f>
        <v>39.958984375</v>
      </c>
    </row>
    <row r="115" spans="1:5" x14ac:dyDescent="0.25">
      <c r="A115" s="1">
        <f>32459</f>
        <v>32459</v>
      </c>
      <c r="B115" s="1">
        <f t="shared" si="10"/>
        <v>0</v>
      </c>
      <c r="C115" s="1">
        <f>17009</f>
        <v>17009</v>
      </c>
      <c r="D115" s="1">
        <f>41208</f>
        <v>41208</v>
      </c>
      <c r="E115" s="1">
        <f>40.2421875</f>
        <v>40.2421875</v>
      </c>
    </row>
    <row r="116" spans="1:5" x14ac:dyDescent="0.25">
      <c r="A116" s="1">
        <f>32735</f>
        <v>32735</v>
      </c>
      <c r="B116" s="1">
        <f t="shared" si="10"/>
        <v>0</v>
      </c>
      <c r="C116" s="1">
        <f>17155</f>
        <v>17155</v>
      </c>
      <c r="D116" s="1">
        <f>41524</f>
        <v>41524</v>
      </c>
      <c r="E116" s="1">
        <f>40.55078125</f>
        <v>40.55078125</v>
      </c>
    </row>
    <row r="117" spans="1:5" x14ac:dyDescent="0.25">
      <c r="A117" s="1">
        <f>33011</f>
        <v>33011</v>
      </c>
      <c r="B117" s="1">
        <f>4</f>
        <v>4</v>
      </c>
      <c r="C117" s="1">
        <f>17301</f>
        <v>17301</v>
      </c>
      <c r="D117" s="1">
        <f>41616</f>
        <v>41616</v>
      </c>
      <c r="E117" s="1">
        <f>40.640625</f>
        <v>40.640625</v>
      </c>
    </row>
    <row r="118" spans="1:5" x14ac:dyDescent="0.25">
      <c r="A118" s="1">
        <f>33323</f>
        <v>33323</v>
      </c>
      <c r="B118" s="1">
        <f>6</f>
        <v>6</v>
      </c>
      <c r="C118" s="1">
        <f>17439</f>
        <v>17439</v>
      </c>
      <c r="D118" s="1">
        <f>41147</f>
        <v>41147</v>
      </c>
      <c r="E118" s="1">
        <f>40.1826171875</f>
        <v>40.1826171875</v>
      </c>
    </row>
    <row r="119" spans="1:5" x14ac:dyDescent="0.25">
      <c r="A119" s="1">
        <f>33596</f>
        <v>33596</v>
      </c>
      <c r="B119" s="1">
        <f>0</f>
        <v>0</v>
      </c>
      <c r="C119" s="1">
        <f>17560</f>
        <v>17560</v>
      </c>
      <c r="D119" s="1">
        <f>41144</f>
        <v>41144</v>
      </c>
      <c r="E119" s="1">
        <f>40.1796875</f>
        <v>40.1796875</v>
      </c>
    </row>
    <row r="120" spans="1:5" x14ac:dyDescent="0.25">
      <c r="A120" s="1">
        <f>33870</f>
        <v>33870</v>
      </c>
      <c r="B120" s="1">
        <f>0</f>
        <v>0</v>
      </c>
      <c r="C120" s="1">
        <f>17698</f>
        <v>17698</v>
      </c>
      <c r="D120" s="1">
        <f>41147</f>
        <v>41147</v>
      </c>
      <c r="E120" s="1">
        <f>40.1826171875</f>
        <v>40.1826171875</v>
      </c>
    </row>
    <row r="121" spans="1:5" x14ac:dyDescent="0.25">
      <c r="A121" s="1">
        <f>34134</f>
        <v>34134</v>
      </c>
      <c r="B121" s="1">
        <f>0</f>
        <v>0</v>
      </c>
      <c r="C121" s="1">
        <f>17837</f>
        <v>17837</v>
      </c>
      <c r="D121" s="1">
        <f>41144</f>
        <v>41144</v>
      </c>
      <c r="E121" s="1">
        <f>40.1796875</f>
        <v>40.1796875</v>
      </c>
    </row>
    <row r="122" spans="1:5" x14ac:dyDescent="0.25">
      <c r="A122" s="1">
        <f>34403</f>
        <v>34403</v>
      </c>
      <c r="B122" s="1">
        <f>0</f>
        <v>0</v>
      </c>
      <c r="C122" s="1">
        <f>17979</f>
        <v>17979</v>
      </c>
      <c r="D122" s="1">
        <f>41147</f>
        <v>41147</v>
      </c>
      <c r="E122" s="1">
        <f>40.1826171875</f>
        <v>40.1826171875</v>
      </c>
    </row>
    <row r="123" spans="1:5" x14ac:dyDescent="0.25">
      <c r="A123" s="1">
        <f>34689</f>
        <v>34689</v>
      </c>
      <c r="B123" s="1">
        <f>0</f>
        <v>0</v>
      </c>
      <c r="C123" s="1">
        <f>18103</f>
        <v>18103</v>
      </c>
      <c r="D123" s="1">
        <f>41144</f>
        <v>41144</v>
      </c>
      <c r="E123" s="1">
        <f>40.1796875</f>
        <v>40.1796875</v>
      </c>
    </row>
    <row r="124" spans="1:5" x14ac:dyDescent="0.25">
      <c r="A124" s="1">
        <f>35030</f>
        <v>35030</v>
      </c>
      <c r="B124" s="1">
        <f>9</f>
        <v>9</v>
      </c>
      <c r="C124" s="1">
        <f>18245</f>
        <v>18245</v>
      </c>
      <c r="D124" s="1">
        <f>41147</f>
        <v>41147</v>
      </c>
      <c r="E124" s="1">
        <f>40.1826171875</f>
        <v>40.1826171875</v>
      </c>
    </row>
    <row r="125" spans="1:5" x14ac:dyDescent="0.25">
      <c r="A125" s="1">
        <f>35337</f>
        <v>35337</v>
      </c>
      <c r="B125" s="1">
        <f>0</f>
        <v>0</v>
      </c>
      <c r="C125" s="1">
        <f>18379</f>
        <v>18379</v>
      </c>
      <c r="D125" s="1">
        <f>41144</f>
        <v>41144</v>
      </c>
      <c r="E125" s="1">
        <f>40.1796875</f>
        <v>40.1796875</v>
      </c>
    </row>
    <row r="126" spans="1:5" x14ac:dyDescent="0.25">
      <c r="A126" s="1">
        <f>35653</f>
        <v>35653</v>
      </c>
      <c r="B126" s="1">
        <f>0</f>
        <v>0</v>
      </c>
      <c r="C126" s="1">
        <f>18531</f>
        <v>18531</v>
      </c>
      <c r="D126" s="1">
        <f>41147</f>
        <v>41147</v>
      </c>
      <c r="E126" s="1">
        <f>40.1826171875</f>
        <v>40.1826171875</v>
      </c>
    </row>
    <row r="127" spans="1:5" x14ac:dyDescent="0.25">
      <c r="C127" s="1">
        <f>18670</f>
        <v>18670</v>
      </c>
      <c r="D127" s="1">
        <f>41144</f>
        <v>41144</v>
      </c>
      <c r="E127" s="1">
        <f>40.1796875</f>
        <v>40.1796875</v>
      </c>
    </row>
    <row r="128" spans="1:5" x14ac:dyDescent="0.25">
      <c r="C128" s="1">
        <f>18810</f>
        <v>18810</v>
      </c>
      <c r="D128" s="1">
        <f>41144</f>
        <v>41144</v>
      </c>
      <c r="E128" s="1">
        <f>40.1796875</f>
        <v>40.1796875</v>
      </c>
    </row>
    <row r="129" spans="3:5" x14ac:dyDescent="0.25">
      <c r="C129" s="1">
        <f>19002</f>
        <v>19002</v>
      </c>
      <c r="D129" s="1">
        <f>41144</f>
        <v>41144</v>
      </c>
      <c r="E129" s="1">
        <f>40.1796875</f>
        <v>40.1796875</v>
      </c>
    </row>
    <row r="130" spans="3:5" x14ac:dyDescent="0.25">
      <c r="C130" s="1">
        <f>19164</f>
        <v>19164</v>
      </c>
      <c r="D130" s="1">
        <f>41240</f>
        <v>41240</v>
      </c>
      <c r="E130" s="1">
        <f>40.2734375</f>
        <v>40.2734375</v>
      </c>
    </row>
    <row r="131" spans="3:5" x14ac:dyDescent="0.25">
      <c r="C131" s="1">
        <f>19300</f>
        <v>19300</v>
      </c>
      <c r="D131" s="1">
        <f>41244</f>
        <v>41244</v>
      </c>
      <c r="E131" s="1">
        <f>40.27734375</f>
        <v>40.27734375</v>
      </c>
    </row>
    <row r="132" spans="3:5" x14ac:dyDescent="0.25">
      <c r="C132" s="1">
        <f>19435</f>
        <v>19435</v>
      </c>
      <c r="D132" s="1">
        <f>41244</f>
        <v>41244</v>
      </c>
      <c r="E132" s="1">
        <f>40.27734375</f>
        <v>40.27734375</v>
      </c>
    </row>
    <row r="133" spans="3:5" x14ac:dyDescent="0.25">
      <c r="C133" s="1">
        <f>19570</f>
        <v>19570</v>
      </c>
      <c r="D133" s="1">
        <f>41244</f>
        <v>41244</v>
      </c>
      <c r="E133" s="1">
        <f>40.27734375</f>
        <v>40.27734375</v>
      </c>
    </row>
    <row r="134" spans="3:5" x14ac:dyDescent="0.25">
      <c r="C134" s="1">
        <f>19724</f>
        <v>19724</v>
      </c>
      <c r="D134" s="1">
        <f>41244</f>
        <v>41244</v>
      </c>
      <c r="E134" s="1">
        <f>40.27734375</f>
        <v>40.27734375</v>
      </c>
    </row>
    <row r="135" spans="3:5" x14ac:dyDescent="0.25">
      <c r="C135" s="1">
        <f>19857</f>
        <v>19857</v>
      </c>
      <c r="D135" s="1">
        <f>41244</f>
        <v>41244</v>
      </c>
      <c r="E135" s="1">
        <f>40.27734375</f>
        <v>40.27734375</v>
      </c>
    </row>
    <row r="136" spans="3:5" x14ac:dyDescent="0.25">
      <c r="C136" s="1">
        <f>20004</f>
        <v>20004</v>
      </c>
      <c r="D136" s="1">
        <f>41245</f>
        <v>41245</v>
      </c>
      <c r="E136" s="1">
        <f>40.2783203125</f>
        <v>40.2783203125</v>
      </c>
    </row>
    <row r="137" spans="3:5" x14ac:dyDescent="0.25">
      <c r="C137" s="1">
        <f>20158</f>
        <v>20158</v>
      </c>
      <c r="D137" s="1">
        <f>41244</f>
        <v>41244</v>
      </c>
      <c r="E137" s="1">
        <f>40.27734375</f>
        <v>40.27734375</v>
      </c>
    </row>
    <row r="138" spans="3:5" x14ac:dyDescent="0.25">
      <c r="C138" s="1">
        <f>20304</f>
        <v>20304</v>
      </c>
      <c r="D138" s="1">
        <f>41244</f>
        <v>41244</v>
      </c>
      <c r="E138" s="1">
        <f>40.27734375</f>
        <v>40.27734375</v>
      </c>
    </row>
    <row r="139" spans="3:5" x14ac:dyDescent="0.25">
      <c r="C139" s="1">
        <f>20448</f>
        <v>20448</v>
      </c>
      <c r="D139" s="1">
        <f>41244</f>
        <v>41244</v>
      </c>
      <c r="E139" s="1">
        <f>40.27734375</f>
        <v>40.27734375</v>
      </c>
    </row>
    <row r="140" spans="3:5" x14ac:dyDescent="0.25">
      <c r="C140" s="1">
        <f>20589</f>
        <v>20589</v>
      </c>
      <c r="D140" s="1">
        <f>41245</f>
        <v>41245</v>
      </c>
      <c r="E140" s="1">
        <f>40.2783203125</f>
        <v>40.2783203125</v>
      </c>
    </row>
    <row r="141" spans="3:5" x14ac:dyDescent="0.25">
      <c r="C141" s="1">
        <f>20731</f>
        <v>20731</v>
      </c>
      <c r="D141" s="1">
        <f>41244</f>
        <v>41244</v>
      </c>
      <c r="E141" s="1">
        <f>40.27734375</f>
        <v>40.27734375</v>
      </c>
    </row>
    <row r="142" spans="3:5" x14ac:dyDescent="0.25">
      <c r="C142" s="1">
        <f>20876</f>
        <v>20876</v>
      </c>
      <c r="D142" s="1">
        <f>41244</f>
        <v>41244</v>
      </c>
      <c r="E142" s="1">
        <f>40.27734375</f>
        <v>40.27734375</v>
      </c>
    </row>
    <row r="143" spans="3:5" x14ac:dyDescent="0.25">
      <c r="C143" s="1">
        <f>21023</f>
        <v>21023</v>
      </c>
      <c r="D143" s="1">
        <f>41248</f>
        <v>41248</v>
      </c>
      <c r="E143" s="1">
        <f>40.28125</f>
        <v>40.28125</v>
      </c>
    </row>
    <row r="144" spans="3:5" x14ac:dyDescent="0.25">
      <c r="C144" s="1">
        <f>21165</f>
        <v>21165</v>
      </c>
      <c r="D144" s="1">
        <f>41256</f>
        <v>41256</v>
      </c>
      <c r="E144" s="1">
        <f>40.2890625</f>
        <v>40.2890625</v>
      </c>
    </row>
    <row r="145" spans="3:5" x14ac:dyDescent="0.25">
      <c r="C145" s="1">
        <f>21373</f>
        <v>21373</v>
      </c>
      <c r="D145" s="1">
        <f>41620</f>
        <v>41620</v>
      </c>
      <c r="E145" s="1">
        <f>40.64453125</f>
        <v>40.64453125</v>
      </c>
    </row>
    <row r="146" spans="3:5" x14ac:dyDescent="0.25">
      <c r="C146" s="1">
        <f>21512</f>
        <v>21512</v>
      </c>
      <c r="D146" s="1">
        <f>41888</f>
        <v>41888</v>
      </c>
      <c r="E146" s="1">
        <f>40.90625</f>
        <v>40.90625</v>
      </c>
    </row>
    <row r="147" spans="3:5" x14ac:dyDescent="0.25">
      <c r="C147" s="1">
        <f>21647</f>
        <v>21647</v>
      </c>
      <c r="D147" s="1">
        <f t="shared" ref="D147:D157" si="11">41892</f>
        <v>41892</v>
      </c>
      <c r="E147" s="1">
        <f t="shared" ref="E147:E157" si="12">40.91015625</f>
        <v>40.91015625</v>
      </c>
    </row>
    <row r="148" spans="3:5" x14ac:dyDescent="0.25">
      <c r="C148" s="1">
        <f>21790</f>
        <v>21790</v>
      </c>
      <c r="D148" s="1">
        <f t="shared" si="11"/>
        <v>41892</v>
      </c>
      <c r="E148" s="1">
        <f t="shared" si="12"/>
        <v>40.91015625</v>
      </c>
    </row>
    <row r="149" spans="3:5" x14ac:dyDescent="0.25">
      <c r="C149" s="1">
        <f>21922</f>
        <v>21922</v>
      </c>
      <c r="D149" s="1">
        <f t="shared" si="11"/>
        <v>41892</v>
      </c>
      <c r="E149" s="1">
        <f t="shared" si="12"/>
        <v>40.91015625</v>
      </c>
    </row>
    <row r="150" spans="3:5" x14ac:dyDescent="0.25">
      <c r="C150" s="1">
        <f>22054</f>
        <v>22054</v>
      </c>
      <c r="D150" s="1">
        <f t="shared" si="11"/>
        <v>41892</v>
      </c>
      <c r="E150" s="1">
        <f t="shared" si="12"/>
        <v>40.91015625</v>
      </c>
    </row>
    <row r="151" spans="3:5" x14ac:dyDescent="0.25">
      <c r="C151" s="1">
        <f>22188</f>
        <v>22188</v>
      </c>
      <c r="D151" s="1">
        <f t="shared" si="11"/>
        <v>41892</v>
      </c>
      <c r="E151" s="1">
        <f t="shared" si="12"/>
        <v>40.91015625</v>
      </c>
    </row>
    <row r="152" spans="3:5" x14ac:dyDescent="0.25">
      <c r="C152" s="1">
        <f>22323</f>
        <v>22323</v>
      </c>
      <c r="D152" s="1">
        <f t="shared" si="11"/>
        <v>41892</v>
      </c>
      <c r="E152" s="1">
        <f t="shared" si="12"/>
        <v>40.91015625</v>
      </c>
    </row>
    <row r="153" spans="3:5" x14ac:dyDescent="0.25">
      <c r="C153" s="1">
        <f>22462</f>
        <v>22462</v>
      </c>
      <c r="D153" s="1">
        <f t="shared" si="11"/>
        <v>41892</v>
      </c>
      <c r="E153" s="1">
        <f t="shared" si="12"/>
        <v>40.91015625</v>
      </c>
    </row>
    <row r="154" spans="3:5" x14ac:dyDescent="0.25">
      <c r="C154" s="1">
        <f>22606</f>
        <v>22606</v>
      </c>
      <c r="D154" s="1">
        <f t="shared" si="11"/>
        <v>41892</v>
      </c>
      <c r="E154" s="1">
        <f t="shared" si="12"/>
        <v>40.91015625</v>
      </c>
    </row>
    <row r="155" spans="3:5" x14ac:dyDescent="0.25">
      <c r="C155" s="1">
        <f>22754</f>
        <v>22754</v>
      </c>
      <c r="D155" s="1">
        <f t="shared" si="11"/>
        <v>41892</v>
      </c>
      <c r="E155" s="1">
        <f t="shared" si="12"/>
        <v>40.91015625</v>
      </c>
    </row>
    <row r="156" spans="3:5" x14ac:dyDescent="0.25">
      <c r="C156" s="1">
        <f>22884</f>
        <v>22884</v>
      </c>
      <c r="D156" s="1">
        <f t="shared" si="11"/>
        <v>41892</v>
      </c>
      <c r="E156" s="1">
        <f t="shared" si="12"/>
        <v>40.91015625</v>
      </c>
    </row>
    <row r="157" spans="3:5" x14ac:dyDescent="0.25">
      <c r="C157" s="1">
        <f>23018</f>
        <v>23018</v>
      </c>
      <c r="D157" s="1">
        <f t="shared" si="11"/>
        <v>41892</v>
      </c>
      <c r="E157" s="1">
        <f t="shared" si="12"/>
        <v>40.91015625</v>
      </c>
    </row>
    <row r="158" spans="3:5" x14ac:dyDescent="0.25">
      <c r="C158" s="1">
        <f>23149</f>
        <v>23149</v>
      </c>
      <c r="D158" s="1">
        <f>41896</f>
        <v>41896</v>
      </c>
      <c r="E158" s="1">
        <f>40.9140625</f>
        <v>40.9140625</v>
      </c>
    </row>
    <row r="159" spans="3:5" x14ac:dyDescent="0.25">
      <c r="C159" s="1">
        <f>23279</f>
        <v>23279</v>
      </c>
      <c r="D159" s="1">
        <f>41896</f>
        <v>41896</v>
      </c>
      <c r="E159" s="1">
        <f>40.9140625</f>
        <v>40.9140625</v>
      </c>
    </row>
    <row r="160" spans="3:5" x14ac:dyDescent="0.25">
      <c r="C160" s="1">
        <f>23411</f>
        <v>23411</v>
      </c>
      <c r="D160" s="1">
        <f>41896</f>
        <v>41896</v>
      </c>
      <c r="E160" s="1">
        <f>40.9140625</f>
        <v>40.9140625</v>
      </c>
    </row>
    <row r="161" spans="3:5" x14ac:dyDescent="0.25">
      <c r="C161" s="1">
        <f>23544</f>
        <v>23544</v>
      </c>
      <c r="D161" s="1">
        <f>41896</f>
        <v>41896</v>
      </c>
      <c r="E161" s="1">
        <f>40.9140625</f>
        <v>40.9140625</v>
      </c>
    </row>
    <row r="162" spans="3:5" x14ac:dyDescent="0.25">
      <c r="C162" s="1">
        <f>23680</f>
        <v>23680</v>
      </c>
      <c r="D162" s="1">
        <f>41896</f>
        <v>41896</v>
      </c>
      <c r="E162" s="1">
        <f>40.9140625</f>
        <v>40.9140625</v>
      </c>
    </row>
    <row r="163" spans="3:5" x14ac:dyDescent="0.25">
      <c r="C163" s="1">
        <f>23824</f>
        <v>23824</v>
      </c>
      <c r="D163" s="1">
        <f>41904</f>
        <v>41904</v>
      </c>
      <c r="E163" s="1">
        <f>40.921875</f>
        <v>40.921875</v>
      </c>
    </row>
    <row r="164" spans="3:5" x14ac:dyDescent="0.25">
      <c r="C164" s="1">
        <f>24028</f>
        <v>24028</v>
      </c>
      <c r="D164" s="1">
        <f>42072</f>
        <v>42072</v>
      </c>
      <c r="E164" s="1">
        <f>41.0859375</f>
        <v>41.0859375</v>
      </c>
    </row>
    <row r="165" spans="3:5" x14ac:dyDescent="0.25">
      <c r="C165" s="1">
        <f>24171</f>
        <v>24171</v>
      </c>
      <c r="D165" s="1">
        <f>42076</f>
        <v>42076</v>
      </c>
      <c r="E165" s="1">
        <f>41.08984375</f>
        <v>41.08984375</v>
      </c>
    </row>
    <row r="166" spans="3:5" x14ac:dyDescent="0.25">
      <c r="C166" s="1">
        <f>24302</f>
        <v>24302</v>
      </c>
      <c r="D166" s="1">
        <f>42076</f>
        <v>42076</v>
      </c>
      <c r="E166" s="1">
        <f>41.08984375</f>
        <v>41.08984375</v>
      </c>
    </row>
    <row r="167" spans="3:5" x14ac:dyDescent="0.25">
      <c r="C167" s="1">
        <f>24496</f>
        <v>24496</v>
      </c>
      <c r="D167" s="1">
        <f>42079</f>
        <v>42079</v>
      </c>
      <c r="E167" s="1">
        <f>41.0927734375</f>
        <v>41.0927734375</v>
      </c>
    </row>
    <row r="168" spans="3:5" x14ac:dyDescent="0.25">
      <c r="C168" s="1">
        <f>24640</f>
        <v>24640</v>
      </c>
      <c r="D168" s="1">
        <f>42076</f>
        <v>42076</v>
      </c>
      <c r="E168" s="1">
        <f>41.08984375</f>
        <v>41.08984375</v>
      </c>
    </row>
    <row r="169" spans="3:5" x14ac:dyDescent="0.25">
      <c r="C169" s="1">
        <f>24772</f>
        <v>24772</v>
      </c>
      <c r="D169" s="1">
        <f>42079</f>
        <v>42079</v>
      </c>
      <c r="E169" s="1">
        <f>41.0927734375</f>
        <v>41.0927734375</v>
      </c>
    </row>
    <row r="170" spans="3:5" x14ac:dyDescent="0.25">
      <c r="C170" s="1">
        <f>24908</f>
        <v>24908</v>
      </c>
      <c r="D170" s="1">
        <f>42076</f>
        <v>42076</v>
      </c>
      <c r="E170" s="1">
        <f>41.08984375</f>
        <v>41.08984375</v>
      </c>
    </row>
    <row r="171" spans="3:5" x14ac:dyDescent="0.25">
      <c r="C171" s="1">
        <f>25067</f>
        <v>25067</v>
      </c>
      <c r="D171" s="1">
        <f>42076</f>
        <v>42076</v>
      </c>
      <c r="E171" s="1">
        <f>41.08984375</f>
        <v>41.08984375</v>
      </c>
    </row>
    <row r="172" spans="3:5" x14ac:dyDescent="0.25">
      <c r="C172" s="1">
        <f>25198</f>
        <v>25198</v>
      </c>
      <c r="D172" s="1">
        <f>42076</f>
        <v>42076</v>
      </c>
      <c r="E172" s="1">
        <f>41.08984375</f>
        <v>41.08984375</v>
      </c>
    </row>
    <row r="173" spans="3:5" x14ac:dyDescent="0.25">
      <c r="C173" s="1">
        <f>25334</f>
        <v>25334</v>
      </c>
      <c r="D173" s="1">
        <f>42079</f>
        <v>42079</v>
      </c>
      <c r="E173" s="1">
        <f>41.0927734375</f>
        <v>41.0927734375</v>
      </c>
    </row>
    <row r="174" spans="3:5" x14ac:dyDescent="0.25">
      <c r="C174" s="1">
        <f>25484</f>
        <v>25484</v>
      </c>
      <c r="D174" s="1">
        <f>42076</f>
        <v>42076</v>
      </c>
      <c r="E174" s="1">
        <f>41.08984375</f>
        <v>41.08984375</v>
      </c>
    </row>
    <row r="175" spans="3:5" x14ac:dyDescent="0.25">
      <c r="C175" s="1">
        <f>25641</f>
        <v>25641</v>
      </c>
      <c r="D175" s="1">
        <f>42079</f>
        <v>42079</v>
      </c>
      <c r="E175" s="1">
        <f>41.0927734375</f>
        <v>41.0927734375</v>
      </c>
    </row>
    <row r="176" spans="3:5" x14ac:dyDescent="0.25">
      <c r="C176" s="1">
        <f>25778</f>
        <v>25778</v>
      </c>
      <c r="D176" s="1">
        <f>42076</f>
        <v>42076</v>
      </c>
      <c r="E176" s="1">
        <f>41.08984375</f>
        <v>41.08984375</v>
      </c>
    </row>
    <row r="177" spans="3:5" x14ac:dyDescent="0.25">
      <c r="C177" s="1">
        <f>25922</f>
        <v>25922</v>
      </c>
      <c r="D177" s="1">
        <f>42077</f>
        <v>42077</v>
      </c>
      <c r="E177" s="1">
        <f>41.0908203125</f>
        <v>41.0908203125</v>
      </c>
    </row>
    <row r="178" spans="3:5" x14ac:dyDescent="0.25">
      <c r="C178" s="1">
        <f>26053</f>
        <v>26053</v>
      </c>
      <c r="D178" s="1">
        <f>42076</f>
        <v>42076</v>
      </c>
      <c r="E178" s="1">
        <f>41.08984375</f>
        <v>41.08984375</v>
      </c>
    </row>
    <row r="179" spans="3:5" x14ac:dyDescent="0.25">
      <c r="C179" s="1">
        <f>26187</f>
        <v>26187</v>
      </c>
      <c r="D179" s="1">
        <f>42076</f>
        <v>42076</v>
      </c>
      <c r="E179" s="1">
        <f>41.08984375</f>
        <v>41.08984375</v>
      </c>
    </row>
    <row r="180" spans="3:5" x14ac:dyDescent="0.25">
      <c r="C180" s="1">
        <f>26331</f>
        <v>26331</v>
      </c>
      <c r="D180" s="1">
        <f>42076</f>
        <v>42076</v>
      </c>
      <c r="E180" s="1">
        <f>41.08984375</f>
        <v>41.08984375</v>
      </c>
    </row>
    <row r="181" spans="3:5" x14ac:dyDescent="0.25">
      <c r="C181" s="1">
        <f>26477</f>
        <v>26477</v>
      </c>
      <c r="D181" s="1">
        <f>42076</f>
        <v>42076</v>
      </c>
      <c r="E181" s="1">
        <f>41.08984375</f>
        <v>41.08984375</v>
      </c>
    </row>
    <row r="182" spans="3:5" x14ac:dyDescent="0.25">
      <c r="C182" s="1">
        <f>26608</f>
        <v>26608</v>
      </c>
      <c r="D182" s="1">
        <f>42076</f>
        <v>42076</v>
      </c>
      <c r="E182" s="1">
        <f>41.08984375</f>
        <v>41.08984375</v>
      </c>
    </row>
    <row r="183" spans="3:5" x14ac:dyDescent="0.25">
      <c r="C183" s="1">
        <f>26747</f>
        <v>26747</v>
      </c>
      <c r="D183" s="1">
        <f>42077</f>
        <v>42077</v>
      </c>
      <c r="E183" s="1">
        <f>41.0908203125</f>
        <v>41.0908203125</v>
      </c>
    </row>
    <row r="184" spans="3:5" x14ac:dyDescent="0.25">
      <c r="C184" s="1">
        <f>26909</f>
        <v>26909</v>
      </c>
      <c r="D184" s="1">
        <f>42120</f>
        <v>42120</v>
      </c>
      <c r="E184" s="1">
        <f>41.1328125</f>
        <v>41.1328125</v>
      </c>
    </row>
    <row r="185" spans="3:5" x14ac:dyDescent="0.25">
      <c r="C185" s="1">
        <f>27046</f>
        <v>27046</v>
      </c>
      <c r="D185" s="1">
        <f t="shared" ref="D185:D206" si="13">42216</f>
        <v>42216</v>
      </c>
      <c r="E185" s="1">
        <f t="shared" ref="E185:E206" si="14">41.2265625</f>
        <v>41.2265625</v>
      </c>
    </row>
    <row r="186" spans="3:5" x14ac:dyDescent="0.25">
      <c r="C186" s="1">
        <f>27186</f>
        <v>27186</v>
      </c>
      <c r="D186" s="1">
        <f t="shared" si="13"/>
        <v>42216</v>
      </c>
      <c r="E186" s="1">
        <f t="shared" si="14"/>
        <v>41.2265625</v>
      </c>
    </row>
    <row r="187" spans="3:5" x14ac:dyDescent="0.25">
      <c r="C187" s="1">
        <f>27317</f>
        <v>27317</v>
      </c>
      <c r="D187" s="1">
        <f t="shared" si="13"/>
        <v>42216</v>
      </c>
      <c r="E187" s="1">
        <f t="shared" si="14"/>
        <v>41.2265625</v>
      </c>
    </row>
    <row r="188" spans="3:5" x14ac:dyDescent="0.25">
      <c r="C188" s="1">
        <f>27461</f>
        <v>27461</v>
      </c>
      <c r="D188" s="1">
        <f t="shared" si="13"/>
        <v>42216</v>
      </c>
      <c r="E188" s="1">
        <f t="shared" si="14"/>
        <v>41.2265625</v>
      </c>
    </row>
    <row r="189" spans="3:5" x14ac:dyDescent="0.25">
      <c r="C189" s="1">
        <f>27597</f>
        <v>27597</v>
      </c>
      <c r="D189" s="1">
        <f t="shared" si="13"/>
        <v>42216</v>
      </c>
      <c r="E189" s="1">
        <f t="shared" si="14"/>
        <v>41.2265625</v>
      </c>
    </row>
    <row r="190" spans="3:5" x14ac:dyDescent="0.25">
      <c r="C190" s="1">
        <f>27758</f>
        <v>27758</v>
      </c>
      <c r="D190" s="1">
        <f t="shared" si="13"/>
        <v>42216</v>
      </c>
      <c r="E190" s="1">
        <f t="shared" si="14"/>
        <v>41.2265625</v>
      </c>
    </row>
    <row r="191" spans="3:5" x14ac:dyDescent="0.25">
      <c r="C191" s="1">
        <f>27890</f>
        <v>27890</v>
      </c>
      <c r="D191" s="1">
        <f t="shared" si="13"/>
        <v>42216</v>
      </c>
      <c r="E191" s="1">
        <f t="shared" si="14"/>
        <v>41.2265625</v>
      </c>
    </row>
    <row r="192" spans="3:5" x14ac:dyDescent="0.25">
      <c r="C192" s="1">
        <f>28021</f>
        <v>28021</v>
      </c>
      <c r="D192" s="1">
        <f t="shared" si="13"/>
        <v>42216</v>
      </c>
      <c r="E192" s="1">
        <f t="shared" si="14"/>
        <v>41.2265625</v>
      </c>
    </row>
    <row r="193" spans="3:5" x14ac:dyDescent="0.25">
      <c r="C193" s="1">
        <f>28157</f>
        <v>28157</v>
      </c>
      <c r="D193" s="1">
        <f t="shared" si="13"/>
        <v>42216</v>
      </c>
      <c r="E193" s="1">
        <f t="shared" si="14"/>
        <v>41.2265625</v>
      </c>
    </row>
    <row r="194" spans="3:5" x14ac:dyDescent="0.25">
      <c r="C194" s="1">
        <f>28305</f>
        <v>28305</v>
      </c>
      <c r="D194" s="1">
        <f t="shared" si="13"/>
        <v>42216</v>
      </c>
      <c r="E194" s="1">
        <f t="shared" si="14"/>
        <v>41.2265625</v>
      </c>
    </row>
    <row r="195" spans="3:5" x14ac:dyDescent="0.25">
      <c r="C195" s="1">
        <f>28453</f>
        <v>28453</v>
      </c>
      <c r="D195" s="1">
        <f t="shared" si="13"/>
        <v>42216</v>
      </c>
      <c r="E195" s="1">
        <f t="shared" si="14"/>
        <v>41.2265625</v>
      </c>
    </row>
    <row r="196" spans="3:5" x14ac:dyDescent="0.25">
      <c r="C196" s="1">
        <f>28625</f>
        <v>28625</v>
      </c>
      <c r="D196" s="1">
        <f t="shared" si="13"/>
        <v>42216</v>
      </c>
      <c r="E196" s="1">
        <f t="shared" si="14"/>
        <v>41.2265625</v>
      </c>
    </row>
    <row r="197" spans="3:5" x14ac:dyDescent="0.25">
      <c r="C197" s="1">
        <f>28765</f>
        <v>28765</v>
      </c>
      <c r="D197" s="1">
        <f t="shared" si="13"/>
        <v>42216</v>
      </c>
      <c r="E197" s="1">
        <f t="shared" si="14"/>
        <v>41.2265625</v>
      </c>
    </row>
    <row r="198" spans="3:5" x14ac:dyDescent="0.25">
      <c r="C198" s="1">
        <f>28896</f>
        <v>28896</v>
      </c>
      <c r="D198" s="1">
        <f t="shared" si="13"/>
        <v>42216</v>
      </c>
      <c r="E198" s="1">
        <f t="shared" si="14"/>
        <v>41.2265625</v>
      </c>
    </row>
    <row r="199" spans="3:5" x14ac:dyDescent="0.25">
      <c r="C199" s="1">
        <f>29025</f>
        <v>29025</v>
      </c>
      <c r="D199" s="1">
        <f t="shared" si="13"/>
        <v>42216</v>
      </c>
      <c r="E199" s="1">
        <f t="shared" si="14"/>
        <v>41.2265625</v>
      </c>
    </row>
    <row r="200" spans="3:5" x14ac:dyDescent="0.25">
      <c r="C200" s="1">
        <f>29156</f>
        <v>29156</v>
      </c>
      <c r="D200" s="1">
        <f t="shared" si="13"/>
        <v>42216</v>
      </c>
      <c r="E200" s="1">
        <f t="shared" si="14"/>
        <v>41.2265625</v>
      </c>
    </row>
    <row r="201" spans="3:5" x14ac:dyDescent="0.25">
      <c r="C201" s="1">
        <f>29282</f>
        <v>29282</v>
      </c>
      <c r="D201" s="1">
        <f t="shared" si="13"/>
        <v>42216</v>
      </c>
      <c r="E201" s="1">
        <f t="shared" si="14"/>
        <v>41.2265625</v>
      </c>
    </row>
    <row r="202" spans="3:5" x14ac:dyDescent="0.25">
      <c r="C202" s="1">
        <f>29413</f>
        <v>29413</v>
      </c>
      <c r="D202" s="1">
        <f t="shared" si="13"/>
        <v>42216</v>
      </c>
      <c r="E202" s="1">
        <f t="shared" si="14"/>
        <v>41.2265625</v>
      </c>
    </row>
    <row r="203" spans="3:5" x14ac:dyDescent="0.25">
      <c r="C203" s="1">
        <f>29544</f>
        <v>29544</v>
      </c>
      <c r="D203" s="1">
        <f t="shared" si="13"/>
        <v>42216</v>
      </c>
      <c r="E203" s="1">
        <f t="shared" si="14"/>
        <v>41.2265625</v>
      </c>
    </row>
    <row r="204" spans="3:5" x14ac:dyDescent="0.25">
      <c r="C204" s="1">
        <f>29690</f>
        <v>29690</v>
      </c>
      <c r="D204" s="1">
        <f t="shared" si="13"/>
        <v>42216</v>
      </c>
      <c r="E204" s="1">
        <f t="shared" si="14"/>
        <v>41.2265625</v>
      </c>
    </row>
    <row r="205" spans="3:5" x14ac:dyDescent="0.25">
      <c r="C205" s="1">
        <f>29834</f>
        <v>29834</v>
      </c>
      <c r="D205" s="1">
        <f t="shared" si="13"/>
        <v>42216</v>
      </c>
      <c r="E205" s="1">
        <f t="shared" si="14"/>
        <v>41.2265625</v>
      </c>
    </row>
    <row r="206" spans="3:5" x14ac:dyDescent="0.25">
      <c r="C206" s="1">
        <f>29995</f>
        <v>29995</v>
      </c>
      <c r="D206" s="1">
        <f t="shared" si="13"/>
        <v>42216</v>
      </c>
      <c r="E206" s="1">
        <f t="shared" si="14"/>
        <v>41.2265625</v>
      </c>
    </row>
    <row r="207" spans="3:5" x14ac:dyDescent="0.25">
      <c r="C207" s="1">
        <f>30204</f>
        <v>30204</v>
      </c>
      <c r="D207" s="1">
        <f>42376</f>
        <v>42376</v>
      </c>
      <c r="E207" s="1">
        <f>41.3828125</f>
        <v>41.3828125</v>
      </c>
    </row>
    <row r="208" spans="3:5" x14ac:dyDescent="0.25">
      <c r="C208" s="1">
        <f>30348</f>
        <v>30348</v>
      </c>
      <c r="D208" s="1">
        <f>42688</f>
        <v>42688</v>
      </c>
      <c r="E208" s="1">
        <f>41.6875</f>
        <v>41.6875</v>
      </c>
    </row>
    <row r="209" spans="3:5" x14ac:dyDescent="0.25">
      <c r="C209" s="1">
        <f>30502</f>
        <v>30502</v>
      </c>
      <c r="D209" s="1">
        <f>42688</f>
        <v>42688</v>
      </c>
      <c r="E209" s="1">
        <f>41.6875</f>
        <v>41.6875</v>
      </c>
    </row>
    <row r="210" spans="3:5" x14ac:dyDescent="0.25">
      <c r="C210" s="1">
        <f>30638</f>
        <v>30638</v>
      </c>
      <c r="D210" s="1">
        <f>42691</f>
        <v>42691</v>
      </c>
      <c r="E210" s="1">
        <f>41.6904296875</f>
        <v>41.6904296875</v>
      </c>
    </row>
    <row r="211" spans="3:5" x14ac:dyDescent="0.25">
      <c r="C211" s="1">
        <f>30775</f>
        <v>30775</v>
      </c>
      <c r="D211" s="1">
        <f>42688</f>
        <v>42688</v>
      </c>
      <c r="E211" s="1">
        <f>41.6875</f>
        <v>41.6875</v>
      </c>
    </row>
    <row r="212" spans="3:5" x14ac:dyDescent="0.25">
      <c r="C212" s="1">
        <f>30918</f>
        <v>30918</v>
      </c>
      <c r="D212" s="1">
        <f>42691</f>
        <v>42691</v>
      </c>
      <c r="E212" s="1">
        <f>41.6904296875</f>
        <v>41.6904296875</v>
      </c>
    </row>
    <row r="213" spans="3:5" x14ac:dyDescent="0.25">
      <c r="C213" s="1">
        <f>31051</f>
        <v>31051</v>
      </c>
      <c r="D213" s="1">
        <f>42688</f>
        <v>42688</v>
      </c>
      <c r="E213" s="1">
        <f>41.6875</f>
        <v>41.6875</v>
      </c>
    </row>
    <row r="214" spans="3:5" x14ac:dyDescent="0.25">
      <c r="C214" s="1">
        <f>31191</f>
        <v>31191</v>
      </c>
      <c r="D214" s="1">
        <f>42691</f>
        <v>42691</v>
      </c>
      <c r="E214" s="1">
        <f>41.6904296875</f>
        <v>41.6904296875</v>
      </c>
    </row>
    <row r="215" spans="3:5" x14ac:dyDescent="0.25">
      <c r="C215" s="1">
        <f>31322</f>
        <v>31322</v>
      </c>
      <c r="D215" s="1">
        <f>42688</f>
        <v>42688</v>
      </c>
      <c r="E215" s="1">
        <f>41.6875</f>
        <v>41.6875</v>
      </c>
    </row>
    <row r="216" spans="3:5" x14ac:dyDescent="0.25">
      <c r="C216" s="1">
        <f>31461</f>
        <v>31461</v>
      </c>
      <c r="D216" s="1">
        <f>42691</f>
        <v>42691</v>
      </c>
      <c r="E216" s="1">
        <f>41.6904296875</f>
        <v>41.6904296875</v>
      </c>
    </row>
    <row r="217" spans="3:5" x14ac:dyDescent="0.25">
      <c r="C217" s="1">
        <f>31626</f>
        <v>31626</v>
      </c>
      <c r="D217" s="1">
        <f t="shared" ref="D217:D227" si="15">42688</f>
        <v>42688</v>
      </c>
      <c r="E217" s="1">
        <f t="shared" ref="E217:E227" si="16">41.6875</f>
        <v>41.6875</v>
      </c>
    </row>
    <row r="218" spans="3:5" x14ac:dyDescent="0.25">
      <c r="C218" s="1">
        <f>31765</f>
        <v>31765</v>
      </c>
      <c r="D218" s="1">
        <f t="shared" si="15"/>
        <v>42688</v>
      </c>
      <c r="E218" s="1">
        <f t="shared" si="16"/>
        <v>41.6875</v>
      </c>
    </row>
    <row r="219" spans="3:5" x14ac:dyDescent="0.25">
      <c r="C219" s="1">
        <f>31906</f>
        <v>31906</v>
      </c>
      <c r="D219" s="1">
        <f t="shared" si="15"/>
        <v>42688</v>
      </c>
      <c r="E219" s="1">
        <f t="shared" si="16"/>
        <v>41.6875</v>
      </c>
    </row>
    <row r="220" spans="3:5" x14ac:dyDescent="0.25">
      <c r="C220" s="1">
        <f>32036</f>
        <v>32036</v>
      </c>
      <c r="D220" s="1">
        <f t="shared" si="15"/>
        <v>42688</v>
      </c>
      <c r="E220" s="1">
        <f t="shared" si="16"/>
        <v>41.6875</v>
      </c>
    </row>
    <row r="221" spans="3:5" x14ac:dyDescent="0.25">
      <c r="C221" s="1">
        <f>32178</f>
        <v>32178</v>
      </c>
      <c r="D221" s="1">
        <f t="shared" si="15"/>
        <v>42688</v>
      </c>
      <c r="E221" s="1">
        <f t="shared" si="16"/>
        <v>41.6875</v>
      </c>
    </row>
    <row r="222" spans="3:5" x14ac:dyDescent="0.25">
      <c r="C222" s="1">
        <f>32311</f>
        <v>32311</v>
      </c>
      <c r="D222" s="1">
        <f t="shared" si="15"/>
        <v>42688</v>
      </c>
      <c r="E222" s="1">
        <f t="shared" si="16"/>
        <v>41.6875</v>
      </c>
    </row>
    <row r="223" spans="3:5" x14ac:dyDescent="0.25">
      <c r="C223" s="1">
        <f>32452</f>
        <v>32452</v>
      </c>
      <c r="D223" s="1">
        <f t="shared" si="15"/>
        <v>42688</v>
      </c>
      <c r="E223" s="1">
        <f t="shared" si="16"/>
        <v>41.6875</v>
      </c>
    </row>
    <row r="224" spans="3:5" x14ac:dyDescent="0.25">
      <c r="C224" s="1">
        <f>32589</f>
        <v>32589</v>
      </c>
      <c r="D224" s="1">
        <f t="shared" si="15"/>
        <v>42688</v>
      </c>
      <c r="E224" s="1">
        <f t="shared" si="16"/>
        <v>41.6875</v>
      </c>
    </row>
    <row r="225" spans="3:5" x14ac:dyDescent="0.25">
      <c r="C225" s="1">
        <f>32739</f>
        <v>32739</v>
      </c>
      <c r="D225" s="1">
        <f t="shared" si="15"/>
        <v>42688</v>
      </c>
      <c r="E225" s="1">
        <f t="shared" si="16"/>
        <v>41.6875</v>
      </c>
    </row>
    <row r="226" spans="3:5" x14ac:dyDescent="0.25">
      <c r="C226" s="1">
        <f>32876</f>
        <v>32876</v>
      </c>
      <c r="D226" s="1">
        <f t="shared" si="15"/>
        <v>42688</v>
      </c>
      <c r="E226" s="1">
        <f t="shared" si="16"/>
        <v>41.6875</v>
      </c>
    </row>
    <row r="227" spans="3:5" x14ac:dyDescent="0.25">
      <c r="C227" s="1">
        <f>33049</f>
        <v>33049</v>
      </c>
      <c r="D227" s="1">
        <f t="shared" si="15"/>
        <v>42688</v>
      </c>
      <c r="E227" s="1">
        <f t="shared" si="16"/>
        <v>41.6875</v>
      </c>
    </row>
    <row r="228" spans="3:5" x14ac:dyDescent="0.25">
      <c r="C228" s="1">
        <f>33229</f>
        <v>33229</v>
      </c>
      <c r="D228" s="1">
        <f>42712</f>
        <v>42712</v>
      </c>
      <c r="E228" s="1">
        <f>41.7109375</f>
        <v>41.7109375</v>
      </c>
    </row>
    <row r="229" spans="3:5" x14ac:dyDescent="0.25">
      <c r="C229" s="1">
        <f>33359</f>
        <v>33359</v>
      </c>
      <c r="D229" s="1">
        <f t="shared" ref="D229:D240" si="17">42716</f>
        <v>42716</v>
      </c>
      <c r="E229" s="1">
        <f t="shared" ref="E229:E240" si="18">41.71484375</f>
        <v>41.71484375</v>
      </c>
    </row>
    <row r="230" spans="3:5" x14ac:dyDescent="0.25">
      <c r="C230" s="1">
        <f>33495</f>
        <v>33495</v>
      </c>
      <c r="D230" s="1">
        <f t="shared" si="17"/>
        <v>42716</v>
      </c>
      <c r="E230" s="1">
        <f t="shared" si="18"/>
        <v>41.71484375</v>
      </c>
    </row>
    <row r="231" spans="3:5" x14ac:dyDescent="0.25">
      <c r="C231" s="1">
        <f>33626</f>
        <v>33626</v>
      </c>
      <c r="D231" s="1">
        <f t="shared" si="17"/>
        <v>42716</v>
      </c>
      <c r="E231" s="1">
        <f t="shared" si="18"/>
        <v>41.71484375</v>
      </c>
    </row>
    <row r="232" spans="3:5" x14ac:dyDescent="0.25">
      <c r="C232" s="1">
        <f>33756</f>
        <v>33756</v>
      </c>
      <c r="D232" s="1">
        <f t="shared" si="17"/>
        <v>42716</v>
      </c>
      <c r="E232" s="1">
        <f t="shared" si="18"/>
        <v>41.71484375</v>
      </c>
    </row>
    <row r="233" spans="3:5" x14ac:dyDescent="0.25">
      <c r="C233" s="1">
        <f>33908</f>
        <v>33908</v>
      </c>
      <c r="D233" s="1">
        <f t="shared" si="17"/>
        <v>42716</v>
      </c>
      <c r="E233" s="1">
        <f t="shared" si="18"/>
        <v>41.71484375</v>
      </c>
    </row>
    <row r="234" spans="3:5" x14ac:dyDescent="0.25">
      <c r="C234" s="1">
        <f>34037</f>
        <v>34037</v>
      </c>
      <c r="D234" s="1">
        <f t="shared" si="17"/>
        <v>42716</v>
      </c>
      <c r="E234" s="1">
        <f t="shared" si="18"/>
        <v>41.71484375</v>
      </c>
    </row>
    <row r="235" spans="3:5" x14ac:dyDescent="0.25">
      <c r="C235" s="1">
        <f>34165</f>
        <v>34165</v>
      </c>
      <c r="D235" s="1">
        <f t="shared" si="17"/>
        <v>42716</v>
      </c>
      <c r="E235" s="1">
        <f t="shared" si="18"/>
        <v>41.71484375</v>
      </c>
    </row>
    <row r="236" spans="3:5" x14ac:dyDescent="0.25">
      <c r="C236" s="1">
        <f>34298</f>
        <v>34298</v>
      </c>
      <c r="D236" s="1">
        <f t="shared" si="17"/>
        <v>42716</v>
      </c>
      <c r="E236" s="1">
        <f t="shared" si="18"/>
        <v>41.71484375</v>
      </c>
    </row>
    <row r="237" spans="3:5" x14ac:dyDescent="0.25">
      <c r="C237" s="1">
        <f>34428</f>
        <v>34428</v>
      </c>
      <c r="D237" s="1">
        <f t="shared" si="17"/>
        <v>42716</v>
      </c>
      <c r="E237" s="1">
        <f t="shared" si="18"/>
        <v>41.71484375</v>
      </c>
    </row>
    <row r="238" spans="3:5" x14ac:dyDescent="0.25">
      <c r="C238" s="1">
        <f>34561</f>
        <v>34561</v>
      </c>
      <c r="D238" s="1">
        <f t="shared" si="17"/>
        <v>42716</v>
      </c>
      <c r="E238" s="1">
        <f t="shared" si="18"/>
        <v>41.71484375</v>
      </c>
    </row>
    <row r="239" spans="3:5" x14ac:dyDescent="0.25">
      <c r="C239" s="1">
        <f>34711</f>
        <v>34711</v>
      </c>
      <c r="D239" s="1">
        <f t="shared" si="17"/>
        <v>42716</v>
      </c>
      <c r="E239" s="1">
        <f t="shared" si="18"/>
        <v>41.71484375</v>
      </c>
    </row>
    <row r="240" spans="3:5" x14ac:dyDescent="0.25">
      <c r="C240" s="1">
        <f>34887</f>
        <v>34887</v>
      </c>
      <c r="D240" s="1">
        <f t="shared" si="17"/>
        <v>42716</v>
      </c>
      <c r="E240" s="1">
        <f t="shared" si="18"/>
        <v>41.71484375</v>
      </c>
    </row>
    <row r="241" spans="3:5" x14ac:dyDescent="0.25">
      <c r="C241" s="1">
        <f>35036</f>
        <v>35036</v>
      </c>
      <c r="D241" s="1">
        <f>42740</f>
        <v>42740</v>
      </c>
      <c r="E241" s="1">
        <f>41.73828125</f>
        <v>41.73828125</v>
      </c>
    </row>
    <row r="242" spans="3:5" x14ac:dyDescent="0.25">
      <c r="C242" s="1">
        <f>35188</f>
        <v>35188</v>
      </c>
      <c r="D242" s="1">
        <f>42740</f>
        <v>42740</v>
      </c>
      <c r="E242" s="1">
        <f>41.73828125</f>
        <v>41.73828125</v>
      </c>
    </row>
    <row r="243" spans="3:5" x14ac:dyDescent="0.25">
      <c r="C243" s="1">
        <f>35341</f>
        <v>35341</v>
      </c>
      <c r="D243" s="1">
        <f>42740</f>
        <v>42740</v>
      </c>
      <c r="E243" s="1">
        <f>41.73828125</f>
        <v>41.73828125</v>
      </c>
    </row>
    <row r="244" spans="3:5" x14ac:dyDescent="0.25">
      <c r="C244" s="1">
        <f>35488</f>
        <v>35488</v>
      </c>
      <c r="D244" s="1">
        <f>42740</f>
        <v>42740</v>
      </c>
      <c r="E244" s="1">
        <f>41.73828125</f>
        <v>41.73828125</v>
      </c>
    </row>
    <row r="245" spans="3:5" x14ac:dyDescent="0.25">
      <c r="C245" s="1">
        <f>35626</f>
        <v>35626</v>
      </c>
      <c r="D245" s="1">
        <f>42740</f>
        <v>42740</v>
      </c>
      <c r="E245" s="1">
        <f>41.73828125</f>
        <v>41.73828125</v>
      </c>
    </row>
    <row r="246" spans="3:5" x14ac:dyDescent="0.25">
      <c r="C246" s="1">
        <f>35780</f>
        <v>35780</v>
      </c>
      <c r="D246" s="1">
        <f>42743</f>
        <v>42743</v>
      </c>
      <c r="E246" s="1">
        <f>41.7412109375</f>
        <v>41.7412109375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2016-01-08T15:23:43Z</dcterms:modified>
</cp:coreProperties>
</file>