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jQueryMobile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H13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I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<sst xmlns="http://schemas.openxmlformats.org/spreadsheetml/2006/main" count="9" uniqueCount="9">
  <si>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</si>
  <si>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</si>
  <si>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</si>
  <si>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</si>
  <si>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292(117x)</t>
  </si>
  <si>
    <t>AVERAGE: 146(235x)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</si>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</sst>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Sheet1!$A$2:$A$118</c:f>
              <c:numCache>
                <c:formatCode>General</c:formatCode>
                <c:ptCount val="117"/>
                <c:pt idx="0">
                  <c:v>318</c:v>
                </c:pt>
                <c:pt idx="1">
                  <c:v>655</c:v>
                </c:pt>
                <c:pt idx="2">
                  <c:v>943</c:v>
                </c:pt>
                <c:pt idx="3">
                  <c:v>1226</c:v>
                </c:pt>
                <c:pt idx="4">
                  <c:v>1505</c:v>
                </c:pt>
                <c:pt idx="5">
                  <c:v>1803</c:v>
                </c:pt>
                <c:pt idx="6">
                  <c:v>2095</c:v>
                </c:pt>
                <c:pt idx="7">
                  <c:v>2370</c:v>
                </c:pt>
                <c:pt idx="8">
                  <c:v>2654</c:v>
                </c:pt>
                <c:pt idx="9">
                  <c:v>2938</c:v>
                </c:pt>
                <c:pt idx="10">
                  <c:v>3213</c:v>
                </c:pt>
                <c:pt idx="11">
                  <c:v>3518</c:v>
                </c:pt>
                <c:pt idx="12">
                  <c:v>3828</c:v>
                </c:pt>
                <c:pt idx="13">
                  <c:v>4141</c:v>
                </c:pt>
                <c:pt idx="14">
                  <c:v>4452</c:v>
                </c:pt>
                <c:pt idx="15">
                  <c:v>4756</c:v>
                </c:pt>
                <c:pt idx="16">
                  <c:v>5072</c:v>
                </c:pt>
                <c:pt idx="17">
                  <c:v>5401</c:v>
                </c:pt>
                <c:pt idx="18">
                  <c:v>5719</c:v>
                </c:pt>
                <c:pt idx="19">
                  <c:v>6049</c:v>
                </c:pt>
                <c:pt idx="20">
                  <c:v>6355</c:v>
                </c:pt>
                <c:pt idx="21">
                  <c:v>6661</c:v>
                </c:pt>
                <c:pt idx="22">
                  <c:v>6944</c:v>
                </c:pt>
                <c:pt idx="23">
                  <c:v>7238</c:v>
                </c:pt>
                <c:pt idx="24">
                  <c:v>7543</c:v>
                </c:pt>
                <c:pt idx="25">
                  <c:v>7823</c:v>
                </c:pt>
                <c:pt idx="26">
                  <c:v>8115</c:v>
                </c:pt>
                <c:pt idx="27">
                  <c:v>8394</c:v>
                </c:pt>
                <c:pt idx="28">
                  <c:v>8673</c:v>
                </c:pt>
                <c:pt idx="29">
                  <c:v>8987</c:v>
                </c:pt>
                <c:pt idx="30">
                  <c:v>9261</c:v>
                </c:pt>
                <c:pt idx="31">
                  <c:v>9548</c:v>
                </c:pt>
                <c:pt idx="32">
                  <c:v>9827</c:v>
                </c:pt>
                <c:pt idx="33">
                  <c:v>10130</c:v>
                </c:pt>
                <c:pt idx="34">
                  <c:v>10414</c:v>
                </c:pt>
                <c:pt idx="35">
                  <c:v>10697</c:v>
                </c:pt>
                <c:pt idx="36">
                  <c:v>10991</c:v>
                </c:pt>
                <c:pt idx="37">
                  <c:v>11298</c:v>
                </c:pt>
                <c:pt idx="38">
                  <c:v>11584</c:v>
                </c:pt>
                <c:pt idx="39">
                  <c:v>11857</c:v>
                </c:pt>
                <c:pt idx="40">
                  <c:v>12133</c:v>
                </c:pt>
                <c:pt idx="41">
                  <c:v>12407</c:v>
                </c:pt>
                <c:pt idx="42">
                  <c:v>12699</c:v>
                </c:pt>
                <c:pt idx="43">
                  <c:v>12984</c:v>
                </c:pt>
                <c:pt idx="44">
                  <c:v>13283</c:v>
                </c:pt>
                <c:pt idx="45">
                  <c:v>13578</c:v>
                </c:pt>
                <c:pt idx="46">
                  <c:v>13919</c:v>
                </c:pt>
                <c:pt idx="47">
                  <c:v>14226</c:v>
                </c:pt>
                <c:pt idx="48">
                  <c:v>14521</c:v>
                </c:pt>
                <c:pt idx="49">
                  <c:v>14808</c:v>
                </c:pt>
                <c:pt idx="50">
                  <c:v>15101</c:v>
                </c:pt>
                <c:pt idx="51">
                  <c:v>15459</c:v>
                </c:pt>
                <c:pt idx="52">
                  <c:v>15750</c:v>
                </c:pt>
                <c:pt idx="53">
                  <c:v>16053</c:v>
                </c:pt>
                <c:pt idx="54">
                  <c:v>16408</c:v>
                </c:pt>
                <c:pt idx="55">
                  <c:v>16701</c:v>
                </c:pt>
                <c:pt idx="56">
                  <c:v>17021</c:v>
                </c:pt>
                <c:pt idx="57">
                  <c:v>17309</c:v>
                </c:pt>
                <c:pt idx="58">
                  <c:v>17589</c:v>
                </c:pt>
                <c:pt idx="59">
                  <c:v>17876</c:v>
                </c:pt>
                <c:pt idx="60">
                  <c:v>18170</c:v>
                </c:pt>
                <c:pt idx="61">
                  <c:v>18447</c:v>
                </c:pt>
                <c:pt idx="62">
                  <c:v>18750</c:v>
                </c:pt>
                <c:pt idx="63">
                  <c:v>19075</c:v>
                </c:pt>
                <c:pt idx="64">
                  <c:v>19385</c:v>
                </c:pt>
                <c:pt idx="65">
                  <c:v>19721</c:v>
                </c:pt>
                <c:pt idx="66">
                  <c:v>20056</c:v>
                </c:pt>
                <c:pt idx="67">
                  <c:v>20372</c:v>
                </c:pt>
                <c:pt idx="68">
                  <c:v>20663</c:v>
                </c:pt>
                <c:pt idx="69">
                  <c:v>20954</c:v>
                </c:pt>
                <c:pt idx="70">
                  <c:v>21233</c:v>
                </c:pt>
                <c:pt idx="71">
                  <c:v>21536</c:v>
                </c:pt>
                <c:pt idx="72">
                  <c:v>21839</c:v>
                </c:pt>
                <c:pt idx="73">
                  <c:v>22137</c:v>
                </c:pt>
                <c:pt idx="74">
                  <c:v>22443</c:v>
                </c:pt>
                <c:pt idx="75">
                  <c:v>22730</c:v>
                </c:pt>
                <c:pt idx="76">
                  <c:v>23005</c:v>
                </c:pt>
                <c:pt idx="77">
                  <c:v>23273</c:v>
                </c:pt>
                <c:pt idx="78">
                  <c:v>23541</c:v>
                </c:pt>
                <c:pt idx="79">
                  <c:v>23840</c:v>
                </c:pt>
                <c:pt idx="80">
                  <c:v>24131</c:v>
                </c:pt>
                <c:pt idx="81">
                  <c:v>24399</c:v>
                </c:pt>
                <c:pt idx="82">
                  <c:v>24701</c:v>
                </c:pt>
                <c:pt idx="83">
                  <c:v>25030</c:v>
                </c:pt>
                <c:pt idx="84">
                  <c:v>25345</c:v>
                </c:pt>
                <c:pt idx="85">
                  <c:v>25664</c:v>
                </c:pt>
                <c:pt idx="86">
                  <c:v>25972</c:v>
                </c:pt>
                <c:pt idx="87">
                  <c:v>26317</c:v>
                </c:pt>
                <c:pt idx="88">
                  <c:v>26616</c:v>
                </c:pt>
                <c:pt idx="89">
                  <c:v>26894</c:v>
                </c:pt>
                <c:pt idx="90">
                  <c:v>27178</c:v>
                </c:pt>
                <c:pt idx="91">
                  <c:v>27458</c:v>
                </c:pt>
                <c:pt idx="92">
                  <c:v>27736</c:v>
                </c:pt>
                <c:pt idx="93">
                  <c:v>28009</c:v>
                </c:pt>
                <c:pt idx="94">
                  <c:v>28296</c:v>
                </c:pt>
                <c:pt idx="95">
                  <c:v>28584</c:v>
                </c:pt>
                <c:pt idx="96">
                  <c:v>28861</c:v>
                </c:pt>
                <c:pt idx="97">
                  <c:v>29159</c:v>
                </c:pt>
                <c:pt idx="98">
                  <c:v>29465</c:v>
                </c:pt>
                <c:pt idx="99">
                  <c:v>29748</c:v>
                </c:pt>
                <c:pt idx="100">
                  <c:v>30050</c:v>
                </c:pt>
                <c:pt idx="101">
                  <c:v>30349</c:v>
                </c:pt>
                <c:pt idx="102">
                  <c:v>30610</c:v>
                </c:pt>
                <c:pt idx="103">
                  <c:v>30888</c:v>
                </c:pt>
                <c:pt idx="104">
                  <c:v>31172</c:v>
                </c:pt>
                <c:pt idx="105">
                  <c:v>31434</c:v>
                </c:pt>
                <c:pt idx="106">
                  <c:v>31692</c:v>
                </c:pt>
                <c:pt idx="107">
                  <c:v>31959</c:v>
                </c:pt>
                <c:pt idx="108">
                  <c:v>32262</c:v>
                </c:pt>
                <c:pt idx="109">
                  <c:v>32543</c:v>
                </c:pt>
                <c:pt idx="110">
                  <c:v>32816</c:v>
                </c:pt>
                <c:pt idx="111">
                  <c:v>33104</c:v>
                </c:pt>
                <c:pt idx="112">
                  <c:v>33398</c:v>
                </c:pt>
                <c:pt idx="113">
                  <c:v>33711</c:v>
                </c:pt>
                <c:pt idx="114">
                  <c:v>34005</c:v>
                </c:pt>
                <c:pt idx="115">
                  <c:v>34299</c:v>
                </c:pt>
                <c:pt idx="116">
                  <c:v>34593</c:v>
                </c:pt>
              </c:numCache>
            </c:numRef>
          </c:cat>
          <c:val>
            <c:numRef>
              <c:f>Sheet1!$B$2:$B$118</c:f>
              <c:numCache>
                <c:formatCode>General</c:formatCode>
                <c:ptCount val="117"/>
                <c:pt idx="0">
                  <c:v>0</c:v>
                </c:pt>
                <c:pt idx="1">
                  <c:v>21</c:v>
                </c:pt>
                <c:pt idx="2">
                  <c:v>23</c:v>
                </c:pt>
                <c:pt idx="3">
                  <c:v>30</c:v>
                </c:pt>
                <c:pt idx="4">
                  <c:v>26</c:v>
                </c:pt>
                <c:pt idx="5">
                  <c:v>34</c:v>
                </c:pt>
                <c:pt idx="6">
                  <c:v>29</c:v>
                </c:pt>
                <c:pt idx="7">
                  <c:v>24</c:v>
                </c:pt>
                <c:pt idx="8">
                  <c:v>29</c:v>
                </c:pt>
                <c:pt idx="9">
                  <c:v>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  <c:pt idx="21">
                  <c:v>36</c:v>
                </c:pt>
                <c:pt idx="22">
                  <c:v>26</c:v>
                </c:pt>
                <c:pt idx="23">
                  <c:v>19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14</c:v>
                </c:pt>
                <c:pt idx="29">
                  <c:v>26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</c:v>
                </c:pt>
                <c:pt idx="50">
                  <c:v>18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843920"/>
        <c:axId val="1517837936"/>
      </c:lineChart>
      <c:catAx>
        <c:axId val="151784392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517837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783793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51784392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Sheet1!$C$2:$C$236</c:f>
              <c:numCache>
                <c:formatCode>General</c:formatCode>
                <c:ptCount val="235"/>
                <c:pt idx="0">
                  <c:v>374</c:v>
                </c:pt>
                <c:pt idx="1">
                  <c:v>549</c:v>
                </c:pt>
                <c:pt idx="2">
                  <c:v>708</c:v>
                </c:pt>
                <c:pt idx="3">
                  <c:v>861</c:v>
                </c:pt>
                <c:pt idx="4">
                  <c:v>1098</c:v>
                </c:pt>
                <c:pt idx="5">
                  <c:v>1243</c:v>
                </c:pt>
                <c:pt idx="6">
                  <c:v>1376</c:v>
                </c:pt>
                <c:pt idx="7">
                  <c:v>1505</c:v>
                </c:pt>
                <c:pt idx="8">
                  <c:v>1644</c:v>
                </c:pt>
                <c:pt idx="9">
                  <c:v>1794</c:v>
                </c:pt>
                <c:pt idx="10">
                  <c:v>1934</c:v>
                </c:pt>
                <c:pt idx="11">
                  <c:v>2076</c:v>
                </c:pt>
                <c:pt idx="12">
                  <c:v>2215</c:v>
                </c:pt>
                <c:pt idx="13">
                  <c:v>2344</c:v>
                </c:pt>
                <c:pt idx="14">
                  <c:v>2516</c:v>
                </c:pt>
                <c:pt idx="15">
                  <c:v>2688</c:v>
                </c:pt>
                <c:pt idx="16">
                  <c:v>2821</c:v>
                </c:pt>
                <c:pt idx="17">
                  <c:v>2952</c:v>
                </c:pt>
                <c:pt idx="18">
                  <c:v>3081</c:v>
                </c:pt>
                <c:pt idx="19">
                  <c:v>3208</c:v>
                </c:pt>
                <c:pt idx="20">
                  <c:v>3350</c:v>
                </c:pt>
                <c:pt idx="21">
                  <c:v>3505</c:v>
                </c:pt>
                <c:pt idx="22">
                  <c:v>3654</c:v>
                </c:pt>
                <c:pt idx="23">
                  <c:v>3807</c:v>
                </c:pt>
                <c:pt idx="24">
                  <c:v>3972</c:v>
                </c:pt>
                <c:pt idx="25">
                  <c:v>4116</c:v>
                </c:pt>
                <c:pt idx="26">
                  <c:v>4265</c:v>
                </c:pt>
                <c:pt idx="27">
                  <c:v>4409</c:v>
                </c:pt>
                <c:pt idx="28">
                  <c:v>4554</c:v>
                </c:pt>
                <c:pt idx="29">
                  <c:v>4696</c:v>
                </c:pt>
                <c:pt idx="30">
                  <c:v>4857</c:v>
                </c:pt>
                <c:pt idx="31">
                  <c:v>5002</c:v>
                </c:pt>
                <c:pt idx="32">
                  <c:v>5159</c:v>
                </c:pt>
                <c:pt idx="33">
                  <c:v>5308</c:v>
                </c:pt>
                <c:pt idx="34">
                  <c:v>5468</c:v>
                </c:pt>
                <c:pt idx="35">
                  <c:v>5638</c:v>
                </c:pt>
                <c:pt idx="36">
                  <c:v>5834</c:v>
                </c:pt>
                <c:pt idx="37">
                  <c:v>5986</c:v>
                </c:pt>
                <c:pt idx="38">
                  <c:v>6166</c:v>
                </c:pt>
                <c:pt idx="39">
                  <c:v>6296</c:v>
                </c:pt>
                <c:pt idx="40">
                  <c:v>6457</c:v>
                </c:pt>
                <c:pt idx="41">
                  <c:v>6656</c:v>
                </c:pt>
                <c:pt idx="42">
                  <c:v>6794</c:v>
                </c:pt>
                <c:pt idx="43">
                  <c:v>6933</c:v>
                </c:pt>
                <c:pt idx="44">
                  <c:v>7114</c:v>
                </c:pt>
                <c:pt idx="45">
                  <c:v>7281</c:v>
                </c:pt>
                <c:pt idx="46">
                  <c:v>7419</c:v>
                </c:pt>
                <c:pt idx="47">
                  <c:v>7552</c:v>
                </c:pt>
                <c:pt idx="48">
                  <c:v>7682</c:v>
                </c:pt>
                <c:pt idx="49">
                  <c:v>7819</c:v>
                </c:pt>
                <c:pt idx="50">
                  <c:v>7960</c:v>
                </c:pt>
                <c:pt idx="51">
                  <c:v>8121</c:v>
                </c:pt>
                <c:pt idx="52">
                  <c:v>8251</c:v>
                </c:pt>
                <c:pt idx="53">
                  <c:v>8401</c:v>
                </c:pt>
                <c:pt idx="54">
                  <c:v>8531</c:v>
                </c:pt>
                <c:pt idx="55">
                  <c:v>8663</c:v>
                </c:pt>
                <c:pt idx="56">
                  <c:v>8812</c:v>
                </c:pt>
                <c:pt idx="57">
                  <c:v>8995</c:v>
                </c:pt>
                <c:pt idx="58">
                  <c:v>9124</c:v>
                </c:pt>
                <c:pt idx="59">
                  <c:v>9254</c:v>
                </c:pt>
                <c:pt idx="60">
                  <c:v>9399</c:v>
                </c:pt>
                <c:pt idx="61">
                  <c:v>9537</c:v>
                </c:pt>
                <c:pt idx="62">
                  <c:v>9681</c:v>
                </c:pt>
                <c:pt idx="63">
                  <c:v>9822</c:v>
                </c:pt>
                <c:pt idx="64">
                  <c:v>9971</c:v>
                </c:pt>
                <c:pt idx="65">
                  <c:v>10117</c:v>
                </c:pt>
                <c:pt idx="66">
                  <c:v>10259</c:v>
                </c:pt>
                <c:pt idx="67">
                  <c:v>10399</c:v>
                </c:pt>
                <c:pt idx="68">
                  <c:v>10541</c:v>
                </c:pt>
                <c:pt idx="69">
                  <c:v>10683</c:v>
                </c:pt>
                <c:pt idx="70">
                  <c:v>10828</c:v>
                </c:pt>
                <c:pt idx="71">
                  <c:v>10968</c:v>
                </c:pt>
                <c:pt idx="72">
                  <c:v>11156</c:v>
                </c:pt>
                <c:pt idx="73">
                  <c:v>11297</c:v>
                </c:pt>
                <c:pt idx="74">
                  <c:v>11439</c:v>
                </c:pt>
                <c:pt idx="75">
                  <c:v>11593</c:v>
                </c:pt>
                <c:pt idx="76">
                  <c:v>11729</c:v>
                </c:pt>
                <c:pt idx="77">
                  <c:v>11861</c:v>
                </c:pt>
                <c:pt idx="78">
                  <c:v>12005</c:v>
                </c:pt>
                <c:pt idx="79">
                  <c:v>12147</c:v>
                </c:pt>
                <c:pt idx="80">
                  <c:v>12286</c:v>
                </c:pt>
                <c:pt idx="81">
                  <c:v>12431</c:v>
                </c:pt>
                <c:pt idx="82">
                  <c:v>12568</c:v>
                </c:pt>
                <c:pt idx="83">
                  <c:v>12711</c:v>
                </c:pt>
                <c:pt idx="84">
                  <c:v>12846</c:v>
                </c:pt>
                <c:pt idx="85">
                  <c:v>12980</c:v>
                </c:pt>
                <c:pt idx="86">
                  <c:v>13113</c:v>
                </c:pt>
                <c:pt idx="87">
                  <c:v>13236</c:v>
                </c:pt>
                <c:pt idx="88">
                  <c:v>13370</c:v>
                </c:pt>
                <c:pt idx="89">
                  <c:v>13505</c:v>
                </c:pt>
                <c:pt idx="90">
                  <c:v>13643</c:v>
                </c:pt>
                <c:pt idx="91">
                  <c:v>13803</c:v>
                </c:pt>
                <c:pt idx="92">
                  <c:v>13965</c:v>
                </c:pt>
                <c:pt idx="93">
                  <c:v>14158</c:v>
                </c:pt>
                <c:pt idx="94">
                  <c:v>14300</c:v>
                </c:pt>
                <c:pt idx="95">
                  <c:v>14454</c:v>
                </c:pt>
                <c:pt idx="96">
                  <c:v>14598</c:v>
                </c:pt>
                <c:pt idx="97">
                  <c:v>14740</c:v>
                </c:pt>
                <c:pt idx="98">
                  <c:v>14891</c:v>
                </c:pt>
                <c:pt idx="99">
                  <c:v>15073</c:v>
                </c:pt>
                <c:pt idx="100">
                  <c:v>15243</c:v>
                </c:pt>
                <c:pt idx="101">
                  <c:v>15375</c:v>
                </c:pt>
                <c:pt idx="102">
                  <c:v>15530</c:v>
                </c:pt>
                <c:pt idx="103">
                  <c:v>15658</c:v>
                </c:pt>
                <c:pt idx="104">
                  <c:v>15860</c:v>
                </c:pt>
                <c:pt idx="105">
                  <c:v>16009</c:v>
                </c:pt>
                <c:pt idx="106">
                  <c:v>16166</c:v>
                </c:pt>
                <c:pt idx="107">
                  <c:v>16297</c:v>
                </c:pt>
                <c:pt idx="108">
                  <c:v>16431</c:v>
                </c:pt>
                <c:pt idx="109">
                  <c:v>16563</c:v>
                </c:pt>
                <c:pt idx="110">
                  <c:v>16698</c:v>
                </c:pt>
                <c:pt idx="111">
                  <c:v>16835</c:v>
                </c:pt>
                <c:pt idx="112">
                  <c:v>16982</c:v>
                </c:pt>
                <c:pt idx="113">
                  <c:v>17142</c:v>
                </c:pt>
                <c:pt idx="114">
                  <c:v>17274</c:v>
                </c:pt>
                <c:pt idx="115">
                  <c:v>17412</c:v>
                </c:pt>
                <c:pt idx="116">
                  <c:v>17557</c:v>
                </c:pt>
                <c:pt idx="117">
                  <c:v>17711</c:v>
                </c:pt>
                <c:pt idx="118">
                  <c:v>17859</c:v>
                </c:pt>
                <c:pt idx="119">
                  <c:v>18014</c:v>
                </c:pt>
                <c:pt idx="120">
                  <c:v>18145</c:v>
                </c:pt>
                <c:pt idx="121">
                  <c:v>18274</c:v>
                </c:pt>
                <c:pt idx="122">
                  <c:v>18407</c:v>
                </c:pt>
                <c:pt idx="123">
                  <c:v>18565</c:v>
                </c:pt>
                <c:pt idx="124">
                  <c:v>18716</c:v>
                </c:pt>
                <c:pt idx="125">
                  <c:v>18916</c:v>
                </c:pt>
                <c:pt idx="126">
                  <c:v>19074</c:v>
                </c:pt>
                <c:pt idx="127">
                  <c:v>19223</c:v>
                </c:pt>
                <c:pt idx="128">
                  <c:v>19379</c:v>
                </c:pt>
                <c:pt idx="129">
                  <c:v>19535</c:v>
                </c:pt>
                <c:pt idx="130">
                  <c:v>19697</c:v>
                </c:pt>
                <c:pt idx="131">
                  <c:v>19892</c:v>
                </c:pt>
                <c:pt idx="132">
                  <c:v>20039</c:v>
                </c:pt>
                <c:pt idx="133">
                  <c:v>20198</c:v>
                </c:pt>
                <c:pt idx="134">
                  <c:v>20387</c:v>
                </c:pt>
                <c:pt idx="135">
                  <c:v>20542</c:v>
                </c:pt>
                <c:pt idx="136">
                  <c:v>20735</c:v>
                </c:pt>
                <c:pt idx="137">
                  <c:v>20870</c:v>
                </c:pt>
                <c:pt idx="138">
                  <c:v>21011</c:v>
                </c:pt>
                <c:pt idx="139">
                  <c:v>21139</c:v>
                </c:pt>
                <c:pt idx="140">
                  <c:v>21273</c:v>
                </c:pt>
                <c:pt idx="141">
                  <c:v>21409</c:v>
                </c:pt>
                <c:pt idx="142">
                  <c:v>21545</c:v>
                </c:pt>
                <c:pt idx="143">
                  <c:v>21693</c:v>
                </c:pt>
                <c:pt idx="144">
                  <c:v>21858</c:v>
                </c:pt>
                <c:pt idx="145">
                  <c:v>22012</c:v>
                </c:pt>
                <c:pt idx="146">
                  <c:v>22161</c:v>
                </c:pt>
                <c:pt idx="147">
                  <c:v>22299</c:v>
                </c:pt>
                <c:pt idx="148">
                  <c:v>22440</c:v>
                </c:pt>
                <c:pt idx="149">
                  <c:v>22582</c:v>
                </c:pt>
                <c:pt idx="150">
                  <c:v>22712</c:v>
                </c:pt>
                <c:pt idx="151">
                  <c:v>22850</c:v>
                </c:pt>
                <c:pt idx="152">
                  <c:v>22978</c:v>
                </c:pt>
                <c:pt idx="153">
                  <c:v>23122</c:v>
                </c:pt>
                <c:pt idx="154">
                  <c:v>23258</c:v>
                </c:pt>
                <c:pt idx="155">
                  <c:v>23394</c:v>
                </c:pt>
                <c:pt idx="156">
                  <c:v>23530</c:v>
                </c:pt>
                <c:pt idx="157">
                  <c:v>23692</c:v>
                </c:pt>
                <c:pt idx="158">
                  <c:v>23825</c:v>
                </c:pt>
                <c:pt idx="159">
                  <c:v>23978</c:v>
                </c:pt>
                <c:pt idx="160">
                  <c:v>24113</c:v>
                </c:pt>
                <c:pt idx="161">
                  <c:v>24251</c:v>
                </c:pt>
                <c:pt idx="162">
                  <c:v>24389</c:v>
                </c:pt>
                <c:pt idx="163">
                  <c:v>24536</c:v>
                </c:pt>
                <c:pt idx="164">
                  <c:v>24708</c:v>
                </c:pt>
                <c:pt idx="165">
                  <c:v>24866</c:v>
                </c:pt>
                <c:pt idx="166">
                  <c:v>25012</c:v>
                </c:pt>
                <c:pt idx="167">
                  <c:v>25173</c:v>
                </c:pt>
                <c:pt idx="168">
                  <c:v>25322</c:v>
                </c:pt>
                <c:pt idx="169">
                  <c:v>25475</c:v>
                </c:pt>
                <c:pt idx="170">
                  <c:v>25617</c:v>
                </c:pt>
                <c:pt idx="171">
                  <c:v>25773</c:v>
                </c:pt>
                <c:pt idx="172">
                  <c:v>25929</c:v>
                </c:pt>
                <c:pt idx="173">
                  <c:v>26111</c:v>
                </c:pt>
                <c:pt idx="174">
                  <c:v>26268</c:v>
                </c:pt>
                <c:pt idx="175">
                  <c:v>26420</c:v>
                </c:pt>
                <c:pt idx="176">
                  <c:v>26586</c:v>
                </c:pt>
                <c:pt idx="177">
                  <c:v>26725</c:v>
                </c:pt>
                <c:pt idx="178">
                  <c:v>26857</c:v>
                </c:pt>
                <c:pt idx="179">
                  <c:v>26990</c:v>
                </c:pt>
                <c:pt idx="180">
                  <c:v>27127</c:v>
                </c:pt>
                <c:pt idx="181">
                  <c:v>27264</c:v>
                </c:pt>
                <c:pt idx="182">
                  <c:v>27405</c:v>
                </c:pt>
                <c:pt idx="183">
                  <c:v>27540</c:v>
                </c:pt>
                <c:pt idx="184">
                  <c:v>27674</c:v>
                </c:pt>
                <c:pt idx="185">
                  <c:v>27811</c:v>
                </c:pt>
                <c:pt idx="186">
                  <c:v>27944</c:v>
                </c:pt>
                <c:pt idx="187">
                  <c:v>28081</c:v>
                </c:pt>
                <c:pt idx="188">
                  <c:v>28216</c:v>
                </c:pt>
                <c:pt idx="189">
                  <c:v>28350</c:v>
                </c:pt>
                <c:pt idx="190">
                  <c:v>28485</c:v>
                </c:pt>
                <c:pt idx="191">
                  <c:v>28619</c:v>
                </c:pt>
                <c:pt idx="192">
                  <c:v>28760</c:v>
                </c:pt>
                <c:pt idx="193">
                  <c:v>28892</c:v>
                </c:pt>
                <c:pt idx="194">
                  <c:v>29020</c:v>
                </c:pt>
                <c:pt idx="195">
                  <c:v>29162</c:v>
                </c:pt>
                <c:pt idx="196">
                  <c:v>29360</c:v>
                </c:pt>
                <c:pt idx="197">
                  <c:v>29514</c:v>
                </c:pt>
                <c:pt idx="198">
                  <c:v>29669</c:v>
                </c:pt>
                <c:pt idx="199">
                  <c:v>29806</c:v>
                </c:pt>
                <c:pt idx="200">
                  <c:v>29956</c:v>
                </c:pt>
                <c:pt idx="201">
                  <c:v>30126</c:v>
                </c:pt>
                <c:pt idx="202">
                  <c:v>30268</c:v>
                </c:pt>
                <c:pt idx="203">
                  <c:v>30418</c:v>
                </c:pt>
                <c:pt idx="204">
                  <c:v>30545</c:v>
                </c:pt>
                <c:pt idx="205">
                  <c:v>30700</c:v>
                </c:pt>
                <c:pt idx="206">
                  <c:v>30833</c:v>
                </c:pt>
                <c:pt idx="207">
                  <c:v>30975</c:v>
                </c:pt>
                <c:pt idx="208">
                  <c:v>31116</c:v>
                </c:pt>
                <c:pt idx="209">
                  <c:v>31250</c:v>
                </c:pt>
                <c:pt idx="210">
                  <c:v>31390</c:v>
                </c:pt>
                <c:pt idx="211">
                  <c:v>31535</c:v>
                </c:pt>
                <c:pt idx="212">
                  <c:v>31666</c:v>
                </c:pt>
                <c:pt idx="213">
                  <c:v>31805</c:v>
                </c:pt>
                <c:pt idx="214">
                  <c:v>31940</c:v>
                </c:pt>
                <c:pt idx="215">
                  <c:v>32081</c:v>
                </c:pt>
                <c:pt idx="216">
                  <c:v>32220</c:v>
                </c:pt>
                <c:pt idx="217">
                  <c:v>32357</c:v>
                </c:pt>
                <c:pt idx="218">
                  <c:v>32531</c:v>
                </c:pt>
                <c:pt idx="219">
                  <c:v>32687</c:v>
                </c:pt>
                <c:pt idx="220">
                  <c:v>32820</c:v>
                </c:pt>
                <c:pt idx="221">
                  <c:v>32960</c:v>
                </c:pt>
                <c:pt idx="222">
                  <c:v>33104</c:v>
                </c:pt>
                <c:pt idx="223">
                  <c:v>33244</c:v>
                </c:pt>
                <c:pt idx="224">
                  <c:v>33377</c:v>
                </c:pt>
                <c:pt idx="225">
                  <c:v>33543</c:v>
                </c:pt>
                <c:pt idx="226">
                  <c:v>33681</c:v>
                </c:pt>
                <c:pt idx="227">
                  <c:v>33823</c:v>
                </c:pt>
                <c:pt idx="228">
                  <c:v>33959</c:v>
                </c:pt>
                <c:pt idx="229">
                  <c:v>34106</c:v>
                </c:pt>
                <c:pt idx="230">
                  <c:v>34240</c:v>
                </c:pt>
                <c:pt idx="231">
                  <c:v>34385</c:v>
                </c:pt>
                <c:pt idx="232">
                  <c:v>34603</c:v>
                </c:pt>
                <c:pt idx="233">
                  <c:v>34736</c:v>
                </c:pt>
                <c:pt idx="234">
                  <c:v>34866</c:v>
                </c:pt>
              </c:numCache>
            </c:numRef>
          </c:cat>
          <c:val>
            <c:numRef>
              <c:f>Sheet1!$E$2:$E$236</c:f>
              <c:numCache>
                <c:formatCode>General</c:formatCode>
                <c:ptCount val="235"/>
                <c:pt idx="0">
                  <c:v>5.2001953125</c:v>
                </c:pt>
                <c:pt idx="1">
                  <c:v>13.224609375</c:v>
                </c:pt>
                <c:pt idx="2">
                  <c:v>19.21875</c:v>
                </c:pt>
                <c:pt idx="3">
                  <c:v>20.8564453125</c:v>
                </c:pt>
                <c:pt idx="4">
                  <c:v>24.75390625</c:v>
                </c:pt>
                <c:pt idx="5">
                  <c:v>25.9423828125</c:v>
                </c:pt>
                <c:pt idx="6">
                  <c:v>29.0947265625</c:v>
                </c:pt>
                <c:pt idx="7">
                  <c:v>27.9931640625</c:v>
                </c:pt>
                <c:pt idx="8">
                  <c:v>29.7587890625</c:v>
                </c:pt>
                <c:pt idx="9">
                  <c:v>29.5595703125</c:v>
                </c:pt>
                <c:pt idx="10">
                  <c:v>29.81640625</c:v>
                </c:pt>
                <c:pt idx="11">
                  <c:v>31.037109375</c:v>
                </c:pt>
                <c:pt idx="12">
                  <c:v>31.53125</c:v>
                </c:pt>
                <c:pt idx="13">
                  <c:v>31.9580078125</c:v>
                </c:pt>
                <c:pt idx="14">
                  <c:v>32.5859375</c:v>
                </c:pt>
                <c:pt idx="15">
                  <c:v>33.705078125</c:v>
                </c:pt>
                <c:pt idx="16">
                  <c:v>34.408203125</c:v>
                </c:pt>
                <c:pt idx="17">
                  <c:v>34.501953125</c:v>
                </c:pt>
                <c:pt idx="18">
                  <c:v>34.501953125</c:v>
                </c:pt>
                <c:pt idx="19">
                  <c:v>34.501953125</c:v>
                </c:pt>
                <c:pt idx="20">
                  <c:v>34.501953125</c:v>
                </c:pt>
                <c:pt idx="21">
                  <c:v>34.501953125</c:v>
                </c:pt>
                <c:pt idx="22">
                  <c:v>34.5029296875</c:v>
                </c:pt>
                <c:pt idx="23">
                  <c:v>34.521484375</c:v>
                </c:pt>
                <c:pt idx="24">
                  <c:v>34.5244140625</c:v>
                </c:pt>
                <c:pt idx="25">
                  <c:v>34.521484375</c:v>
                </c:pt>
                <c:pt idx="26">
                  <c:v>34.5244140625</c:v>
                </c:pt>
                <c:pt idx="27">
                  <c:v>34.521484375</c:v>
                </c:pt>
                <c:pt idx="28">
                  <c:v>34.5244140625</c:v>
                </c:pt>
                <c:pt idx="29">
                  <c:v>34.521484375</c:v>
                </c:pt>
                <c:pt idx="30">
                  <c:v>34.5244140625</c:v>
                </c:pt>
                <c:pt idx="31">
                  <c:v>34.521484375</c:v>
                </c:pt>
                <c:pt idx="32">
                  <c:v>34.521484375</c:v>
                </c:pt>
                <c:pt idx="33">
                  <c:v>34.521484375</c:v>
                </c:pt>
                <c:pt idx="34">
                  <c:v>34.521484375</c:v>
                </c:pt>
                <c:pt idx="35">
                  <c:v>34.521484375</c:v>
                </c:pt>
                <c:pt idx="36">
                  <c:v>34.5068359375</c:v>
                </c:pt>
                <c:pt idx="37">
                  <c:v>34.607421875</c:v>
                </c:pt>
                <c:pt idx="38">
                  <c:v>35.130859375</c:v>
                </c:pt>
                <c:pt idx="39">
                  <c:v>35.224609375</c:v>
                </c:pt>
                <c:pt idx="40">
                  <c:v>35.724609375</c:v>
                </c:pt>
                <c:pt idx="41">
                  <c:v>36.76171875</c:v>
                </c:pt>
                <c:pt idx="42">
                  <c:v>37.5126953125</c:v>
                </c:pt>
                <c:pt idx="43">
                  <c:v>37.7392578125</c:v>
                </c:pt>
                <c:pt idx="44">
                  <c:v>39.671875</c:v>
                </c:pt>
                <c:pt idx="45">
                  <c:v>39.9033203125</c:v>
                </c:pt>
                <c:pt idx="46">
                  <c:v>39.5439453125</c:v>
                </c:pt>
                <c:pt idx="47">
                  <c:v>39.5419921875</c:v>
                </c:pt>
                <c:pt idx="48">
                  <c:v>39.5419921875</c:v>
                </c:pt>
                <c:pt idx="49">
                  <c:v>39.541015625</c:v>
                </c:pt>
                <c:pt idx="50">
                  <c:v>39.5390625</c:v>
                </c:pt>
                <c:pt idx="51">
                  <c:v>39.5341796875</c:v>
                </c:pt>
                <c:pt idx="52">
                  <c:v>39.5341796875</c:v>
                </c:pt>
                <c:pt idx="53">
                  <c:v>39.5283203125</c:v>
                </c:pt>
                <c:pt idx="54">
                  <c:v>39.537109375</c:v>
                </c:pt>
                <c:pt idx="55">
                  <c:v>39.5546875</c:v>
                </c:pt>
                <c:pt idx="56">
                  <c:v>39.7197265625</c:v>
                </c:pt>
                <c:pt idx="57">
                  <c:v>39.7568359375</c:v>
                </c:pt>
                <c:pt idx="58">
                  <c:v>39.7607421875</c:v>
                </c:pt>
                <c:pt idx="59">
                  <c:v>39.7607421875</c:v>
                </c:pt>
                <c:pt idx="60">
                  <c:v>39.7607421875</c:v>
                </c:pt>
                <c:pt idx="61">
                  <c:v>39.7607421875</c:v>
                </c:pt>
                <c:pt idx="62">
                  <c:v>39.76171875</c:v>
                </c:pt>
                <c:pt idx="63">
                  <c:v>39.7607421875</c:v>
                </c:pt>
                <c:pt idx="64">
                  <c:v>39.76171875</c:v>
                </c:pt>
                <c:pt idx="65">
                  <c:v>39.7607421875</c:v>
                </c:pt>
                <c:pt idx="66">
                  <c:v>39.76171875</c:v>
                </c:pt>
                <c:pt idx="67">
                  <c:v>39.7607421875</c:v>
                </c:pt>
                <c:pt idx="68">
                  <c:v>39.76171875</c:v>
                </c:pt>
                <c:pt idx="69">
                  <c:v>39.7607421875</c:v>
                </c:pt>
                <c:pt idx="70">
                  <c:v>39.76171875</c:v>
                </c:pt>
                <c:pt idx="71">
                  <c:v>39.7607421875</c:v>
                </c:pt>
                <c:pt idx="72">
                  <c:v>39.7626953125</c:v>
                </c:pt>
                <c:pt idx="73">
                  <c:v>39.7607421875</c:v>
                </c:pt>
                <c:pt idx="74">
                  <c:v>39.7607421875</c:v>
                </c:pt>
                <c:pt idx="75">
                  <c:v>39.7802734375</c:v>
                </c:pt>
                <c:pt idx="76">
                  <c:v>39.8896484375</c:v>
                </c:pt>
                <c:pt idx="77">
                  <c:v>39.8896484375</c:v>
                </c:pt>
                <c:pt idx="78">
                  <c:v>39.8896484375</c:v>
                </c:pt>
                <c:pt idx="79">
                  <c:v>39.8896484375</c:v>
                </c:pt>
                <c:pt idx="80">
                  <c:v>39.8896484375</c:v>
                </c:pt>
                <c:pt idx="81">
                  <c:v>39.8896484375</c:v>
                </c:pt>
                <c:pt idx="82">
                  <c:v>39.884765625</c:v>
                </c:pt>
                <c:pt idx="83">
                  <c:v>39.884765625</c:v>
                </c:pt>
                <c:pt idx="84">
                  <c:v>39.884765625</c:v>
                </c:pt>
                <c:pt idx="85">
                  <c:v>39.884765625</c:v>
                </c:pt>
                <c:pt idx="86">
                  <c:v>39.884765625</c:v>
                </c:pt>
                <c:pt idx="87">
                  <c:v>39.8837890625</c:v>
                </c:pt>
                <c:pt idx="88">
                  <c:v>39.8857421875</c:v>
                </c:pt>
                <c:pt idx="89">
                  <c:v>39.8837890625</c:v>
                </c:pt>
                <c:pt idx="90">
                  <c:v>39.875</c:v>
                </c:pt>
                <c:pt idx="91">
                  <c:v>39.8740234375</c:v>
                </c:pt>
                <c:pt idx="92">
                  <c:v>39.8740234375</c:v>
                </c:pt>
                <c:pt idx="93">
                  <c:v>39.8720703125</c:v>
                </c:pt>
                <c:pt idx="94">
                  <c:v>39.8642578125</c:v>
                </c:pt>
                <c:pt idx="95">
                  <c:v>39.86328125</c:v>
                </c:pt>
                <c:pt idx="96">
                  <c:v>39.861328125</c:v>
                </c:pt>
                <c:pt idx="97">
                  <c:v>39.888671875</c:v>
                </c:pt>
                <c:pt idx="98">
                  <c:v>40.0849609375</c:v>
                </c:pt>
                <c:pt idx="99">
                  <c:v>40.1396484375</c:v>
                </c:pt>
                <c:pt idx="100">
                  <c:v>40.240234375</c:v>
                </c:pt>
                <c:pt idx="101">
                  <c:v>40.134765625</c:v>
                </c:pt>
                <c:pt idx="102">
                  <c:v>40.1318359375</c:v>
                </c:pt>
                <c:pt idx="103">
                  <c:v>40.12890625</c:v>
                </c:pt>
                <c:pt idx="104">
                  <c:v>40.1259765625</c:v>
                </c:pt>
                <c:pt idx="105">
                  <c:v>40.126953125</c:v>
                </c:pt>
                <c:pt idx="106">
                  <c:v>40.1123046875</c:v>
                </c:pt>
                <c:pt idx="107">
                  <c:v>40.1103515625</c:v>
                </c:pt>
                <c:pt idx="108">
                  <c:v>40.1103515625</c:v>
                </c:pt>
                <c:pt idx="109">
                  <c:v>40.1103515625</c:v>
                </c:pt>
                <c:pt idx="110">
                  <c:v>40.1103515625</c:v>
                </c:pt>
                <c:pt idx="111">
                  <c:v>40.109375</c:v>
                </c:pt>
                <c:pt idx="112">
                  <c:v>40.109375</c:v>
                </c:pt>
                <c:pt idx="113">
                  <c:v>40.111328125</c:v>
                </c:pt>
                <c:pt idx="114">
                  <c:v>40.109375</c:v>
                </c:pt>
                <c:pt idx="115">
                  <c:v>40.111328125</c:v>
                </c:pt>
                <c:pt idx="116">
                  <c:v>40.109375</c:v>
                </c:pt>
                <c:pt idx="117">
                  <c:v>40.181640625</c:v>
                </c:pt>
                <c:pt idx="118">
                  <c:v>40.20703125</c:v>
                </c:pt>
                <c:pt idx="119">
                  <c:v>40.208984375</c:v>
                </c:pt>
                <c:pt idx="120">
                  <c:v>40.20703125</c:v>
                </c:pt>
                <c:pt idx="121">
                  <c:v>40.208984375</c:v>
                </c:pt>
                <c:pt idx="122">
                  <c:v>40.20703125</c:v>
                </c:pt>
                <c:pt idx="123">
                  <c:v>40.208984375</c:v>
                </c:pt>
                <c:pt idx="124">
                  <c:v>40.20703125</c:v>
                </c:pt>
                <c:pt idx="125">
                  <c:v>40.2080078125</c:v>
                </c:pt>
                <c:pt idx="126">
                  <c:v>40.20703125</c:v>
                </c:pt>
                <c:pt idx="127">
                  <c:v>40.20703125</c:v>
                </c:pt>
                <c:pt idx="128">
                  <c:v>40.20703125</c:v>
                </c:pt>
                <c:pt idx="129">
                  <c:v>40.20703125</c:v>
                </c:pt>
                <c:pt idx="130">
                  <c:v>40.20703125</c:v>
                </c:pt>
                <c:pt idx="131">
                  <c:v>40.2080078125</c:v>
                </c:pt>
                <c:pt idx="132">
                  <c:v>40.205078125</c:v>
                </c:pt>
                <c:pt idx="133">
                  <c:v>40.2060546875</c:v>
                </c:pt>
                <c:pt idx="134">
                  <c:v>40.2021484375</c:v>
                </c:pt>
                <c:pt idx="135">
                  <c:v>40.212890625</c:v>
                </c:pt>
                <c:pt idx="136">
                  <c:v>40.7275390625</c:v>
                </c:pt>
                <c:pt idx="137">
                  <c:v>40.763671875</c:v>
                </c:pt>
                <c:pt idx="138">
                  <c:v>40.763671875</c:v>
                </c:pt>
                <c:pt idx="139">
                  <c:v>40.763671875</c:v>
                </c:pt>
                <c:pt idx="140">
                  <c:v>40.763671875</c:v>
                </c:pt>
                <c:pt idx="141">
                  <c:v>40.763671875</c:v>
                </c:pt>
                <c:pt idx="142">
                  <c:v>40.763671875</c:v>
                </c:pt>
                <c:pt idx="143">
                  <c:v>40.763671875</c:v>
                </c:pt>
                <c:pt idx="144">
                  <c:v>40.763671875</c:v>
                </c:pt>
                <c:pt idx="145">
                  <c:v>40.763671875</c:v>
                </c:pt>
                <c:pt idx="146">
                  <c:v>40.763671875</c:v>
                </c:pt>
                <c:pt idx="147">
                  <c:v>40.763671875</c:v>
                </c:pt>
                <c:pt idx="148">
                  <c:v>40.763671875</c:v>
                </c:pt>
                <c:pt idx="149">
                  <c:v>40.763671875</c:v>
                </c:pt>
                <c:pt idx="150">
                  <c:v>40.763671875</c:v>
                </c:pt>
                <c:pt idx="151">
                  <c:v>40.765625</c:v>
                </c:pt>
                <c:pt idx="152">
                  <c:v>40.763671875</c:v>
                </c:pt>
                <c:pt idx="153">
                  <c:v>40.765625</c:v>
                </c:pt>
                <c:pt idx="154">
                  <c:v>40.763671875</c:v>
                </c:pt>
                <c:pt idx="155">
                  <c:v>40.763671875</c:v>
                </c:pt>
                <c:pt idx="156">
                  <c:v>40.771484375</c:v>
                </c:pt>
                <c:pt idx="157">
                  <c:v>40.939453125</c:v>
                </c:pt>
                <c:pt idx="158">
                  <c:v>40.947265625</c:v>
                </c:pt>
                <c:pt idx="159">
                  <c:v>40.947265625</c:v>
                </c:pt>
                <c:pt idx="160">
                  <c:v>40.947265625</c:v>
                </c:pt>
                <c:pt idx="161">
                  <c:v>40.94921875</c:v>
                </c:pt>
                <c:pt idx="162">
                  <c:v>40.947265625</c:v>
                </c:pt>
                <c:pt idx="163">
                  <c:v>40.9482421875</c:v>
                </c:pt>
                <c:pt idx="164">
                  <c:v>40.947265625</c:v>
                </c:pt>
                <c:pt idx="165">
                  <c:v>40.947265625</c:v>
                </c:pt>
                <c:pt idx="166">
                  <c:v>40.947265625</c:v>
                </c:pt>
                <c:pt idx="167">
                  <c:v>40.9482421875</c:v>
                </c:pt>
                <c:pt idx="168">
                  <c:v>40.947265625</c:v>
                </c:pt>
                <c:pt idx="169">
                  <c:v>40.94921875</c:v>
                </c:pt>
                <c:pt idx="170">
                  <c:v>40.947265625</c:v>
                </c:pt>
                <c:pt idx="171">
                  <c:v>40.94921875</c:v>
                </c:pt>
                <c:pt idx="172">
                  <c:v>40.947265625</c:v>
                </c:pt>
                <c:pt idx="173">
                  <c:v>40.94921875</c:v>
                </c:pt>
                <c:pt idx="174">
                  <c:v>40.947265625</c:v>
                </c:pt>
                <c:pt idx="175">
                  <c:v>40.94921875</c:v>
                </c:pt>
                <c:pt idx="176">
                  <c:v>40.958984375</c:v>
                </c:pt>
                <c:pt idx="177">
                  <c:v>41.13671875</c:v>
                </c:pt>
                <c:pt idx="178">
                  <c:v>41.134765625</c:v>
                </c:pt>
                <c:pt idx="179">
                  <c:v>41.13671875</c:v>
                </c:pt>
                <c:pt idx="180">
                  <c:v>41.134765625</c:v>
                </c:pt>
                <c:pt idx="181">
                  <c:v>41.13671875</c:v>
                </c:pt>
                <c:pt idx="182">
                  <c:v>41.134765625</c:v>
                </c:pt>
                <c:pt idx="183">
                  <c:v>41.13671875</c:v>
                </c:pt>
                <c:pt idx="184">
                  <c:v>41.134765625</c:v>
                </c:pt>
                <c:pt idx="185">
                  <c:v>41.13671875</c:v>
                </c:pt>
                <c:pt idx="186">
                  <c:v>41.134765625</c:v>
                </c:pt>
                <c:pt idx="187">
                  <c:v>41.134765625</c:v>
                </c:pt>
                <c:pt idx="188">
                  <c:v>41.134765625</c:v>
                </c:pt>
                <c:pt idx="189">
                  <c:v>41.134765625</c:v>
                </c:pt>
                <c:pt idx="190">
                  <c:v>41.134765625</c:v>
                </c:pt>
                <c:pt idx="191">
                  <c:v>41.134765625</c:v>
                </c:pt>
                <c:pt idx="192">
                  <c:v>41.134765625</c:v>
                </c:pt>
                <c:pt idx="193">
                  <c:v>41.134765625</c:v>
                </c:pt>
                <c:pt idx="194">
                  <c:v>41.134765625</c:v>
                </c:pt>
                <c:pt idx="195">
                  <c:v>41.134765625</c:v>
                </c:pt>
                <c:pt idx="196">
                  <c:v>41.134765625</c:v>
                </c:pt>
                <c:pt idx="197">
                  <c:v>41.134765625</c:v>
                </c:pt>
                <c:pt idx="198">
                  <c:v>41.583984375</c:v>
                </c:pt>
                <c:pt idx="199">
                  <c:v>41.607421875</c:v>
                </c:pt>
                <c:pt idx="200">
                  <c:v>41.607421875</c:v>
                </c:pt>
                <c:pt idx="201">
                  <c:v>41.607421875</c:v>
                </c:pt>
                <c:pt idx="202">
                  <c:v>41.607421875</c:v>
                </c:pt>
                <c:pt idx="203">
                  <c:v>41.607421875</c:v>
                </c:pt>
                <c:pt idx="204">
                  <c:v>41.607421875</c:v>
                </c:pt>
                <c:pt idx="205">
                  <c:v>41.609375</c:v>
                </c:pt>
                <c:pt idx="206">
                  <c:v>41.607421875</c:v>
                </c:pt>
                <c:pt idx="207">
                  <c:v>41.609375</c:v>
                </c:pt>
                <c:pt idx="208">
                  <c:v>41.607421875</c:v>
                </c:pt>
                <c:pt idx="209">
                  <c:v>41.609375</c:v>
                </c:pt>
                <c:pt idx="210">
                  <c:v>41.607421875</c:v>
                </c:pt>
                <c:pt idx="211">
                  <c:v>41.609375</c:v>
                </c:pt>
                <c:pt idx="212">
                  <c:v>41.607421875</c:v>
                </c:pt>
                <c:pt idx="213">
                  <c:v>41.609375</c:v>
                </c:pt>
                <c:pt idx="214">
                  <c:v>41.607421875</c:v>
                </c:pt>
                <c:pt idx="215">
                  <c:v>41.609375</c:v>
                </c:pt>
                <c:pt idx="216">
                  <c:v>41.607421875</c:v>
                </c:pt>
                <c:pt idx="217">
                  <c:v>41.609375</c:v>
                </c:pt>
                <c:pt idx="218">
                  <c:v>41.607421875</c:v>
                </c:pt>
                <c:pt idx="219">
                  <c:v>41.6201171875</c:v>
                </c:pt>
                <c:pt idx="220">
                  <c:v>41.623046875</c:v>
                </c:pt>
                <c:pt idx="221">
                  <c:v>41.623046875</c:v>
                </c:pt>
                <c:pt idx="222">
                  <c:v>41.623046875</c:v>
                </c:pt>
                <c:pt idx="223">
                  <c:v>41.623046875</c:v>
                </c:pt>
                <c:pt idx="224">
                  <c:v>41.623046875</c:v>
                </c:pt>
                <c:pt idx="225">
                  <c:v>41.6240234375</c:v>
                </c:pt>
                <c:pt idx="226">
                  <c:v>41.623046875</c:v>
                </c:pt>
                <c:pt idx="227">
                  <c:v>41.625</c:v>
                </c:pt>
                <c:pt idx="228">
                  <c:v>41.623046875</c:v>
                </c:pt>
                <c:pt idx="229">
                  <c:v>41.625</c:v>
                </c:pt>
                <c:pt idx="230">
                  <c:v>41.623046875</c:v>
                </c:pt>
                <c:pt idx="231">
                  <c:v>41.625</c:v>
                </c:pt>
                <c:pt idx="232">
                  <c:v>41.646484375</c:v>
                </c:pt>
                <c:pt idx="233">
                  <c:v>41.646484375</c:v>
                </c:pt>
                <c:pt idx="234">
                  <c:v>41.646484375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848816"/>
        <c:axId val="1517837392"/>
      </c:lineChart>
      <c:catAx>
        <c:axId val="151784881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517837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783739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51784881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6"/>
  <sheetViews>
    <sheetView tabSelected="1" topLeftCell="A5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318</f>
        <v>318</v>
      </c>
      <c r="B2" s="1">
        <f>0</f>
        <v>0</v>
      </c>
      <c r="C2" s="1">
        <f>374</f>
        <v>374</v>
      </c>
      <c r="D2" s="1">
        <f>5325</f>
        <v>5325</v>
      </c>
      <c r="E2" s="1">
        <f>5.2001953125</f>
        <v>5.2001953125</v>
      </c>
      <c r="G2" s="1">
        <f>292</f>
        <v>292</v>
      </c>
    </row>
    <row r="3" spans="1:10" x14ac:dyDescent="0.25">
      <c r="A3" s="1">
        <f>655</f>
        <v>655</v>
      </c>
      <c r="B3" s="1">
        <f>21</f>
        <v>21</v>
      </c>
      <c r="C3" s="1">
        <f>549</f>
        <v>549</v>
      </c>
      <c r="D3" s="1">
        <f>13542</f>
        <v>13542</v>
      </c>
      <c r="E3" s="1">
        <f>13.224609375</f>
        <v>13.224609375</v>
      </c>
    </row>
    <row r="4" spans="1:10" x14ac:dyDescent="0.25">
      <c r="A4" s="1">
        <f>943</f>
        <v>943</v>
      </c>
      <c r="B4" s="1">
        <f>23</f>
        <v>23</v>
      </c>
      <c r="C4" s="1">
        <f>708</f>
        <v>708</v>
      </c>
      <c r="D4" s="1">
        <f>19680</f>
        <v>19680</v>
      </c>
      <c r="E4" s="1">
        <f>19.21875</f>
        <v>19.21875</v>
      </c>
      <c r="G4" s="1" t="s">
        <v>5</v>
      </c>
    </row>
    <row r="5" spans="1:10" x14ac:dyDescent="0.25">
      <c r="A5" s="1">
        <f>1226</f>
        <v>1226</v>
      </c>
      <c r="B5" s="1">
        <f>30</f>
        <v>30</v>
      </c>
      <c r="C5" s="1">
        <f>861</f>
        <v>861</v>
      </c>
      <c r="D5" s="1">
        <f>21357</f>
        <v>21357</v>
      </c>
      <c r="E5" s="1">
        <f>20.8564453125</f>
        <v>20.8564453125</v>
      </c>
      <c r="G5" s="1">
        <f>146</f>
        <v>146</v>
      </c>
    </row>
    <row r="6" spans="1:10" x14ac:dyDescent="0.25">
      <c r="A6" s="1">
        <f>1505</f>
        <v>1505</v>
      </c>
      <c r="B6" s="1">
        <f>26</f>
        <v>26</v>
      </c>
      <c r="C6" s="1">
        <f>1098</f>
        <v>1098</v>
      </c>
      <c r="D6" s="1">
        <f>25348</f>
        <v>25348</v>
      </c>
      <c r="E6" s="1">
        <f>24.75390625</f>
        <v>24.75390625</v>
      </c>
    </row>
    <row r="7" spans="1:10" x14ac:dyDescent="0.25">
      <c r="A7" s="1">
        <f>1803</f>
        <v>1803</v>
      </c>
      <c r="B7" s="1">
        <f>34</f>
        <v>34</v>
      </c>
      <c r="C7" s="1">
        <f>1243</f>
        <v>1243</v>
      </c>
      <c r="D7" s="1">
        <f>26565</f>
        <v>26565</v>
      </c>
      <c r="E7" s="1">
        <f>25.9423828125</f>
        <v>25.9423828125</v>
      </c>
    </row>
    <row r="8" spans="1:10" x14ac:dyDescent="0.25">
      <c r="A8" s="1">
        <f>2095</f>
        <v>2095</v>
      </c>
      <c r="B8" s="1">
        <f>29</f>
        <v>29</v>
      </c>
      <c r="C8" s="1">
        <f>1376</f>
        <v>1376</v>
      </c>
      <c r="D8" s="1">
        <f>29793</f>
        <v>29793</v>
      </c>
      <c r="E8" s="1">
        <f>29.0947265625</f>
        <v>29.0947265625</v>
      </c>
    </row>
    <row r="9" spans="1:10" x14ac:dyDescent="0.25">
      <c r="A9" s="1">
        <f>2370</f>
        <v>2370</v>
      </c>
      <c r="B9" s="1">
        <f>24</f>
        <v>24</v>
      </c>
      <c r="C9" s="1">
        <f>1505</f>
        <v>1505</v>
      </c>
      <c r="D9" s="1">
        <f>28665</f>
        <v>28665</v>
      </c>
      <c r="E9" s="1">
        <f>27.9931640625</f>
        <v>27.9931640625</v>
      </c>
    </row>
    <row r="10" spans="1:10" x14ac:dyDescent="0.25">
      <c r="A10" s="1">
        <f>2654</f>
        <v>2654</v>
      </c>
      <c r="B10" s="1">
        <f>29</f>
        <v>29</v>
      </c>
      <c r="C10" s="1">
        <f>1644</f>
        <v>1644</v>
      </c>
      <c r="D10" s="1">
        <f>30473</f>
        <v>30473</v>
      </c>
      <c r="E10" s="1">
        <f>29.7587890625</f>
        <v>29.7587890625</v>
      </c>
    </row>
    <row r="11" spans="1:10" x14ac:dyDescent="0.25">
      <c r="A11" s="1">
        <f>2938</f>
        <v>2938</v>
      </c>
      <c r="B11" s="1">
        <f>19</f>
        <v>19</v>
      </c>
      <c r="C11" s="1">
        <f>1794</f>
        <v>1794</v>
      </c>
      <c r="D11" s="1">
        <f>30269</f>
        <v>30269</v>
      </c>
      <c r="E11" s="1">
        <f>29.5595703125</f>
        <v>29.5595703125</v>
      </c>
    </row>
    <row r="12" spans="1:10" x14ac:dyDescent="0.25">
      <c r="A12" s="1">
        <f>3213</f>
        <v>3213</v>
      </c>
      <c r="B12" s="1">
        <f t="shared" ref="B12:B20" si="0">0</f>
        <v>0</v>
      </c>
      <c r="C12" s="1">
        <f>1934</f>
        <v>1934</v>
      </c>
      <c r="D12" s="1">
        <f>30532</f>
        <v>30532</v>
      </c>
      <c r="E12" s="1">
        <f>29.81640625</f>
        <v>29.81640625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3518</f>
        <v>3518</v>
      </c>
      <c r="B13" s="1">
        <f t="shared" si="0"/>
        <v>0</v>
      </c>
      <c r="C13" s="1">
        <f>2076</f>
        <v>2076</v>
      </c>
      <c r="D13" s="1">
        <f>31782</f>
        <v>31782</v>
      </c>
      <c r="E13" s="1">
        <f>31.037109375</f>
        <v>31.037109375</v>
      </c>
      <c r="H13" s="1">
        <f>AVERAGE(E18:E31)</f>
        <v>34.505719866071431</v>
      </c>
      <c r="I13" s="1">
        <f>MAX(E2:E316)</f>
        <v>41.646484375</v>
      </c>
      <c r="J13" s="1">
        <f>AVERAGE(E213:E236)</f>
        <v>41.621256510416664</v>
      </c>
    </row>
    <row r="14" spans="1:10" x14ac:dyDescent="0.25">
      <c r="A14" s="1">
        <f>3828</f>
        <v>3828</v>
      </c>
      <c r="B14" s="1">
        <f t="shared" si="0"/>
        <v>0</v>
      </c>
      <c r="C14" s="1">
        <f>2215</f>
        <v>2215</v>
      </c>
      <c r="D14" s="1">
        <f>32288</f>
        <v>32288</v>
      </c>
      <c r="E14" s="1">
        <f>31.53125</f>
        <v>31.53125</v>
      </c>
    </row>
    <row r="15" spans="1:10" x14ac:dyDescent="0.25">
      <c r="A15" s="1">
        <f>4141</f>
        <v>4141</v>
      </c>
      <c r="B15" s="1">
        <f t="shared" si="0"/>
        <v>0</v>
      </c>
      <c r="C15" s="1">
        <f>2344</f>
        <v>2344</v>
      </c>
      <c r="D15" s="1">
        <f>32725</f>
        <v>32725</v>
      </c>
      <c r="E15" s="1">
        <f>31.9580078125</f>
        <v>31.9580078125</v>
      </c>
    </row>
    <row r="16" spans="1:10" x14ac:dyDescent="0.25">
      <c r="A16" s="1">
        <f>4452</f>
        <v>4452</v>
      </c>
      <c r="B16" s="1">
        <f t="shared" si="0"/>
        <v>0</v>
      </c>
      <c r="C16" s="1">
        <f>2516</f>
        <v>2516</v>
      </c>
      <c r="D16" s="1">
        <f>33368</f>
        <v>33368</v>
      </c>
      <c r="E16" s="1">
        <f>32.5859375</f>
        <v>32.5859375</v>
      </c>
    </row>
    <row r="17" spans="1:5" x14ac:dyDescent="0.25">
      <c r="A17" s="1">
        <f>4756</f>
        <v>4756</v>
      </c>
      <c r="B17" s="1">
        <f t="shared" si="0"/>
        <v>0</v>
      </c>
      <c r="C17" s="1">
        <f>2688</f>
        <v>2688</v>
      </c>
      <c r="D17" s="1">
        <f>34514</f>
        <v>34514</v>
      </c>
      <c r="E17" s="1">
        <f>33.705078125</f>
        <v>33.705078125</v>
      </c>
    </row>
    <row r="18" spans="1:5" x14ac:dyDescent="0.25">
      <c r="A18" s="1">
        <f>5072</f>
        <v>5072</v>
      </c>
      <c r="B18" s="1">
        <f t="shared" si="0"/>
        <v>0</v>
      </c>
      <c r="C18" s="1">
        <f>2821</f>
        <v>2821</v>
      </c>
      <c r="D18" s="1">
        <f>35234</f>
        <v>35234</v>
      </c>
      <c r="E18" s="1">
        <f>34.408203125</f>
        <v>34.408203125</v>
      </c>
    </row>
    <row r="19" spans="1:5" x14ac:dyDescent="0.25">
      <c r="A19" s="1">
        <f>5401</f>
        <v>5401</v>
      </c>
      <c r="B19" s="1">
        <f t="shared" si="0"/>
        <v>0</v>
      </c>
      <c r="C19" s="1">
        <f>2952</f>
        <v>2952</v>
      </c>
      <c r="D19" s="1">
        <f>35330</f>
        <v>35330</v>
      </c>
      <c r="E19" s="1">
        <f>34.501953125</f>
        <v>34.501953125</v>
      </c>
    </row>
    <row r="20" spans="1:5" x14ac:dyDescent="0.25">
      <c r="A20" s="1">
        <f>5719</f>
        <v>5719</v>
      </c>
      <c r="B20" s="1">
        <f t="shared" si="0"/>
        <v>0</v>
      </c>
      <c r="C20" s="1">
        <f>3081</f>
        <v>3081</v>
      </c>
      <c r="D20" s="1">
        <f>35330</f>
        <v>35330</v>
      </c>
      <c r="E20" s="1">
        <f>34.501953125</f>
        <v>34.501953125</v>
      </c>
    </row>
    <row r="21" spans="1:5" x14ac:dyDescent="0.25">
      <c r="A21" s="1">
        <f>6049</f>
        <v>6049</v>
      </c>
      <c r="B21" s="1">
        <f>2</f>
        <v>2</v>
      </c>
      <c r="C21" s="1">
        <f>3208</f>
        <v>3208</v>
      </c>
      <c r="D21" s="1">
        <f>35330</f>
        <v>35330</v>
      </c>
      <c r="E21" s="1">
        <f>34.501953125</f>
        <v>34.501953125</v>
      </c>
    </row>
    <row r="22" spans="1:5" x14ac:dyDescent="0.25">
      <c r="A22" s="1">
        <f>6355</f>
        <v>6355</v>
      </c>
      <c r="B22" s="1">
        <f>11</f>
        <v>11</v>
      </c>
      <c r="C22" s="1">
        <f>3350</f>
        <v>3350</v>
      </c>
      <c r="D22" s="1">
        <f>35330</f>
        <v>35330</v>
      </c>
      <c r="E22" s="1">
        <f>34.501953125</f>
        <v>34.501953125</v>
      </c>
    </row>
    <row r="23" spans="1:5" x14ac:dyDescent="0.25">
      <c r="A23" s="1">
        <f>6661</f>
        <v>6661</v>
      </c>
      <c r="B23" s="1">
        <f>36</f>
        <v>36</v>
      </c>
      <c r="C23" s="1">
        <f>3505</f>
        <v>3505</v>
      </c>
      <c r="D23" s="1">
        <f>35330</f>
        <v>35330</v>
      </c>
      <c r="E23" s="1">
        <f>34.501953125</f>
        <v>34.501953125</v>
      </c>
    </row>
    <row r="24" spans="1:5" x14ac:dyDescent="0.25">
      <c r="A24" s="1">
        <f>6944</f>
        <v>6944</v>
      </c>
      <c r="B24" s="1">
        <f>26</f>
        <v>26</v>
      </c>
      <c r="C24" s="1">
        <f>3654</f>
        <v>3654</v>
      </c>
      <c r="D24" s="1">
        <f>35331</f>
        <v>35331</v>
      </c>
      <c r="E24" s="1">
        <f>34.5029296875</f>
        <v>34.5029296875</v>
      </c>
    </row>
    <row r="25" spans="1:5" x14ac:dyDescent="0.25">
      <c r="A25" s="1">
        <f>7238</f>
        <v>7238</v>
      </c>
      <c r="B25" s="1">
        <f>19</f>
        <v>19</v>
      </c>
      <c r="C25" s="1">
        <f>3807</f>
        <v>3807</v>
      </c>
      <c r="D25" s="1">
        <f>35350</f>
        <v>35350</v>
      </c>
      <c r="E25" s="1">
        <f>34.521484375</f>
        <v>34.521484375</v>
      </c>
    </row>
    <row r="26" spans="1:5" x14ac:dyDescent="0.25">
      <c r="A26" s="1">
        <f>7543</f>
        <v>7543</v>
      </c>
      <c r="B26" s="1">
        <f>4</f>
        <v>4</v>
      </c>
      <c r="C26" s="1">
        <f>3972</f>
        <v>3972</v>
      </c>
      <c r="D26" s="1">
        <f>35353</f>
        <v>35353</v>
      </c>
      <c r="E26" s="1">
        <f>34.5244140625</f>
        <v>34.5244140625</v>
      </c>
    </row>
    <row r="27" spans="1:5" x14ac:dyDescent="0.25">
      <c r="A27" s="1">
        <f>7823</f>
        <v>7823</v>
      </c>
      <c r="B27" s="1">
        <f>0</f>
        <v>0</v>
      </c>
      <c r="C27" s="1">
        <f>4116</f>
        <v>4116</v>
      </c>
      <c r="D27" s="1">
        <f>35350</f>
        <v>35350</v>
      </c>
      <c r="E27" s="1">
        <f>34.521484375</f>
        <v>34.521484375</v>
      </c>
    </row>
    <row r="28" spans="1:5" x14ac:dyDescent="0.25">
      <c r="A28" s="1">
        <f>8115</f>
        <v>8115</v>
      </c>
      <c r="B28" s="1">
        <f>0</f>
        <v>0</v>
      </c>
      <c r="C28" s="1">
        <f>4265</f>
        <v>4265</v>
      </c>
      <c r="D28" s="1">
        <f>35353</f>
        <v>35353</v>
      </c>
      <c r="E28" s="1">
        <f>34.5244140625</f>
        <v>34.5244140625</v>
      </c>
    </row>
    <row r="29" spans="1:5" x14ac:dyDescent="0.25">
      <c r="A29" s="1">
        <f>8394</f>
        <v>8394</v>
      </c>
      <c r="B29" s="1">
        <f>0</f>
        <v>0</v>
      </c>
      <c r="C29" s="1">
        <f>4409</f>
        <v>4409</v>
      </c>
      <c r="D29" s="1">
        <f>35350</f>
        <v>35350</v>
      </c>
      <c r="E29" s="1">
        <f>34.521484375</f>
        <v>34.521484375</v>
      </c>
    </row>
    <row r="30" spans="1:5" x14ac:dyDescent="0.25">
      <c r="A30" s="1">
        <f>8673</f>
        <v>8673</v>
      </c>
      <c r="B30" s="1">
        <f>14</f>
        <v>14</v>
      </c>
      <c r="C30" s="1">
        <f>4554</f>
        <v>4554</v>
      </c>
      <c r="D30" s="1">
        <f>35353</f>
        <v>35353</v>
      </c>
      <c r="E30" s="1">
        <f>34.5244140625</f>
        <v>34.5244140625</v>
      </c>
    </row>
    <row r="31" spans="1:5" x14ac:dyDescent="0.25">
      <c r="A31" s="1">
        <f>8987</f>
        <v>8987</v>
      </c>
      <c r="B31" s="1">
        <f>26</f>
        <v>26</v>
      </c>
      <c r="C31" s="1">
        <f>4696</f>
        <v>4696</v>
      </c>
      <c r="D31" s="1">
        <f>35350</f>
        <v>35350</v>
      </c>
      <c r="E31" s="1">
        <f>34.521484375</f>
        <v>34.521484375</v>
      </c>
    </row>
    <row r="32" spans="1:5" x14ac:dyDescent="0.25">
      <c r="A32" s="1">
        <f>9261</f>
        <v>9261</v>
      </c>
      <c r="B32" s="1">
        <f t="shared" ref="B32:B39" si="1">0</f>
        <v>0</v>
      </c>
      <c r="C32" s="1">
        <f>4857</f>
        <v>4857</v>
      </c>
      <c r="D32" s="1">
        <f>35353</f>
        <v>35353</v>
      </c>
      <c r="E32" s="1">
        <f>34.5244140625</f>
        <v>34.5244140625</v>
      </c>
    </row>
    <row r="33" spans="1:5" x14ac:dyDescent="0.25">
      <c r="A33" s="1">
        <f>9548</f>
        <v>9548</v>
      </c>
      <c r="B33" s="1">
        <f t="shared" si="1"/>
        <v>0</v>
      </c>
      <c r="C33" s="1">
        <f>5002</f>
        <v>5002</v>
      </c>
      <c r="D33" s="1">
        <f>35350</f>
        <v>35350</v>
      </c>
      <c r="E33" s="1">
        <f>34.521484375</f>
        <v>34.521484375</v>
      </c>
    </row>
    <row r="34" spans="1:5" x14ac:dyDescent="0.25">
      <c r="A34" s="1">
        <f>9827</f>
        <v>9827</v>
      </c>
      <c r="B34" s="1">
        <f t="shared" si="1"/>
        <v>0</v>
      </c>
      <c r="C34" s="1">
        <f>5159</f>
        <v>5159</v>
      </c>
      <c r="D34" s="1">
        <f>35350</f>
        <v>35350</v>
      </c>
      <c r="E34" s="1">
        <f>34.521484375</f>
        <v>34.521484375</v>
      </c>
    </row>
    <row r="35" spans="1:5" x14ac:dyDescent="0.25">
      <c r="A35" s="1">
        <f>10130</f>
        <v>10130</v>
      </c>
      <c r="B35" s="1">
        <f t="shared" si="1"/>
        <v>0</v>
      </c>
      <c r="C35" s="1">
        <f>5308</f>
        <v>5308</v>
      </c>
      <c r="D35" s="1">
        <f>35350</f>
        <v>35350</v>
      </c>
      <c r="E35" s="1">
        <f>34.521484375</f>
        <v>34.521484375</v>
      </c>
    </row>
    <row r="36" spans="1:5" x14ac:dyDescent="0.25">
      <c r="A36" s="1">
        <f>10414</f>
        <v>10414</v>
      </c>
      <c r="B36" s="1">
        <f t="shared" si="1"/>
        <v>0</v>
      </c>
      <c r="C36" s="1">
        <f>5468</f>
        <v>5468</v>
      </c>
      <c r="D36" s="1">
        <f>35350</f>
        <v>35350</v>
      </c>
      <c r="E36" s="1">
        <f>34.521484375</f>
        <v>34.521484375</v>
      </c>
    </row>
    <row r="37" spans="1:5" x14ac:dyDescent="0.25">
      <c r="A37" s="1">
        <f>10697</f>
        <v>10697</v>
      </c>
      <c r="B37" s="1">
        <f t="shared" si="1"/>
        <v>0</v>
      </c>
      <c r="C37" s="1">
        <f>5638</f>
        <v>5638</v>
      </c>
      <c r="D37" s="1">
        <f>35350</f>
        <v>35350</v>
      </c>
      <c r="E37" s="1">
        <f>34.521484375</f>
        <v>34.521484375</v>
      </c>
    </row>
    <row r="38" spans="1:5" x14ac:dyDescent="0.25">
      <c r="A38" s="1">
        <f>10991</f>
        <v>10991</v>
      </c>
      <c r="B38" s="1">
        <f t="shared" si="1"/>
        <v>0</v>
      </c>
      <c r="C38" s="1">
        <f>5834</f>
        <v>5834</v>
      </c>
      <c r="D38" s="1">
        <f>35335</f>
        <v>35335</v>
      </c>
      <c r="E38" s="1">
        <f>34.5068359375</f>
        <v>34.5068359375</v>
      </c>
    </row>
    <row r="39" spans="1:5" x14ac:dyDescent="0.25">
      <c r="A39" s="1">
        <f>11298</f>
        <v>11298</v>
      </c>
      <c r="B39" s="1">
        <f t="shared" si="1"/>
        <v>0</v>
      </c>
      <c r="C39" s="1">
        <f>5986</f>
        <v>5986</v>
      </c>
      <c r="D39" s="1">
        <f>35438</f>
        <v>35438</v>
      </c>
      <c r="E39" s="1">
        <f>34.607421875</f>
        <v>34.607421875</v>
      </c>
    </row>
    <row r="40" spans="1:5" x14ac:dyDescent="0.25">
      <c r="A40" s="1">
        <f>11584</f>
        <v>11584</v>
      </c>
      <c r="B40" s="1">
        <f>3</f>
        <v>3</v>
      </c>
      <c r="C40" s="1">
        <f>6166</f>
        <v>6166</v>
      </c>
      <c r="D40" s="1">
        <f>35974</f>
        <v>35974</v>
      </c>
      <c r="E40" s="1">
        <f>35.130859375</f>
        <v>35.130859375</v>
      </c>
    </row>
    <row r="41" spans="1:5" x14ac:dyDescent="0.25">
      <c r="A41" s="1">
        <f>11857</f>
        <v>11857</v>
      </c>
      <c r="B41" s="1">
        <f t="shared" ref="B41:B50" si="2">0</f>
        <v>0</v>
      </c>
      <c r="C41" s="1">
        <f>6296</f>
        <v>6296</v>
      </c>
      <c r="D41" s="1">
        <f>36070</f>
        <v>36070</v>
      </c>
      <c r="E41" s="1">
        <f>35.224609375</f>
        <v>35.224609375</v>
      </c>
    </row>
    <row r="42" spans="1:5" x14ac:dyDescent="0.25">
      <c r="A42" s="1">
        <f>12133</f>
        <v>12133</v>
      </c>
      <c r="B42" s="1">
        <f t="shared" si="2"/>
        <v>0</v>
      </c>
      <c r="C42" s="1">
        <f>6457</f>
        <v>6457</v>
      </c>
      <c r="D42" s="1">
        <f>36582</f>
        <v>36582</v>
      </c>
      <c r="E42" s="1">
        <f>35.724609375</f>
        <v>35.724609375</v>
      </c>
    </row>
    <row r="43" spans="1:5" x14ac:dyDescent="0.25">
      <c r="A43" s="1">
        <f>12407</f>
        <v>12407</v>
      </c>
      <c r="B43" s="1">
        <f t="shared" si="2"/>
        <v>0</v>
      </c>
      <c r="C43" s="1">
        <f>6656</f>
        <v>6656</v>
      </c>
      <c r="D43" s="1">
        <f>37644</f>
        <v>37644</v>
      </c>
      <c r="E43" s="1">
        <f>36.76171875</f>
        <v>36.76171875</v>
      </c>
    </row>
    <row r="44" spans="1:5" x14ac:dyDescent="0.25">
      <c r="A44" s="1">
        <f>12699</f>
        <v>12699</v>
      </c>
      <c r="B44" s="1">
        <f t="shared" si="2"/>
        <v>0</v>
      </c>
      <c r="C44" s="1">
        <f>6794</f>
        <v>6794</v>
      </c>
      <c r="D44" s="1">
        <f>38413</f>
        <v>38413</v>
      </c>
      <c r="E44" s="1">
        <f>37.5126953125</f>
        <v>37.5126953125</v>
      </c>
    </row>
    <row r="45" spans="1:5" x14ac:dyDescent="0.25">
      <c r="A45" s="1">
        <f>12984</f>
        <v>12984</v>
      </c>
      <c r="B45" s="1">
        <f t="shared" si="2"/>
        <v>0</v>
      </c>
      <c r="C45" s="1">
        <f>6933</f>
        <v>6933</v>
      </c>
      <c r="D45" s="1">
        <f>38645</f>
        <v>38645</v>
      </c>
      <c r="E45" s="1">
        <f>37.7392578125</f>
        <v>37.7392578125</v>
      </c>
    </row>
    <row r="46" spans="1:5" x14ac:dyDescent="0.25">
      <c r="A46" s="1">
        <f>13283</f>
        <v>13283</v>
      </c>
      <c r="B46" s="1">
        <f t="shared" si="2"/>
        <v>0</v>
      </c>
      <c r="C46" s="1">
        <f>7114</f>
        <v>7114</v>
      </c>
      <c r="D46" s="1">
        <f>40624</f>
        <v>40624</v>
      </c>
      <c r="E46" s="1">
        <f>39.671875</f>
        <v>39.671875</v>
      </c>
    </row>
    <row r="47" spans="1:5" x14ac:dyDescent="0.25">
      <c r="A47" s="1">
        <f>13578</f>
        <v>13578</v>
      </c>
      <c r="B47" s="1">
        <f t="shared" si="2"/>
        <v>0</v>
      </c>
      <c r="C47" s="1">
        <f>7281</f>
        <v>7281</v>
      </c>
      <c r="D47" s="1">
        <f>40861</f>
        <v>40861</v>
      </c>
      <c r="E47" s="1">
        <f>39.9033203125</f>
        <v>39.9033203125</v>
      </c>
    </row>
    <row r="48" spans="1:5" x14ac:dyDescent="0.25">
      <c r="A48" s="1">
        <f>13919</f>
        <v>13919</v>
      </c>
      <c r="B48" s="1">
        <f t="shared" si="2"/>
        <v>0</v>
      </c>
      <c r="C48" s="1">
        <f>7419</f>
        <v>7419</v>
      </c>
      <c r="D48" s="1">
        <f>40493</f>
        <v>40493</v>
      </c>
      <c r="E48" s="1">
        <f>39.5439453125</f>
        <v>39.5439453125</v>
      </c>
    </row>
    <row r="49" spans="1:5" x14ac:dyDescent="0.25">
      <c r="A49" s="1">
        <f>14226</f>
        <v>14226</v>
      </c>
      <c r="B49" s="1">
        <f t="shared" si="2"/>
        <v>0</v>
      </c>
      <c r="C49" s="1">
        <f>7552</f>
        <v>7552</v>
      </c>
      <c r="D49" s="1">
        <f>40491</f>
        <v>40491</v>
      </c>
      <c r="E49" s="1">
        <f>39.5419921875</f>
        <v>39.5419921875</v>
      </c>
    </row>
    <row r="50" spans="1:5" x14ac:dyDescent="0.25">
      <c r="A50" s="1">
        <f>14521</f>
        <v>14521</v>
      </c>
      <c r="B50" s="1">
        <f t="shared" si="2"/>
        <v>0</v>
      </c>
      <c r="C50" s="1">
        <f>7682</f>
        <v>7682</v>
      </c>
      <c r="D50" s="1">
        <f>40491</f>
        <v>40491</v>
      </c>
      <c r="E50" s="1">
        <f>39.5419921875</f>
        <v>39.5419921875</v>
      </c>
    </row>
    <row r="51" spans="1:5" x14ac:dyDescent="0.25">
      <c r="A51" s="1">
        <f>14808</f>
        <v>14808</v>
      </c>
      <c r="B51" s="1">
        <f>7</f>
        <v>7</v>
      </c>
      <c r="C51" s="1">
        <f>7819</f>
        <v>7819</v>
      </c>
      <c r="D51" s="1">
        <f>40490</f>
        <v>40490</v>
      </c>
      <c r="E51" s="1">
        <f>39.541015625</f>
        <v>39.541015625</v>
      </c>
    </row>
    <row r="52" spans="1:5" x14ac:dyDescent="0.25">
      <c r="A52" s="1">
        <f>15101</f>
        <v>15101</v>
      </c>
      <c r="B52" s="1">
        <f>18</f>
        <v>18</v>
      </c>
      <c r="C52" s="1">
        <f>7960</f>
        <v>7960</v>
      </c>
      <c r="D52" s="1">
        <f>40488</f>
        <v>40488</v>
      </c>
      <c r="E52" s="1">
        <f>39.5390625</f>
        <v>39.5390625</v>
      </c>
    </row>
    <row r="53" spans="1:5" x14ac:dyDescent="0.25">
      <c r="A53" s="1">
        <f>15459</f>
        <v>15459</v>
      </c>
      <c r="B53" s="1">
        <f t="shared" ref="B53:B60" si="3">0</f>
        <v>0</v>
      </c>
      <c r="C53" s="1">
        <f>8121</f>
        <v>8121</v>
      </c>
      <c r="D53" s="1">
        <f>40483</f>
        <v>40483</v>
      </c>
      <c r="E53" s="1">
        <f>39.5341796875</f>
        <v>39.5341796875</v>
      </c>
    </row>
    <row r="54" spans="1:5" x14ac:dyDescent="0.25">
      <c r="A54" s="1">
        <f>15750</f>
        <v>15750</v>
      </c>
      <c r="B54" s="1">
        <f t="shared" si="3"/>
        <v>0</v>
      </c>
      <c r="C54" s="1">
        <f>8251</f>
        <v>8251</v>
      </c>
      <c r="D54" s="1">
        <f>40483</f>
        <v>40483</v>
      </c>
      <c r="E54" s="1">
        <f>39.5341796875</f>
        <v>39.5341796875</v>
      </c>
    </row>
    <row r="55" spans="1:5" x14ac:dyDescent="0.25">
      <c r="A55" s="1">
        <f>16053</f>
        <v>16053</v>
      </c>
      <c r="B55" s="1">
        <f t="shared" si="3"/>
        <v>0</v>
      </c>
      <c r="C55" s="1">
        <f>8401</f>
        <v>8401</v>
      </c>
      <c r="D55" s="1">
        <f>40477</f>
        <v>40477</v>
      </c>
      <c r="E55" s="1">
        <f>39.5283203125</f>
        <v>39.5283203125</v>
      </c>
    </row>
    <row r="56" spans="1:5" x14ac:dyDescent="0.25">
      <c r="A56" s="1">
        <f>16408</f>
        <v>16408</v>
      </c>
      <c r="B56" s="1">
        <f t="shared" si="3"/>
        <v>0</v>
      </c>
      <c r="C56" s="1">
        <f>8531</f>
        <v>8531</v>
      </c>
      <c r="D56" s="1">
        <f>40486</f>
        <v>40486</v>
      </c>
      <c r="E56" s="1">
        <f>39.537109375</f>
        <v>39.537109375</v>
      </c>
    </row>
    <row r="57" spans="1:5" x14ac:dyDescent="0.25">
      <c r="A57" s="1">
        <f>16701</f>
        <v>16701</v>
      </c>
      <c r="B57" s="1">
        <f t="shared" si="3"/>
        <v>0</v>
      </c>
      <c r="C57" s="1">
        <f>8663</f>
        <v>8663</v>
      </c>
      <c r="D57" s="1">
        <f>40504</f>
        <v>40504</v>
      </c>
      <c r="E57" s="1">
        <f>39.5546875</f>
        <v>39.5546875</v>
      </c>
    </row>
    <row r="58" spans="1:5" x14ac:dyDescent="0.25">
      <c r="A58" s="1">
        <f>17021</f>
        <v>17021</v>
      </c>
      <c r="B58" s="1">
        <f t="shared" si="3"/>
        <v>0</v>
      </c>
      <c r="C58" s="1">
        <f>8812</f>
        <v>8812</v>
      </c>
      <c r="D58" s="1">
        <f>40673</f>
        <v>40673</v>
      </c>
      <c r="E58" s="1">
        <f>39.7197265625</f>
        <v>39.7197265625</v>
      </c>
    </row>
    <row r="59" spans="1:5" x14ac:dyDescent="0.25">
      <c r="A59" s="1">
        <f>17309</f>
        <v>17309</v>
      </c>
      <c r="B59" s="1">
        <f t="shared" si="3"/>
        <v>0</v>
      </c>
      <c r="C59" s="1">
        <f>8995</f>
        <v>8995</v>
      </c>
      <c r="D59" s="1">
        <f>40711</f>
        <v>40711</v>
      </c>
      <c r="E59" s="1">
        <f>39.7568359375</f>
        <v>39.7568359375</v>
      </c>
    </row>
    <row r="60" spans="1:5" x14ac:dyDescent="0.25">
      <c r="A60" s="1">
        <f>17589</f>
        <v>17589</v>
      </c>
      <c r="B60" s="1">
        <f t="shared" si="3"/>
        <v>0</v>
      </c>
      <c r="C60" s="1">
        <f>9124</f>
        <v>9124</v>
      </c>
      <c r="D60" s="1">
        <f>40715</f>
        <v>40715</v>
      </c>
      <c r="E60" s="1">
        <f>39.7607421875</f>
        <v>39.7607421875</v>
      </c>
    </row>
    <row r="61" spans="1:5" x14ac:dyDescent="0.25">
      <c r="A61" s="1">
        <f>17876</f>
        <v>17876</v>
      </c>
      <c r="B61" s="1">
        <f>17</f>
        <v>17</v>
      </c>
      <c r="C61" s="1">
        <f>9254</f>
        <v>9254</v>
      </c>
      <c r="D61" s="1">
        <f>40715</f>
        <v>40715</v>
      </c>
      <c r="E61" s="1">
        <f>39.7607421875</f>
        <v>39.7607421875</v>
      </c>
    </row>
    <row r="62" spans="1:5" x14ac:dyDescent="0.25">
      <c r="A62" s="1">
        <f>18170</f>
        <v>18170</v>
      </c>
      <c r="B62" s="1">
        <f t="shared" ref="B62:B69" si="4">0</f>
        <v>0</v>
      </c>
      <c r="C62" s="1">
        <f>9399</f>
        <v>9399</v>
      </c>
      <c r="D62" s="1">
        <f>40715</f>
        <v>40715</v>
      </c>
      <c r="E62" s="1">
        <f>39.7607421875</f>
        <v>39.7607421875</v>
      </c>
    </row>
    <row r="63" spans="1:5" x14ac:dyDescent="0.25">
      <c r="A63" s="1">
        <f>18447</f>
        <v>18447</v>
      </c>
      <c r="B63" s="1">
        <f t="shared" si="4"/>
        <v>0</v>
      </c>
      <c r="C63" s="1">
        <f>9537</f>
        <v>9537</v>
      </c>
      <c r="D63" s="1">
        <f>40715</f>
        <v>40715</v>
      </c>
      <c r="E63" s="1">
        <f>39.7607421875</f>
        <v>39.7607421875</v>
      </c>
    </row>
    <row r="64" spans="1:5" x14ac:dyDescent="0.25">
      <c r="A64" s="1">
        <f>18750</f>
        <v>18750</v>
      </c>
      <c r="B64" s="1">
        <f t="shared" si="4"/>
        <v>0</v>
      </c>
      <c r="C64" s="1">
        <f>9681</f>
        <v>9681</v>
      </c>
      <c r="D64" s="1">
        <f>40716</f>
        <v>40716</v>
      </c>
      <c r="E64" s="1">
        <f>39.76171875</f>
        <v>39.76171875</v>
      </c>
    </row>
    <row r="65" spans="1:5" x14ac:dyDescent="0.25">
      <c r="A65" s="1">
        <f>19075</f>
        <v>19075</v>
      </c>
      <c r="B65" s="1">
        <f t="shared" si="4"/>
        <v>0</v>
      </c>
      <c r="C65" s="1">
        <f>9822</f>
        <v>9822</v>
      </c>
      <c r="D65" s="1">
        <f>40715</f>
        <v>40715</v>
      </c>
      <c r="E65" s="1">
        <f>39.7607421875</f>
        <v>39.7607421875</v>
      </c>
    </row>
    <row r="66" spans="1:5" x14ac:dyDescent="0.25">
      <c r="A66" s="1">
        <f>19385</f>
        <v>19385</v>
      </c>
      <c r="B66" s="1">
        <f t="shared" si="4"/>
        <v>0</v>
      </c>
      <c r="C66" s="1">
        <f>9971</f>
        <v>9971</v>
      </c>
      <c r="D66" s="1">
        <f>40716</f>
        <v>40716</v>
      </c>
      <c r="E66" s="1">
        <f>39.76171875</f>
        <v>39.76171875</v>
      </c>
    </row>
    <row r="67" spans="1:5" x14ac:dyDescent="0.25">
      <c r="A67" s="1">
        <f>19721</f>
        <v>19721</v>
      </c>
      <c r="B67" s="1">
        <f t="shared" si="4"/>
        <v>0</v>
      </c>
      <c r="C67" s="1">
        <f>10117</f>
        <v>10117</v>
      </c>
      <c r="D67" s="1">
        <f>40715</f>
        <v>40715</v>
      </c>
      <c r="E67" s="1">
        <f>39.7607421875</f>
        <v>39.7607421875</v>
      </c>
    </row>
    <row r="68" spans="1:5" x14ac:dyDescent="0.25">
      <c r="A68" s="1">
        <f>20056</f>
        <v>20056</v>
      </c>
      <c r="B68" s="1">
        <f t="shared" si="4"/>
        <v>0</v>
      </c>
      <c r="C68" s="1">
        <f>10259</f>
        <v>10259</v>
      </c>
      <c r="D68" s="1">
        <f>40716</f>
        <v>40716</v>
      </c>
      <c r="E68" s="1">
        <f>39.76171875</f>
        <v>39.76171875</v>
      </c>
    </row>
    <row r="69" spans="1:5" x14ac:dyDescent="0.25">
      <c r="A69" s="1">
        <f>20372</f>
        <v>20372</v>
      </c>
      <c r="B69" s="1">
        <f t="shared" si="4"/>
        <v>0</v>
      </c>
      <c r="C69" s="1">
        <f>10399</f>
        <v>10399</v>
      </c>
      <c r="D69" s="1">
        <f>40715</f>
        <v>40715</v>
      </c>
      <c r="E69" s="1">
        <f>39.7607421875</f>
        <v>39.7607421875</v>
      </c>
    </row>
    <row r="70" spans="1:5" x14ac:dyDescent="0.25">
      <c r="A70" s="1">
        <f>20663</f>
        <v>20663</v>
      </c>
      <c r="B70" s="1">
        <f>18</f>
        <v>18</v>
      </c>
      <c r="C70" s="1">
        <f>10541</f>
        <v>10541</v>
      </c>
      <c r="D70" s="1">
        <f>40716</f>
        <v>40716</v>
      </c>
      <c r="E70" s="1">
        <f>39.76171875</f>
        <v>39.76171875</v>
      </c>
    </row>
    <row r="71" spans="1:5" x14ac:dyDescent="0.25">
      <c r="A71" s="1">
        <f>20954</f>
        <v>20954</v>
      </c>
      <c r="B71" s="1">
        <f t="shared" ref="B71:B79" si="5">0</f>
        <v>0</v>
      </c>
      <c r="C71" s="1">
        <f>10683</f>
        <v>10683</v>
      </c>
      <c r="D71" s="1">
        <f>40715</f>
        <v>40715</v>
      </c>
      <c r="E71" s="1">
        <f>39.7607421875</f>
        <v>39.7607421875</v>
      </c>
    </row>
    <row r="72" spans="1:5" x14ac:dyDescent="0.25">
      <c r="A72" s="1">
        <f>21233</f>
        <v>21233</v>
      </c>
      <c r="B72" s="1">
        <f t="shared" si="5"/>
        <v>0</v>
      </c>
      <c r="C72" s="1">
        <f>10828</f>
        <v>10828</v>
      </c>
      <c r="D72" s="1">
        <f>40716</f>
        <v>40716</v>
      </c>
      <c r="E72" s="1">
        <f>39.76171875</f>
        <v>39.76171875</v>
      </c>
    </row>
    <row r="73" spans="1:5" x14ac:dyDescent="0.25">
      <c r="A73" s="1">
        <f>21536</f>
        <v>21536</v>
      </c>
      <c r="B73" s="1">
        <f t="shared" si="5"/>
        <v>0</v>
      </c>
      <c r="C73" s="1">
        <f>10968</f>
        <v>10968</v>
      </c>
      <c r="D73" s="1">
        <f>40715</f>
        <v>40715</v>
      </c>
      <c r="E73" s="1">
        <f>39.7607421875</f>
        <v>39.7607421875</v>
      </c>
    </row>
    <row r="74" spans="1:5" x14ac:dyDescent="0.25">
      <c r="A74" s="1">
        <f>21839</f>
        <v>21839</v>
      </c>
      <c r="B74" s="1">
        <f t="shared" si="5"/>
        <v>0</v>
      </c>
      <c r="C74" s="1">
        <f>11156</f>
        <v>11156</v>
      </c>
      <c r="D74" s="1">
        <f>40717</f>
        <v>40717</v>
      </c>
      <c r="E74" s="1">
        <f>39.7626953125</f>
        <v>39.7626953125</v>
      </c>
    </row>
    <row r="75" spans="1:5" x14ac:dyDescent="0.25">
      <c r="A75" s="1">
        <f>22137</f>
        <v>22137</v>
      </c>
      <c r="B75" s="1">
        <f t="shared" si="5"/>
        <v>0</v>
      </c>
      <c r="C75" s="1">
        <f>11297</f>
        <v>11297</v>
      </c>
      <c r="D75" s="1">
        <f>40715</f>
        <v>40715</v>
      </c>
      <c r="E75" s="1">
        <f>39.7607421875</f>
        <v>39.7607421875</v>
      </c>
    </row>
    <row r="76" spans="1:5" x14ac:dyDescent="0.25">
      <c r="A76" s="1">
        <f>22443</f>
        <v>22443</v>
      </c>
      <c r="B76" s="1">
        <f t="shared" si="5"/>
        <v>0</v>
      </c>
      <c r="C76" s="1">
        <f>11439</f>
        <v>11439</v>
      </c>
      <c r="D76" s="1">
        <f>40715</f>
        <v>40715</v>
      </c>
      <c r="E76" s="1">
        <f>39.7607421875</f>
        <v>39.7607421875</v>
      </c>
    </row>
    <row r="77" spans="1:5" x14ac:dyDescent="0.25">
      <c r="A77" s="1">
        <f>22730</f>
        <v>22730</v>
      </c>
      <c r="B77" s="1">
        <f t="shared" si="5"/>
        <v>0</v>
      </c>
      <c r="C77" s="1">
        <f>11593</f>
        <v>11593</v>
      </c>
      <c r="D77" s="1">
        <f>40735</f>
        <v>40735</v>
      </c>
      <c r="E77" s="1">
        <f>39.7802734375</f>
        <v>39.7802734375</v>
      </c>
    </row>
    <row r="78" spans="1:5" x14ac:dyDescent="0.25">
      <c r="A78" s="1">
        <f>23005</f>
        <v>23005</v>
      </c>
      <c r="B78" s="1">
        <f t="shared" si="5"/>
        <v>0</v>
      </c>
      <c r="C78" s="1">
        <f>11729</f>
        <v>11729</v>
      </c>
      <c r="D78" s="1">
        <f>40847</f>
        <v>40847</v>
      </c>
      <c r="E78" s="1">
        <f t="shared" ref="E78:E83" si="6">39.8896484375</f>
        <v>39.8896484375</v>
      </c>
    </row>
    <row r="79" spans="1:5" x14ac:dyDescent="0.25">
      <c r="A79" s="1">
        <f>23273</f>
        <v>23273</v>
      </c>
      <c r="B79" s="1">
        <f t="shared" si="5"/>
        <v>0</v>
      </c>
      <c r="C79" s="1">
        <f>11861</f>
        <v>11861</v>
      </c>
      <c r="D79" s="1">
        <f>40847</f>
        <v>40847</v>
      </c>
      <c r="E79" s="1">
        <f t="shared" si="6"/>
        <v>39.8896484375</v>
      </c>
    </row>
    <row r="80" spans="1:5" x14ac:dyDescent="0.25">
      <c r="A80" s="1">
        <f>23541</f>
        <v>23541</v>
      </c>
      <c r="B80" s="1">
        <f>3</f>
        <v>3</v>
      </c>
      <c r="C80" s="1">
        <f>12005</f>
        <v>12005</v>
      </c>
      <c r="D80" s="1">
        <f>40847</f>
        <v>40847</v>
      </c>
      <c r="E80" s="1">
        <f t="shared" si="6"/>
        <v>39.8896484375</v>
      </c>
    </row>
    <row r="81" spans="1:5" x14ac:dyDescent="0.25">
      <c r="A81" s="1">
        <f>23840</f>
        <v>23840</v>
      </c>
      <c r="B81" s="1">
        <f t="shared" ref="B81:B89" si="7">0</f>
        <v>0</v>
      </c>
      <c r="C81" s="1">
        <f>12147</f>
        <v>12147</v>
      </c>
      <c r="D81" s="1">
        <f>40847</f>
        <v>40847</v>
      </c>
      <c r="E81" s="1">
        <f t="shared" si="6"/>
        <v>39.8896484375</v>
      </c>
    </row>
    <row r="82" spans="1:5" x14ac:dyDescent="0.25">
      <c r="A82" s="1">
        <f>24131</f>
        <v>24131</v>
      </c>
      <c r="B82" s="1">
        <f t="shared" si="7"/>
        <v>0</v>
      </c>
      <c r="C82" s="1">
        <f>12286</f>
        <v>12286</v>
      </c>
      <c r="D82" s="1">
        <f>40847</f>
        <v>40847</v>
      </c>
      <c r="E82" s="1">
        <f t="shared" si="6"/>
        <v>39.8896484375</v>
      </c>
    </row>
    <row r="83" spans="1:5" x14ac:dyDescent="0.25">
      <c r="A83" s="1">
        <f>24399</f>
        <v>24399</v>
      </c>
      <c r="B83" s="1">
        <f t="shared" si="7"/>
        <v>0</v>
      </c>
      <c r="C83" s="1">
        <f>12431</f>
        <v>12431</v>
      </c>
      <c r="D83" s="1">
        <f>40847</f>
        <v>40847</v>
      </c>
      <c r="E83" s="1">
        <f t="shared" si="6"/>
        <v>39.8896484375</v>
      </c>
    </row>
    <row r="84" spans="1:5" x14ac:dyDescent="0.25">
      <c r="A84" s="1">
        <f>24701</f>
        <v>24701</v>
      </c>
      <c r="B84" s="1">
        <f t="shared" si="7"/>
        <v>0</v>
      </c>
      <c r="C84" s="1">
        <f>12568</f>
        <v>12568</v>
      </c>
      <c r="D84" s="1">
        <f>40842</f>
        <v>40842</v>
      </c>
      <c r="E84" s="1">
        <f>39.884765625</f>
        <v>39.884765625</v>
      </c>
    </row>
    <row r="85" spans="1:5" x14ac:dyDescent="0.25">
      <c r="A85" s="1">
        <f>25030</f>
        <v>25030</v>
      </c>
      <c r="B85" s="1">
        <f t="shared" si="7"/>
        <v>0</v>
      </c>
      <c r="C85" s="1">
        <f>12711</f>
        <v>12711</v>
      </c>
      <c r="D85" s="1">
        <f>40842</f>
        <v>40842</v>
      </c>
      <c r="E85" s="1">
        <f>39.884765625</f>
        <v>39.884765625</v>
      </c>
    </row>
    <row r="86" spans="1:5" x14ac:dyDescent="0.25">
      <c r="A86" s="1">
        <f>25345</f>
        <v>25345</v>
      </c>
      <c r="B86" s="1">
        <f t="shared" si="7"/>
        <v>0</v>
      </c>
      <c r="C86" s="1">
        <f>12846</f>
        <v>12846</v>
      </c>
      <c r="D86" s="1">
        <f>40842</f>
        <v>40842</v>
      </c>
      <c r="E86" s="1">
        <f>39.884765625</f>
        <v>39.884765625</v>
      </c>
    </row>
    <row r="87" spans="1:5" x14ac:dyDescent="0.25">
      <c r="A87" s="1">
        <f>25664</f>
        <v>25664</v>
      </c>
      <c r="B87" s="1">
        <f t="shared" si="7"/>
        <v>0</v>
      </c>
      <c r="C87" s="1">
        <f>12980</f>
        <v>12980</v>
      </c>
      <c r="D87" s="1">
        <f>40842</f>
        <v>40842</v>
      </c>
      <c r="E87" s="1">
        <f>39.884765625</f>
        <v>39.884765625</v>
      </c>
    </row>
    <row r="88" spans="1:5" x14ac:dyDescent="0.25">
      <c r="A88" s="1">
        <f>25972</f>
        <v>25972</v>
      </c>
      <c r="B88" s="1">
        <f t="shared" si="7"/>
        <v>0</v>
      </c>
      <c r="C88" s="1">
        <f>13113</f>
        <v>13113</v>
      </c>
      <c r="D88" s="1">
        <f>40842</f>
        <v>40842</v>
      </c>
      <c r="E88" s="1">
        <f>39.884765625</f>
        <v>39.884765625</v>
      </c>
    </row>
    <row r="89" spans="1:5" x14ac:dyDescent="0.25">
      <c r="A89" s="1">
        <f>26317</f>
        <v>26317</v>
      </c>
      <c r="B89" s="1">
        <f t="shared" si="7"/>
        <v>0</v>
      </c>
      <c r="C89" s="1">
        <f>13236</f>
        <v>13236</v>
      </c>
      <c r="D89" s="1">
        <f>40841</f>
        <v>40841</v>
      </c>
      <c r="E89" s="1">
        <f>39.8837890625</f>
        <v>39.8837890625</v>
      </c>
    </row>
    <row r="90" spans="1:5" x14ac:dyDescent="0.25">
      <c r="A90" s="1">
        <f>26616</f>
        <v>26616</v>
      </c>
      <c r="B90" s="1">
        <f>11</f>
        <v>11</v>
      </c>
      <c r="C90" s="1">
        <f>13370</f>
        <v>13370</v>
      </c>
      <c r="D90" s="1">
        <f>40843</f>
        <v>40843</v>
      </c>
      <c r="E90" s="1">
        <f>39.8857421875</f>
        <v>39.8857421875</v>
      </c>
    </row>
    <row r="91" spans="1:5" x14ac:dyDescent="0.25">
      <c r="A91" s="1">
        <f>26894</f>
        <v>26894</v>
      </c>
      <c r="B91" s="1">
        <f t="shared" ref="B91:B100" si="8">0</f>
        <v>0</v>
      </c>
      <c r="C91" s="1">
        <f>13505</f>
        <v>13505</v>
      </c>
      <c r="D91" s="1">
        <f>40841</f>
        <v>40841</v>
      </c>
      <c r="E91" s="1">
        <f>39.8837890625</f>
        <v>39.8837890625</v>
      </c>
    </row>
    <row r="92" spans="1:5" x14ac:dyDescent="0.25">
      <c r="A92" s="1">
        <f>27178</f>
        <v>27178</v>
      </c>
      <c r="B92" s="1">
        <f t="shared" si="8"/>
        <v>0</v>
      </c>
      <c r="C92" s="1">
        <f>13643</f>
        <v>13643</v>
      </c>
      <c r="D92" s="1">
        <f>40832</f>
        <v>40832</v>
      </c>
      <c r="E92" s="1">
        <f>39.875</f>
        <v>39.875</v>
      </c>
    </row>
    <row r="93" spans="1:5" x14ac:dyDescent="0.25">
      <c r="A93" s="1">
        <f>27458</f>
        <v>27458</v>
      </c>
      <c r="B93" s="1">
        <f t="shared" si="8"/>
        <v>0</v>
      </c>
      <c r="C93" s="1">
        <f>13803</f>
        <v>13803</v>
      </c>
      <c r="D93" s="1">
        <f>40831</f>
        <v>40831</v>
      </c>
      <c r="E93" s="1">
        <f>39.8740234375</f>
        <v>39.8740234375</v>
      </c>
    </row>
    <row r="94" spans="1:5" x14ac:dyDescent="0.25">
      <c r="A94" s="1">
        <f>27736</f>
        <v>27736</v>
      </c>
      <c r="B94" s="1">
        <f t="shared" si="8"/>
        <v>0</v>
      </c>
      <c r="C94" s="1">
        <f>13965</f>
        <v>13965</v>
      </c>
      <c r="D94" s="1">
        <f>40831</f>
        <v>40831</v>
      </c>
      <c r="E94" s="1">
        <f>39.8740234375</f>
        <v>39.8740234375</v>
      </c>
    </row>
    <row r="95" spans="1:5" x14ac:dyDescent="0.25">
      <c r="A95" s="1">
        <f>28009</f>
        <v>28009</v>
      </c>
      <c r="B95" s="1">
        <f t="shared" si="8"/>
        <v>0</v>
      </c>
      <c r="C95" s="1">
        <f>14158</f>
        <v>14158</v>
      </c>
      <c r="D95" s="1">
        <f>40829</f>
        <v>40829</v>
      </c>
      <c r="E95" s="1">
        <f>39.8720703125</f>
        <v>39.8720703125</v>
      </c>
    </row>
    <row r="96" spans="1:5" x14ac:dyDescent="0.25">
      <c r="A96" s="1">
        <f>28296</f>
        <v>28296</v>
      </c>
      <c r="B96" s="1">
        <f t="shared" si="8"/>
        <v>0</v>
      </c>
      <c r="C96" s="1">
        <f>14300</f>
        <v>14300</v>
      </c>
      <c r="D96" s="1">
        <f>40821</f>
        <v>40821</v>
      </c>
      <c r="E96" s="1">
        <f>39.8642578125</f>
        <v>39.8642578125</v>
      </c>
    </row>
    <row r="97" spans="1:5" x14ac:dyDescent="0.25">
      <c r="A97" s="1">
        <f>28584</f>
        <v>28584</v>
      </c>
      <c r="B97" s="1">
        <f t="shared" si="8"/>
        <v>0</v>
      </c>
      <c r="C97" s="1">
        <f>14454</f>
        <v>14454</v>
      </c>
      <c r="D97" s="1">
        <f>40820</f>
        <v>40820</v>
      </c>
      <c r="E97" s="1">
        <f>39.86328125</f>
        <v>39.86328125</v>
      </c>
    </row>
    <row r="98" spans="1:5" x14ac:dyDescent="0.25">
      <c r="A98" s="1">
        <f>28861</f>
        <v>28861</v>
      </c>
      <c r="B98" s="1">
        <f t="shared" si="8"/>
        <v>0</v>
      </c>
      <c r="C98" s="1">
        <f>14598</f>
        <v>14598</v>
      </c>
      <c r="D98" s="1">
        <f>40818</f>
        <v>40818</v>
      </c>
      <c r="E98" s="1">
        <f>39.861328125</f>
        <v>39.861328125</v>
      </c>
    </row>
    <row r="99" spans="1:5" x14ac:dyDescent="0.25">
      <c r="A99" s="1">
        <f>29159</f>
        <v>29159</v>
      </c>
      <c r="B99" s="1">
        <f t="shared" si="8"/>
        <v>0</v>
      </c>
      <c r="C99" s="1">
        <f>14740</f>
        <v>14740</v>
      </c>
      <c r="D99" s="1">
        <f>40846</f>
        <v>40846</v>
      </c>
      <c r="E99" s="1">
        <f>39.888671875</f>
        <v>39.888671875</v>
      </c>
    </row>
    <row r="100" spans="1:5" x14ac:dyDescent="0.25">
      <c r="A100" s="1">
        <f>29465</f>
        <v>29465</v>
      </c>
      <c r="B100" s="1">
        <f t="shared" si="8"/>
        <v>0</v>
      </c>
      <c r="C100" s="1">
        <f>14891</f>
        <v>14891</v>
      </c>
      <c r="D100" s="1">
        <f>41047</f>
        <v>41047</v>
      </c>
      <c r="E100" s="1">
        <f>40.0849609375</f>
        <v>40.0849609375</v>
      </c>
    </row>
    <row r="101" spans="1:5" x14ac:dyDescent="0.25">
      <c r="A101" s="1">
        <f>29748</f>
        <v>29748</v>
      </c>
      <c r="B101" s="1">
        <f>6</f>
        <v>6</v>
      </c>
      <c r="C101" s="1">
        <f>15073</f>
        <v>15073</v>
      </c>
      <c r="D101" s="1">
        <f>41103</f>
        <v>41103</v>
      </c>
      <c r="E101" s="1">
        <f>40.1396484375</f>
        <v>40.1396484375</v>
      </c>
    </row>
    <row r="102" spans="1:5" x14ac:dyDescent="0.25">
      <c r="A102" s="1">
        <f>30050</f>
        <v>30050</v>
      </c>
      <c r="B102" s="1">
        <f t="shared" ref="B102:B111" si="9">0</f>
        <v>0</v>
      </c>
      <c r="C102" s="1">
        <f>15243</f>
        <v>15243</v>
      </c>
      <c r="D102" s="1">
        <f>41206</f>
        <v>41206</v>
      </c>
      <c r="E102" s="1">
        <f>40.240234375</f>
        <v>40.240234375</v>
      </c>
    </row>
    <row r="103" spans="1:5" x14ac:dyDescent="0.25">
      <c r="A103" s="1">
        <f>30349</f>
        <v>30349</v>
      </c>
      <c r="B103" s="1">
        <f t="shared" si="9"/>
        <v>0</v>
      </c>
      <c r="C103" s="1">
        <f>15375</f>
        <v>15375</v>
      </c>
      <c r="D103" s="1">
        <f>41098</f>
        <v>41098</v>
      </c>
      <c r="E103" s="1">
        <f>40.134765625</f>
        <v>40.134765625</v>
      </c>
    </row>
    <row r="104" spans="1:5" x14ac:dyDescent="0.25">
      <c r="A104" s="1">
        <f>30610</f>
        <v>30610</v>
      </c>
      <c r="B104" s="1">
        <f t="shared" si="9"/>
        <v>0</v>
      </c>
      <c r="C104" s="1">
        <f>15530</f>
        <v>15530</v>
      </c>
      <c r="D104" s="1">
        <f>41095</f>
        <v>41095</v>
      </c>
      <c r="E104" s="1">
        <f>40.1318359375</f>
        <v>40.1318359375</v>
      </c>
    </row>
    <row r="105" spans="1:5" x14ac:dyDescent="0.25">
      <c r="A105" s="1">
        <f>30888</f>
        <v>30888</v>
      </c>
      <c r="B105" s="1">
        <f t="shared" si="9"/>
        <v>0</v>
      </c>
      <c r="C105" s="1">
        <f>15658</f>
        <v>15658</v>
      </c>
      <c r="D105" s="1">
        <f>41092</f>
        <v>41092</v>
      </c>
      <c r="E105" s="1">
        <f>40.12890625</f>
        <v>40.12890625</v>
      </c>
    </row>
    <row r="106" spans="1:5" x14ac:dyDescent="0.25">
      <c r="A106" s="1">
        <f>31172</f>
        <v>31172</v>
      </c>
      <c r="B106" s="1">
        <f t="shared" si="9"/>
        <v>0</v>
      </c>
      <c r="C106" s="1">
        <f>15860</f>
        <v>15860</v>
      </c>
      <c r="D106" s="1">
        <f>41089</f>
        <v>41089</v>
      </c>
      <c r="E106" s="1">
        <f>40.1259765625</f>
        <v>40.1259765625</v>
      </c>
    </row>
    <row r="107" spans="1:5" x14ac:dyDescent="0.25">
      <c r="A107" s="1">
        <f>31434</f>
        <v>31434</v>
      </c>
      <c r="B107" s="1">
        <f t="shared" si="9"/>
        <v>0</v>
      </c>
      <c r="C107" s="1">
        <f>16009</f>
        <v>16009</v>
      </c>
      <c r="D107" s="1">
        <f>41090</f>
        <v>41090</v>
      </c>
      <c r="E107" s="1">
        <f>40.126953125</f>
        <v>40.126953125</v>
      </c>
    </row>
    <row r="108" spans="1:5" x14ac:dyDescent="0.25">
      <c r="A108" s="1">
        <f>31692</f>
        <v>31692</v>
      </c>
      <c r="B108" s="1">
        <f t="shared" si="9"/>
        <v>0</v>
      </c>
      <c r="C108" s="1">
        <f>16166</f>
        <v>16166</v>
      </c>
      <c r="D108" s="1">
        <f>41075</f>
        <v>41075</v>
      </c>
      <c r="E108" s="1">
        <f>40.1123046875</f>
        <v>40.1123046875</v>
      </c>
    </row>
    <row r="109" spans="1:5" x14ac:dyDescent="0.25">
      <c r="A109" s="1">
        <f>31959</f>
        <v>31959</v>
      </c>
      <c r="B109" s="1">
        <f t="shared" si="9"/>
        <v>0</v>
      </c>
      <c r="C109" s="1">
        <f>16297</f>
        <v>16297</v>
      </c>
      <c r="D109" s="1">
        <f>41073</f>
        <v>41073</v>
      </c>
      <c r="E109" s="1">
        <f>40.1103515625</f>
        <v>40.1103515625</v>
      </c>
    </row>
    <row r="110" spans="1:5" x14ac:dyDescent="0.25">
      <c r="A110" s="1">
        <f>32262</f>
        <v>32262</v>
      </c>
      <c r="B110" s="1">
        <f t="shared" si="9"/>
        <v>0</v>
      </c>
      <c r="C110" s="1">
        <f>16431</f>
        <v>16431</v>
      </c>
      <c r="D110" s="1">
        <f>41073</f>
        <v>41073</v>
      </c>
      <c r="E110" s="1">
        <f>40.1103515625</f>
        <v>40.1103515625</v>
      </c>
    </row>
    <row r="111" spans="1:5" x14ac:dyDescent="0.25">
      <c r="A111" s="1">
        <f>32543</f>
        <v>32543</v>
      </c>
      <c r="B111" s="1">
        <f t="shared" si="9"/>
        <v>0</v>
      </c>
      <c r="C111" s="1">
        <f>16563</f>
        <v>16563</v>
      </c>
      <c r="D111" s="1">
        <f>41073</f>
        <v>41073</v>
      </c>
      <c r="E111" s="1">
        <f>40.1103515625</f>
        <v>40.1103515625</v>
      </c>
    </row>
    <row r="112" spans="1:5" x14ac:dyDescent="0.25">
      <c r="A112" s="1">
        <f>32816</f>
        <v>32816</v>
      </c>
      <c r="B112" s="1">
        <f>3</f>
        <v>3</v>
      </c>
      <c r="C112" s="1">
        <f>16698</f>
        <v>16698</v>
      </c>
      <c r="D112" s="1">
        <f>41073</f>
        <v>41073</v>
      </c>
      <c r="E112" s="1">
        <f>40.1103515625</f>
        <v>40.1103515625</v>
      </c>
    </row>
    <row r="113" spans="1:5" x14ac:dyDescent="0.25">
      <c r="A113" s="1">
        <f>33104</f>
        <v>33104</v>
      </c>
      <c r="B113" s="1">
        <f>0</f>
        <v>0</v>
      </c>
      <c r="C113" s="1">
        <f>16835</f>
        <v>16835</v>
      </c>
      <c r="D113" s="1">
        <f>41072</f>
        <v>41072</v>
      </c>
      <c r="E113" s="1">
        <f>40.109375</f>
        <v>40.109375</v>
      </c>
    </row>
    <row r="114" spans="1:5" x14ac:dyDescent="0.25">
      <c r="A114" s="1">
        <f>33398</f>
        <v>33398</v>
      </c>
      <c r="B114" s="1">
        <f>0</f>
        <v>0</v>
      </c>
      <c r="C114" s="1">
        <f>16982</f>
        <v>16982</v>
      </c>
      <c r="D114" s="1">
        <f>41072</f>
        <v>41072</v>
      </c>
      <c r="E114" s="1">
        <f>40.109375</f>
        <v>40.109375</v>
      </c>
    </row>
    <row r="115" spans="1:5" x14ac:dyDescent="0.25">
      <c r="A115" s="1">
        <f>33711</f>
        <v>33711</v>
      </c>
      <c r="B115" s="1">
        <f>0</f>
        <v>0</v>
      </c>
      <c r="C115" s="1">
        <f>17142</f>
        <v>17142</v>
      </c>
      <c r="D115" s="1">
        <f>41074</f>
        <v>41074</v>
      </c>
      <c r="E115" s="1">
        <f>40.111328125</f>
        <v>40.111328125</v>
      </c>
    </row>
    <row r="116" spans="1:5" x14ac:dyDescent="0.25">
      <c r="A116" s="1">
        <f>34005</f>
        <v>34005</v>
      </c>
      <c r="B116" s="1">
        <f>0</f>
        <v>0</v>
      </c>
      <c r="C116" s="1">
        <f>17274</f>
        <v>17274</v>
      </c>
      <c r="D116" s="1">
        <f>41072</f>
        <v>41072</v>
      </c>
      <c r="E116" s="1">
        <f>40.109375</f>
        <v>40.109375</v>
      </c>
    </row>
    <row r="117" spans="1:5" x14ac:dyDescent="0.25">
      <c r="A117" s="1">
        <f>34299</f>
        <v>34299</v>
      </c>
      <c r="B117" s="1">
        <f>0</f>
        <v>0</v>
      </c>
      <c r="C117" s="1">
        <f>17412</f>
        <v>17412</v>
      </c>
      <c r="D117" s="1">
        <f>41074</f>
        <v>41074</v>
      </c>
      <c r="E117" s="1">
        <f>40.111328125</f>
        <v>40.111328125</v>
      </c>
    </row>
    <row r="118" spans="1:5" x14ac:dyDescent="0.25">
      <c r="A118" s="1">
        <f>34593</f>
        <v>34593</v>
      </c>
      <c r="B118" s="1">
        <f>13</f>
        <v>13</v>
      </c>
      <c r="C118" s="1">
        <f>17557</f>
        <v>17557</v>
      </c>
      <c r="D118" s="1">
        <f>41072</f>
        <v>41072</v>
      </c>
      <c r="E118" s="1">
        <f>40.109375</f>
        <v>40.109375</v>
      </c>
    </row>
    <row r="119" spans="1:5" x14ac:dyDescent="0.25">
      <c r="C119" s="1">
        <f>17711</f>
        <v>17711</v>
      </c>
      <c r="D119" s="1">
        <f>41146</f>
        <v>41146</v>
      </c>
      <c r="E119" s="1">
        <f>40.181640625</f>
        <v>40.181640625</v>
      </c>
    </row>
    <row r="120" spans="1:5" x14ac:dyDescent="0.25">
      <c r="C120" s="1">
        <f>17859</f>
        <v>17859</v>
      </c>
      <c r="D120" s="1">
        <f>41172</f>
        <v>41172</v>
      </c>
      <c r="E120" s="1">
        <f>40.20703125</f>
        <v>40.20703125</v>
      </c>
    </row>
    <row r="121" spans="1:5" x14ac:dyDescent="0.25">
      <c r="C121" s="1">
        <f>18014</f>
        <v>18014</v>
      </c>
      <c r="D121" s="1">
        <f>41174</f>
        <v>41174</v>
      </c>
      <c r="E121" s="1">
        <f>40.208984375</f>
        <v>40.208984375</v>
      </c>
    </row>
    <row r="122" spans="1:5" x14ac:dyDescent="0.25">
      <c r="C122" s="1">
        <f>18145</f>
        <v>18145</v>
      </c>
      <c r="D122" s="1">
        <f>41172</f>
        <v>41172</v>
      </c>
      <c r="E122" s="1">
        <f>40.20703125</f>
        <v>40.20703125</v>
      </c>
    </row>
    <row r="123" spans="1:5" x14ac:dyDescent="0.25">
      <c r="C123" s="1">
        <f>18274</f>
        <v>18274</v>
      </c>
      <c r="D123" s="1">
        <f>41174</f>
        <v>41174</v>
      </c>
      <c r="E123" s="1">
        <f>40.208984375</f>
        <v>40.208984375</v>
      </c>
    </row>
    <row r="124" spans="1:5" x14ac:dyDescent="0.25">
      <c r="C124" s="1">
        <f>18407</f>
        <v>18407</v>
      </c>
      <c r="D124" s="1">
        <f>41172</f>
        <v>41172</v>
      </c>
      <c r="E124" s="1">
        <f>40.20703125</f>
        <v>40.20703125</v>
      </c>
    </row>
    <row r="125" spans="1:5" x14ac:dyDescent="0.25">
      <c r="C125" s="1">
        <f>18565</f>
        <v>18565</v>
      </c>
      <c r="D125" s="1">
        <f>41174</f>
        <v>41174</v>
      </c>
      <c r="E125" s="1">
        <f>40.208984375</f>
        <v>40.208984375</v>
      </c>
    </row>
    <row r="126" spans="1:5" x14ac:dyDescent="0.25">
      <c r="C126" s="1">
        <f>18716</f>
        <v>18716</v>
      </c>
      <c r="D126" s="1">
        <f>41172</f>
        <v>41172</v>
      </c>
      <c r="E126" s="1">
        <f>40.20703125</f>
        <v>40.20703125</v>
      </c>
    </row>
    <row r="127" spans="1:5" x14ac:dyDescent="0.25">
      <c r="C127" s="1">
        <f>18916</f>
        <v>18916</v>
      </c>
      <c r="D127" s="1">
        <f>41173</f>
        <v>41173</v>
      </c>
      <c r="E127" s="1">
        <f>40.2080078125</f>
        <v>40.2080078125</v>
      </c>
    </row>
    <row r="128" spans="1:5" x14ac:dyDescent="0.25">
      <c r="C128" s="1">
        <f>19074</f>
        <v>19074</v>
      </c>
      <c r="D128" s="1">
        <f>41172</f>
        <v>41172</v>
      </c>
      <c r="E128" s="1">
        <f>40.20703125</f>
        <v>40.20703125</v>
      </c>
    </row>
    <row r="129" spans="3:5" x14ac:dyDescent="0.25">
      <c r="C129" s="1">
        <f>19223</f>
        <v>19223</v>
      </c>
      <c r="D129" s="1">
        <f>41172</f>
        <v>41172</v>
      </c>
      <c r="E129" s="1">
        <f>40.20703125</f>
        <v>40.20703125</v>
      </c>
    </row>
    <row r="130" spans="3:5" x14ac:dyDescent="0.25">
      <c r="C130" s="1">
        <f>19379</f>
        <v>19379</v>
      </c>
      <c r="D130" s="1">
        <f>41172</f>
        <v>41172</v>
      </c>
      <c r="E130" s="1">
        <f>40.20703125</f>
        <v>40.20703125</v>
      </c>
    </row>
    <row r="131" spans="3:5" x14ac:dyDescent="0.25">
      <c r="C131" s="1">
        <f>19535</f>
        <v>19535</v>
      </c>
      <c r="D131" s="1">
        <f>41172</f>
        <v>41172</v>
      </c>
      <c r="E131" s="1">
        <f>40.20703125</f>
        <v>40.20703125</v>
      </c>
    </row>
    <row r="132" spans="3:5" x14ac:dyDescent="0.25">
      <c r="C132" s="1">
        <f>19697</f>
        <v>19697</v>
      </c>
      <c r="D132" s="1">
        <f>41172</f>
        <v>41172</v>
      </c>
      <c r="E132" s="1">
        <f>40.20703125</f>
        <v>40.20703125</v>
      </c>
    </row>
    <row r="133" spans="3:5" x14ac:dyDescent="0.25">
      <c r="C133" s="1">
        <f>19892</f>
        <v>19892</v>
      </c>
      <c r="D133" s="1">
        <f>41173</f>
        <v>41173</v>
      </c>
      <c r="E133" s="1">
        <f>40.2080078125</f>
        <v>40.2080078125</v>
      </c>
    </row>
    <row r="134" spans="3:5" x14ac:dyDescent="0.25">
      <c r="C134" s="1">
        <f>20039</f>
        <v>20039</v>
      </c>
      <c r="D134" s="1">
        <f>41170</f>
        <v>41170</v>
      </c>
      <c r="E134" s="1">
        <f>40.205078125</f>
        <v>40.205078125</v>
      </c>
    </row>
    <row r="135" spans="3:5" x14ac:dyDescent="0.25">
      <c r="C135" s="1">
        <f>20198</f>
        <v>20198</v>
      </c>
      <c r="D135" s="1">
        <f>41171</f>
        <v>41171</v>
      </c>
      <c r="E135" s="1">
        <f>40.2060546875</f>
        <v>40.2060546875</v>
      </c>
    </row>
    <row r="136" spans="3:5" x14ac:dyDescent="0.25">
      <c r="C136" s="1">
        <f>20387</f>
        <v>20387</v>
      </c>
      <c r="D136" s="1">
        <f>41167</f>
        <v>41167</v>
      </c>
      <c r="E136" s="1">
        <f>40.2021484375</f>
        <v>40.2021484375</v>
      </c>
    </row>
    <row r="137" spans="3:5" x14ac:dyDescent="0.25">
      <c r="C137" s="1">
        <f>20542</f>
        <v>20542</v>
      </c>
      <c r="D137" s="1">
        <f>41178</f>
        <v>41178</v>
      </c>
      <c r="E137" s="1">
        <f>40.212890625</f>
        <v>40.212890625</v>
      </c>
    </row>
    <row r="138" spans="3:5" x14ac:dyDescent="0.25">
      <c r="C138" s="1">
        <f>20735</f>
        <v>20735</v>
      </c>
      <c r="D138" s="1">
        <f>41705</f>
        <v>41705</v>
      </c>
      <c r="E138" s="1">
        <f>40.7275390625</f>
        <v>40.7275390625</v>
      </c>
    </row>
    <row r="139" spans="3:5" x14ac:dyDescent="0.25">
      <c r="C139" s="1">
        <f>20870</f>
        <v>20870</v>
      </c>
      <c r="D139" s="1">
        <f t="shared" ref="D139:D152" si="10">41742</f>
        <v>41742</v>
      </c>
      <c r="E139" s="1">
        <f t="shared" ref="E139:E152" si="11">40.763671875</f>
        <v>40.763671875</v>
      </c>
    </row>
    <row r="140" spans="3:5" x14ac:dyDescent="0.25">
      <c r="C140" s="1">
        <f>21011</f>
        <v>21011</v>
      </c>
      <c r="D140" s="1">
        <f t="shared" si="10"/>
        <v>41742</v>
      </c>
      <c r="E140" s="1">
        <f t="shared" si="11"/>
        <v>40.763671875</v>
      </c>
    </row>
    <row r="141" spans="3:5" x14ac:dyDescent="0.25">
      <c r="C141" s="1">
        <f>21139</f>
        <v>21139</v>
      </c>
      <c r="D141" s="1">
        <f t="shared" si="10"/>
        <v>41742</v>
      </c>
      <c r="E141" s="1">
        <f t="shared" si="11"/>
        <v>40.763671875</v>
      </c>
    </row>
    <row r="142" spans="3:5" x14ac:dyDescent="0.25">
      <c r="C142" s="1">
        <f>21273</f>
        <v>21273</v>
      </c>
      <c r="D142" s="1">
        <f t="shared" si="10"/>
        <v>41742</v>
      </c>
      <c r="E142" s="1">
        <f t="shared" si="11"/>
        <v>40.763671875</v>
      </c>
    </row>
    <row r="143" spans="3:5" x14ac:dyDescent="0.25">
      <c r="C143" s="1">
        <f>21409</f>
        <v>21409</v>
      </c>
      <c r="D143" s="1">
        <f t="shared" si="10"/>
        <v>41742</v>
      </c>
      <c r="E143" s="1">
        <f t="shared" si="11"/>
        <v>40.763671875</v>
      </c>
    </row>
    <row r="144" spans="3:5" x14ac:dyDescent="0.25">
      <c r="C144" s="1">
        <f>21545</f>
        <v>21545</v>
      </c>
      <c r="D144" s="1">
        <f t="shared" si="10"/>
        <v>41742</v>
      </c>
      <c r="E144" s="1">
        <f t="shared" si="11"/>
        <v>40.763671875</v>
      </c>
    </row>
    <row r="145" spans="3:5" x14ac:dyDescent="0.25">
      <c r="C145" s="1">
        <f>21693</f>
        <v>21693</v>
      </c>
      <c r="D145" s="1">
        <f t="shared" si="10"/>
        <v>41742</v>
      </c>
      <c r="E145" s="1">
        <f t="shared" si="11"/>
        <v>40.763671875</v>
      </c>
    </row>
    <row r="146" spans="3:5" x14ac:dyDescent="0.25">
      <c r="C146" s="1">
        <f>21858</f>
        <v>21858</v>
      </c>
      <c r="D146" s="1">
        <f t="shared" si="10"/>
        <v>41742</v>
      </c>
      <c r="E146" s="1">
        <f t="shared" si="11"/>
        <v>40.763671875</v>
      </c>
    </row>
    <row r="147" spans="3:5" x14ac:dyDescent="0.25">
      <c r="C147" s="1">
        <f>22012</f>
        <v>22012</v>
      </c>
      <c r="D147" s="1">
        <f t="shared" si="10"/>
        <v>41742</v>
      </c>
      <c r="E147" s="1">
        <f t="shared" si="11"/>
        <v>40.763671875</v>
      </c>
    </row>
    <row r="148" spans="3:5" x14ac:dyDescent="0.25">
      <c r="C148" s="1">
        <f>22161</f>
        <v>22161</v>
      </c>
      <c r="D148" s="1">
        <f t="shared" si="10"/>
        <v>41742</v>
      </c>
      <c r="E148" s="1">
        <f t="shared" si="11"/>
        <v>40.763671875</v>
      </c>
    </row>
    <row r="149" spans="3:5" x14ac:dyDescent="0.25">
      <c r="C149" s="1">
        <f>22299</f>
        <v>22299</v>
      </c>
      <c r="D149" s="1">
        <f t="shared" si="10"/>
        <v>41742</v>
      </c>
      <c r="E149" s="1">
        <f t="shared" si="11"/>
        <v>40.763671875</v>
      </c>
    </row>
    <row r="150" spans="3:5" x14ac:dyDescent="0.25">
      <c r="C150" s="1">
        <f>22440</f>
        <v>22440</v>
      </c>
      <c r="D150" s="1">
        <f t="shared" si="10"/>
        <v>41742</v>
      </c>
      <c r="E150" s="1">
        <f t="shared" si="11"/>
        <v>40.763671875</v>
      </c>
    </row>
    <row r="151" spans="3:5" x14ac:dyDescent="0.25">
      <c r="C151" s="1">
        <f>22582</f>
        <v>22582</v>
      </c>
      <c r="D151" s="1">
        <f t="shared" si="10"/>
        <v>41742</v>
      </c>
      <c r="E151" s="1">
        <f t="shared" si="11"/>
        <v>40.763671875</v>
      </c>
    </row>
    <row r="152" spans="3:5" x14ac:dyDescent="0.25">
      <c r="C152" s="1">
        <f>22712</f>
        <v>22712</v>
      </c>
      <c r="D152" s="1">
        <f t="shared" si="10"/>
        <v>41742</v>
      </c>
      <c r="E152" s="1">
        <f t="shared" si="11"/>
        <v>40.763671875</v>
      </c>
    </row>
    <row r="153" spans="3:5" x14ac:dyDescent="0.25">
      <c r="C153" s="1">
        <f>22850</f>
        <v>22850</v>
      </c>
      <c r="D153" s="1">
        <f>41744</f>
        <v>41744</v>
      </c>
      <c r="E153" s="1">
        <f>40.765625</f>
        <v>40.765625</v>
      </c>
    </row>
    <row r="154" spans="3:5" x14ac:dyDescent="0.25">
      <c r="C154" s="1">
        <f>22978</f>
        <v>22978</v>
      </c>
      <c r="D154" s="1">
        <f>41742</f>
        <v>41742</v>
      </c>
      <c r="E154" s="1">
        <f>40.763671875</f>
        <v>40.763671875</v>
      </c>
    </row>
    <row r="155" spans="3:5" x14ac:dyDescent="0.25">
      <c r="C155" s="1">
        <f>23122</f>
        <v>23122</v>
      </c>
      <c r="D155" s="1">
        <f>41744</f>
        <v>41744</v>
      </c>
      <c r="E155" s="1">
        <f>40.765625</f>
        <v>40.765625</v>
      </c>
    </row>
    <row r="156" spans="3:5" x14ac:dyDescent="0.25">
      <c r="C156" s="1">
        <f>23258</f>
        <v>23258</v>
      </c>
      <c r="D156" s="1">
        <f>41742</f>
        <v>41742</v>
      </c>
      <c r="E156" s="1">
        <f>40.763671875</f>
        <v>40.763671875</v>
      </c>
    </row>
    <row r="157" spans="3:5" x14ac:dyDescent="0.25">
      <c r="C157" s="1">
        <f>23394</f>
        <v>23394</v>
      </c>
      <c r="D157" s="1">
        <f>41742</f>
        <v>41742</v>
      </c>
      <c r="E157" s="1">
        <f>40.763671875</f>
        <v>40.763671875</v>
      </c>
    </row>
    <row r="158" spans="3:5" x14ac:dyDescent="0.25">
      <c r="C158" s="1">
        <f>23530</f>
        <v>23530</v>
      </c>
      <c r="D158" s="1">
        <f>41750</f>
        <v>41750</v>
      </c>
      <c r="E158" s="1">
        <f>40.771484375</f>
        <v>40.771484375</v>
      </c>
    </row>
    <row r="159" spans="3:5" x14ac:dyDescent="0.25">
      <c r="C159" s="1">
        <f>23692</f>
        <v>23692</v>
      </c>
      <c r="D159" s="1">
        <f>41922</f>
        <v>41922</v>
      </c>
      <c r="E159" s="1">
        <f>40.939453125</f>
        <v>40.939453125</v>
      </c>
    </row>
    <row r="160" spans="3:5" x14ac:dyDescent="0.25">
      <c r="C160" s="1">
        <f>23825</f>
        <v>23825</v>
      </c>
      <c r="D160" s="1">
        <f>41930</f>
        <v>41930</v>
      </c>
      <c r="E160" s="1">
        <f>40.947265625</f>
        <v>40.947265625</v>
      </c>
    </row>
    <row r="161" spans="3:5" x14ac:dyDescent="0.25">
      <c r="C161" s="1">
        <f>23978</f>
        <v>23978</v>
      </c>
      <c r="D161" s="1">
        <f>41930</f>
        <v>41930</v>
      </c>
      <c r="E161" s="1">
        <f>40.947265625</f>
        <v>40.947265625</v>
      </c>
    </row>
    <row r="162" spans="3:5" x14ac:dyDescent="0.25">
      <c r="C162" s="1">
        <f>24113</f>
        <v>24113</v>
      </c>
      <c r="D162" s="1">
        <f>41930</f>
        <v>41930</v>
      </c>
      <c r="E162" s="1">
        <f>40.947265625</f>
        <v>40.947265625</v>
      </c>
    </row>
    <row r="163" spans="3:5" x14ac:dyDescent="0.25">
      <c r="C163" s="1">
        <f>24251</f>
        <v>24251</v>
      </c>
      <c r="D163" s="1">
        <f>41932</f>
        <v>41932</v>
      </c>
      <c r="E163" s="1">
        <f>40.94921875</f>
        <v>40.94921875</v>
      </c>
    </row>
    <row r="164" spans="3:5" x14ac:dyDescent="0.25">
      <c r="C164" s="1">
        <f>24389</f>
        <v>24389</v>
      </c>
      <c r="D164" s="1">
        <f>41930</f>
        <v>41930</v>
      </c>
      <c r="E164" s="1">
        <f>40.947265625</f>
        <v>40.947265625</v>
      </c>
    </row>
    <row r="165" spans="3:5" x14ac:dyDescent="0.25">
      <c r="C165" s="1">
        <f>24536</f>
        <v>24536</v>
      </c>
      <c r="D165" s="1">
        <f>41931</f>
        <v>41931</v>
      </c>
      <c r="E165" s="1">
        <f>40.9482421875</f>
        <v>40.9482421875</v>
      </c>
    </row>
    <row r="166" spans="3:5" x14ac:dyDescent="0.25">
      <c r="C166" s="1">
        <f>24708</f>
        <v>24708</v>
      </c>
      <c r="D166" s="1">
        <f>41930</f>
        <v>41930</v>
      </c>
      <c r="E166" s="1">
        <f>40.947265625</f>
        <v>40.947265625</v>
      </c>
    </row>
    <row r="167" spans="3:5" x14ac:dyDescent="0.25">
      <c r="C167" s="1">
        <f>24866</f>
        <v>24866</v>
      </c>
      <c r="D167" s="1">
        <f>41930</f>
        <v>41930</v>
      </c>
      <c r="E167" s="1">
        <f>40.947265625</f>
        <v>40.947265625</v>
      </c>
    </row>
    <row r="168" spans="3:5" x14ac:dyDescent="0.25">
      <c r="C168" s="1">
        <f>25012</f>
        <v>25012</v>
      </c>
      <c r="D168" s="1">
        <f>41930</f>
        <v>41930</v>
      </c>
      <c r="E168" s="1">
        <f>40.947265625</f>
        <v>40.947265625</v>
      </c>
    </row>
    <row r="169" spans="3:5" x14ac:dyDescent="0.25">
      <c r="C169" s="1">
        <f>25173</f>
        <v>25173</v>
      </c>
      <c r="D169" s="1">
        <f>41931</f>
        <v>41931</v>
      </c>
      <c r="E169" s="1">
        <f>40.9482421875</f>
        <v>40.9482421875</v>
      </c>
    </row>
    <row r="170" spans="3:5" x14ac:dyDescent="0.25">
      <c r="C170" s="1">
        <f>25322</f>
        <v>25322</v>
      </c>
      <c r="D170" s="1">
        <f>41930</f>
        <v>41930</v>
      </c>
      <c r="E170" s="1">
        <f>40.947265625</f>
        <v>40.947265625</v>
      </c>
    </row>
    <row r="171" spans="3:5" x14ac:dyDescent="0.25">
      <c r="C171" s="1">
        <f>25475</f>
        <v>25475</v>
      </c>
      <c r="D171" s="1">
        <f>41932</f>
        <v>41932</v>
      </c>
      <c r="E171" s="1">
        <f>40.94921875</f>
        <v>40.94921875</v>
      </c>
    </row>
    <row r="172" spans="3:5" x14ac:dyDescent="0.25">
      <c r="C172" s="1">
        <f>25617</f>
        <v>25617</v>
      </c>
      <c r="D172" s="1">
        <f>41930</f>
        <v>41930</v>
      </c>
      <c r="E172" s="1">
        <f>40.947265625</f>
        <v>40.947265625</v>
      </c>
    </row>
    <row r="173" spans="3:5" x14ac:dyDescent="0.25">
      <c r="C173" s="1">
        <f>25773</f>
        <v>25773</v>
      </c>
      <c r="D173" s="1">
        <f>41932</f>
        <v>41932</v>
      </c>
      <c r="E173" s="1">
        <f>40.94921875</f>
        <v>40.94921875</v>
      </c>
    </row>
    <row r="174" spans="3:5" x14ac:dyDescent="0.25">
      <c r="C174" s="1">
        <f>25929</f>
        <v>25929</v>
      </c>
      <c r="D174" s="1">
        <f>41930</f>
        <v>41930</v>
      </c>
      <c r="E174" s="1">
        <f>40.947265625</f>
        <v>40.947265625</v>
      </c>
    </row>
    <row r="175" spans="3:5" x14ac:dyDescent="0.25">
      <c r="C175" s="1">
        <f>26111</f>
        <v>26111</v>
      </c>
      <c r="D175" s="1">
        <f>41932</f>
        <v>41932</v>
      </c>
      <c r="E175" s="1">
        <f>40.94921875</f>
        <v>40.94921875</v>
      </c>
    </row>
    <row r="176" spans="3:5" x14ac:dyDescent="0.25">
      <c r="C176" s="1">
        <f>26268</f>
        <v>26268</v>
      </c>
      <c r="D176" s="1">
        <f>41930</f>
        <v>41930</v>
      </c>
      <c r="E176" s="1">
        <f>40.947265625</f>
        <v>40.947265625</v>
      </c>
    </row>
    <row r="177" spans="3:5" x14ac:dyDescent="0.25">
      <c r="C177" s="1">
        <f>26420</f>
        <v>26420</v>
      </c>
      <c r="D177" s="1">
        <f>41932</f>
        <v>41932</v>
      </c>
      <c r="E177" s="1">
        <f>40.94921875</f>
        <v>40.94921875</v>
      </c>
    </row>
    <row r="178" spans="3:5" x14ac:dyDescent="0.25">
      <c r="C178" s="1">
        <f>26586</f>
        <v>26586</v>
      </c>
      <c r="D178" s="1">
        <f>41942</f>
        <v>41942</v>
      </c>
      <c r="E178" s="1">
        <f>40.958984375</f>
        <v>40.958984375</v>
      </c>
    </row>
    <row r="179" spans="3:5" x14ac:dyDescent="0.25">
      <c r="C179" s="1">
        <f>26725</f>
        <v>26725</v>
      </c>
      <c r="D179" s="1">
        <f>42124</f>
        <v>42124</v>
      </c>
      <c r="E179" s="1">
        <f>41.13671875</f>
        <v>41.13671875</v>
      </c>
    </row>
    <row r="180" spans="3:5" x14ac:dyDescent="0.25">
      <c r="C180" s="1">
        <f>26857</f>
        <v>26857</v>
      </c>
      <c r="D180" s="1">
        <f>42122</f>
        <v>42122</v>
      </c>
      <c r="E180" s="1">
        <f>41.134765625</f>
        <v>41.134765625</v>
      </c>
    </row>
    <row r="181" spans="3:5" x14ac:dyDescent="0.25">
      <c r="C181" s="1">
        <f>26990</f>
        <v>26990</v>
      </c>
      <c r="D181" s="1">
        <f>42124</f>
        <v>42124</v>
      </c>
      <c r="E181" s="1">
        <f>41.13671875</f>
        <v>41.13671875</v>
      </c>
    </row>
    <row r="182" spans="3:5" x14ac:dyDescent="0.25">
      <c r="C182" s="1">
        <f>27127</f>
        <v>27127</v>
      </c>
      <c r="D182" s="1">
        <f>42122</f>
        <v>42122</v>
      </c>
      <c r="E182" s="1">
        <f>41.134765625</f>
        <v>41.134765625</v>
      </c>
    </row>
    <row r="183" spans="3:5" x14ac:dyDescent="0.25">
      <c r="C183" s="1">
        <f>27264</f>
        <v>27264</v>
      </c>
      <c r="D183" s="1">
        <f>42124</f>
        <v>42124</v>
      </c>
      <c r="E183" s="1">
        <f>41.13671875</f>
        <v>41.13671875</v>
      </c>
    </row>
    <row r="184" spans="3:5" x14ac:dyDescent="0.25">
      <c r="C184" s="1">
        <f>27405</f>
        <v>27405</v>
      </c>
      <c r="D184" s="1">
        <f>42122</f>
        <v>42122</v>
      </c>
      <c r="E184" s="1">
        <f>41.134765625</f>
        <v>41.134765625</v>
      </c>
    </row>
    <row r="185" spans="3:5" x14ac:dyDescent="0.25">
      <c r="C185" s="1">
        <f>27540</f>
        <v>27540</v>
      </c>
      <c r="D185" s="1">
        <f>42124</f>
        <v>42124</v>
      </c>
      <c r="E185" s="1">
        <f>41.13671875</f>
        <v>41.13671875</v>
      </c>
    </row>
    <row r="186" spans="3:5" x14ac:dyDescent="0.25">
      <c r="C186" s="1">
        <f>27674</f>
        <v>27674</v>
      </c>
      <c r="D186" s="1">
        <f>42122</f>
        <v>42122</v>
      </c>
      <c r="E186" s="1">
        <f>41.134765625</f>
        <v>41.134765625</v>
      </c>
    </row>
    <row r="187" spans="3:5" x14ac:dyDescent="0.25">
      <c r="C187" s="1">
        <f>27811</f>
        <v>27811</v>
      </c>
      <c r="D187" s="1">
        <f>42124</f>
        <v>42124</v>
      </c>
      <c r="E187" s="1">
        <f>41.13671875</f>
        <v>41.13671875</v>
      </c>
    </row>
    <row r="188" spans="3:5" x14ac:dyDescent="0.25">
      <c r="C188" s="1">
        <f>27944</f>
        <v>27944</v>
      </c>
      <c r="D188" s="1">
        <f t="shared" ref="D188:D199" si="12">42122</f>
        <v>42122</v>
      </c>
      <c r="E188" s="1">
        <f t="shared" ref="E188:E199" si="13">41.134765625</f>
        <v>41.134765625</v>
      </c>
    </row>
    <row r="189" spans="3:5" x14ac:dyDescent="0.25">
      <c r="C189" s="1">
        <f>28081</f>
        <v>28081</v>
      </c>
      <c r="D189" s="1">
        <f t="shared" si="12"/>
        <v>42122</v>
      </c>
      <c r="E189" s="1">
        <f t="shared" si="13"/>
        <v>41.134765625</v>
      </c>
    </row>
    <row r="190" spans="3:5" x14ac:dyDescent="0.25">
      <c r="C190" s="1">
        <f>28216</f>
        <v>28216</v>
      </c>
      <c r="D190" s="1">
        <f t="shared" si="12"/>
        <v>42122</v>
      </c>
      <c r="E190" s="1">
        <f t="shared" si="13"/>
        <v>41.134765625</v>
      </c>
    </row>
    <row r="191" spans="3:5" x14ac:dyDescent="0.25">
      <c r="C191" s="1">
        <f>28350</f>
        <v>28350</v>
      </c>
      <c r="D191" s="1">
        <f t="shared" si="12"/>
        <v>42122</v>
      </c>
      <c r="E191" s="1">
        <f t="shared" si="13"/>
        <v>41.134765625</v>
      </c>
    </row>
    <row r="192" spans="3:5" x14ac:dyDescent="0.25">
      <c r="C192" s="1">
        <f>28485</f>
        <v>28485</v>
      </c>
      <c r="D192" s="1">
        <f t="shared" si="12"/>
        <v>42122</v>
      </c>
      <c r="E192" s="1">
        <f t="shared" si="13"/>
        <v>41.134765625</v>
      </c>
    </row>
    <row r="193" spans="3:5" x14ac:dyDescent="0.25">
      <c r="C193" s="1">
        <f>28619</f>
        <v>28619</v>
      </c>
      <c r="D193" s="1">
        <f t="shared" si="12"/>
        <v>42122</v>
      </c>
      <c r="E193" s="1">
        <f t="shared" si="13"/>
        <v>41.134765625</v>
      </c>
    </row>
    <row r="194" spans="3:5" x14ac:dyDescent="0.25">
      <c r="C194" s="1">
        <f>28760</f>
        <v>28760</v>
      </c>
      <c r="D194" s="1">
        <f t="shared" si="12"/>
        <v>42122</v>
      </c>
      <c r="E194" s="1">
        <f t="shared" si="13"/>
        <v>41.134765625</v>
      </c>
    </row>
    <row r="195" spans="3:5" x14ac:dyDescent="0.25">
      <c r="C195" s="1">
        <f>28892</f>
        <v>28892</v>
      </c>
      <c r="D195" s="1">
        <f t="shared" si="12"/>
        <v>42122</v>
      </c>
      <c r="E195" s="1">
        <f t="shared" si="13"/>
        <v>41.134765625</v>
      </c>
    </row>
    <row r="196" spans="3:5" x14ac:dyDescent="0.25">
      <c r="C196" s="1">
        <f>29020</f>
        <v>29020</v>
      </c>
      <c r="D196" s="1">
        <f t="shared" si="12"/>
        <v>42122</v>
      </c>
      <c r="E196" s="1">
        <f t="shared" si="13"/>
        <v>41.134765625</v>
      </c>
    </row>
    <row r="197" spans="3:5" x14ac:dyDescent="0.25">
      <c r="C197" s="1">
        <f>29162</f>
        <v>29162</v>
      </c>
      <c r="D197" s="1">
        <f t="shared" si="12"/>
        <v>42122</v>
      </c>
      <c r="E197" s="1">
        <f t="shared" si="13"/>
        <v>41.134765625</v>
      </c>
    </row>
    <row r="198" spans="3:5" x14ac:dyDescent="0.25">
      <c r="C198" s="1">
        <f>29360</f>
        <v>29360</v>
      </c>
      <c r="D198" s="1">
        <f t="shared" si="12"/>
        <v>42122</v>
      </c>
      <c r="E198" s="1">
        <f t="shared" si="13"/>
        <v>41.134765625</v>
      </c>
    </row>
    <row r="199" spans="3:5" x14ac:dyDescent="0.25">
      <c r="C199" s="1">
        <f>29514</f>
        <v>29514</v>
      </c>
      <c r="D199" s="1">
        <f t="shared" si="12"/>
        <v>42122</v>
      </c>
      <c r="E199" s="1">
        <f t="shared" si="13"/>
        <v>41.134765625</v>
      </c>
    </row>
    <row r="200" spans="3:5" x14ac:dyDescent="0.25">
      <c r="C200" s="1">
        <f>29669</f>
        <v>29669</v>
      </c>
      <c r="D200" s="1">
        <f>42582</f>
        <v>42582</v>
      </c>
      <c r="E200" s="1">
        <f>41.583984375</f>
        <v>41.583984375</v>
      </c>
    </row>
    <row r="201" spans="3:5" x14ac:dyDescent="0.25">
      <c r="C201" s="1">
        <f>29806</f>
        <v>29806</v>
      </c>
      <c r="D201" s="1">
        <f>42606</f>
        <v>42606</v>
      </c>
      <c r="E201" s="1">
        <f t="shared" ref="E201:E206" si="14">41.607421875</f>
        <v>41.607421875</v>
      </c>
    </row>
    <row r="202" spans="3:5" x14ac:dyDescent="0.25">
      <c r="C202" s="1">
        <f>29956</f>
        <v>29956</v>
      </c>
      <c r="D202" s="1">
        <f>42606</f>
        <v>42606</v>
      </c>
      <c r="E202" s="1">
        <f t="shared" si="14"/>
        <v>41.607421875</v>
      </c>
    </row>
    <row r="203" spans="3:5" x14ac:dyDescent="0.25">
      <c r="C203" s="1">
        <f>30126</f>
        <v>30126</v>
      </c>
      <c r="D203" s="1">
        <f>42606</f>
        <v>42606</v>
      </c>
      <c r="E203" s="1">
        <f t="shared" si="14"/>
        <v>41.607421875</v>
      </c>
    </row>
    <row r="204" spans="3:5" x14ac:dyDescent="0.25">
      <c r="C204" s="1">
        <f>30268</f>
        <v>30268</v>
      </c>
      <c r="D204" s="1">
        <f>42606</f>
        <v>42606</v>
      </c>
      <c r="E204" s="1">
        <f t="shared" si="14"/>
        <v>41.607421875</v>
      </c>
    </row>
    <row r="205" spans="3:5" x14ac:dyDescent="0.25">
      <c r="C205" s="1">
        <f>30418</f>
        <v>30418</v>
      </c>
      <c r="D205" s="1">
        <f>42606</f>
        <v>42606</v>
      </c>
      <c r="E205" s="1">
        <f t="shared" si="14"/>
        <v>41.607421875</v>
      </c>
    </row>
    <row r="206" spans="3:5" x14ac:dyDescent="0.25">
      <c r="C206" s="1">
        <f>30545</f>
        <v>30545</v>
      </c>
      <c r="D206" s="1">
        <f>42606</f>
        <v>42606</v>
      </c>
      <c r="E206" s="1">
        <f t="shared" si="14"/>
        <v>41.607421875</v>
      </c>
    </row>
    <row r="207" spans="3:5" x14ac:dyDescent="0.25">
      <c r="C207" s="1">
        <f>30700</f>
        <v>30700</v>
      </c>
      <c r="D207" s="1">
        <f>42608</f>
        <v>42608</v>
      </c>
      <c r="E207" s="1">
        <f>41.609375</f>
        <v>41.609375</v>
      </c>
    </row>
    <row r="208" spans="3:5" x14ac:dyDescent="0.25">
      <c r="C208" s="1">
        <f>30833</f>
        <v>30833</v>
      </c>
      <c r="D208" s="1">
        <f>42606</f>
        <v>42606</v>
      </c>
      <c r="E208" s="1">
        <f>41.607421875</f>
        <v>41.607421875</v>
      </c>
    </row>
    <row r="209" spans="3:5" x14ac:dyDescent="0.25">
      <c r="C209" s="1">
        <f>30975</f>
        <v>30975</v>
      </c>
      <c r="D209" s="1">
        <f>42608</f>
        <v>42608</v>
      </c>
      <c r="E209" s="1">
        <f>41.609375</f>
        <v>41.609375</v>
      </c>
    </row>
    <row r="210" spans="3:5" x14ac:dyDescent="0.25">
      <c r="C210" s="1">
        <f>31116</f>
        <v>31116</v>
      </c>
      <c r="D210" s="1">
        <f>42606</f>
        <v>42606</v>
      </c>
      <c r="E210" s="1">
        <f>41.607421875</f>
        <v>41.607421875</v>
      </c>
    </row>
    <row r="211" spans="3:5" x14ac:dyDescent="0.25">
      <c r="C211" s="1">
        <f>31250</f>
        <v>31250</v>
      </c>
      <c r="D211" s="1">
        <f>42608</f>
        <v>42608</v>
      </c>
      <c r="E211" s="1">
        <f>41.609375</f>
        <v>41.609375</v>
      </c>
    </row>
    <row r="212" spans="3:5" x14ac:dyDescent="0.25">
      <c r="C212" s="1">
        <f>31390</f>
        <v>31390</v>
      </c>
      <c r="D212" s="1">
        <f>42606</f>
        <v>42606</v>
      </c>
      <c r="E212" s="1">
        <f>41.607421875</f>
        <v>41.607421875</v>
      </c>
    </row>
    <row r="213" spans="3:5" x14ac:dyDescent="0.25">
      <c r="C213" s="1">
        <f>31535</f>
        <v>31535</v>
      </c>
      <c r="D213" s="1">
        <f>42608</f>
        <v>42608</v>
      </c>
      <c r="E213" s="1">
        <f>41.609375</f>
        <v>41.609375</v>
      </c>
    </row>
    <row r="214" spans="3:5" x14ac:dyDescent="0.25">
      <c r="C214" s="1">
        <f>31666</f>
        <v>31666</v>
      </c>
      <c r="D214" s="1">
        <f>42606</f>
        <v>42606</v>
      </c>
      <c r="E214" s="1">
        <f>41.607421875</f>
        <v>41.607421875</v>
      </c>
    </row>
    <row r="215" spans="3:5" x14ac:dyDescent="0.25">
      <c r="C215" s="1">
        <f>31805</f>
        <v>31805</v>
      </c>
      <c r="D215" s="1">
        <f>42608</f>
        <v>42608</v>
      </c>
      <c r="E215" s="1">
        <f>41.609375</f>
        <v>41.609375</v>
      </c>
    </row>
    <row r="216" spans="3:5" x14ac:dyDescent="0.25">
      <c r="C216" s="1">
        <f>31940</f>
        <v>31940</v>
      </c>
      <c r="D216" s="1">
        <f>42606</f>
        <v>42606</v>
      </c>
      <c r="E216" s="1">
        <f>41.607421875</f>
        <v>41.607421875</v>
      </c>
    </row>
    <row r="217" spans="3:5" x14ac:dyDescent="0.25">
      <c r="C217" s="1">
        <f>32081</f>
        <v>32081</v>
      </c>
      <c r="D217" s="1">
        <f>42608</f>
        <v>42608</v>
      </c>
      <c r="E217" s="1">
        <f>41.609375</f>
        <v>41.609375</v>
      </c>
    </row>
    <row r="218" spans="3:5" x14ac:dyDescent="0.25">
      <c r="C218" s="1">
        <f>32220</f>
        <v>32220</v>
      </c>
      <c r="D218" s="1">
        <f>42606</f>
        <v>42606</v>
      </c>
      <c r="E218" s="1">
        <f>41.607421875</f>
        <v>41.607421875</v>
      </c>
    </row>
    <row r="219" spans="3:5" x14ac:dyDescent="0.25">
      <c r="C219" s="1">
        <f>32357</f>
        <v>32357</v>
      </c>
      <c r="D219" s="1">
        <f>42608</f>
        <v>42608</v>
      </c>
      <c r="E219" s="1">
        <f>41.609375</f>
        <v>41.609375</v>
      </c>
    </row>
    <row r="220" spans="3:5" x14ac:dyDescent="0.25">
      <c r="C220" s="1">
        <f>32531</f>
        <v>32531</v>
      </c>
      <c r="D220" s="1">
        <f>42606</f>
        <v>42606</v>
      </c>
      <c r="E220" s="1">
        <f>41.607421875</f>
        <v>41.607421875</v>
      </c>
    </row>
    <row r="221" spans="3:5" x14ac:dyDescent="0.25">
      <c r="C221" s="1">
        <f>32687</f>
        <v>32687</v>
      </c>
      <c r="D221" s="1">
        <f>42619</f>
        <v>42619</v>
      </c>
      <c r="E221" s="1">
        <f>41.6201171875</f>
        <v>41.6201171875</v>
      </c>
    </row>
    <row r="222" spans="3:5" x14ac:dyDescent="0.25">
      <c r="C222" s="1">
        <f>32820</f>
        <v>32820</v>
      </c>
      <c r="D222" s="1">
        <f>42622</f>
        <v>42622</v>
      </c>
      <c r="E222" s="1">
        <f>41.623046875</f>
        <v>41.623046875</v>
      </c>
    </row>
    <row r="223" spans="3:5" x14ac:dyDescent="0.25">
      <c r="C223" s="1">
        <f>32960</f>
        <v>32960</v>
      </c>
      <c r="D223" s="1">
        <f>42622</f>
        <v>42622</v>
      </c>
      <c r="E223" s="1">
        <f>41.623046875</f>
        <v>41.623046875</v>
      </c>
    </row>
    <row r="224" spans="3:5" x14ac:dyDescent="0.25">
      <c r="C224" s="1">
        <f>33104</f>
        <v>33104</v>
      </c>
      <c r="D224" s="1">
        <f>42622</f>
        <v>42622</v>
      </c>
      <c r="E224" s="1">
        <f>41.623046875</f>
        <v>41.623046875</v>
      </c>
    </row>
    <row r="225" spans="3:5" x14ac:dyDescent="0.25">
      <c r="C225" s="1">
        <f>33244</f>
        <v>33244</v>
      </c>
      <c r="D225" s="1">
        <f>42622</f>
        <v>42622</v>
      </c>
      <c r="E225" s="1">
        <f>41.623046875</f>
        <v>41.623046875</v>
      </c>
    </row>
    <row r="226" spans="3:5" x14ac:dyDescent="0.25">
      <c r="C226" s="1">
        <f>33377</f>
        <v>33377</v>
      </c>
      <c r="D226" s="1">
        <f>42622</f>
        <v>42622</v>
      </c>
      <c r="E226" s="1">
        <f>41.623046875</f>
        <v>41.623046875</v>
      </c>
    </row>
    <row r="227" spans="3:5" x14ac:dyDescent="0.25">
      <c r="C227" s="1">
        <f>33543</f>
        <v>33543</v>
      </c>
      <c r="D227" s="1">
        <f>42623</f>
        <v>42623</v>
      </c>
      <c r="E227" s="1">
        <f>41.6240234375</f>
        <v>41.6240234375</v>
      </c>
    </row>
    <row r="228" spans="3:5" x14ac:dyDescent="0.25">
      <c r="C228" s="1">
        <f>33681</f>
        <v>33681</v>
      </c>
      <c r="D228" s="1">
        <f>42622</f>
        <v>42622</v>
      </c>
      <c r="E228" s="1">
        <f>41.623046875</f>
        <v>41.623046875</v>
      </c>
    </row>
    <row r="229" spans="3:5" x14ac:dyDescent="0.25">
      <c r="C229" s="1">
        <f>33823</f>
        <v>33823</v>
      </c>
      <c r="D229" s="1">
        <f>42624</f>
        <v>42624</v>
      </c>
      <c r="E229" s="1">
        <f>41.625</f>
        <v>41.625</v>
      </c>
    </row>
    <row r="230" spans="3:5" x14ac:dyDescent="0.25">
      <c r="C230" s="1">
        <f>33959</f>
        <v>33959</v>
      </c>
      <c r="D230" s="1">
        <f>42622</f>
        <v>42622</v>
      </c>
      <c r="E230" s="1">
        <f>41.623046875</f>
        <v>41.623046875</v>
      </c>
    </row>
    <row r="231" spans="3:5" x14ac:dyDescent="0.25">
      <c r="C231" s="1">
        <f>34106</f>
        <v>34106</v>
      </c>
      <c r="D231" s="1">
        <f>42624</f>
        <v>42624</v>
      </c>
      <c r="E231" s="1">
        <f>41.625</f>
        <v>41.625</v>
      </c>
    </row>
    <row r="232" spans="3:5" x14ac:dyDescent="0.25">
      <c r="C232" s="1">
        <f>34240</f>
        <v>34240</v>
      </c>
      <c r="D232" s="1">
        <f>42622</f>
        <v>42622</v>
      </c>
      <c r="E232" s="1">
        <f>41.623046875</f>
        <v>41.623046875</v>
      </c>
    </row>
    <row r="233" spans="3:5" x14ac:dyDescent="0.25">
      <c r="C233" s="1">
        <f>34385</f>
        <v>34385</v>
      </c>
      <c r="D233" s="1">
        <f>42624</f>
        <v>42624</v>
      </c>
      <c r="E233" s="1">
        <f>41.625</f>
        <v>41.625</v>
      </c>
    </row>
    <row r="234" spans="3:5" x14ac:dyDescent="0.25">
      <c r="C234" s="1">
        <f>34603</f>
        <v>34603</v>
      </c>
      <c r="D234" s="1">
        <f>42646</f>
        <v>42646</v>
      </c>
      <c r="E234" s="1">
        <f>41.646484375</f>
        <v>41.646484375</v>
      </c>
    </row>
    <row r="235" spans="3:5" x14ac:dyDescent="0.25">
      <c r="C235" s="1">
        <f>34736</f>
        <v>34736</v>
      </c>
      <c r="D235" s="1">
        <f>42646</f>
        <v>42646</v>
      </c>
      <c r="E235" s="1">
        <f>41.646484375</f>
        <v>41.646484375</v>
      </c>
    </row>
    <row r="236" spans="3:5" x14ac:dyDescent="0.25">
      <c r="C236" s="1">
        <f>34866</f>
        <v>34866</v>
      </c>
      <c r="D236" s="1">
        <f>42646</f>
        <v>42646</v>
      </c>
      <c r="E236" s="1">
        <f>41.646484375</f>
        <v>41.646484375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2016-01-08T15:46:52Z</cp:lastPrinted>
  <dcterms:created xsi:type="dcterms:W3CDTF">2016-01-08T15:46:52Z</dcterms:created>
  <dcterms:modified xsi:type="dcterms:W3CDTF">2016-01-08T15:23:43Z</dcterms:modified>
</cp:coreProperties>
</file>