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<sst xmlns="http://schemas.openxmlformats.org/spreadsheetml/2006/main" count="9" uniqueCount="9">
  <si>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</si>
  <si>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</si>
  <si>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</si>
  <si>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</si>
  <si>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279(125x)</t>
  </si>
  <si>
    <t>AVERAGE: 144(243x)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</si>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</sst>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Sheet1!$A$2:$A$126</c:f>
              <c:numCache>
                <c:formatCode>General</c:formatCode>
                <c:ptCount val="125"/>
                <c:pt idx="0">
                  <c:v>364</c:v>
                </c:pt>
                <c:pt idx="1">
                  <c:v>651</c:v>
                </c:pt>
                <c:pt idx="2">
                  <c:v>934</c:v>
                </c:pt>
                <c:pt idx="3">
                  <c:v>1217</c:v>
                </c:pt>
                <c:pt idx="4">
                  <c:v>1489</c:v>
                </c:pt>
                <c:pt idx="5">
                  <c:v>1770</c:v>
                </c:pt>
                <c:pt idx="6">
                  <c:v>2053</c:v>
                </c:pt>
                <c:pt idx="7">
                  <c:v>2329</c:v>
                </c:pt>
                <c:pt idx="8">
                  <c:v>2613</c:v>
                </c:pt>
                <c:pt idx="9">
                  <c:v>2892</c:v>
                </c:pt>
                <c:pt idx="10">
                  <c:v>3174</c:v>
                </c:pt>
                <c:pt idx="11">
                  <c:v>3445</c:v>
                </c:pt>
                <c:pt idx="12">
                  <c:v>3720</c:v>
                </c:pt>
                <c:pt idx="13">
                  <c:v>4005</c:v>
                </c:pt>
                <c:pt idx="14">
                  <c:v>4271</c:v>
                </c:pt>
                <c:pt idx="15">
                  <c:v>4543</c:v>
                </c:pt>
                <c:pt idx="16">
                  <c:v>4819</c:v>
                </c:pt>
                <c:pt idx="17">
                  <c:v>5105</c:v>
                </c:pt>
                <c:pt idx="18">
                  <c:v>5376</c:v>
                </c:pt>
                <c:pt idx="19">
                  <c:v>5630</c:v>
                </c:pt>
                <c:pt idx="20">
                  <c:v>5933</c:v>
                </c:pt>
                <c:pt idx="21">
                  <c:v>6210</c:v>
                </c:pt>
                <c:pt idx="22">
                  <c:v>6496</c:v>
                </c:pt>
                <c:pt idx="23">
                  <c:v>6782</c:v>
                </c:pt>
                <c:pt idx="24">
                  <c:v>7078</c:v>
                </c:pt>
                <c:pt idx="25">
                  <c:v>7388</c:v>
                </c:pt>
                <c:pt idx="26">
                  <c:v>7653</c:v>
                </c:pt>
                <c:pt idx="27">
                  <c:v>7959</c:v>
                </c:pt>
                <c:pt idx="28">
                  <c:v>8274</c:v>
                </c:pt>
                <c:pt idx="29">
                  <c:v>8584</c:v>
                </c:pt>
                <c:pt idx="30">
                  <c:v>8875</c:v>
                </c:pt>
                <c:pt idx="31">
                  <c:v>9160</c:v>
                </c:pt>
                <c:pt idx="32">
                  <c:v>9432</c:v>
                </c:pt>
                <c:pt idx="33">
                  <c:v>9700</c:v>
                </c:pt>
                <c:pt idx="34">
                  <c:v>9972</c:v>
                </c:pt>
                <c:pt idx="35">
                  <c:v>10244</c:v>
                </c:pt>
                <c:pt idx="36">
                  <c:v>10522</c:v>
                </c:pt>
                <c:pt idx="37">
                  <c:v>10790</c:v>
                </c:pt>
                <c:pt idx="38">
                  <c:v>11076</c:v>
                </c:pt>
                <c:pt idx="39">
                  <c:v>11375</c:v>
                </c:pt>
                <c:pt idx="40">
                  <c:v>11673</c:v>
                </c:pt>
                <c:pt idx="41">
                  <c:v>11938</c:v>
                </c:pt>
                <c:pt idx="42">
                  <c:v>12225</c:v>
                </c:pt>
                <c:pt idx="43">
                  <c:v>12494</c:v>
                </c:pt>
                <c:pt idx="44">
                  <c:v>12775</c:v>
                </c:pt>
                <c:pt idx="45">
                  <c:v>13078</c:v>
                </c:pt>
                <c:pt idx="46">
                  <c:v>13359</c:v>
                </c:pt>
                <c:pt idx="47">
                  <c:v>13668</c:v>
                </c:pt>
                <c:pt idx="48">
                  <c:v>13937</c:v>
                </c:pt>
                <c:pt idx="49">
                  <c:v>14202</c:v>
                </c:pt>
                <c:pt idx="50">
                  <c:v>14463</c:v>
                </c:pt>
                <c:pt idx="51">
                  <c:v>14754</c:v>
                </c:pt>
                <c:pt idx="52">
                  <c:v>15065</c:v>
                </c:pt>
                <c:pt idx="53">
                  <c:v>15334</c:v>
                </c:pt>
                <c:pt idx="54">
                  <c:v>15607</c:v>
                </c:pt>
                <c:pt idx="55">
                  <c:v>15889</c:v>
                </c:pt>
                <c:pt idx="56">
                  <c:v>16198</c:v>
                </c:pt>
                <c:pt idx="57">
                  <c:v>16496</c:v>
                </c:pt>
                <c:pt idx="58">
                  <c:v>16820</c:v>
                </c:pt>
                <c:pt idx="59">
                  <c:v>17133</c:v>
                </c:pt>
                <c:pt idx="60">
                  <c:v>17453</c:v>
                </c:pt>
                <c:pt idx="61">
                  <c:v>17764</c:v>
                </c:pt>
                <c:pt idx="62">
                  <c:v>18042</c:v>
                </c:pt>
                <c:pt idx="63">
                  <c:v>18309</c:v>
                </c:pt>
                <c:pt idx="64">
                  <c:v>18566</c:v>
                </c:pt>
                <c:pt idx="65">
                  <c:v>18841</c:v>
                </c:pt>
                <c:pt idx="66">
                  <c:v>19110</c:v>
                </c:pt>
                <c:pt idx="67">
                  <c:v>19378</c:v>
                </c:pt>
                <c:pt idx="68">
                  <c:v>19645</c:v>
                </c:pt>
                <c:pt idx="69">
                  <c:v>19919</c:v>
                </c:pt>
                <c:pt idx="70">
                  <c:v>20211</c:v>
                </c:pt>
                <c:pt idx="71">
                  <c:v>20497</c:v>
                </c:pt>
                <c:pt idx="72">
                  <c:v>20787</c:v>
                </c:pt>
                <c:pt idx="73">
                  <c:v>21079</c:v>
                </c:pt>
                <c:pt idx="74">
                  <c:v>21360</c:v>
                </c:pt>
                <c:pt idx="75">
                  <c:v>21661</c:v>
                </c:pt>
                <c:pt idx="76">
                  <c:v>22030</c:v>
                </c:pt>
                <c:pt idx="77">
                  <c:v>22399</c:v>
                </c:pt>
                <c:pt idx="78">
                  <c:v>22776</c:v>
                </c:pt>
                <c:pt idx="79">
                  <c:v>23046</c:v>
                </c:pt>
                <c:pt idx="80">
                  <c:v>23314</c:v>
                </c:pt>
                <c:pt idx="81">
                  <c:v>23604</c:v>
                </c:pt>
                <c:pt idx="82">
                  <c:v>23874</c:v>
                </c:pt>
                <c:pt idx="83">
                  <c:v>24146</c:v>
                </c:pt>
                <c:pt idx="84">
                  <c:v>24409</c:v>
                </c:pt>
                <c:pt idx="85">
                  <c:v>24690</c:v>
                </c:pt>
                <c:pt idx="86">
                  <c:v>24970</c:v>
                </c:pt>
                <c:pt idx="87">
                  <c:v>25236</c:v>
                </c:pt>
                <c:pt idx="88">
                  <c:v>25502</c:v>
                </c:pt>
                <c:pt idx="89">
                  <c:v>25770</c:v>
                </c:pt>
                <c:pt idx="90">
                  <c:v>26056</c:v>
                </c:pt>
                <c:pt idx="91">
                  <c:v>26320</c:v>
                </c:pt>
                <c:pt idx="92">
                  <c:v>26582</c:v>
                </c:pt>
                <c:pt idx="93">
                  <c:v>26853</c:v>
                </c:pt>
                <c:pt idx="94">
                  <c:v>27127</c:v>
                </c:pt>
                <c:pt idx="95">
                  <c:v>27396</c:v>
                </c:pt>
                <c:pt idx="96">
                  <c:v>27669</c:v>
                </c:pt>
                <c:pt idx="97">
                  <c:v>27940</c:v>
                </c:pt>
                <c:pt idx="98">
                  <c:v>28212</c:v>
                </c:pt>
                <c:pt idx="99">
                  <c:v>28484</c:v>
                </c:pt>
                <c:pt idx="100">
                  <c:v>28767</c:v>
                </c:pt>
                <c:pt idx="101">
                  <c:v>29043</c:v>
                </c:pt>
                <c:pt idx="102">
                  <c:v>29300</c:v>
                </c:pt>
                <c:pt idx="103">
                  <c:v>29592</c:v>
                </c:pt>
                <c:pt idx="104">
                  <c:v>29883</c:v>
                </c:pt>
                <c:pt idx="105">
                  <c:v>30145</c:v>
                </c:pt>
                <c:pt idx="106">
                  <c:v>30399</c:v>
                </c:pt>
                <c:pt idx="107">
                  <c:v>30673</c:v>
                </c:pt>
                <c:pt idx="108">
                  <c:v>30940</c:v>
                </c:pt>
                <c:pt idx="109">
                  <c:v>31204</c:v>
                </c:pt>
                <c:pt idx="110">
                  <c:v>31465</c:v>
                </c:pt>
                <c:pt idx="111">
                  <c:v>31740</c:v>
                </c:pt>
                <c:pt idx="112">
                  <c:v>32008</c:v>
                </c:pt>
                <c:pt idx="113">
                  <c:v>32354</c:v>
                </c:pt>
                <c:pt idx="114">
                  <c:v>32627</c:v>
                </c:pt>
                <c:pt idx="115">
                  <c:v>32903</c:v>
                </c:pt>
                <c:pt idx="116">
                  <c:v>33169</c:v>
                </c:pt>
                <c:pt idx="117">
                  <c:v>33438</c:v>
                </c:pt>
                <c:pt idx="118">
                  <c:v>33720</c:v>
                </c:pt>
                <c:pt idx="119">
                  <c:v>33989</c:v>
                </c:pt>
                <c:pt idx="120">
                  <c:v>34256</c:v>
                </c:pt>
                <c:pt idx="121">
                  <c:v>34526</c:v>
                </c:pt>
                <c:pt idx="122">
                  <c:v>34786</c:v>
                </c:pt>
                <c:pt idx="123">
                  <c:v>35062</c:v>
                </c:pt>
                <c:pt idx="124">
                  <c:v>35326</c:v>
                </c:pt>
              </c:numCache>
            </c:num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19</c:v>
                </c:pt>
                <c:pt idx="21">
                  <c:v>28</c:v>
                </c:pt>
                <c:pt idx="22">
                  <c:v>24</c:v>
                </c:pt>
                <c:pt idx="23">
                  <c:v>25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</c:v>
                </c:pt>
                <c:pt idx="52">
                  <c:v>28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15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42288"/>
        <c:axId val="1517846096"/>
      </c:lineChart>
      <c:catAx>
        <c:axId val="15178422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51784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460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5178422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Sheet1!$C$2:$C$244</c:f>
              <c:numCache>
                <c:formatCode>General</c:formatCode>
                <c:ptCount val="243"/>
                <c:pt idx="0">
                  <c:v>338</c:v>
                </c:pt>
                <c:pt idx="1">
                  <c:v>564</c:v>
                </c:pt>
                <c:pt idx="2">
                  <c:v>698</c:v>
                </c:pt>
                <c:pt idx="3">
                  <c:v>838</c:v>
                </c:pt>
                <c:pt idx="4">
                  <c:v>1051</c:v>
                </c:pt>
                <c:pt idx="5">
                  <c:v>1183</c:v>
                </c:pt>
                <c:pt idx="6">
                  <c:v>1323</c:v>
                </c:pt>
                <c:pt idx="7">
                  <c:v>1462</c:v>
                </c:pt>
                <c:pt idx="8">
                  <c:v>1616</c:v>
                </c:pt>
                <c:pt idx="9">
                  <c:v>1796</c:v>
                </c:pt>
                <c:pt idx="10">
                  <c:v>1955</c:v>
                </c:pt>
                <c:pt idx="11">
                  <c:v>2101</c:v>
                </c:pt>
                <c:pt idx="12">
                  <c:v>2233</c:v>
                </c:pt>
                <c:pt idx="13">
                  <c:v>2364</c:v>
                </c:pt>
                <c:pt idx="14">
                  <c:v>2539</c:v>
                </c:pt>
                <c:pt idx="15">
                  <c:v>2683</c:v>
                </c:pt>
                <c:pt idx="16">
                  <c:v>2829</c:v>
                </c:pt>
                <c:pt idx="17">
                  <c:v>2988</c:v>
                </c:pt>
                <c:pt idx="18">
                  <c:v>3124</c:v>
                </c:pt>
                <c:pt idx="19">
                  <c:v>3258</c:v>
                </c:pt>
                <c:pt idx="20">
                  <c:v>3388</c:v>
                </c:pt>
                <c:pt idx="21">
                  <c:v>3532</c:v>
                </c:pt>
                <c:pt idx="22">
                  <c:v>3677</c:v>
                </c:pt>
                <c:pt idx="23">
                  <c:v>3847</c:v>
                </c:pt>
                <c:pt idx="24">
                  <c:v>3974</c:v>
                </c:pt>
                <c:pt idx="25">
                  <c:v>4112</c:v>
                </c:pt>
                <c:pt idx="26">
                  <c:v>4274</c:v>
                </c:pt>
                <c:pt idx="27">
                  <c:v>4401</c:v>
                </c:pt>
                <c:pt idx="28">
                  <c:v>4540</c:v>
                </c:pt>
                <c:pt idx="29">
                  <c:v>4673</c:v>
                </c:pt>
                <c:pt idx="30">
                  <c:v>4806</c:v>
                </c:pt>
                <c:pt idx="31">
                  <c:v>4955</c:v>
                </c:pt>
                <c:pt idx="32">
                  <c:v>5083</c:v>
                </c:pt>
                <c:pt idx="33">
                  <c:v>5216</c:v>
                </c:pt>
                <c:pt idx="34">
                  <c:v>5348</c:v>
                </c:pt>
                <c:pt idx="35">
                  <c:v>5479</c:v>
                </c:pt>
                <c:pt idx="36">
                  <c:v>5627</c:v>
                </c:pt>
                <c:pt idx="37">
                  <c:v>5810</c:v>
                </c:pt>
                <c:pt idx="38">
                  <c:v>5970</c:v>
                </c:pt>
                <c:pt idx="39">
                  <c:v>6101</c:v>
                </c:pt>
                <c:pt idx="40">
                  <c:v>6278</c:v>
                </c:pt>
                <c:pt idx="41">
                  <c:v>6408</c:v>
                </c:pt>
                <c:pt idx="42">
                  <c:v>6551</c:v>
                </c:pt>
                <c:pt idx="43">
                  <c:v>6754</c:v>
                </c:pt>
                <c:pt idx="44">
                  <c:v>6896</c:v>
                </c:pt>
                <c:pt idx="45">
                  <c:v>7037</c:v>
                </c:pt>
                <c:pt idx="46">
                  <c:v>7177</c:v>
                </c:pt>
                <c:pt idx="47">
                  <c:v>7307</c:v>
                </c:pt>
                <c:pt idx="48">
                  <c:v>7442</c:v>
                </c:pt>
                <c:pt idx="49">
                  <c:v>7582</c:v>
                </c:pt>
                <c:pt idx="50">
                  <c:v>7717</c:v>
                </c:pt>
                <c:pt idx="51">
                  <c:v>7864</c:v>
                </c:pt>
                <c:pt idx="52">
                  <c:v>8013</c:v>
                </c:pt>
                <c:pt idx="53">
                  <c:v>8159</c:v>
                </c:pt>
                <c:pt idx="54">
                  <c:v>8311</c:v>
                </c:pt>
                <c:pt idx="55">
                  <c:v>8459</c:v>
                </c:pt>
                <c:pt idx="56">
                  <c:v>8630</c:v>
                </c:pt>
                <c:pt idx="57">
                  <c:v>8776</c:v>
                </c:pt>
                <c:pt idx="58">
                  <c:v>8911</c:v>
                </c:pt>
                <c:pt idx="59">
                  <c:v>9065</c:v>
                </c:pt>
                <c:pt idx="60">
                  <c:v>9230</c:v>
                </c:pt>
                <c:pt idx="61">
                  <c:v>9367</c:v>
                </c:pt>
                <c:pt idx="62">
                  <c:v>9517</c:v>
                </c:pt>
                <c:pt idx="63">
                  <c:v>9645</c:v>
                </c:pt>
                <c:pt idx="64">
                  <c:v>9792</c:v>
                </c:pt>
                <c:pt idx="65">
                  <c:v>9939</c:v>
                </c:pt>
                <c:pt idx="66">
                  <c:v>10093</c:v>
                </c:pt>
                <c:pt idx="67">
                  <c:v>10232</c:v>
                </c:pt>
                <c:pt idx="68">
                  <c:v>10401</c:v>
                </c:pt>
                <c:pt idx="69">
                  <c:v>10532</c:v>
                </c:pt>
                <c:pt idx="70">
                  <c:v>10661</c:v>
                </c:pt>
                <c:pt idx="71">
                  <c:v>10787</c:v>
                </c:pt>
                <c:pt idx="72">
                  <c:v>10925</c:v>
                </c:pt>
                <c:pt idx="73">
                  <c:v>11063</c:v>
                </c:pt>
                <c:pt idx="74">
                  <c:v>11202</c:v>
                </c:pt>
                <c:pt idx="75">
                  <c:v>11356</c:v>
                </c:pt>
                <c:pt idx="76">
                  <c:v>11518</c:v>
                </c:pt>
                <c:pt idx="77">
                  <c:v>11650</c:v>
                </c:pt>
                <c:pt idx="78">
                  <c:v>11798</c:v>
                </c:pt>
                <c:pt idx="79">
                  <c:v>11936</c:v>
                </c:pt>
                <c:pt idx="80">
                  <c:v>12088</c:v>
                </c:pt>
                <c:pt idx="81">
                  <c:v>12217</c:v>
                </c:pt>
                <c:pt idx="82">
                  <c:v>12350</c:v>
                </c:pt>
                <c:pt idx="83">
                  <c:v>12493</c:v>
                </c:pt>
                <c:pt idx="84">
                  <c:v>12628</c:v>
                </c:pt>
                <c:pt idx="85">
                  <c:v>12756</c:v>
                </c:pt>
                <c:pt idx="86">
                  <c:v>12893</c:v>
                </c:pt>
                <c:pt idx="87">
                  <c:v>13063</c:v>
                </c:pt>
                <c:pt idx="88">
                  <c:v>13209</c:v>
                </c:pt>
                <c:pt idx="89">
                  <c:v>13340</c:v>
                </c:pt>
                <c:pt idx="90">
                  <c:v>13481</c:v>
                </c:pt>
                <c:pt idx="91">
                  <c:v>13614</c:v>
                </c:pt>
                <c:pt idx="92">
                  <c:v>13757</c:v>
                </c:pt>
                <c:pt idx="93">
                  <c:v>13897</c:v>
                </c:pt>
                <c:pt idx="94">
                  <c:v>14028</c:v>
                </c:pt>
                <c:pt idx="95">
                  <c:v>14168</c:v>
                </c:pt>
                <c:pt idx="96">
                  <c:v>14300</c:v>
                </c:pt>
                <c:pt idx="97">
                  <c:v>14432</c:v>
                </c:pt>
                <c:pt idx="98">
                  <c:v>14630</c:v>
                </c:pt>
                <c:pt idx="99">
                  <c:v>14785</c:v>
                </c:pt>
                <c:pt idx="100">
                  <c:v>14942</c:v>
                </c:pt>
                <c:pt idx="101">
                  <c:v>15110</c:v>
                </c:pt>
                <c:pt idx="102">
                  <c:v>15248</c:v>
                </c:pt>
                <c:pt idx="103">
                  <c:v>15381</c:v>
                </c:pt>
                <c:pt idx="104">
                  <c:v>15543</c:v>
                </c:pt>
                <c:pt idx="105">
                  <c:v>15681</c:v>
                </c:pt>
                <c:pt idx="106">
                  <c:v>15823</c:v>
                </c:pt>
                <c:pt idx="107">
                  <c:v>15978</c:v>
                </c:pt>
                <c:pt idx="108">
                  <c:v>16137</c:v>
                </c:pt>
                <c:pt idx="109">
                  <c:v>16292</c:v>
                </c:pt>
                <c:pt idx="110">
                  <c:v>16429</c:v>
                </c:pt>
                <c:pt idx="111">
                  <c:v>16579</c:v>
                </c:pt>
                <c:pt idx="112">
                  <c:v>16723</c:v>
                </c:pt>
                <c:pt idx="113">
                  <c:v>16872</c:v>
                </c:pt>
                <c:pt idx="114">
                  <c:v>17030</c:v>
                </c:pt>
                <c:pt idx="115">
                  <c:v>17184</c:v>
                </c:pt>
                <c:pt idx="116">
                  <c:v>17322</c:v>
                </c:pt>
                <c:pt idx="117">
                  <c:v>17469</c:v>
                </c:pt>
                <c:pt idx="118">
                  <c:v>17669</c:v>
                </c:pt>
                <c:pt idx="119">
                  <c:v>17825</c:v>
                </c:pt>
                <c:pt idx="120">
                  <c:v>17946</c:v>
                </c:pt>
                <c:pt idx="121">
                  <c:v>18100</c:v>
                </c:pt>
                <c:pt idx="122">
                  <c:v>18237</c:v>
                </c:pt>
                <c:pt idx="123">
                  <c:v>18373</c:v>
                </c:pt>
                <c:pt idx="124">
                  <c:v>18498</c:v>
                </c:pt>
                <c:pt idx="125">
                  <c:v>18639</c:v>
                </c:pt>
                <c:pt idx="126">
                  <c:v>18764</c:v>
                </c:pt>
                <c:pt idx="127">
                  <c:v>18901</c:v>
                </c:pt>
                <c:pt idx="128">
                  <c:v>19027</c:v>
                </c:pt>
                <c:pt idx="129">
                  <c:v>19175</c:v>
                </c:pt>
                <c:pt idx="130">
                  <c:v>19308</c:v>
                </c:pt>
                <c:pt idx="131">
                  <c:v>19451</c:v>
                </c:pt>
                <c:pt idx="132">
                  <c:v>19574</c:v>
                </c:pt>
                <c:pt idx="133">
                  <c:v>19706</c:v>
                </c:pt>
                <c:pt idx="134">
                  <c:v>19875</c:v>
                </c:pt>
                <c:pt idx="135">
                  <c:v>20027</c:v>
                </c:pt>
                <c:pt idx="136">
                  <c:v>20156</c:v>
                </c:pt>
                <c:pt idx="137">
                  <c:v>20304</c:v>
                </c:pt>
                <c:pt idx="138">
                  <c:v>20462</c:v>
                </c:pt>
                <c:pt idx="139">
                  <c:v>20599</c:v>
                </c:pt>
                <c:pt idx="140">
                  <c:v>20794</c:v>
                </c:pt>
                <c:pt idx="141">
                  <c:v>20944</c:v>
                </c:pt>
                <c:pt idx="142">
                  <c:v>21080</c:v>
                </c:pt>
                <c:pt idx="143">
                  <c:v>21213</c:v>
                </c:pt>
                <c:pt idx="144">
                  <c:v>21353</c:v>
                </c:pt>
                <c:pt idx="145">
                  <c:v>21508</c:v>
                </c:pt>
                <c:pt idx="146">
                  <c:v>21668</c:v>
                </c:pt>
                <c:pt idx="147">
                  <c:v>21827</c:v>
                </c:pt>
                <c:pt idx="148">
                  <c:v>22009</c:v>
                </c:pt>
                <c:pt idx="149">
                  <c:v>22200</c:v>
                </c:pt>
                <c:pt idx="150">
                  <c:v>22365</c:v>
                </c:pt>
                <c:pt idx="151">
                  <c:v>22557</c:v>
                </c:pt>
                <c:pt idx="152">
                  <c:v>22737</c:v>
                </c:pt>
                <c:pt idx="153">
                  <c:v>22872</c:v>
                </c:pt>
                <c:pt idx="154">
                  <c:v>23007</c:v>
                </c:pt>
                <c:pt idx="155">
                  <c:v>23162</c:v>
                </c:pt>
                <c:pt idx="156">
                  <c:v>23292</c:v>
                </c:pt>
                <c:pt idx="157">
                  <c:v>23433</c:v>
                </c:pt>
                <c:pt idx="158">
                  <c:v>23598</c:v>
                </c:pt>
                <c:pt idx="159">
                  <c:v>23783</c:v>
                </c:pt>
                <c:pt idx="160">
                  <c:v>23914</c:v>
                </c:pt>
                <c:pt idx="161">
                  <c:v>24055</c:v>
                </c:pt>
                <c:pt idx="162">
                  <c:v>24187</c:v>
                </c:pt>
                <c:pt idx="163">
                  <c:v>24318</c:v>
                </c:pt>
                <c:pt idx="164">
                  <c:v>24469</c:v>
                </c:pt>
                <c:pt idx="165">
                  <c:v>24598</c:v>
                </c:pt>
                <c:pt idx="166">
                  <c:v>24743</c:v>
                </c:pt>
                <c:pt idx="167">
                  <c:v>24898</c:v>
                </c:pt>
                <c:pt idx="168">
                  <c:v>25044</c:v>
                </c:pt>
                <c:pt idx="169">
                  <c:v>25176</c:v>
                </c:pt>
                <c:pt idx="170">
                  <c:v>25317</c:v>
                </c:pt>
                <c:pt idx="171">
                  <c:v>25466</c:v>
                </c:pt>
                <c:pt idx="172">
                  <c:v>25607</c:v>
                </c:pt>
                <c:pt idx="173">
                  <c:v>25767</c:v>
                </c:pt>
                <c:pt idx="174">
                  <c:v>25900</c:v>
                </c:pt>
                <c:pt idx="175">
                  <c:v>26054</c:v>
                </c:pt>
                <c:pt idx="176">
                  <c:v>26191</c:v>
                </c:pt>
                <c:pt idx="177">
                  <c:v>26354</c:v>
                </c:pt>
                <c:pt idx="178">
                  <c:v>26481</c:v>
                </c:pt>
                <c:pt idx="179">
                  <c:v>26617</c:v>
                </c:pt>
                <c:pt idx="180">
                  <c:v>26756</c:v>
                </c:pt>
                <c:pt idx="181">
                  <c:v>26887</c:v>
                </c:pt>
                <c:pt idx="182">
                  <c:v>27013</c:v>
                </c:pt>
                <c:pt idx="183">
                  <c:v>27200</c:v>
                </c:pt>
                <c:pt idx="184">
                  <c:v>27332</c:v>
                </c:pt>
                <c:pt idx="185">
                  <c:v>27485</c:v>
                </c:pt>
                <c:pt idx="186">
                  <c:v>27618</c:v>
                </c:pt>
                <c:pt idx="187">
                  <c:v>27750</c:v>
                </c:pt>
                <c:pt idx="188">
                  <c:v>27882</c:v>
                </c:pt>
                <c:pt idx="189">
                  <c:v>28022</c:v>
                </c:pt>
                <c:pt idx="190">
                  <c:v>28154</c:v>
                </c:pt>
                <c:pt idx="191">
                  <c:v>28289</c:v>
                </c:pt>
                <c:pt idx="192">
                  <c:v>28422</c:v>
                </c:pt>
                <c:pt idx="193">
                  <c:v>28561</c:v>
                </c:pt>
                <c:pt idx="194">
                  <c:v>28696</c:v>
                </c:pt>
                <c:pt idx="195">
                  <c:v>28831</c:v>
                </c:pt>
                <c:pt idx="196">
                  <c:v>28956</c:v>
                </c:pt>
                <c:pt idx="197">
                  <c:v>29092</c:v>
                </c:pt>
                <c:pt idx="198">
                  <c:v>29222</c:v>
                </c:pt>
                <c:pt idx="199">
                  <c:v>29356</c:v>
                </c:pt>
                <c:pt idx="200">
                  <c:v>29500</c:v>
                </c:pt>
                <c:pt idx="201">
                  <c:v>29679</c:v>
                </c:pt>
                <c:pt idx="202">
                  <c:v>29813</c:v>
                </c:pt>
                <c:pt idx="203">
                  <c:v>29952</c:v>
                </c:pt>
                <c:pt idx="204">
                  <c:v>30091</c:v>
                </c:pt>
                <c:pt idx="205">
                  <c:v>30228</c:v>
                </c:pt>
                <c:pt idx="206">
                  <c:v>30389</c:v>
                </c:pt>
                <c:pt idx="207">
                  <c:v>30528</c:v>
                </c:pt>
                <c:pt idx="208">
                  <c:v>30658</c:v>
                </c:pt>
                <c:pt idx="209">
                  <c:v>30789</c:v>
                </c:pt>
                <c:pt idx="210">
                  <c:v>30926</c:v>
                </c:pt>
                <c:pt idx="211">
                  <c:v>31068</c:v>
                </c:pt>
                <c:pt idx="212">
                  <c:v>31208</c:v>
                </c:pt>
                <c:pt idx="213">
                  <c:v>31338</c:v>
                </c:pt>
                <c:pt idx="214">
                  <c:v>31497</c:v>
                </c:pt>
                <c:pt idx="215">
                  <c:v>31633</c:v>
                </c:pt>
                <c:pt idx="216">
                  <c:v>31770</c:v>
                </c:pt>
                <c:pt idx="217">
                  <c:v>31901</c:v>
                </c:pt>
                <c:pt idx="218">
                  <c:v>32033</c:v>
                </c:pt>
                <c:pt idx="219">
                  <c:v>32164</c:v>
                </c:pt>
                <c:pt idx="220">
                  <c:v>32385</c:v>
                </c:pt>
                <c:pt idx="221">
                  <c:v>32530</c:v>
                </c:pt>
                <c:pt idx="222">
                  <c:v>32671</c:v>
                </c:pt>
                <c:pt idx="223">
                  <c:v>32805</c:v>
                </c:pt>
                <c:pt idx="224">
                  <c:v>32943</c:v>
                </c:pt>
                <c:pt idx="225">
                  <c:v>33089</c:v>
                </c:pt>
                <c:pt idx="226">
                  <c:v>33220</c:v>
                </c:pt>
                <c:pt idx="227">
                  <c:v>33349</c:v>
                </c:pt>
                <c:pt idx="228">
                  <c:v>33504</c:v>
                </c:pt>
                <c:pt idx="229">
                  <c:v>33634</c:v>
                </c:pt>
                <c:pt idx="230">
                  <c:v>33772</c:v>
                </c:pt>
                <c:pt idx="231">
                  <c:v>33901</c:v>
                </c:pt>
                <c:pt idx="232">
                  <c:v>34024</c:v>
                </c:pt>
                <c:pt idx="233">
                  <c:v>34154</c:v>
                </c:pt>
                <c:pt idx="234">
                  <c:v>34285</c:v>
                </c:pt>
                <c:pt idx="235">
                  <c:v>34408</c:v>
                </c:pt>
                <c:pt idx="236">
                  <c:v>34580</c:v>
                </c:pt>
                <c:pt idx="237">
                  <c:v>34721</c:v>
                </c:pt>
                <c:pt idx="238">
                  <c:v>34857</c:v>
                </c:pt>
                <c:pt idx="239">
                  <c:v>34979</c:v>
                </c:pt>
                <c:pt idx="240">
                  <c:v>35116</c:v>
                </c:pt>
                <c:pt idx="241">
                  <c:v>35241</c:v>
                </c:pt>
                <c:pt idx="242">
                  <c:v>35372</c:v>
                </c:pt>
              </c:numCache>
            </c:numRef>
          </c:cat>
          <c:val>
            <c:numRef>
              <c:f>Sheet1!$E$2:$E$244</c:f>
              <c:numCache>
                <c:formatCode>General</c:formatCode>
                <c:ptCount val="243"/>
                <c:pt idx="0">
                  <c:v>5.71484375</c:v>
                </c:pt>
                <c:pt idx="1">
                  <c:v>14.837890625</c:v>
                </c:pt>
                <c:pt idx="2">
                  <c:v>20.2490234375</c:v>
                </c:pt>
                <c:pt idx="3">
                  <c:v>21.44921875</c:v>
                </c:pt>
                <c:pt idx="4">
                  <c:v>25.6435546875</c:v>
                </c:pt>
                <c:pt idx="5">
                  <c:v>26.23046875</c:v>
                </c:pt>
                <c:pt idx="6">
                  <c:v>27.025390625</c:v>
                </c:pt>
                <c:pt idx="7">
                  <c:v>28.8828125</c:v>
                </c:pt>
                <c:pt idx="8">
                  <c:v>29.064453125</c:v>
                </c:pt>
                <c:pt idx="9">
                  <c:v>29.568359375</c:v>
                </c:pt>
                <c:pt idx="10">
                  <c:v>30.4443359375</c:v>
                </c:pt>
                <c:pt idx="11">
                  <c:v>31.578125</c:v>
                </c:pt>
                <c:pt idx="12">
                  <c:v>31.78125</c:v>
                </c:pt>
                <c:pt idx="13">
                  <c:v>32.3759765625</c:v>
                </c:pt>
                <c:pt idx="14">
                  <c:v>33.3505859375</c:v>
                </c:pt>
                <c:pt idx="15">
                  <c:v>34.0830078125</c:v>
                </c:pt>
                <c:pt idx="16">
                  <c:v>34.4912109375</c:v>
                </c:pt>
                <c:pt idx="17">
                  <c:v>34.5166015625</c:v>
                </c:pt>
                <c:pt idx="18">
                  <c:v>34.5146484375</c:v>
                </c:pt>
                <c:pt idx="19">
                  <c:v>34.5166015625</c:v>
                </c:pt>
                <c:pt idx="20">
                  <c:v>34.5146484375</c:v>
                </c:pt>
                <c:pt idx="21">
                  <c:v>34.5166015625</c:v>
                </c:pt>
                <c:pt idx="22">
                  <c:v>34.5341796875</c:v>
                </c:pt>
                <c:pt idx="23">
                  <c:v>34.53515625</c:v>
                </c:pt>
                <c:pt idx="24">
                  <c:v>34.5380859375</c:v>
                </c:pt>
                <c:pt idx="25">
                  <c:v>34.5400390625</c:v>
                </c:pt>
                <c:pt idx="26">
                  <c:v>34.5380859375</c:v>
                </c:pt>
                <c:pt idx="27">
                  <c:v>34.5380859375</c:v>
                </c:pt>
                <c:pt idx="28">
                  <c:v>34.5380859375</c:v>
                </c:pt>
                <c:pt idx="29">
                  <c:v>34.5380859375</c:v>
                </c:pt>
                <c:pt idx="30">
                  <c:v>34.5380859375</c:v>
                </c:pt>
                <c:pt idx="31">
                  <c:v>34.5390625</c:v>
                </c:pt>
                <c:pt idx="32">
                  <c:v>34.5380859375</c:v>
                </c:pt>
                <c:pt idx="33">
                  <c:v>34.5400390625</c:v>
                </c:pt>
                <c:pt idx="34">
                  <c:v>34.5380859375</c:v>
                </c:pt>
                <c:pt idx="35">
                  <c:v>34.5400390625</c:v>
                </c:pt>
                <c:pt idx="36">
                  <c:v>34.6044921875</c:v>
                </c:pt>
                <c:pt idx="37">
                  <c:v>34.87109375</c:v>
                </c:pt>
                <c:pt idx="38">
                  <c:v>35.2412109375</c:v>
                </c:pt>
                <c:pt idx="39">
                  <c:v>35.4091796875</c:v>
                </c:pt>
                <c:pt idx="40">
                  <c:v>36.3193359375</c:v>
                </c:pt>
                <c:pt idx="41">
                  <c:v>37.1279296875</c:v>
                </c:pt>
                <c:pt idx="42">
                  <c:v>37.7021484375</c:v>
                </c:pt>
                <c:pt idx="43">
                  <c:v>38.9599609375</c:v>
                </c:pt>
                <c:pt idx="44">
                  <c:v>39.9072265625</c:v>
                </c:pt>
                <c:pt idx="45">
                  <c:v>40.033203125</c:v>
                </c:pt>
                <c:pt idx="46">
                  <c:v>39.62890625</c:v>
                </c:pt>
                <c:pt idx="47">
                  <c:v>39.6484375</c:v>
                </c:pt>
                <c:pt idx="48">
                  <c:v>39.6484375</c:v>
                </c:pt>
                <c:pt idx="49">
                  <c:v>39.6484375</c:v>
                </c:pt>
                <c:pt idx="50">
                  <c:v>39.6494140625</c:v>
                </c:pt>
                <c:pt idx="51">
                  <c:v>39.6484375</c:v>
                </c:pt>
                <c:pt idx="52">
                  <c:v>39.6484375</c:v>
                </c:pt>
                <c:pt idx="53">
                  <c:v>39.6484375</c:v>
                </c:pt>
                <c:pt idx="54">
                  <c:v>39.6484375</c:v>
                </c:pt>
                <c:pt idx="55">
                  <c:v>39.6484375</c:v>
                </c:pt>
                <c:pt idx="56">
                  <c:v>39.6484375</c:v>
                </c:pt>
                <c:pt idx="57">
                  <c:v>39.6484375</c:v>
                </c:pt>
                <c:pt idx="58">
                  <c:v>39.6640625</c:v>
                </c:pt>
                <c:pt idx="59">
                  <c:v>39.765625</c:v>
                </c:pt>
                <c:pt idx="60">
                  <c:v>39.859375</c:v>
                </c:pt>
                <c:pt idx="61">
                  <c:v>39.890625</c:v>
                </c:pt>
                <c:pt idx="62">
                  <c:v>39.8916015625</c:v>
                </c:pt>
                <c:pt idx="63">
                  <c:v>39.8916015625</c:v>
                </c:pt>
                <c:pt idx="64">
                  <c:v>39.89453125</c:v>
                </c:pt>
                <c:pt idx="65">
                  <c:v>39.8916015625</c:v>
                </c:pt>
                <c:pt idx="66">
                  <c:v>39.89453125</c:v>
                </c:pt>
                <c:pt idx="67">
                  <c:v>39.8916015625</c:v>
                </c:pt>
                <c:pt idx="68">
                  <c:v>39.8916015625</c:v>
                </c:pt>
                <c:pt idx="69">
                  <c:v>39.8916015625</c:v>
                </c:pt>
                <c:pt idx="70">
                  <c:v>39.8916015625</c:v>
                </c:pt>
                <c:pt idx="71">
                  <c:v>39.8916015625</c:v>
                </c:pt>
                <c:pt idx="72">
                  <c:v>39.8916015625</c:v>
                </c:pt>
                <c:pt idx="73">
                  <c:v>39.8916015625</c:v>
                </c:pt>
                <c:pt idx="74">
                  <c:v>39.8916015625</c:v>
                </c:pt>
                <c:pt idx="75">
                  <c:v>39.8916015625</c:v>
                </c:pt>
                <c:pt idx="76">
                  <c:v>39.8916015625</c:v>
                </c:pt>
                <c:pt idx="77">
                  <c:v>39.8916015625</c:v>
                </c:pt>
                <c:pt idx="78">
                  <c:v>40.017578125</c:v>
                </c:pt>
                <c:pt idx="79">
                  <c:v>40.0166015625</c:v>
                </c:pt>
                <c:pt idx="80">
                  <c:v>40.0166015625</c:v>
                </c:pt>
                <c:pt idx="81">
                  <c:v>40.0166015625</c:v>
                </c:pt>
                <c:pt idx="82">
                  <c:v>40.0166015625</c:v>
                </c:pt>
                <c:pt idx="83">
                  <c:v>40.0166015625</c:v>
                </c:pt>
                <c:pt idx="84">
                  <c:v>40.0185546875</c:v>
                </c:pt>
                <c:pt idx="85">
                  <c:v>40.0166015625</c:v>
                </c:pt>
                <c:pt idx="86">
                  <c:v>40.01953125</c:v>
                </c:pt>
                <c:pt idx="87">
                  <c:v>40.0166015625</c:v>
                </c:pt>
                <c:pt idx="88">
                  <c:v>40.033203125</c:v>
                </c:pt>
                <c:pt idx="89">
                  <c:v>40.033203125</c:v>
                </c:pt>
                <c:pt idx="90">
                  <c:v>40.07421875</c:v>
                </c:pt>
                <c:pt idx="91">
                  <c:v>40.078125</c:v>
                </c:pt>
                <c:pt idx="92">
                  <c:v>40.080078125</c:v>
                </c:pt>
                <c:pt idx="93">
                  <c:v>40.078125</c:v>
                </c:pt>
                <c:pt idx="94">
                  <c:v>40.080078125</c:v>
                </c:pt>
                <c:pt idx="95">
                  <c:v>40.078125</c:v>
                </c:pt>
                <c:pt idx="96">
                  <c:v>40.080078125</c:v>
                </c:pt>
                <c:pt idx="97">
                  <c:v>40.078125</c:v>
                </c:pt>
                <c:pt idx="98">
                  <c:v>40.1142578125</c:v>
                </c:pt>
                <c:pt idx="99">
                  <c:v>40.3544921875</c:v>
                </c:pt>
                <c:pt idx="100">
                  <c:v>40.8466796875</c:v>
                </c:pt>
                <c:pt idx="101">
                  <c:v>40.8466796875</c:v>
                </c:pt>
                <c:pt idx="102">
                  <c:v>40.3857421875</c:v>
                </c:pt>
                <c:pt idx="103">
                  <c:v>40.3857421875</c:v>
                </c:pt>
                <c:pt idx="104">
                  <c:v>40.4013671875</c:v>
                </c:pt>
                <c:pt idx="105">
                  <c:v>40.404296875</c:v>
                </c:pt>
                <c:pt idx="106">
                  <c:v>40.4013671875</c:v>
                </c:pt>
                <c:pt idx="107">
                  <c:v>40.404296875</c:v>
                </c:pt>
                <c:pt idx="108">
                  <c:v>40.4013671875</c:v>
                </c:pt>
                <c:pt idx="109">
                  <c:v>40.404296875</c:v>
                </c:pt>
                <c:pt idx="110">
                  <c:v>40.4013671875</c:v>
                </c:pt>
                <c:pt idx="111">
                  <c:v>40.404296875</c:v>
                </c:pt>
                <c:pt idx="112">
                  <c:v>40.4013671875</c:v>
                </c:pt>
                <c:pt idx="113">
                  <c:v>40.4013671875</c:v>
                </c:pt>
                <c:pt idx="114">
                  <c:v>40.4013671875</c:v>
                </c:pt>
                <c:pt idx="115">
                  <c:v>40.4013671875</c:v>
                </c:pt>
                <c:pt idx="116">
                  <c:v>40.4013671875</c:v>
                </c:pt>
                <c:pt idx="117">
                  <c:v>40.4013671875</c:v>
                </c:pt>
                <c:pt idx="118">
                  <c:v>40.4013671875</c:v>
                </c:pt>
                <c:pt idx="119">
                  <c:v>40.6357421875</c:v>
                </c:pt>
                <c:pt idx="120">
                  <c:v>40.6435546875</c:v>
                </c:pt>
                <c:pt idx="121">
                  <c:v>40.6435546875</c:v>
                </c:pt>
                <c:pt idx="122">
                  <c:v>40.6435546875</c:v>
                </c:pt>
                <c:pt idx="123">
                  <c:v>40.6435546875</c:v>
                </c:pt>
                <c:pt idx="124">
                  <c:v>40.6435546875</c:v>
                </c:pt>
                <c:pt idx="125">
                  <c:v>40.646484375</c:v>
                </c:pt>
                <c:pt idx="126">
                  <c:v>40.6435546875</c:v>
                </c:pt>
                <c:pt idx="127">
                  <c:v>40.6435546875</c:v>
                </c:pt>
                <c:pt idx="128">
                  <c:v>40.6435546875</c:v>
                </c:pt>
                <c:pt idx="129">
                  <c:v>40.6435546875</c:v>
                </c:pt>
                <c:pt idx="130">
                  <c:v>40.6435546875</c:v>
                </c:pt>
                <c:pt idx="131">
                  <c:v>40.6435546875</c:v>
                </c:pt>
                <c:pt idx="132">
                  <c:v>40.6435546875</c:v>
                </c:pt>
                <c:pt idx="133">
                  <c:v>40.6435546875</c:v>
                </c:pt>
                <c:pt idx="134">
                  <c:v>40.6435546875</c:v>
                </c:pt>
                <c:pt idx="135">
                  <c:v>40.66015625</c:v>
                </c:pt>
                <c:pt idx="136">
                  <c:v>40.671875</c:v>
                </c:pt>
                <c:pt idx="137">
                  <c:v>40.6748046875</c:v>
                </c:pt>
                <c:pt idx="138">
                  <c:v>40.671875</c:v>
                </c:pt>
                <c:pt idx="139">
                  <c:v>40.4951171875</c:v>
                </c:pt>
                <c:pt idx="140">
                  <c:v>40.98046875</c:v>
                </c:pt>
                <c:pt idx="141">
                  <c:v>41.07421875</c:v>
                </c:pt>
                <c:pt idx="142">
                  <c:v>41.07421875</c:v>
                </c:pt>
                <c:pt idx="143">
                  <c:v>41.07421875</c:v>
                </c:pt>
                <c:pt idx="144">
                  <c:v>41.07421875</c:v>
                </c:pt>
                <c:pt idx="145">
                  <c:v>41.07421875</c:v>
                </c:pt>
                <c:pt idx="146">
                  <c:v>41.07421875</c:v>
                </c:pt>
                <c:pt idx="147">
                  <c:v>41.07421875</c:v>
                </c:pt>
                <c:pt idx="148">
                  <c:v>41.07421875</c:v>
                </c:pt>
                <c:pt idx="149">
                  <c:v>41.07421875</c:v>
                </c:pt>
                <c:pt idx="150">
                  <c:v>41.07421875</c:v>
                </c:pt>
                <c:pt idx="151">
                  <c:v>41.0810546875</c:v>
                </c:pt>
                <c:pt idx="152">
                  <c:v>41.078125</c:v>
                </c:pt>
                <c:pt idx="153">
                  <c:v>41.0810546875</c:v>
                </c:pt>
                <c:pt idx="154">
                  <c:v>41.078125</c:v>
                </c:pt>
                <c:pt idx="155">
                  <c:v>41.0810546875</c:v>
                </c:pt>
                <c:pt idx="156">
                  <c:v>41.078125</c:v>
                </c:pt>
                <c:pt idx="157">
                  <c:v>41.0810546875</c:v>
                </c:pt>
                <c:pt idx="158">
                  <c:v>41.10546875</c:v>
                </c:pt>
                <c:pt idx="159">
                  <c:v>41.265625</c:v>
                </c:pt>
                <c:pt idx="160">
                  <c:v>41.26953125</c:v>
                </c:pt>
                <c:pt idx="161">
                  <c:v>41.26953125</c:v>
                </c:pt>
                <c:pt idx="162">
                  <c:v>41.26953125</c:v>
                </c:pt>
                <c:pt idx="163">
                  <c:v>41.26953125</c:v>
                </c:pt>
                <c:pt idx="164">
                  <c:v>41.26953125</c:v>
                </c:pt>
                <c:pt idx="165">
                  <c:v>41.26953125</c:v>
                </c:pt>
                <c:pt idx="166">
                  <c:v>41.26953125</c:v>
                </c:pt>
                <c:pt idx="167">
                  <c:v>41.26953125</c:v>
                </c:pt>
                <c:pt idx="168">
                  <c:v>41.2705078125</c:v>
                </c:pt>
                <c:pt idx="169">
                  <c:v>41.26953125</c:v>
                </c:pt>
                <c:pt idx="170">
                  <c:v>41.2724609375</c:v>
                </c:pt>
                <c:pt idx="171">
                  <c:v>41.26953125</c:v>
                </c:pt>
                <c:pt idx="172">
                  <c:v>41.2724609375</c:v>
                </c:pt>
                <c:pt idx="173">
                  <c:v>41.26953125</c:v>
                </c:pt>
                <c:pt idx="174">
                  <c:v>41.26953125</c:v>
                </c:pt>
                <c:pt idx="175">
                  <c:v>41.26953125</c:v>
                </c:pt>
                <c:pt idx="176">
                  <c:v>41.26953125</c:v>
                </c:pt>
                <c:pt idx="177">
                  <c:v>41.2900390625</c:v>
                </c:pt>
                <c:pt idx="178">
                  <c:v>41.2939453125</c:v>
                </c:pt>
                <c:pt idx="179">
                  <c:v>41.3876953125</c:v>
                </c:pt>
                <c:pt idx="180">
                  <c:v>41.4541015625</c:v>
                </c:pt>
                <c:pt idx="181">
                  <c:v>41.4541015625</c:v>
                </c:pt>
                <c:pt idx="182">
                  <c:v>41.4541015625</c:v>
                </c:pt>
                <c:pt idx="183">
                  <c:v>41.2333984375</c:v>
                </c:pt>
                <c:pt idx="184">
                  <c:v>41.2314453125</c:v>
                </c:pt>
                <c:pt idx="185">
                  <c:v>41.234375</c:v>
                </c:pt>
                <c:pt idx="186">
                  <c:v>41.2314453125</c:v>
                </c:pt>
                <c:pt idx="187">
                  <c:v>41.234375</c:v>
                </c:pt>
                <c:pt idx="188">
                  <c:v>41.2314453125</c:v>
                </c:pt>
                <c:pt idx="189">
                  <c:v>41.234375</c:v>
                </c:pt>
                <c:pt idx="190">
                  <c:v>41.2314453125</c:v>
                </c:pt>
                <c:pt idx="191">
                  <c:v>41.234375</c:v>
                </c:pt>
                <c:pt idx="192">
                  <c:v>41.2314453125</c:v>
                </c:pt>
                <c:pt idx="193">
                  <c:v>41.234375</c:v>
                </c:pt>
                <c:pt idx="194">
                  <c:v>41.2314453125</c:v>
                </c:pt>
                <c:pt idx="195">
                  <c:v>41.2314453125</c:v>
                </c:pt>
                <c:pt idx="196">
                  <c:v>41.2314453125</c:v>
                </c:pt>
                <c:pt idx="197">
                  <c:v>41.2314453125</c:v>
                </c:pt>
                <c:pt idx="198">
                  <c:v>41.2314453125</c:v>
                </c:pt>
                <c:pt idx="199">
                  <c:v>41.2314453125</c:v>
                </c:pt>
                <c:pt idx="200">
                  <c:v>41.2314453125</c:v>
                </c:pt>
                <c:pt idx="201">
                  <c:v>41.5478515625</c:v>
                </c:pt>
                <c:pt idx="202">
                  <c:v>41.6259765625</c:v>
                </c:pt>
                <c:pt idx="203">
                  <c:v>41.6259765625</c:v>
                </c:pt>
                <c:pt idx="204">
                  <c:v>41.6259765625</c:v>
                </c:pt>
                <c:pt idx="205">
                  <c:v>41.62890625</c:v>
                </c:pt>
                <c:pt idx="206">
                  <c:v>41.6259765625</c:v>
                </c:pt>
                <c:pt idx="207">
                  <c:v>41.62890625</c:v>
                </c:pt>
                <c:pt idx="208">
                  <c:v>41.6259765625</c:v>
                </c:pt>
                <c:pt idx="209">
                  <c:v>41.6279296875</c:v>
                </c:pt>
                <c:pt idx="210">
                  <c:v>41.6259765625</c:v>
                </c:pt>
                <c:pt idx="211">
                  <c:v>41.626953125</c:v>
                </c:pt>
                <c:pt idx="212">
                  <c:v>41.6259765625</c:v>
                </c:pt>
                <c:pt idx="213">
                  <c:v>41.6259765625</c:v>
                </c:pt>
                <c:pt idx="214">
                  <c:v>41.6259765625</c:v>
                </c:pt>
                <c:pt idx="215">
                  <c:v>41.6259765625</c:v>
                </c:pt>
                <c:pt idx="216">
                  <c:v>41.6259765625</c:v>
                </c:pt>
                <c:pt idx="217">
                  <c:v>41.6259765625</c:v>
                </c:pt>
                <c:pt idx="218">
                  <c:v>41.6259765625</c:v>
                </c:pt>
                <c:pt idx="219">
                  <c:v>41.6259765625</c:v>
                </c:pt>
                <c:pt idx="220">
                  <c:v>41.6259765625</c:v>
                </c:pt>
                <c:pt idx="221">
                  <c:v>41.6259765625</c:v>
                </c:pt>
                <c:pt idx="222">
                  <c:v>41.8916015625</c:v>
                </c:pt>
                <c:pt idx="223">
                  <c:v>41.8916015625</c:v>
                </c:pt>
                <c:pt idx="224">
                  <c:v>41.8916015625</c:v>
                </c:pt>
                <c:pt idx="225">
                  <c:v>41.8916015625</c:v>
                </c:pt>
                <c:pt idx="226">
                  <c:v>41.8916015625</c:v>
                </c:pt>
                <c:pt idx="227">
                  <c:v>41.8916015625</c:v>
                </c:pt>
                <c:pt idx="228">
                  <c:v>41.8916015625</c:v>
                </c:pt>
                <c:pt idx="229">
                  <c:v>41.8916015625</c:v>
                </c:pt>
                <c:pt idx="230">
                  <c:v>41.8916015625</c:v>
                </c:pt>
                <c:pt idx="231">
                  <c:v>41.8916015625</c:v>
                </c:pt>
                <c:pt idx="232">
                  <c:v>41.8916015625</c:v>
                </c:pt>
                <c:pt idx="233">
                  <c:v>41.8916015625</c:v>
                </c:pt>
                <c:pt idx="234">
                  <c:v>41.8916015625</c:v>
                </c:pt>
                <c:pt idx="235">
                  <c:v>41.8916015625</c:v>
                </c:pt>
                <c:pt idx="236">
                  <c:v>41.9111328125</c:v>
                </c:pt>
                <c:pt idx="237">
                  <c:v>41.9111328125</c:v>
                </c:pt>
                <c:pt idx="238">
                  <c:v>41.9140625</c:v>
                </c:pt>
                <c:pt idx="239">
                  <c:v>41.9111328125</c:v>
                </c:pt>
                <c:pt idx="240">
                  <c:v>41.9111328125</c:v>
                </c:pt>
                <c:pt idx="241">
                  <c:v>41.9111328125</c:v>
                </c:pt>
                <c:pt idx="242">
                  <c:v>41.9111328125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49904"/>
        <c:axId val="1517842832"/>
      </c:lineChart>
      <c:catAx>
        <c:axId val="15178499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51784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428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5178499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4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364</f>
        <v>364</v>
      </c>
      <c r="B2" s="1">
        <f>15</f>
        <v>15</v>
      </c>
      <c r="C2" s="1">
        <f>338</f>
        <v>338</v>
      </c>
      <c r="D2" s="1">
        <f>5852</f>
        <v>5852</v>
      </c>
      <c r="E2" s="1">
        <f>5.71484375</f>
        <v>5.71484375</v>
      </c>
      <c r="G2" s="1">
        <f>279</f>
        <v>279</v>
      </c>
    </row>
    <row r="3" spans="1:10" x14ac:dyDescent="0.25">
      <c r="A3" s="1">
        <f>651</f>
        <v>651</v>
      </c>
      <c r="B3" s="1">
        <f>23</f>
        <v>23</v>
      </c>
      <c r="C3" s="1">
        <f>564</f>
        <v>564</v>
      </c>
      <c r="D3" s="1">
        <f>15194</f>
        <v>15194</v>
      </c>
      <c r="E3" s="1">
        <f>14.837890625</f>
        <v>14.837890625</v>
      </c>
    </row>
    <row r="4" spans="1:10" x14ac:dyDescent="0.25">
      <c r="A4" s="1">
        <f>934</f>
        <v>934</v>
      </c>
      <c r="B4" s="1">
        <f>24</f>
        <v>24</v>
      </c>
      <c r="C4" s="1">
        <f>698</f>
        <v>698</v>
      </c>
      <c r="D4" s="1">
        <f>20735</f>
        <v>20735</v>
      </c>
      <c r="E4" s="1">
        <f>20.2490234375</f>
        <v>20.2490234375</v>
      </c>
      <c r="G4" s="1" t="s">
        <v>5</v>
      </c>
    </row>
    <row r="5" spans="1:10" x14ac:dyDescent="0.25">
      <c r="A5" s="1">
        <f>1217</f>
        <v>1217</v>
      </c>
      <c r="B5" s="1">
        <f>22</f>
        <v>22</v>
      </c>
      <c r="C5" s="1">
        <f>838</f>
        <v>838</v>
      </c>
      <c r="D5" s="1">
        <f>21964</f>
        <v>21964</v>
      </c>
      <c r="E5" s="1">
        <f>21.44921875</f>
        <v>21.44921875</v>
      </c>
      <c r="G5" s="1">
        <f>144</f>
        <v>144</v>
      </c>
    </row>
    <row r="6" spans="1:10" x14ac:dyDescent="0.25">
      <c r="A6" s="1">
        <f>1489</f>
        <v>1489</v>
      </c>
      <c r="B6" s="1">
        <f>24</f>
        <v>24</v>
      </c>
      <c r="C6" s="1">
        <f>1051</f>
        <v>1051</v>
      </c>
      <c r="D6" s="1">
        <f>26259</f>
        <v>26259</v>
      </c>
      <c r="E6" s="1">
        <f>25.6435546875</f>
        <v>25.6435546875</v>
      </c>
    </row>
    <row r="7" spans="1:10" x14ac:dyDescent="0.25">
      <c r="A7" s="1">
        <f>1770</f>
        <v>1770</v>
      </c>
      <c r="B7" s="1">
        <f>30</f>
        <v>30</v>
      </c>
      <c r="C7" s="1">
        <f>1183</f>
        <v>1183</v>
      </c>
      <c r="D7" s="1">
        <f>26860</f>
        <v>26860</v>
      </c>
      <c r="E7" s="1">
        <f>26.23046875</f>
        <v>26.23046875</v>
      </c>
    </row>
    <row r="8" spans="1:10" x14ac:dyDescent="0.25">
      <c r="A8" s="1">
        <f>2053</f>
        <v>2053</v>
      </c>
      <c r="B8" s="1">
        <f>25</f>
        <v>25</v>
      </c>
      <c r="C8" s="1">
        <f>1323</f>
        <v>1323</v>
      </c>
      <c r="D8" s="1">
        <f>27674</f>
        <v>27674</v>
      </c>
      <c r="E8" s="1">
        <f>27.025390625</f>
        <v>27.025390625</v>
      </c>
    </row>
    <row r="9" spans="1:10" x14ac:dyDescent="0.25">
      <c r="A9" s="1">
        <f>2329</f>
        <v>2329</v>
      </c>
      <c r="B9" s="1">
        <f>25</f>
        <v>25</v>
      </c>
      <c r="C9" s="1">
        <f>1462</f>
        <v>1462</v>
      </c>
      <c r="D9" s="1">
        <f>29576</f>
        <v>29576</v>
      </c>
      <c r="E9" s="1">
        <f>28.8828125</f>
        <v>28.8828125</v>
      </c>
    </row>
    <row r="10" spans="1:10" x14ac:dyDescent="0.25">
      <c r="A10" s="1">
        <f>2613</f>
        <v>2613</v>
      </c>
      <c r="B10" s="1">
        <f>26</f>
        <v>26</v>
      </c>
      <c r="C10" s="1">
        <f>1616</f>
        <v>1616</v>
      </c>
      <c r="D10" s="1">
        <f>29762</f>
        <v>29762</v>
      </c>
      <c r="E10" s="1">
        <f>29.064453125</f>
        <v>29.064453125</v>
      </c>
    </row>
    <row r="11" spans="1:10" x14ac:dyDescent="0.25">
      <c r="A11" s="1">
        <f>2892</f>
        <v>2892</v>
      </c>
      <c r="B11" s="1">
        <f>11</f>
        <v>11</v>
      </c>
      <c r="C11" s="1">
        <f>1796</f>
        <v>1796</v>
      </c>
      <c r="D11" s="1">
        <f>30278</f>
        <v>30278</v>
      </c>
      <c r="E11" s="1">
        <f>29.568359375</f>
        <v>29.568359375</v>
      </c>
    </row>
    <row r="12" spans="1:10" x14ac:dyDescent="0.25">
      <c r="A12" s="1">
        <f>3174</f>
        <v>3174</v>
      </c>
      <c r="B12" s="1">
        <f t="shared" ref="B12:B20" si="0">0</f>
        <v>0</v>
      </c>
      <c r="C12" s="1">
        <f>1955</f>
        <v>1955</v>
      </c>
      <c r="D12" s="1">
        <f>31175</f>
        <v>31175</v>
      </c>
      <c r="E12" s="1">
        <f>30.4443359375</f>
        <v>30.4443359375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3445</f>
        <v>3445</v>
      </c>
      <c r="B13" s="1">
        <f t="shared" si="0"/>
        <v>0</v>
      </c>
      <c r="C13" s="1">
        <f>2101</f>
        <v>2101</v>
      </c>
      <c r="D13" s="1">
        <f>32336</f>
        <v>32336</v>
      </c>
      <c r="E13" s="1">
        <f>31.578125</f>
        <v>31.578125</v>
      </c>
      <c r="H13" s="1">
        <f>AVERAGE(E17:E33)</f>
        <v>34.501780790441174</v>
      </c>
      <c r="I13" s="1">
        <f>MAX(E2:E316)</f>
        <v>41.9140625</v>
      </c>
      <c r="J13" s="1">
        <f>AVERAGE(E223:E244)</f>
        <v>41.885875355113633</v>
      </c>
    </row>
    <row r="14" spans="1:10" x14ac:dyDescent="0.25">
      <c r="A14" s="1">
        <f>3720</f>
        <v>3720</v>
      </c>
      <c r="B14" s="1">
        <f t="shared" si="0"/>
        <v>0</v>
      </c>
      <c r="C14" s="1">
        <f>2233</f>
        <v>2233</v>
      </c>
      <c r="D14" s="1">
        <f>32544</f>
        <v>32544</v>
      </c>
      <c r="E14" s="1">
        <f>31.78125</f>
        <v>31.78125</v>
      </c>
    </row>
    <row r="15" spans="1:10" x14ac:dyDescent="0.25">
      <c r="A15" s="1">
        <f>4005</f>
        <v>4005</v>
      </c>
      <c r="B15" s="1">
        <f t="shared" si="0"/>
        <v>0</v>
      </c>
      <c r="C15" s="1">
        <f>2364</f>
        <v>2364</v>
      </c>
      <c r="D15" s="1">
        <f>33153</f>
        <v>33153</v>
      </c>
      <c r="E15" s="1">
        <f>32.3759765625</f>
        <v>32.3759765625</v>
      </c>
    </row>
    <row r="16" spans="1:10" x14ac:dyDescent="0.25">
      <c r="A16" s="1">
        <f>4271</f>
        <v>4271</v>
      </c>
      <c r="B16" s="1">
        <f t="shared" si="0"/>
        <v>0</v>
      </c>
      <c r="C16" s="1">
        <f>2539</f>
        <v>2539</v>
      </c>
      <c r="D16" s="1">
        <f>34151</f>
        <v>34151</v>
      </c>
      <c r="E16" s="1">
        <f>33.3505859375</f>
        <v>33.3505859375</v>
      </c>
    </row>
    <row r="17" spans="1:5" x14ac:dyDescent="0.25">
      <c r="A17" s="1">
        <f>4543</f>
        <v>4543</v>
      </c>
      <c r="B17" s="1">
        <f t="shared" si="0"/>
        <v>0</v>
      </c>
      <c r="C17" s="1">
        <f>2683</f>
        <v>2683</v>
      </c>
      <c r="D17" s="1">
        <f>34901</f>
        <v>34901</v>
      </c>
      <c r="E17" s="1">
        <f>34.0830078125</f>
        <v>34.0830078125</v>
      </c>
    </row>
    <row r="18" spans="1:5" x14ac:dyDescent="0.25">
      <c r="A18" s="1">
        <f>4819</f>
        <v>4819</v>
      </c>
      <c r="B18" s="1">
        <f t="shared" si="0"/>
        <v>0</v>
      </c>
      <c r="C18" s="1">
        <f>2829</f>
        <v>2829</v>
      </c>
      <c r="D18" s="1">
        <f>35319</f>
        <v>35319</v>
      </c>
      <c r="E18" s="1">
        <f>34.4912109375</f>
        <v>34.4912109375</v>
      </c>
    </row>
    <row r="19" spans="1:5" x14ac:dyDescent="0.25">
      <c r="A19" s="1">
        <f>5105</f>
        <v>5105</v>
      </c>
      <c r="B19" s="1">
        <f t="shared" si="0"/>
        <v>0</v>
      </c>
      <c r="C19" s="1">
        <f>2988</f>
        <v>2988</v>
      </c>
      <c r="D19" s="1">
        <f>35345</f>
        <v>35345</v>
      </c>
      <c r="E19" s="1">
        <f>34.5166015625</f>
        <v>34.5166015625</v>
      </c>
    </row>
    <row r="20" spans="1:5" x14ac:dyDescent="0.25">
      <c r="A20" s="1">
        <f>5376</f>
        <v>5376</v>
      </c>
      <c r="B20" s="1">
        <f t="shared" si="0"/>
        <v>0</v>
      </c>
      <c r="C20" s="1">
        <f>3124</f>
        <v>3124</v>
      </c>
      <c r="D20" s="1">
        <f>35343</f>
        <v>35343</v>
      </c>
      <c r="E20" s="1">
        <f>34.5146484375</f>
        <v>34.5146484375</v>
      </c>
    </row>
    <row r="21" spans="1:5" x14ac:dyDescent="0.25">
      <c r="A21" s="1">
        <f>5630</f>
        <v>5630</v>
      </c>
      <c r="B21" s="1">
        <f>5</f>
        <v>5</v>
      </c>
      <c r="C21" s="1">
        <f>3258</f>
        <v>3258</v>
      </c>
      <c r="D21" s="1">
        <f>35345</f>
        <v>35345</v>
      </c>
      <c r="E21" s="1">
        <f>34.5166015625</f>
        <v>34.5166015625</v>
      </c>
    </row>
    <row r="22" spans="1:5" x14ac:dyDescent="0.25">
      <c r="A22" s="1">
        <f>5933</f>
        <v>5933</v>
      </c>
      <c r="B22" s="1">
        <f>19</f>
        <v>19</v>
      </c>
      <c r="C22" s="1">
        <f>3388</f>
        <v>3388</v>
      </c>
      <c r="D22" s="1">
        <f>35343</f>
        <v>35343</v>
      </c>
      <c r="E22" s="1">
        <f>34.5146484375</f>
        <v>34.5146484375</v>
      </c>
    </row>
    <row r="23" spans="1:5" x14ac:dyDescent="0.25">
      <c r="A23" s="1">
        <f>6210</f>
        <v>6210</v>
      </c>
      <c r="B23" s="1">
        <f>28</f>
        <v>28</v>
      </c>
      <c r="C23" s="1">
        <f>3532</f>
        <v>3532</v>
      </c>
      <c r="D23" s="1">
        <f>35345</f>
        <v>35345</v>
      </c>
      <c r="E23" s="1">
        <f>34.5166015625</f>
        <v>34.5166015625</v>
      </c>
    </row>
    <row r="24" spans="1:5" x14ac:dyDescent="0.25">
      <c r="A24" s="1">
        <f>6496</f>
        <v>6496</v>
      </c>
      <c r="B24" s="1">
        <f>24</f>
        <v>24</v>
      </c>
      <c r="C24" s="1">
        <f>3677</f>
        <v>3677</v>
      </c>
      <c r="D24" s="1">
        <f>35363</f>
        <v>35363</v>
      </c>
      <c r="E24" s="1">
        <f>34.5341796875</f>
        <v>34.5341796875</v>
      </c>
    </row>
    <row r="25" spans="1:5" x14ac:dyDescent="0.25">
      <c r="A25" s="1">
        <f>6782</f>
        <v>6782</v>
      </c>
      <c r="B25" s="1">
        <f>25</f>
        <v>25</v>
      </c>
      <c r="C25" s="1">
        <f>3847</f>
        <v>3847</v>
      </c>
      <c r="D25" s="1">
        <f>35364</f>
        <v>35364</v>
      </c>
      <c r="E25" s="1">
        <f>34.53515625</f>
        <v>34.53515625</v>
      </c>
    </row>
    <row r="26" spans="1:5" x14ac:dyDescent="0.25">
      <c r="A26" s="1">
        <f>7078</f>
        <v>7078</v>
      </c>
      <c r="B26" s="1">
        <f>17</f>
        <v>17</v>
      </c>
      <c r="C26" s="1">
        <f>3974</f>
        <v>3974</v>
      </c>
      <c r="D26" s="1">
        <f>35367</f>
        <v>35367</v>
      </c>
      <c r="E26" s="1">
        <f>34.5380859375</f>
        <v>34.5380859375</v>
      </c>
    </row>
    <row r="27" spans="1:5" x14ac:dyDescent="0.25">
      <c r="A27" s="1">
        <f>7388</f>
        <v>7388</v>
      </c>
      <c r="B27" s="1">
        <f>0</f>
        <v>0</v>
      </c>
      <c r="C27" s="1">
        <f>4112</f>
        <v>4112</v>
      </c>
      <c r="D27" s="1">
        <f>35369</f>
        <v>35369</v>
      </c>
      <c r="E27" s="1">
        <f>34.5400390625</f>
        <v>34.5400390625</v>
      </c>
    </row>
    <row r="28" spans="1:5" x14ac:dyDescent="0.25">
      <c r="A28" s="1">
        <f>7653</f>
        <v>7653</v>
      </c>
      <c r="B28" s="1">
        <f>0</f>
        <v>0</v>
      </c>
      <c r="C28" s="1">
        <f>4274</f>
        <v>4274</v>
      </c>
      <c r="D28" s="1">
        <f>35367</f>
        <v>35367</v>
      </c>
      <c r="E28" s="1">
        <f>34.5380859375</f>
        <v>34.5380859375</v>
      </c>
    </row>
    <row r="29" spans="1:5" x14ac:dyDescent="0.25">
      <c r="A29" s="1">
        <f>7959</f>
        <v>7959</v>
      </c>
      <c r="B29" s="1">
        <f>0</f>
        <v>0</v>
      </c>
      <c r="C29" s="1">
        <f>4401</f>
        <v>4401</v>
      </c>
      <c r="D29" s="1">
        <f>35367</f>
        <v>35367</v>
      </c>
      <c r="E29" s="1">
        <f>34.5380859375</f>
        <v>34.5380859375</v>
      </c>
    </row>
    <row r="30" spans="1:5" x14ac:dyDescent="0.25">
      <c r="A30" s="1">
        <f>8274</f>
        <v>8274</v>
      </c>
      <c r="B30" s="1">
        <f>0</f>
        <v>0</v>
      </c>
      <c r="C30" s="1">
        <f>4540</f>
        <v>4540</v>
      </c>
      <c r="D30" s="1">
        <f>35367</f>
        <v>35367</v>
      </c>
      <c r="E30" s="1">
        <f>34.5380859375</f>
        <v>34.5380859375</v>
      </c>
    </row>
    <row r="31" spans="1:5" x14ac:dyDescent="0.25">
      <c r="A31" s="1">
        <f>8584</f>
        <v>8584</v>
      </c>
      <c r="B31" s="1">
        <f>0</f>
        <v>0</v>
      </c>
      <c r="C31" s="1">
        <f>4673</f>
        <v>4673</v>
      </c>
      <c r="D31" s="1">
        <f>35367</f>
        <v>35367</v>
      </c>
      <c r="E31" s="1">
        <f>34.5380859375</f>
        <v>34.5380859375</v>
      </c>
    </row>
    <row r="32" spans="1:5" x14ac:dyDescent="0.25">
      <c r="A32" s="1">
        <f>8875</f>
        <v>8875</v>
      </c>
      <c r="B32" s="1">
        <f>2</f>
        <v>2</v>
      </c>
      <c r="C32" s="1">
        <f>4806</f>
        <v>4806</v>
      </c>
      <c r="D32" s="1">
        <f>35367</f>
        <v>35367</v>
      </c>
      <c r="E32" s="1">
        <f>34.5380859375</f>
        <v>34.5380859375</v>
      </c>
    </row>
    <row r="33" spans="1:5" x14ac:dyDescent="0.25">
      <c r="A33" s="1">
        <f>9160</f>
        <v>9160</v>
      </c>
      <c r="B33" s="1">
        <f>33</f>
        <v>33</v>
      </c>
      <c r="C33" s="1">
        <f>4955</f>
        <v>4955</v>
      </c>
      <c r="D33" s="1">
        <f>35368</f>
        <v>35368</v>
      </c>
      <c r="E33" s="1">
        <f>34.5390625</f>
        <v>34.5390625</v>
      </c>
    </row>
    <row r="34" spans="1:5" x14ac:dyDescent="0.25">
      <c r="A34" s="1">
        <f>9432</f>
        <v>9432</v>
      </c>
      <c r="B34" s="1">
        <f t="shared" ref="B34:B41" si="1">0</f>
        <v>0</v>
      </c>
      <c r="C34" s="1">
        <f>5083</f>
        <v>5083</v>
      </c>
      <c r="D34" s="1">
        <f>35367</f>
        <v>35367</v>
      </c>
      <c r="E34" s="1">
        <f>34.5380859375</f>
        <v>34.5380859375</v>
      </c>
    </row>
    <row r="35" spans="1:5" x14ac:dyDescent="0.25">
      <c r="A35" s="1">
        <f>9700</f>
        <v>9700</v>
      </c>
      <c r="B35" s="1">
        <f t="shared" si="1"/>
        <v>0</v>
      </c>
      <c r="C35" s="1">
        <f>5216</f>
        <v>5216</v>
      </c>
      <c r="D35" s="1">
        <f>35369</f>
        <v>35369</v>
      </c>
      <c r="E35" s="1">
        <f>34.5400390625</f>
        <v>34.5400390625</v>
      </c>
    </row>
    <row r="36" spans="1:5" x14ac:dyDescent="0.25">
      <c r="A36" s="1">
        <f>9972</f>
        <v>9972</v>
      </c>
      <c r="B36" s="1">
        <f t="shared" si="1"/>
        <v>0</v>
      </c>
      <c r="C36" s="1">
        <f>5348</f>
        <v>5348</v>
      </c>
      <c r="D36" s="1">
        <f>35367</f>
        <v>35367</v>
      </c>
      <c r="E36" s="1">
        <f>34.5380859375</f>
        <v>34.5380859375</v>
      </c>
    </row>
    <row r="37" spans="1:5" x14ac:dyDescent="0.25">
      <c r="A37" s="1">
        <f>10244</f>
        <v>10244</v>
      </c>
      <c r="B37" s="1">
        <f t="shared" si="1"/>
        <v>0</v>
      </c>
      <c r="C37" s="1">
        <f>5479</f>
        <v>5479</v>
      </c>
      <c r="D37" s="1">
        <f>35369</f>
        <v>35369</v>
      </c>
      <c r="E37" s="1">
        <f>34.5400390625</f>
        <v>34.5400390625</v>
      </c>
    </row>
    <row r="38" spans="1:5" x14ac:dyDescent="0.25">
      <c r="A38" s="1">
        <f>10522</f>
        <v>10522</v>
      </c>
      <c r="B38" s="1">
        <f t="shared" si="1"/>
        <v>0</v>
      </c>
      <c r="C38" s="1">
        <f>5627</f>
        <v>5627</v>
      </c>
      <c r="D38" s="1">
        <f>35435</f>
        <v>35435</v>
      </c>
      <c r="E38" s="1">
        <f>34.6044921875</f>
        <v>34.6044921875</v>
      </c>
    </row>
    <row r="39" spans="1:5" x14ac:dyDescent="0.25">
      <c r="A39" s="1">
        <f>10790</f>
        <v>10790</v>
      </c>
      <c r="B39" s="1">
        <f t="shared" si="1"/>
        <v>0</v>
      </c>
      <c r="C39" s="1">
        <f>5810</f>
        <v>5810</v>
      </c>
      <c r="D39" s="1">
        <f>35708</f>
        <v>35708</v>
      </c>
      <c r="E39" s="1">
        <f>34.87109375</f>
        <v>34.87109375</v>
      </c>
    </row>
    <row r="40" spans="1:5" x14ac:dyDescent="0.25">
      <c r="A40" s="1">
        <f>11076</f>
        <v>11076</v>
      </c>
      <c r="B40" s="1">
        <f t="shared" si="1"/>
        <v>0</v>
      </c>
      <c r="C40" s="1">
        <f>5970</f>
        <v>5970</v>
      </c>
      <c r="D40" s="1">
        <f>36087</f>
        <v>36087</v>
      </c>
      <c r="E40" s="1">
        <f>35.2412109375</f>
        <v>35.2412109375</v>
      </c>
    </row>
    <row r="41" spans="1:5" x14ac:dyDescent="0.25">
      <c r="A41" s="1">
        <f>11375</f>
        <v>11375</v>
      </c>
      <c r="B41" s="1">
        <f t="shared" si="1"/>
        <v>0</v>
      </c>
      <c r="C41" s="1">
        <f>6101</f>
        <v>6101</v>
      </c>
      <c r="D41" s="1">
        <f>36259</f>
        <v>36259</v>
      </c>
      <c r="E41" s="1">
        <f>35.4091796875</f>
        <v>35.4091796875</v>
      </c>
    </row>
    <row r="42" spans="1:5" x14ac:dyDescent="0.25">
      <c r="A42" s="1">
        <f>11673</f>
        <v>11673</v>
      </c>
      <c r="B42" s="1">
        <f>4</f>
        <v>4</v>
      </c>
      <c r="C42" s="1">
        <f>6278</f>
        <v>6278</v>
      </c>
      <c r="D42" s="1">
        <f>37191</f>
        <v>37191</v>
      </c>
      <c r="E42" s="1">
        <f>36.3193359375</f>
        <v>36.3193359375</v>
      </c>
    </row>
    <row r="43" spans="1:5" x14ac:dyDescent="0.25">
      <c r="A43" s="1">
        <f>11938</f>
        <v>11938</v>
      </c>
      <c r="B43" s="1">
        <f t="shared" ref="B43:B52" si="2">0</f>
        <v>0</v>
      </c>
      <c r="C43" s="1">
        <f>6408</f>
        <v>6408</v>
      </c>
      <c r="D43" s="1">
        <f>38019</f>
        <v>38019</v>
      </c>
      <c r="E43" s="1">
        <f>37.1279296875</f>
        <v>37.1279296875</v>
      </c>
    </row>
    <row r="44" spans="1:5" x14ac:dyDescent="0.25">
      <c r="A44" s="1">
        <f>12225</f>
        <v>12225</v>
      </c>
      <c r="B44" s="1">
        <f t="shared" si="2"/>
        <v>0</v>
      </c>
      <c r="C44" s="1">
        <f>6551</f>
        <v>6551</v>
      </c>
      <c r="D44" s="1">
        <f>38607</f>
        <v>38607</v>
      </c>
      <c r="E44" s="1">
        <f>37.7021484375</f>
        <v>37.7021484375</v>
      </c>
    </row>
    <row r="45" spans="1:5" x14ac:dyDescent="0.25">
      <c r="A45" s="1">
        <f>12494</f>
        <v>12494</v>
      </c>
      <c r="B45" s="1">
        <f t="shared" si="2"/>
        <v>0</v>
      </c>
      <c r="C45" s="1">
        <f>6754</f>
        <v>6754</v>
      </c>
      <c r="D45" s="1">
        <f>39895</f>
        <v>39895</v>
      </c>
      <c r="E45" s="1">
        <f>38.9599609375</f>
        <v>38.9599609375</v>
      </c>
    </row>
    <row r="46" spans="1:5" x14ac:dyDescent="0.25">
      <c r="A46" s="1">
        <f>12775</f>
        <v>12775</v>
      </c>
      <c r="B46" s="1">
        <f t="shared" si="2"/>
        <v>0</v>
      </c>
      <c r="C46" s="1">
        <f>6896</f>
        <v>6896</v>
      </c>
      <c r="D46" s="1">
        <f>40865</f>
        <v>40865</v>
      </c>
      <c r="E46" s="1">
        <f>39.9072265625</f>
        <v>39.9072265625</v>
      </c>
    </row>
    <row r="47" spans="1:5" x14ac:dyDescent="0.25">
      <c r="A47" s="1">
        <f>13078</f>
        <v>13078</v>
      </c>
      <c r="B47" s="1">
        <f t="shared" si="2"/>
        <v>0</v>
      </c>
      <c r="C47" s="1">
        <f>7037</f>
        <v>7037</v>
      </c>
      <c r="D47" s="1">
        <f>40994</f>
        <v>40994</v>
      </c>
      <c r="E47" s="1">
        <f>40.033203125</f>
        <v>40.033203125</v>
      </c>
    </row>
    <row r="48" spans="1:5" x14ac:dyDescent="0.25">
      <c r="A48" s="1">
        <f>13359</f>
        <v>13359</v>
      </c>
      <c r="B48" s="1">
        <f t="shared" si="2"/>
        <v>0</v>
      </c>
      <c r="C48" s="1">
        <f>7177</f>
        <v>7177</v>
      </c>
      <c r="D48" s="1">
        <f>40580</f>
        <v>40580</v>
      </c>
      <c r="E48" s="1">
        <f>39.62890625</f>
        <v>39.62890625</v>
      </c>
    </row>
    <row r="49" spans="1:5" x14ac:dyDescent="0.25">
      <c r="A49" s="1">
        <f>13668</f>
        <v>13668</v>
      </c>
      <c r="B49" s="1">
        <f t="shared" si="2"/>
        <v>0</v>
      </c>
      <c r="C49" s="1">
        <f>7307</f>
        <v>7307</v>
      </c>
      <c r="D49" s="1">
        <f>40600</f>
        <v>40600</v>
      </c>
      <c r="E49" s="1">
        <f>39.6484375</f>
        <v>39.6484375</v>
      </c>
    </row>
    <row r="50" spans="1:5" x14ac:dyDescent="0.25">
      <c r="A50" s="1">
        <f>13937</f>
        <v>13937</v>
      </c>
      <c r="B50" s="1">
        <f t="shared" si="2"/>
        <v>0</v>
      </c>
      <c r="C50" s="1">
        <f>7442</f>
        <v>7442</v>
      </c>
      <c r="D50" s="1">
        <f>40600</f>
        <v>40600</v>
      </c>
      <c r="E50" s="1">
        <f>39.6484375</f>
        <v>39.6484375</v>
      </c>
    </row>
    <row r="51" spans="1:5" x14ac:dyDescent="0.25">
      <c r="A51" s="1">
        <f>14202</f>
        <v>14202</v>
      </c>
      <c r="B51" s="1">
        <f t="shared" si="2"/>
        <v>0</v>
      </c>
      <c r="C51" s="1">
        <f>7582</f>
        <v>7582</v>
      </c>
      <c r="D51" s="1">
        <f>40600</f>
        <v>40600</v>
      </c>
      <c r="E51" s="1">
        <f>39.6484375</f>
        <v>39.6484375</v>
      </c>
    </row>
    <row r="52" spans="1:5" x14ac:dyDescent="0.25">
      <c r="A52" s="1">
        <f>14463</f>
        <v>14463</v>
      </c>
      <c r="B52" s="1">
        <f t="shared" si="2"/>
        <v>0</v>
      </c>
      <c r="C52" s="1">
        <f>7717</f>
        <v>7717</v>
      </c>
      <c r="D52" s="1">
        <f>40601</f>
        <v>40601</v>
      </c>
      <c r="E52" s="1">
        <f>39.6494140625</f>
        <v>39.6494140625</v>
      </c>
    </row>
    <row r="53" spans="1:5" x14ac:dyDescent="0.25">
      <c r="A53" s="1">
        <f>14754</f>
        <v>14754</v>
      </c>
      <c r="B53" s="1">
        <f>33</f>
        <v>33</v>
      </c>
      <c r="C53" s="1">
        <f>7864</f>
        <v>7864</v>
      </c>
      <c r="D53" s="1">
        <f>40600</f>
        <v>40600</v>
      </c>
      <c r="E53" s="1">
        <f t="shared" ref="E53:E59" si="3">39.6484375</f>
        <v>39.6484375</v>
      </c>
    </row>
    <row r="54" spans="1:5" x14ac:dyDescent="0.25">
      <c r="A54" s="1">
        <f>15065</f>
        <v>15065</v>
      </c>
      <c r="B54" s="1">
        <f>28</f>
        <v>28</v>
      </c>
      <c r="C54" s="1">
        <f>8013</f>
        <v>8013</v>
      </c>
      <c r="D54" s="1">
        <f>40600</f>
        <v>40600</v>
      </c>
      <c r="E54" s="1">
        <f t="shared" si="3"/>
        <v>39.6484375</v>
      </c>
    </row>
    <row r="55" spans="1:5" x14ac:dyDescent="0.25">
      <c r="A55" s="1">
        <f>15334</f>
        <v>15334</v>
      </c>
      <c r="B55" s="1">
        <f t="shared" ref="B55:B62" si="4">0</f>
        <v>0</v>
      </c>
      <c r="C55" s="1">
        <f>8159</f>
        <v>8159</v>
      </c>
      <c r="D55" s="1">
        <f>40600</f>
        <v>40600</v>
      </c>
      <c r="E55" s="1">
        <f t="shared" si="3"/>
        <v>39.6484375</v>
      </c>
    </row>
    <row r="56" spans="1:5" x14ac:dyDescent="0.25">
      <c r="A56" s="1">
        <f>15607</f>
        <v>15607</v>
      </c>
      <c r="B56" s="1">
        <f t="shared" si="4"/>
        <v>0</v>
      </c>
      <c r="C56" s="1">
        <f>8311</f>
        <v>8311</v>
      </c>
      <c r="D56" s="1">
        <f>40600</f>
        <v>40600</v>
      </c>
      <c r="E56" s="1">
        <f t="shared" si="3"/>
        <v>39.6484375</v>
      </c>
    </row>
    <row r="57" spans="1:5" x14ac:dyDescent="0.25">
      <c r="A57" s="1">
        <f>15889</f>
        <v>15889</v>
      </c>
      <c r="B57" s="1">
        <f t="shared" si="4"/>
        <v>0</v>
      </c>
      <c r="C57" s="1">
        <f>8459</f>
        <v>8459</v>
      </c>
      <c r="D57" s="1">
        <f>40600</f>
        <v>40600</v>
      </c>
      <c r="E57" s="1">
        <f t="shared" si="3"/>
        <v>39.6484375</v>
      </c>
    </row>
    <row r="58" spans="1:5" x14ac:dyDescent="0.25">
      <c r="A58" s="1">
        <f>16198</f>
        <v>16198</v>
      </c>
      <c r="B58" s="1">
        <f t="shared" si="4"/>
        <v>0</v>
      </c>
      <c r="C58" s="1">
        <f>8630</f>
        <v>8630</v>
      </c>
      <c r="D58" s="1">
        <f>40600</f>
        <v>40600</v>
      </c>
      <c r="E58" s="1">
        <f t="shared" si="3"/>
        <v>39.6484375</v>
      </c>
    </row>
    <row r="59" spans="1:5" x14ac:dyDescent="0.25">
      <c r="A59" s="1">
        <f>16496</f>
        <v>16496</v>
      </c>
      <c r="B59" s="1">
        <f t="shared" si="4"/>
        <v>0</v>
      </c>
      <c r="C59" s="1">
        <f>8776</f>
        <v>8776</v>
      </c>
      <c r="D59" s="1">
        <f>40600</f>
        <v>40600</v>
      </c>
      <c r="E59" s="1">
        <f t="shared" si="3"/>
        <v>39.6484375</v>
      </c>
    </row>
    <row r="60" spans="1:5" x14ac:dyDescent="0.25">
      <c r="A60" s="1">
        <f>16820</f>
        <v>16820</v>
      </c>
      <c r="B60" s="1">
        <f t="shared" si="4"/>
        <v>0</v>
      </c>
      <c r="C60" s="1">
        <f>8911</f>
        <v>8911</v>
      </c>
      <c r="D60" s="1">
        <f>40616</f>
        <v>40616</v>
      </c>
      <c r="E60" s="1">
        <f>39.6640625</f>
        <v>39.6640625</v>
      </c>
    </row>
    <row r="61" spans="1:5" x14ac:dyDescent="0.25">
      <c r="A61" s="1">
        <f>17133</f>
        <v>17133</v>
      </c>
      <c r="B61" s="1">
        <f t="shared" si="4"/>
        <v>0</v>
      </c>
      <c r="C61" s="1">
        <f>9065</f>
        <v>9065</v>
      </c>
      <c r="D61" s="1">
        <f>40720</f>
        <v>40720</v>
      </c>
      <c r="E61" s="1">
        <f>39.765625</f>
        <v>39.765625</v>
      </c>
    </row>
    <row r="62" spans="1:5" x14ac:dyDescent="0.25">
      <c r="A62" s="1">
        <f>17453</f>
        <v>17453</v>
      </c>
      <c r="B62" s="1">
        <f t="shared" si="4"/>
        <v>0</v>
      </c>
      <c r="C62" s="1">
        <f>9230</f>
        <v>9230</v>
      </c>
      <c r="D62" s="1">
        <f>40816</f>
        <v>40816</v>
      </c>
      <c r="E62" s="1">
        <f>39.859375</f>
        <v>39.859375</v>
      </c>
    </row>
    <row r="63" spans="1:5" x14ac:dyDescent="0.25">
      <c r="A63" s="1">
        <f>17764</f>
        <v>17764</v>
      </c>
      <c r="B63" s="1">
        <f>34</f>
        <v>34</v>
      </c>
      <c r="C63" s="1">
        <f>9367</f>
        <v>9367</v>
      </c>
      <c r="D63" s="1">
        <f>40848</f>
        <v>40848</v>
      </c>
      <c r="E63" s="1">
        <f>39.890625</f>
        <v>39.890625</v>
      </c>
    </row>
    <row r="64" spans="1:5" x14ac:dyDescent="0.25">
      <c r="A64" s="1">
        <f>18042</f>
        <v>18042</v>
      </c>
      <c r="B64" s="1">
        <f t="shared" ref="B64:B73" si="5">0</f>
        <v>0</v>
      </c>
      <c r="C64" s="1">
        <f>9517</f>
        <v>9517</v>
      </c>
      <c r="D64" s="1">
        <f>40849</f>
        <v>40849</v>
      </c>
      <c r="E64" s="1">
        <f>39.8916015625</f>
        <v>39.8916015625</v>
      </c>
    </row>
    <row r="65" spans="1:5" x14ac:dyDescent="0.25">
      <c r="A65" s="1">
        <f>18309</f>
        <v>18309</v>
      </c>
      <c r="B65" s="1">
        <f t="shared" si="5"/>
        <v>0</v>
      </c>
      <c r="C65" s="1">
        <f>9645</f>
        <v>9645</v>
      </c>
      <c r="D65" s="1">
        <f>40849</f>
        <v>40849</v>
      </c>
      <c r="E65" s="1">
        <f>39.8916015625</f>
        <v>39.8916015625</v>
      </c>
    </row>
    <row r="66" spans="1:5" x14ac:dyDescent="0.25">
      <c r="A66" s="1">
        <f>18566</f>
        <v>18566</v>
      </c>
      <c r="B66" s="1">
        <f t="shared" si="5"/>
        <v>0</v>
      </c>
      <c r="C66" s="1">
        <f>9792</f>
        <v>9792</v>
      </c>
      <c r="D66" s="1">
        <f>40852</f>
        <v>40852</v>
      </c>
      <c r="E66" s="1">
        <f>39.89453125</f>
        <v>39.89453125</v>
      </c>
    </row>
    <row r="67" spans="1:5" x14ac:dyDescent="0.25">
      <c r="A67" s="1">
        <f>18841</f>
        <v>18841</v>
      </c>
      <c r="B67" s="1">
        <f t="shared" si="5"/>
        <v>0</v>
      </c>
      <c r="C67" s="1">
        <f>9939</f>
        <v>9939</v>
      </c>
      <c r="D67" s="1">
        <f>40849</f>
        <v>40849</v>
      </c>
      <c r="E67" s="1">
        <f>39.8916015625</f>
        <v>39.8916015625</v>
      </c>
    </row>
    <row r="68" spans="1:5" x14ac:dyDescent="0.25">
      <c r="A68" s="1">
        <f>19110</f>
        <v>19110</v>
      </c>
      <c r="B68" s="1">
        <f t="shared" si="5"/>
        <v>0</v>
      </c>
      <c r="C68" s="1">
        <f>10093</f>
        <v>10093</v>
      </c>
      <c r="D68" s="1">
        <f>40852</f>
        <v>40852</v>
      </c>
      <c r="E68" s="1">
        <f>39.89453125</f>
        <v>39.89453125</v>
      </c>
    </row>
    <row r="69" spans="1:5" x14ac:dyDescent="0.25">
      <c r="A69" s="1">
        <f>19378</f>
        <v>19378</v>
      </c>
      <c r="B69" s="1">
        <f t="shared" si="5"/>
        <v>0</v>
      </c>
      <c r="C69" s="1">
        <f>10232</f>
        <v>10232</v>
      </c>
      <c r="D69" s="1">
        <f t="shared" ref="D69:D79" si="6">40849</f>
        <v>40849</v>
      </c>
      <c r="E69" s="1">
        <f t="shared" ref="E69:E79" si="7">39.8916015625</f>
        <v>39.8916015625</v>
      </c>
    </row>
    <row r="70" spans="1:5" x14ac:dyDescent="0.25">
      <c r="A70" s="1">
        <f>19645</f>
        <v>19645</v>
      </c>
      <c r="B70" s="1">
        <f t="shared" si="5"/>
        <v>0</v>
      </c>
      <c r="C70" s="1">
        <f>10401</f>
        <v>10401</v>
      </c>
      <c r="D70" s="1">
        <f t="shared" si="6"/>
        <v>40849</v>
      </c>
      <c r="E70" s="1">
        <f t="shared" si="7"/>
        <v>39.8916015625</v>
      </c>
    </row>
    <row r="71" spans="1:5" x14ac:dyDescent="0.25">
      <c r="A71" s="1">
        <f>19919</f>
        <v>19919</v>
      </c>
      <c r="B71" s="1">
        <f t="shared" si="5"/>
        <v>0</v>
      </c>
      <c r="C71" s="1">
        <f>10532</f>
        <v>10532</v>
      </c>
      <c r="D71" s="1">
        <f t="shared" si="6"/>
        <v>40849</v>
      </c>
      <c r="E71" s="1">
        <f t="shared" si="7"/>
        <v>39.8916015625</v>
      </c>
    </row>
    <row r="72" spans="1:5" x14ac:dyDescent="0.25">
      <c r="A72" s="1">
        <f>20211</f>
        <v>20211</v>
      </c>
      <c r="B72" s="1">
        <f t="shared" si="5"/>
        <v>0</v>
      </c>
      <c r="C72" s="1">
        <f>10661</f>
        <v>10661</v>
      </c>
      <c r="D72" s="1">
        <f t="shared" si="6"/>
        <v>40849</v>
      </c>
      <c r="E72" s="1">
        <f t="shared" si="7"/>
        <v>39.8916015625</v>
      </c>
    </row>
    <row r="73" spans="1:5" x14ac:dyDescent="0.25">
      <c r="A73" s="1">
        <f>20497</f>
        <v>20497</v>
      </c>
      <c r="B73" s="1">
        <f t="shared" si="5"/>
        <v>0</v>
      </c>
      <c r="C73" s="1">
        <f>10787</f>
        <v>10787</v>
      </c>
      <c r="D73" s="1">
        <f t="shared" si="6"/>
        <v>40849</v>
      </c>
      <c r="E73" s="1">
        <f t="shared" si="7"/>
        <v>39.8916015625</v>
      </c>
    </row>
    <row r="74" spans="1:5" x14ac:dyDescent="0.25">
      <c r="A74" s="1">
        <f>20787</f>
        <v>20787</v>
      </c>
      <c r="B74" s="1">
        <f>40</f>
        <v>40</v>
      </c>
      <c r="C74" s="1">
        <f>10925</f>
        <v>10925</v>
      </c>
      <c r="D74" s="1">
        <f t="shared" si="6"/>
        <v>40849</v>
      </c>
      <c r="E74" s="1">
        <f t="shared" si="7"/>
        <v>39.8916015625</v>
      </c>
    </row>
    <row r="75" spans="1:5" x14ac:dyDescent="0.25">
      <c r="A75" s="1">
        <f>21079</f>
        <v>21079</v>
      </c>
      <c r="B75" s="1">
        <f t="shared" ref="B75:B82" si="8">0</f>
        <v>0</v>
      </c>
      <c r="C75" s="1">
        <f>11063</f>
        <v>11063</v>
      </c>
      <c r="D75" s="1">
        <f t="shared" si="6"/>
        <v>40849</v>
      </c>
      <c r="E75" s="1">
        <f t="shared" si="7"/>
        <v>39.8916015625</v>
      </c>
    </row>
    <row r="76" spans="1:5" x14ac:dyDescent="0.25">
      <c r="A76" s="1">
        <f>21360</f>
        <v>21360</v>
      </c>
      <c r="B76" s="1">
        <f t="shared" si="8"/>
        <v>0</v>
      </c>
      <c r="C76" s="1">
        <f>11202</f>
        <v>11202</v>
      </c>
      <c r="D76" s="1">
        <f t="shared" si="6"/>
        <v>40849</v>
      </c>
      <c r="E76" s="1">
        <f t="shared" si="7"/>
        <v>39.8916015625</v>
      </c>
    </row>
    <row r="77" spans="1:5" x14ac:dyDescent="0.25">
      <c r="A77" s="1">
        <f>21661</f>
        <v>21661</v>
      </c>
      <c r="B77" s="1">
        <f t="shared" si="8"/>
        <v>0</v>
      </c>
      <c r="C77" s="1">
        <f>11356</f>
        <v>11356</v>
      </c>
      <c r="D77" s="1">
        <f t="shared" si="6"/>
        <v>40849</v>
      </c>
      <c r="E77" s="1">
        <f t="shared" si="7"/>
        <v>39.8916015625</v>
      </c>
    </row>
    <row r="78" spans="1:5" x14ac:dyDescent="0.25">
      <c r="A78" s="1">
        <f>22030</f>
        <v>22030</v>
      </c>
      <c r="B78" s="1">
        <f t="shared" si="8"/>
        <v>0</v>
      </c>
      <c r="C78" s="1">
        <f>11518</f>
        <v>11518</v>
      </c>
      <c r="D78" s="1">
        <f t="shared" si="6"/>
        <v>40849</v>
      </c>
      <c r="E78" s="1">
        <f t="shared" si="7"/>
        <v>39.8916015625</v>
      </c>
    </row>
    <row r="79" spans="1:5" x14ac:dyDescent="0.25">
      <c r="A79" s="1">
        <f>22399</f>
        <v>22399</v>
      </c>
      <c r="B79" s="1">
        <f t="shared" si="8"/>
        <v>0</v>
      </c>
      <c r="C79" s="1">
        <f>11650</f>
        <v>11650</v>
      </c>
      <c r="D79" s="1">
        <f t="shared" si="6"/>
        <v>40849</v>
      </c>
      <c r="E79" s="1">
        <f t="shared" si="7"/>
        <v>39.8916015625</v>
      </c>
    </row>
    <row r="80" spans="1:5" x14ac:dyDescent="0.25">
      <c r="A80" s="1">
        <f>22776</f>
        <v>22776</v>
      </c>
      <c r="B80" s="1">
        <f t="shared" si="8"/>
        <v>0</v>
      </c>
      <c r="C80" s="1">
        <f>11798</f>
        <v>11798</v>
      </c>
      <c r="D80" s="1">
        <f>40978</f>
        <v>40978</v>
      </c>
      <c r="E80" s="1">
        <f>40.017578125</f>
        <v>40.017578125</v>
      </c>
    </row>
    <row r="81" spans="1:5" x14ac:dyDescent="0.25">
      <c r="A81" s="1">
        <f>23046</f>
        <v>23046</v>
      </c>
      <c r="B81" s="1">
        <f t="shared" si="8"/>
        <v>0</v>
      </c>
      <c r="C81" s="1">
        <f>11936</f>
        <v>11936</v>
      </c>
      <c r="D81" s="1">
        <f>40977</f>
        <v>40977</v>
      </c>
      <c r="E81" s="1">
        <f>40.0166015625</f>
        <v>40.0166015625</v>
      </c>
    </row>
    <row r="82" spans="1:5" x14ac:dyDescent="0.25">
      <c r="A82" s="1">
        <f>23314</f>
        <v>23314</v>
      </c>
      <c r="B82" s="1">
        <f t="shared" si="8"/>
        <v>0</v>
      </c>
      <c r="C82" s="1">
        <f>12088</f>
        <v>12088</v>
      </c>
      <c r="D82" s="1">
        <f>40977</f>
        <v>40977</v>
      </c>
      <c r="E82" s="1">
        <f>40.0166015625</f>
        <v>40.0166015625</v>
      </c>
    </row>
    <row r="83" spans="1:5" x14ac:dyDescent="0.25">
      <c r="A83" s="1">
        <f>23604</f>
        <v>23604</v>
      </c>
      <c r="B83" s="1">
        <f>4</f>
        <v>4</v>
      </c>
      <c r="C83" s="1">
        <f>12217</f>
        <v>12217</v>
      </c>
      <c r="D83" s="1">
        <f>40977</f>
        <v>40977</v>
      </c>
      <c r="E83" s="1">
        <f>40.0166015625</f>
        <v>40.0166015625</v>
      </c>
    </row>
    <row r="84" spans="1:5" x14ac:dyDescent="0.25">
      <c r="A84" s="1">
        <f>23874</f>
        <v>23874</v>
      </c>
      <c r="B84" s="1">
        <f>4</f>
        <v>4</v>
      </c>
      <c r="C84" s="1">
        <f>12350</f>
        <v>12350</v>
      </c>
      <c r="D84" s="1">
        <f>40977</f>
        <v>40977</v>
      </c>
      <c r="E84" s="1">
        <f>40.0166015625</f>
        <v>40.0166015625</v>
      </c>
    </row>
    <row r="85" spans="1:5" x14ac:dyDescent="0.25">
      <c r="A85" s="1">
        <f>24146</f>
        <v>24146</v>
      </c>
      <c r="B85" s="1">
        <f t="shared" ref="B85:B93" si="9">0</f>
        <v>0</v>
      </c>
      <c r="C85" s="1">
        <f>12493</f>
        <v>12493</v>
      </c>
      <c r="D85" s="1">
        <f>40977</f>
        <v>40977</v>
      </c>
      <c r="E85" s="1">
        <f>40.0166015625</f>
        <v>40.0166015625</v>
      </c>
    </row>
    <row r="86" spans="1:5" x14ac:dyDescent="0.25">
      <c r="A86" s="1">
        <f>24409</f>
        <v>24409</v>
      </c>
      <c r="B86" s="1">
        <f t="shared" si="9"/>
        <v>0</v>
      </c>
      <c r="C86" s="1">
        <f>12628</f>
        <v>12628</v>
      </c>
      <c r="D86" s="1">
        <f>40979</f>
        <v>40979</v>
      </c>
      <c r="E86" s="1">
        <f>40.0185546875</f>
        <v>40.0185546875</v>
      </c>
    </row>
    <row r="87" spans="1:5" x14ac:dyDescent="0.25">
      <c r="A87" s="1">
        <f>24690</f>
        <v>24690</v>
      </c>
      <c r="B87" s="1">
        <f t="shared" si="9"/>
        <v>0</v>
      </c>
      <c r="C87" s="1">
        <f>12756</f>
        <v>12756</v>
      </c>
      <c r="D87" s="1">
        <f>40977</f>
        <v>40977</v>
      </c>
      <c r="E87" s="1">
        <f>40.0166015625</f>
        <v>40.0166015625</v>
      </c>
    </row>
    <row r="88" spans="1:5" x14ac:dyDescent="0.25">
      <c r="A88" s="1">
        <f>24970</f>
        <v>24970</v>
      </c>
      <c r="B88" s="1">
        <f t="shared" si="9"/>
        <v>0</v>
      </c>
      <c r="C88" s="1">
        <f>12893</f>
        <v>12893</v>
      </c>
      <c r="D88" s="1">
        <f>40980</f>
        <v>40980</v>
      </c>
      <c r="E88" s="1">
        <f>40.01953125</f>
        <v>40.01953125</v>
      </c>
    </row>
    <row r="89" spans="1:5" x14ac:dyDescent="0.25">
      <c r="A89" s="1">
        <f>25236</f>
        <v>25236</v>
      </c>
      <c r="B89" s="1">
        <f t="shared" si="9"/>
        <v>0</v>
      </c>
      <c r="C89" s="1">
        <f>13063</f>
        <v>13063</v>
      </c>
      <c r="D89" s="1">
        <f>40977</f>
        <v>40977</v>
      </c>
      <c r="E89" s="1">
        <f>40.0166015625</f>
        <v>40.0166015625</v>
      </c>
    </row>
    <row r="90" spans="1:5" x14ac:dyDescent="0.25">
      <c r="A90" s="1">
        <f>25502</f>
        <v>25502</v>
      </c>
      <c r="B90" s="1">
        <f t="shared" si="9"/>
        <v>0</v>
      </c>
      <c r="C90" s="1">
        <f>13209</f>
        <v>13209</v>
      </c>
      <c r="D90" s="1">
        <f>40994</f>
        <v>40994</v>
      </c>
      <c r="E90" s="1">
        <f>40.033203125</f>
        <v>40.033203125</v>
      </c>
    </row>
    <row r="91" spans="1:5" x14ac:dyDescent="0.25">
      <c r="A91" s="1">
        <f>25770</f>
        <v>25770</v>
      </c>
      <c r="B91" s="1">
        <f t="shared" si="9"/>
        <v>0</v>
      </c>
      <c r="C91" s="1">
        <f>13340</f>
        <v>13340</v>
      </c>
      <c r="D91" s="1">
        <f>40994</f>
        <v>40994</v>
      </c>
      <c r="E91" s="1">
        <f>40.033203125</f>
        <v>40.033203125</v>
      </c>
    </row>
    <row r="92" spans="1:5" x14ac:dyDescent="0.25">
      <c r="A92" s="1">
        <f>26056</f>
        <v>26056</v>
      </c>
      <c r="B92" s="1">
        <f t="shared" si="9"/>
        <v>0</v>
      </c>
      <c r="C92" s="1">
        <f>13481</f>
        <v>13481</v>
      </c>
      <c r="D92" s="1">
        <f>41036</f>
        <v>41036</v>
      </c>
      <c r="E92" s="1">
        <f>40.07421875</f>
        <v>40.07421875</v>
      </c>
    </row>
    <row r="93" spans="1:5" x14ac:dyDescent="0.25">
      <c r="A93" s="1">
        <f>26320</f>
        <v>26320</v>
      </c>
      <c r="B93" s="1">
        <f t="shared" si="9"/>
        <v>0</v>
      </c>
      <c r="C93" s="1">
        <f>13614</f>
        <v>13614</v>
      </c>
      <c r="D93" s="1">
        <f>41040</f>
        <v>41040</v>
      </c>
      <c r="E93" s="1">
        <f>40.078125</f>
        <v>40.078125</v>
      </c>
    </row>
    <row r="94" spans="1:5" x14ac:dyDescent="0.25">
      <c r="A94" s="1">
        <f>26582</f>
        <v>26582</v>
      </c>
      <c r="B94" s="1">
        <f>3</f>
        <v>3</v>
      </c>
      <c r="C94" s="1">
        <f>13757</f>
        <v>13757</v>
      </c>
      <c r="D94" s="1">
        <f>41042</f>
        <v>41042</v>
      </c>
      <c r="E94" s="1">
        <f>40.080078125</f>
        <v>40.080078125</v>
      </c>
    </row>
    <row r="95" spans="1:5" x14ac:dyDescent="0.25">
      <c r="A95" s="1">
        <f>26853</f>
        <v>26853</v>
      </c>
      <c r="B95" s="1">
        <f t="shared" ref="B95:B115" si="10">0</f>
        <v>0</v>
      </c>
      <c r="C95" s="1">
        <f>13897</f>
        <v>13897</v>
      </c>
      <c r="D95" s="1">
        <f>41040</f>
        <v>41040</v>
      </c>
      <c r="E95" s="1">
        <f>40.078125</f>
        <v>40.078125</v>
      </c>
    </row>
    <row r="96" spans="1:5" x14ac:dyDescent="0.25">
      <c r="A96" s="1">
        <f>27127</f>
        <v>27127</v>
      </c>
      <c r="B96" s="1">
        <f t="shared" si="10"/>
        <v>0</v>
      </c>
      <c r="C96" s="1">
        <f>14028</f>
        <v>14028</v>
      </c>
      <c r="D96" s="1">
        <f>41042</f>
        <v>41042</v>
      </c>
      <c r="E96" s="1">
        <f>40.080078125</f>
        <v>40.080078125</v>
      </c>
    </row>
    <row r="97" spans="1:5" x14ac:dyDescent="0.25">
      <c r="A97" s="1">
        <f>27396</f>
        <v>27396</v>
      </c>
      <c r="B97" s="1">
        <f t="shared" si="10"/>
        <v>0</v>
      </c>
      <c r="C97" s="1">
        <f>14168</f>
        <v>14168</v>
      </c>
      <c r="D97" s="1">
        <f>41040</f>
        <v>41040</v>
      </c>
      <c r="E97" s="1">
        <f>40.078125</f>
        <v>40.078125</v>
      </c>
    </row>
    <row r="98" spans="1:5" x14ac:dyDescent="0.25">
      <c r="A98" s="1">
        <f>27669</f>
        <v>27669</v>
      </c>
      <c r="B98" s="1">
        <f t="shared" si="10"/>
        <v>0</v>
      </c>
      <c r="C98" s="1">
        <f>14300</f>
        <v>14300</v>
      </c>
      <c r="D98" s="1">
        <f>41042</f>
        <v>41042</v>
      </c>
      <c r="E98" s="1">
        <f>40.080078125</f>
        <v>40.080078125</v>
      </c>
    </row>
    <row r="99" spans="1:5" x14ac:dyDescent="0.25">
      <c r="A99" s="1">
        <f>27940</f>
        <v>27940</v>
      </c>
      <c r="B99" s="1">
        <f t="shared" si="10"/>
        <v>0</v>
      </c>
      <c r="C99" s="1">
        <f>14432</f>
        <v>14432</v>
      </c>
      <c r="D99" s="1">
        <f>41040</f>
        <v>41040</v>
      </c>
      <c r="E99" s="1">
        <f>40.078125</f>
        <v>40.078125</v>
      </c>
    </row>
    <row r="100" spans="1:5" x14ac:dyDescent="0.25">
      <c r="A100" s="1">
        <f>28212</f>
        <v>28212</v>
      </c>
      <c r="B100" s="1">
        <f t="shared" si="10"/>
        <v>0</v>
      </c>
      <c r="C100" s="1">
        <f>14630</f>
        <v>14630</v>
      </c>
      <c r="D100" s="1">
        <f>41077</f>
        <v>41077</v>
      </c>
      <c r="E100" s="1">
        <f>40.1142578125</f>
        <v>40.1142578125</v>
      </c>
    </row>
    <row r="101" spans="1:5" x14ac:dyDescent="0.25">
      <c r="A101" s="1">
        <f>28484</f>
        <v>28484</v>
      </c>
      <c r="B101" s="1">
        <f t="shared" si="10"/>
        <v>0</v>
      </c>
      <c r="C101" s="1">
        <f>14785</f>
        <v>14785</v>
      </c>
      <c r="D101" s="1">
        <f>41323</f>
        <v>41323</v>
      </c>
      <c r="E101" s="1">
        <f>40.3544921875</f>
        <v>40.3544921875</v>
      </c>
    </row>
    <row r="102" spans="1:5" x14ac:dyDescent="0.25">
      <c r="A102" s="1">
        <f>28767</f>
        <v>28767</v>
      </c>
      <c r="B102" s="1">
        <f t="shared" si="10"/>
        <v>0</v>
      </c>
      <c r="C102" s="1">
        <f>14942</f>
        <v>14942</v>
      </c>
      <c r="D102" s="1">
        <f>41827</f>
        <v>41827</v>
      </c>
      <c r="E102" s="1">
        <f>40.8466796875</f>
        <v>40.8466796875</v>
      </c>
    </row>
    <row r="103" spans="1:5" x14ac:dyDescent="0.25">
      <c r="A103" s="1">
        <f>29043</f>
        <v>29043</v>
      </c>
      <c r="B103" s="1">
        <f t="shared" si="10"/>
        <v>0</v>
      </c>
      <c r="C103" s="1">
        <f>15110</f>
        <v>15110</v>
      </c>
      <c r="D103" s="1">
        <f>41827</f>
        <v>41827</v>
      </c>
      <c r="E103" s="1">
        <f>40.8466796875</f>
        <v>40.8466796875</v>
      </c>
    </row>
    <row r="104" spans="1:5" x14ac:dyDescent="0.25">
      <c r="A104" s="1">
        <f>29300</f>
        <v>29300</v>
      </c>
      <c r="B104" s="1">
        <f t="shared" si="10"/>
        <v>0</v>
      </c>
      <c r="C104" s="1">
        <f>15248</f>
        <v>15248</v>
      </c>
      <c r="D104" s="1">
        <f>41355</f>
        <v>41355</v>
      </c>
      <c r="E104" s="1">
        <f>40.3857421875</f>
        <v>40.3857421875</v>
      </c>
    </row>
    <row r="105" spans="1:5" x14ac:dyDescent="0.25">
      <c r="A105" s="1">
        <f>29592</f>
        <v>29592</v>
      </c>
      <c r="B105" s="1">
        <f t="shared" si="10"/>
        <v>0</v>
      </c>
      <c r="C105" s="1">
        <f>15381</f>
        <v>15381</v>
      </c>
      <c r="D105" s="1">
        <f>41355</f>
        <v>41355</v>
      </c>
      <c r="E105" s="1">
        <f>40.3857421875</f>
        <v>40.3857421875</v>
      </c>
    </row>
    <row r="106" spans="1:5" x14ac:dyDescent="0.25">
      <c r="A106" s="1">
        <f>29883</f>
        <v>29883</v>
      </c>
      <c r="B106" s="1">
        <f t="shared" si="10"/>
        <v>0</v>
      </c>
      <c r="C106" s="1">
        <f>15543</f>
        <v>15543</v>
      </c>
      <c r="D106" s="1">
        <f>41371</f>
        <v>41371</v>
      </c>
      <c r="E106" s="1">
        <f>40.4013671875</f>
        <v>40.4013671875</v>
      </c>
    </row>
    <row r="107" spans="1:5" x14ac:dyDescent="0.25">
      <c r="A107" s="1">
        <f>30145</f>
        <v>30145</v>
      </c>
      <c r="B107" s="1">
        <f t="shared" si="10"/>
        <v>0</v>
      </c>
      <c r="C107" s="1">
        <f>15681</f>
        <v>15681</v>
      </c>
      <c r="D107" s="1">
        <f>41374</f>
        <v>41374</v>
      </c>
      <c r="E107" s="1">
        <f>40.404296875</f>
        <v>40.404296875</v>
      </c>
    </row>
    <row r="108" spans="1:5" x14ac:dyDescent="0.25">
      <c r="A108" s="1">
        <f>30399</f>
        <v>30399</v>
      </c>
      <c r="B108" s="1">
        <f t="shared" si="10"/>
        <v>0</v>
      </c>
      <c r="C108" s="1">
        <f>15823</f>
        <v>15823</v>
      </c>
      <c r="D108" s="1">
        <f>41371</f>
        <v>41371</v>
      </c>
      <c r="E108" s="1">
        <f>40.4013671875</f>
        <v>40.4013671875</v>
      </c>
    </row>
    <row r="109" spans="1:5" x14ac:dyDescent="0.25">
      <c r="A109" s="1">
        <f>30673</f>
        <v>30673</v>
      </c>
      <c r="B109" s="1">
        <f t="shared" si="10"/>
        <v>0</v>
      </c>
      <c r="C109" s="1">
        <f>15978</f>
        <v>15978</v>
      </c>
      <c r="D109" s="1">
        <f>41374</f>
        <v>41374</v>
      </c>
      <c r="E109" s="1">
        <f>40.404296875</f>
        <v>40.404296875</v>
      </c>
    </row>
    <row r="110" spans="1:5" x14ac:dyDescent="0.25">
      <c r="A110" s="1">
        <f>30940</f>
        <v>30940</v>
      </c>
      <c r="B110" s="1">
        <f t="shared" si="10"/>
        <v>0</v>
      </c>
      <c r="C110" s="1">
        <f>16137</f>
        <v>16137</v>
      </c>
      <c r="D110" s="1">
        <f>41371</f>
        <v>41371</v>
      </c>
      <c r="E110" s="1">
        <f>40.4013671875</f>
        <v>40.4013671875</v>
      </c>
    </row>
    <row r="111" spans="1:5" x14ac:dyDescent="0.25">
      <c r="A111" s="1">
        <f>31204</f>
        <v>31204</v>
      </c>
      <c r="B111" s="1">
        <f t="shared" si="10"/>
        <v>0</v>
      </c>
      <c r="C111" s="1">
        <f>16292</f>
        <v>16292</v>
      </c>
      <c r="D111" s="1">
        <f>41374</f>
        <v>41374</v>
      </c>
      <c r="E111" s="1">
        <f>40.404296875</f>
        <v>40.404296875</v>
      </c>
    </row>
    <row r="112" spans="1:5" x14ac:dyDescent="0.25">
      <c r="A112" s="1">
        <f>31465</f>
        <v>31465</v>
      </c>
      <c r="B112" s="1">
        <f t="shared" si="10"/>
        <v>0</v>
      </c>
      <c r="C112" s="1">
        <f>16429</f>
        <v>16429</v>
      </c>
      <c r="D112" s="1">
        <f>41371</f>
        <v>41371</v>
      </c>
      <c r="E112" s="1">
        <f>40.4013671875</f>
        <v>40.4013671875</v>
      </c>
    </row>
    <row r="113" spans="1:5" x14ac:dyDescent="0.25">
      <c r="A113" s="1">
        <f>31740</f>
        <v>31740</v>
      </c>
      <c r="B113" s="1">
        <f t="shared" si="10"/>
        <v>0</v>
      </c>
      <c r="C113" s="1">
        <f>16579</f>
        <v>16579</v>
      </c>
      <c r="D113" s="1">
        <f>41374</f>
        <v>41374</v>
      </c>
      <c r="E113" s="1">
        <f>40.404296875</f>
        <v>40.404296875</v>
      </c>
    </row>
    <row r="114" spans="1:5" x14ac:dyDescent="0.25">
      <c r="A114" s="1">
        <f>32008</f>
        <v>32008</v>
      </c>
      <c r="B114" s="1">
        <f t="shared" si="10"/>
        <v>0</v>
      </c>
      <c r="C114" s="1">
        <f>16723</f>
        <v>16723</v>
      </c>
      <c r="D114" s="1">
        <f>41371</f>
        <v>41371</v>
      </c>
      <c r="E114" s="1">
        <f t="shared" ref="E114:E120" si="11">40.4013671875</f>
        <v>40.4013671875</v>
      </c>
    </row>
    <row r="115" spans="1:5" x14ac:dyDescent="0.25">
      <c r="A115" s="1">
        <f>32354</f>
        <v>32354</v>
      </c>
      <c r="B115" s="1">
        <f t="shared" si="10"/>
        <v>0</v>
      </c>
      <c r="C115" s="1">
        <f>16872</f>
        <v>16872</v>
      </c>
      <c r="D115" s="1">
        <f>41371</f>
        <v>41371</v>
      </c>
      <c r="E115" s="1">
        <f t="shared" si="11"/>
        <v>40.4013671875</v>
      </c>
    </row>
    <row r="116" spans="1:5" x14ac:dyDescent="0.25">
      <c r="A116" s="1">
        <f>32627</f>
        <v>32627</v>
      </c>
      <c r="B116" s="1">
        <f>15</f>
        <v>15</v>
      </c>
      <c r="C116" s="1">
        <f>17030</f>
        <v>17030</v>
      </c>
      <c r="D116" s="1">
        <f>41371</f>
        <v>41371</v>
      </c>
      <c r="E116" s="1">
        <f t="shared" si="11"/>
        <v>40.4013671875</v>
      </c>
    </row>
    <row r="117" spans="1:5" x14ac:dyDescent="0.25">
      <c r="A117" s="1">
        <f>32903</f>
        <v>32903</v>
      </c>
      <c r="B117" s="1">
        <f>2</f>
        <v>2</v>
      </c>
      <c r="C117" s="1">
        <f>17184</f>
        <v>17184</v>
      </c>
      <c r="D117" s="1">
        <f>41371</f>
        <v>41371</v>
      </c>
      <c r="E117" s="1">
        <f t="shared" si="11"/>
        <v>40.4013671875</v>
      </c>
    </row>
    <row r="118" spans="1:5" x14ac:dyDescent="0.25">
      <c r="A118" s="1">
        <f>33169</f>
        <v>33169</v>
      </c>
      <c r="B118" s="1">
        <f>0</f>
        <v>0</v>
      </c>
      <c r="C118" s="1">
        <f>17322</f>
        <v>17322</v>
      </c>
      <c r="D118" s="1">
        <f>41371</f>
        <v>41371</v>
      </c>
      <c r="E118" s="1">
        <f t="shared" si="11"/>
        <v>40.4013671875</v>
      </c>
    </row>
    <row r="119" spans="1:5" x14ac:dyDescent="0.25">
      <c r="A119" s="1">
        <f>33438</f>
        <v>33438</v>
      </c>
      <c r="B119" s="1">
        <f>0</f>
        <v>0</v>
      </c>
      <c r="C119" s="1">
        <f>17469</f>
        <v>17469</v>
      </c>
      <c r="D119" s="1">
        <f>41371</f>
        <v>41371</v>
      </c>
      <c r="E119" s="1">
        <f t="shared" si="11"/>
        <v>40.4013671875</v>
      </c>
    </row>
    <row r="120" spans="1:5" x14ac:dyDescent="0.25">
      <c r="A120" s="1">
        <f>33720</f>
        <v>33720</v>
      </c>
      <c r="B120" s="1">
        <f>0</f>
        <v>0</v>
      </c>
      <c r="C120" s="1">
        <f>17669</f>
        <v>17669</v>
      </c>
      <c r="D120" s="1">
        <f>41371</f>
        <v>41371</v>
      </c>
      <c r="E120" s="1">
        <f t="shared" si="11"/>
        <v>40.4013671875</v>
      </c>
    </row>
    <row r="121" spans="1:5" x14ac:dyDescent="0.25">
      <c r="A121" s="1">
        <f>33989</f>
        <v>33989</v>
      </c>
      <c r="B121" s="1">
        <f>0</f>
        <v>0</v>
      </c>
      <c r="C121" s="1">
        <f>17825</f>
        <v>17825</v>
      </c>
      <c r="D121" s="1">
        <f>41611</f>
        <v>41611</v>
      </c>
      <c r="E121" s="1">
        <f>40.6357421875</f>
        <v>40.6357421875</v>
      </c>
    </row>
    <row r="122" spans="1:5" x14ac:dyDescent="0.25">
      <c r="A122" s="1">
        <f>34256</f>
        <v>34256</v>
      </c>
      <c r="B122" s="1">
        <f>0</f>
        <v>0</v>
      </c>
      <c r="C122" s="1">
        <f>17946</f>
        <v>17946</v>
      </c>
      <c r="D122" s="1">
        <f>41619</f>
        <v>41619</v>
      </c>
      <c r="E122" s="1">
        <f>40.6435546875</f>
        <v>40.6435546875</v>
      </c>
    </row>
    <row r="123" spans="1:5" x14ac:dyDescent="0.25">
      <c r="A123" s="1">
        <f>34526</f>
        <v>34526</v>
      </c>
      <c r="B123" s="1">
        <f>13</f>
        <v>13</v>
      </c>
      <c r="C123" s="1">
        <f>18100</f>
        <v>18100</v>
      </c>
      <c r="D123" s="1">
        <f>41619</f>
        <v>41619</v>
      </c>
      <c r="E123" s="1">
        <f>40.6435546875</f>
        <v>40.6435546875</v>
      </c>
    </row>
    <row r="124" spans="1:5" x14ac:dyDescent="0.25">
      <c r="A124" s="1">
        <f>34786</f>
        <v>34786</v>
      </c>
      <c r="B124" s="1">
        <f>0</f>
        <v>0</v>
      </c>
      <c r="C124" s="1">
        <f>18237</f>
        <v>18237</v>
      </c>
      <c r="D124" s="1">
        <f>41619</f>
        <v>41619</v>
      </c>
      <c r="E124" s="1">
        <f>40.6435546875</f>
        <v>40.6435546875</v>
      </c>
    </row>
    <row r="125" spans="1:5" x14ac:dyDescent="0.25">
      <c r="A125" s="1">
        <f>35062</f>
        <v>35062</v>
      </c>
      <c r="B125" s="1">
        <f>0</f>
        <v>0</v>
      </c>
      <c r="C125" s="1">
        <f>18373</f>
        <v>18373</v>
      </c>
      <c r="D125" s="1">
        <f>41619</f>
        <v>41619</v>
      </c>
      <c r="E125" s="1">
        <f>40.6435546875</f>
        <v>40.6435546875</v>
      </c>
    </row>
    <row r="126" spans="1:5" x14ac:dyDescent="0.25">
      <c r="A126" s="1">
        <f>35326</f>
        <v>35326</v>
      </c>
      <c r="B126" s="1">
        <f>0</f>
        <v>0</v>
      </c>
      <c r="C126" s="1">
        <f>18498</f>
        <v>18498</v>
      </c>
      <c r="D126" s="1">
        <f>41619</f>
        <v>41619</v>
      </c>
      <c r="E126" s="1">
        <f>40.6435546875</f>
        <v>40.6435546875</v>
      </c>
    </row>
    <row r="127" spans="1:5" x14ac:dyDescent="0.25">
      <c r="C127" s="1">
        <f>18639</f>
        <v>18639</v>
      </c>
      <c r="D127" s="1">
        <f>41622</f>
        <v>41622</v>
      </c>
      <c r="E127" s="1">
        <f>40.646484375</f>
        <v>40.646484375</v>
      </c>
    </row>
    <row r="128" spans="1:5" x14ac:dyDescent="0.25">
      <c r="C128" s="1">
        <f>18764</f>
        <v>18764</v>
      </c>
      <c r="D128" s="1">
        <f t="shared" ref="D128:D136" si="12">41619</f>
        <v>41619</v>
      </c>
      <c r="E128" s="1">
        <f t="shared" ref="E128:E136" si="13">40.6435546875</f>
        <v>40.6435546875</v>
      </c>
    </row>
    <row r="129" spans="3:5" x14ac:dyDescent="0.25">
      <c r="C129" s="1">
        <f>18901</f>
        <v>18901</v>
      </c>
      <c r="D129" s="1">
        <f t="shared" si="12"/>
        <v>41619</v>
      </c>
      <c r="E129" s="1">
        <f t="shared" si="13"/>
        <v>40.6435546875</v>
      </c>
    </row>
    <row r="130" spans="3:5" x14ac:dyDescent="0.25">
      <c r="C130" s="1">
        <f>19027</f>
        <v>19027</v>
      </c>
      <c r="D130" s="1">
        <f t="shared" si="12"/>
        <v>41619</v>
      </c>
      <c r="E130" s="1">
        <f t="shared" si="13"/>
        <v>40.6435546875</v>
      </c>
    </row>
    <row r="131" spans="3:5" x14ac:dyDescent="0.25">
      <c r="C131" s="1">
        <f>19175</f>
        <v>19175</v>
      </c>
      <c r="D131" s="1">
        <f t="shared" si="12"/>
        <v>41619</v>
      </c>
      <c r="E131" s="1">
        <f t="shared" si="13"/>
        <v>40.6435546875</v>
      </c>
    </row>
    <row r="132" spans="3:5" x14ac:dyDescent="0.25">
      <c r="C132" s="1">
        <f>19308</f>
        <v>19308</v>
      </c>
      <c r="D132" s="1">
        <f t="shared" si="12"/>
        <v>41619</v>
      </c>
      <c r="E132" s="1">
        <f t="shared" si="13"/>
        <v>40.6435546875</v>
      </c>
    </row>
    <row r="133" spans="3:5" x14ac:dyDescent="0.25">
      <c r="C133" s="1">
        <f>19451</f>
        <v>19451</v>
      </c>
      <c r="D133" s="1">
        <f t="shared" si="12"/>
        <v>41619</v>
      </c>
      <c r="E133" s="1">
        <f t="shared" si="13"/>
        <v>40.6435546875</v>
      </c>
    </row>
    <row r="134" spans="3:5" x14ac:dyDescent="0.25">
      <c r="C134" s="1">
        <f>19574</f>
        <v>19574</v>
      </c>
      <c r="D134" s="1">
        <f t="shared" si="12"/>
        <v>41619</v>
      </c>
      <c r="E134" s="1">
        <f t="shared" si="13"/>
        <v>40.6435546875</v>
      </c>
    </row>
    <row r="135" spans="3:5" x14ac:dyDescent="0.25">
      <c r="C135" s="1">
        <f>19706</f>
        <v>19706</v>
      </c>
      <c r="D135" s="1">
        <f t="shared" si="12"/>
        <v>41619</v>
      </c>
      <c r="E135" s="1">
        <f t="shared" si="13"/>
        <v>40.6435546875</v>
      </c>
    </row>
    <row r="136" spans="3:5" x14ac:dyDescent="0.25">
      <c r="C136" s="1">
        <f>19875</f>
        <v>19875</v>
      </c>
      <c r="D136" s="1">
        <f t="shared" si="12"/>
        <v>41619</v>
      </c>
      <c r="E136" s="1">
        <f t="shared" si="13"/>
        <v>40.6435546875</v>
      </c>
    </row>
    <row r="137" spans="3:5" x14ac:dyDescent="0.25">
      <c r="C137" s="1">
        <f>20027</f>
        <v>20027</v>
      </c>
      <c r="D137" s="1">
        <f>41636</f>
        <v>41636</v>
      </c>
      <c r="E137" s="1">
        <f>40.66015625</f>
        <v>40.66015625</v>
      </c>
    </row>
    <row r="138" spans="3:5" x14ac:dyDescent="0.25">
      <c r="C138" s="1">
        <f>20156</f>
        <v>20156</v>
      </c>
      <c r="D138" s="1">
        <f>41648</f>
        <v>41648</v>
      </c>
      <c r="E138" s="1">
        <f>40.671875</f>
        <v>40.671875</v>
      </c>
    </row>
    <row r="139" spans="3:5" x14ac:dyDescent="0.25">
      <c r="C139" s="1">
        <f>20304</f>
        <v>20304</v>
      </c>
      <c r="D139" s="1">
        <f>41651</f>
        <v>41651</v>
      </c>
      <c r="E139" s="1">
        <f>40.6748046875</f>
        <v>40.6748046875</v>
      </c>
    </row>
    <row r="140" spans="3:5" x14ac:dyDescent="0.25">
      <c r="C140" s="1">
        <f>20462</f>
        <v>20462</v>
      </c>
      <c r="D140" s="1">
        <f>41648</f>
        <v>41648</v>
      </c>
      <c r="E140" s="1">
        <f>40.671875</f>
        <v>40.671875</v>
      </c>
    </row>
    <row r="141" spans="3:5" x14ac:dyDescent="0.25">
      <c r="C141" s="1">
        <f>20599</f>
        <v>20599</v>
      </c>
      <c r="D141" s="1">
        <f>41467</f>
        <v>41467</v>
      </c>
      <c r="E141" s="1">
        <f>40.4951171875</f>
        <v>40.4951171875</v>
      </c>
    </row>
    <row r="142" spans="3:5" x14ac:dyDescent="0.25">
      <c r="C142" s="1">
        <f>20794</f>
        <v>20794</v>
      </c>
      <c r="D142" s="1">
        <f>41964</f>
        <v>41964</v>
      </c>
      <c r="E142" s="1">
        <f>40.98046875</f>
        <v>40.98046875</v>
      </c>
    </row>
    <row r="143" spans="3:5" x14ac:dyDescent="0.25">
      <c r="C143" s="1">
        <f>20944</f>
        <v>20944</v>
      </c>
      <c r="D143" s="1">
        <f t="shared" ref="D143:D152" si="14">42060</f>
        <v>42060</v>
      </c>
      <c r="E143" s="1">
        <f t="shared" ref="E143:E152" si="15">41.07421875</f>
        <v>41.07421875</v>
      </c>
    </row>
    <row r="144" spans="3:5" x14ac:dyDescent="0.25">
      <c r="C144" s="1">
        <f>21080</f>
        <v>21080</v>
      </c>
      <c r="D144" s="1">
        <f t="shared" si="14"/>
        <v>42060</v>
      </c>
      <c r="E144" s="1">
        <f t="shared" si="15"/>
        <v>41.07421875</v>
      </c>
    </row>
    <row r="145" spans="3:5" x14ac:dyDescent="0.25">
      <c r="C145" s="1">
        <f>21213</f>
        <v>21213</v>
      </c>
      <c r="D145" s="1">
        <f t="shared" si="14"/>
        <v>42060</v>
      </c>
      <c r="E145" s="1">
        <f t="shared" si="15"/>
        <v>41.07421875</v>
      </c>
    </row>
    <row r="146" spans="3:5" x14ac:dyDescent="0.25">
      <c r="C146" s="1">
        <f>21353</f>
        <v>21353</v>
      </c>
      <c r="D146" s="1">
        <f t="shared" si="14"/>
        <v>42060</v>
      </c>
      <c r="E146" s="1">
        <f t="shared" si="15"/>
        <v>41.07421875</v>
      </c>
    </row>
    <row r="147" spans="3:5" x14ac:dyDescent="0.25">
      <c r="C147" s="1">
        <f>21508</f>
        <v>21508</v>
      </c>
      <c r="D147" s="1">
        <f t="shared" si="14"/>
        <v>42060</v>
      </c>
      <c r="E147" s="1">
        <f t="shared" si="15"/>
        <v>41.07421875</v>
      </c>
    </row>
    <row r="148" spans="3:5" x14ac:dyDescent="0.25">
      <c r="C148" s="1">
        <f>21668</f>
        <v>21668</v>
      </c>
      <c r="D148" s="1">
        <f t="shared" si="14"/>
        <v>42060</v>
      </c>
      <c r="E148" s="1">
        <f t="shared" si="15"/>
        <v>41.07421875</v>
      </c>
    </row>
    <row r="149" spans="3:5" x14ac:dyDescent="0.25">
      <c r="C149" s="1">
        <f>21827</f>
        <v>21827</v>
      </c>
      <c r="D149" s="1">
        <f t="shared" si="14"/>
        <v>42060</v>
      </c>
      <c r="E149" s="1">
        <f t="shared" si="15"/>
        <v>41.07421875</v>
      </c>
    </row>
    <row r="150" spans="3:5" x14ac:dyDescent="0.25">
      <c r="C150" s="1">
        <f>22009</f>
        <v>22009</v>
      </c>
      <c r="D150" s="1">
        <f t="shared" si="14"/>
        <v>42060</v>
      </c>
      <c r="E150" s="1">
        <f t="shared" si="15"/>
        <v>41.07421875</v>
      </c>
    </row>
    <row r="151" spans="3:5" x14ac:dyDescent="0.25">
      <c r="C151" s="1">
        <f>22200</f>
        <v>22200</v>
      </c>
      <c r="D151" s="1">
        <f t="shared" si="14"/>
        <v>42060</v>
      </c>
      <c r="E151" s="1">
        <f t="shared" si="15"/>
        <v>41.07421875</v>
      </c>
    </row>
    <row r="152" spans="3:5" x14ac:dyDescent="0.25">
      <c r="C152" s="1">
        <f>22365</f>
        <v>22365</v>
      </c>
      <c r="D152" s="1">
        <f t="shared" si="14"/>
        <v>42060</v>
      </c>
      <c r="E152" s="1">
        <f t="shared" si="15"/>
        <v>41.07421875</v>
      </c>
    </row>
    <row r="153" spans="3:5" x14ac:dyDescent="0.25">
      <c r="C153" s="1">
        <f>22557</f>
        <v>22557</v>
      </c>
      <c r="D153" s="1">
        <f>42067</f>
        <v>42067</v>
      </c>
      <c r="E153" s="1">
        <f>41.0810546875</f>
        <v>41.0810546875</v>
      </c>
    </row>
    <row r="154" spans="3:5" x14ac:dyDescent="0.25">
      <c r="C154" s="1">
        <f>22737</f>
        <v>22737</v>
      </c>
      <c r="D154" s="1">
        <f>42064</f>
        <v>42064</v>
      </c>
      <c r="E154" s="1">
        <f>41.078125</f>
        <v>41.078125</v>
      </c>
    </row>
    <row r="155" spans="3:5" x14ac:dyDescent="0.25">
      <c r="C155" s="1">
        <f>22872</f>
        <v>22872</v>
      </c>
      <c r="D155" s="1">
        <f>42067</f>
        <v>42067</v>
      </c>
      <c r="E155" s="1">
        <f>41.0810546875</f>
        <v>41.0810546875</v>
      </c>
    </row>
    <row r="156" spans="3:5" x14ac:dyDescent="0.25">
      <c r="C156" s="1">
        <f>23007</f>
        <v>23007</v>
      </c>
      <c r="D156" s="1">
        <f>42064</f>
        <v>42064</v>
      </c>
      <c r="E156" s="1">
        <f>41.078125</f>
        <v>41.078125</v>
      </c>
    </row>
    <row r="157" spans="3:5" x14ac:dyDescent="0.25">
      <c r="C157" s="1">
        <f>23162</f>
        <v>23162</v>
      </c>
      <c r="D157" s="1">
        <f>42067</f>
        <v>42067</v>
      </c>
      <c r="E157" s="1">
        <f>41.0810546875</f>
        <v>41.0810546875</v>
      </c>
    </row>
    <row r="158" spans="3:5" x14ac:dyDescent="0.25">
      <c r="C158" s="1">
        <f>23292</f>
        <v>23292</v>
      </c>
      <c r="D158" s="1">
        <f>42064</f>
        <v>42064</v>
      </c>
      <c r="E158" s="1">
        <f>41.078125</f>
        <v>41.078125</v>
      </c>
    </row>
    <row r="159" spans="3:5" x14ac:dyDescent="0.25">
      <c r="C159" s="1">
        <f>23433</f>
        <v>23433</v>
      </c>
      <c r="D159" s="1">
        <f>42067</f>
        <v>42067</v>
      </c>
      <c r="E159" s="1">
        <f>41.0810546875</f>
        <v>41.0810546875</v>
      </c>
    </row>
    <row r="160" spans="3:5" x14ac:dyDescent="0.25">
      <c r="C160" s="1">
        <f>23598</f>
        <v>23598</v>
      </c>
      <c r="D160" s="1">
        <f>42092</f>
        <v>42092</v>
      </c>
      <c r="E160" s="1">
        <f>41.10546875</f>
        <v>41.10546875</v>
      </c>
    </row>
    <row r="161" spans="3:5" x14ac:dyDescent="0.25">
      <c r="C161" s="1">
        <f>23783</f>
        <v>23783</v>
      </c>
      <c r="D161" s="1">
        <f>42256</f>
        <v>42256</v>
      </c>
      <c r="E161" s="1">
        <f>41.265625</f>
        <v>41.265625</v>
      </c>
    </row>
    <row r="162" spans="3:5" x14ac:dyDescent="0.25">
      <c r="C162" s="1">
        <f>23914</f>
        <v>23914</v>
      </c>
      <c r="D162" s="1">
        <f t="shared" ref="D162:D169" si="16">42260</f>
        <v>42260</v>
      </c>
      <c r="E162" s="1">
        <f t="shared" ref="E162:E169" si="17">41.26953125</f>
        <v>41.26953125</v>
      </c>
    </row>
    <row r="163" spans="3:5" x14ac:dyDescent="0.25">
      <c r="C163" s="1">
        <f>24055</f>
        <v>24055</v>
      </c>
      <c r="D163" s="1">
        <f t="shared" si="16"/>
        <v>42260</v>
      </c>
      <c r="E163" s="1">
        <f t="shared" si="17"/>
        <v>41.26953125</v>
      </c>
    </row>
    <row r="164" spans="3:5" x14ac:dyDescent="0.25">
      <c r="C164" s="1">
        <f>24187</f>
        <v>24187</v>
      </c>
      <c r="D164" s="1">
        <f t="shared" si="16"/>
        <v>42260</v>
      </c>
      <c r="E164" s="1">
        <f t="shared" si="17"/>
        <v>41.26953125</v>
      </c>
    </row>
    <row r="165" spans="3:5" x14ac:dyDescent="0.25">
      <c r="C165" s="1">
        <f>24318</f>
        <v>24318</v>
      </c>
      <c r="D165" s="1">
        <f t="shared" si="16"/>
        <v>42260</v>
      </c>
      <c r="E165" s="1">
        <f t="shared" si="17"/>
        <v>41.26953125</v>
      </c>
    </row>
    <row r="166" spans="3:5" x14ac:dyDescent="0.25">
      <c r="C166" s="1">
        <f>24469</f>
        <v>24469</v>
      </c>
      <c r="D166" s="1">
        <f t="shared" si="16"/>
        <v>42260</v>
      </c>
      <c r="E166" s="1">
        <f t="shared" si="17"/>
        <v>41.26953125</v>
      </c>
    </row>
    <row r="167" spans="3:5" x14ac:dyDescent="0.25">
      <c r="C167" s="1">
        <f>24598</f>
        <v>24598</v>
      </c>
      <c r="D167" s="1">
        <f t="shared" si="16"/>
        <v>42260</v>
      </c>
      <c r="E167" s="1">
        <f t="shared" si="17"/>
        <v>41.26953125</v>
      </c>
    </row>
    <row r="168" spans="3:5" x14ac:dyDescent="0.25">
      <c r="C168" s="1">
        <f>24743</f>
        <v>24743</v>
      </c>
      <c r="D168" s="1">
        <f t="shared" si="16"/>
        <v>42260</v>
      </c>
      <c r="E168" s="1">
        <f t="shared" si="17"/>
        <v>41.26953125</v>
      </c>
    </row>
    <row r="169" spans="3:5" x14ac:dyDescent="0.25">
      <c r="C169" s="1">
        <f>24898</f>
        <v>24898</v>
      </c>
      <c r="D169" s="1">
        <f t="shared" si="16"/>
        <v>42260</v>
      </c>
      <c r="E169" s="1">
        <f t="shared" si="17"/>
        <v>41.26953125</v>
      </c>
    </row>
    <row r="170" spans="3:5" x14ac:dyDescent="0.25">
      <c r="C170" s="1">
        <f>25044</f>
        <v>25044</v>
      </c>
      <c r="D170" s="1">
        <f>42261</f>
        <v>42261</v>
      </c>
      <c r="E170" s="1">
        <f>41.2705078125</f>
        <v>41.2705078125</v>
      </c>
    </row>
    <row r="171" spans="3:5" x14ac:dyDescent="0.25">
      <c r="C171" s="1">
        <f>25176</f>
        <v>25176</v>
      </c>
      <c r="D171" s="1">
        <f>42260</f>
        <v>42260</v>
      </c>
      <c r="E171" s="1">
        <f>41.26953125</f>
        <v>41.26953125</v>
      </c>
    </row>
    <row r="172" spans="3:5" x14ac:dyDescent="0.25">
      <c r="C172" s="1">
        <f>25317</f>
        <v>25317</v>
      </c>
      <c r="D172" s="1">
        <f>42263</f>
        <v>42263</v>
      </c>
      <c r="E172" s="1">
        <f>41.2724609375</f>
        <v>41.2724609375</v>
      </c>
    </row>
    <row r="173" spans="3:5" x14ac:dyDescent="0.25">
      <c r="C173" s="1">
        <f>25466</f>
        <v>25466</v>
      </c>
      <c r="D173" s="1">
        <f>42260</f>
        <v>42260</v>
      </c>
      <c r="E173" s="1">
        <f>41.26953125</f>
        <v>41.26953125</v>
      </c>
    </row>
    <row r="174" spans="3:5" x14ac:dyDescent="0.25">
      <c r="C174" s="1">
        <f>25607</f>
        <v>25607</v>
      </c>
      <c r="D174" s="1">
        <f>42263</f>
        <v>42263</v>
      </c>
      <c r="E174" s="1">
        <f>41.2724609375</f>
        <v>41.2724609375</v>
      </c>
    </row>
    <row r="175" spans="3:5" x14ac:dyDescent="0.25">
      <c r="C175" s="1">
        <f>25767</f>
        <v>25767</v>
      </c>
      <c r="D175" s="1">
        <f>42260</f>
        <v>42260</v>
      </c>
      <c r="E175" s="1">
        <f>41.26953125</f>
        <v>41.26953125</v>
      </c>
    </row>
    <row r="176" spans="3:5" x14ac:dyDescent="0.25">
      <c r="C176" s="1">
        <f>25900</f>
        <v>25900</v>
      </c>
      <c r="D176" s="1">
        <f>42260</f>
        <v>42260</v>
      </c>
      <c r="E176" s="1">
        <f>41.26953125</f>
        <v>41.26953125</v>
      </c>
    </row>
    <row r="177" spans="3:5" x14ac:dyDescent="0.25">
      <c r="C177" s="1">
        <f>26054</f>
        <v>26054</v>
      </c>
      <c r="D177" s="1">
        <f>42260</f>
        <v>42260</v>
      </c>
      <c r="E177" s="1">
        <f>41.26953125</f>
        <v>41.26953125</v>
      </c>
    </row>
    <row r="178" spans="3:5" x14ac:dyDescent="0.25">
      <c r="C178" s="1">
        <f>26191</f>
        <v>26191</v>
      </c>
      <c r="D178" s="1">
        <f>42260</f>
        <v>42260</v>
      </c>
      <c r="E178" s="1">
        <f>41.26953125</f>
        <v>41.26953125</v>
      </c>
    </row>
    <row r="179" spans="3:5" x14ac:dyDescent="0.25">
      <c r="C179" s="1">
        <f>26354</f>
        <v>26354</v>
      </c>
      <c r="D179" s="1">
        <f>42281</f>
        <v>42281</v>
      </c>
      <c r="E179" s="1">
        <f>41.2900390625</f>
        <v>41.2900390625</v>
      </c>
    </row>
    <row r="180" spans="3:5" x14ac:dyDescent="0.25">
      <c r="C180" s="1">
        <f>26481</f>
        <v>26481</v>
      </c>
      <c r="D180" s="1">
        <f>42285</f>
        <v>42285</v>
      </c>
      <c r="E180" s="1">
        <f>41.2939453125</f>
        <v>41.2939453125</v>
      </c>
    </row>
    <row r="181" spans="3:5" x14ac:dyDescent="0.25">
      <c r="C181" s="1">
        <f>26617</f>
        <v>26617</v>
      </c>
      <c r="D181" s="1">
        <f>42381</f>
        <v>42381</v>
      </c>
      <c r="E181" s="1">
        <f>41.3876953125</f>
        <v>41.3876953125</v>
      </c>
    </row>
    <row r="182" spans="3:5" x14ac:dyDescent="0.25">
      <c r="C182" s="1">
        <f>26756</f>
        <v>26756</v>
      </c>
      <c r="D182" s="1">
        <f>42449</f>
        <v>42449</v>
      </c>
      <c r="E182" s="1">
        <f>41.4541015625</f>
        <v>41.4541015625</v>
      </c>
    </row>
    <row r="183" spans="3:5" x14ac:dyDescent="0.25">
      <c r="C183" s="1">
        <f>26887</f>
        <v>26887</v>
      </c>
      <c r="D183" s="1">
        <f>42449</f>
        <v>42449</v>
      </c>
      <c r="E183" s="1">
        <f>41.4541015625</f>
        <v>41.4541015625</v>
      </c>
    </row>
    <row r="184" spans="3:5" x14ac:dyDescent="0.25">
      <c r="C184" s="1">
        <f>27013</f>
        <v>27013</v>
      </c>
      <c r="D184" s="1">
        <f>42449</f>
        <v>42449</v>
      </c>
      <c r="E184" s="1">
        <f>41.4541015625</f>
        <v>41.4541015625</v>
      </c>
    </row>
    <row r="185" spans="3:5" x14ac:dyDescent="0.25">
      <c r="C185" s="1">
        <f>27200</f>
        <v>27200</v>
      </c>
      <c r="D185" s="1">
        <f>42223</f>
        <v>42223</v>
      </c>
      <c r="E185" s="1">
        <f>41.2333984375</f>
        <v>41.2333984375</v>
      </c>
    </row>
    <row r="186" spans="3:5" x14ac:dyDescent="0.25">
      <c r="C186" s="1">
        <f>27332</f>
        <v>27332</v>
      </c>
      <c r="D186" s="1">
        <f>42221</f>
        <v>42221</v>
      </c>
      <c r="E186" s="1">
        <f>41.2314453125</f>
        <v>41.2314453125</v>
      </c>
    </row>
    <row r="187" spans="3:5" x14ac:dyDescent="0.25">
      <c r="C187" s="1">
        <f>27485</f>
        <v>27485</v>
      </c>
      <c r="D187" s="1">
        <f>42224</f>
        <v>42224</v>
      </c>
      <c r="E187" s="1">
        <f>41.234375</f>
        <v>41.234375</v>
      </c>
    </row>
    <row r="188" spans="3:5" x14ac:dyDescent="0.25">
      <c r="C188" s="1">
        <f>27618</f>
        <v>27618</v>
      </c>
      <c r="D188" s="1">
        <f>42221</f>
        <v>42221</v>
      </c>
      <c r="E188" s="1">
        <f>41.2314453125</f>
        <v>41.2314453125</v>
      </c>
    </row>
    <row r="189" spans="3:5" x14ac:dyDescent="0.25">
      <c r="C189" s="1">
        <f>27750</f>
        <v>27750</v>
      </c>
      <c r="D189" s="1">
        <f>42224</f>
        <v>42224</v>
      </c>
      <c r="E189" s="1">
        <f>41.234375</f>
        <v>41.234375</v>
      </c>
    </row>
    <row r="190" spans="3:5" x14ac:dyDescent="0.25">
      <c r="C190" s="1">
        <f>27882</f>
        <v>27882</v>
      </c>
      <c r="D190" s="1">
        <f>42221</f>
        <v>42221</v>
      </c>
      <c r="E190" s="1">
        <f>41.2314453125</f>
        <v>41.2314453125</v>
      </c>
    </row>
    <row r="191" spans="3:5" x14ac:dyDescent="0.25">
      <c r="C191" s="1">
        <f>28022</f>
        <v>28022</v>
      </c>
      <c r="D191" s="1">
        <f>42224</f>
        <v>42224</v>
      </c>
      <c r="E191" s="1">
        <f>41.234375</f>
        <v>41.234375</v>
      </c>
    </row>
    <row r="192" spans="3:5" x14ac:dyDescent="0.25">
      <c r="C192" s="1">
        <f>28154</f>
        <v>28154</v>
      </c>
      <c r="D192" s="1">
        <f>42221</f>
        <v>42221</v>
      </c>
      <c r="E192" s="1">
        <f>41.2314453125</f>
        <v>41.2314453125</v>
      </c>
    </row>
    <row r="193" spans="3:5" x14ac:dyDescent="0.25">
      <c r="C193" s="1">
        <f>28289</f>
        <v>28289</v>
      </c>
      <c r="D193" s="1">
        <f>42224</f>
        <v>42224</v>
      </c>
      <c r="E193" s="1">
        <f>41.234375</f>
        <v>41.234375</v>
      </c>
    </row>
    <row r="194" spans="3:5" x14ac:dyDescent="0.25">
      <c r="C194" s="1">
        <f>28422</f>
        <v>28422</v>
      </c>
      <c r="D194" s="1">
        <f>42221</f>
        <v>42221</v>
      </c>
      <c r="E194" s="1">
        <f>41.2314453125</f>
        <v>41.2314453125</v>
      </c>
    </row>
    <row r="195" spans="3:5" x14ac:dyDescent="0.25">
      <c r="C195" s="1">
        <f>28561</f>
        <v>28561</v>
      </c>
      <c r="D195" s="1">
        <f>42224</f>
        <v>42224</v>
      </c>
      <c r="E195" s="1">
        <f>41.234375</f>
        <v>41.234375</v>
      </c>
    </row>
    <row r="196" spans="3:5" x14ac:dyDescent="0.25">
      <c r="C196" s="1">
        <f>28696</f>
        <v>28696</v>
      </c>
      <c r="D196" s="1">
        <f>42221</f>
        <v>42221</v>
      </c>
      <c r="E196" s="1">
        <f t="shared" ref="E196:E202" si="18">41.2314453125</f>
        <v>41.2314453125</v>
      </c>
    </row>
    <row r="197" spans="3:5" x14ac:dyDescent="0.25">
      <c r="C197" s="1">
        <f>28831</f>
        <v>28831</v>
      </c>
      <c r="D197" s="1">
        <f>42221</f>
        <v>42221</v>
      </c>
      <c r="E197" s="1">
        <f t="shared" si="18"/>
        <v>41.2314453125</v>
      </c>
    </row>
    <row r="198" spans="3:5" x14ac:dyDescent="0.25">
      <c r="C198" s="1">
        <f>28956</f>
        <v>28956</v>
      </c>
      <c r="D198" s="1">
        <f>42221</f>
        <v>42221</v>
      </c>
      <c r="E198" s="1">
        <f t="shared" si="18"/>
        <v>41.2314453125</v>
      </c>
    </row>
    <row r="199" spans="3:5" x14ac:dyDescent="0.25">
      <c r="C199" s="1">
        <f>29092</f>
        <v>29092</v>
      </c>
      <c r="D199" s="1">
        <f>42221</f>
        <v>42221</v>
      </c>
      <c r="E199" s="1">
        <f t="shared" si="18"/>
        <v>41.2314453125</v>
      </c>
    </row>
    <row r="200" spans="3:5" x14ac:dyDescent="0.25">
      <c r="C200" s="1">
        <f>29222</f>
        <v>29222</v>
      </c>
      <c r="D200" s="1">
        <f>42221</f>
        <v>42221</v>
      </c>
      <c r="E200" s="1">
        <f t="shared" si="18"/>
        <v>41.2314453125</v>
      </c>
    </row>
    <row r="201" spans="3:5" x14ac:dyDescent="0.25">
      <c r="C201" s="1">
        <f>29356</f>
        <v>29356</v>
      </c>
      <c r="D201" s="1">
        <f>42221</f>
        <v>42221</v>
      </c>
      <c r="E201" s="1">
        <f t="shared" si="18"/>
        <v>41.2314453125</v>
      </c>
    </row>
    <row r="202" spans="3:5" x14ac:dyDescent="0.25">
      <c r="C202" s="1">
        <f>29500</f>
        <v>29500</v>
      </c>
      <c r="D202" s="1">
        <f>42221</f>
        <v>42221</v>
      </c>
      <c r="E202" s="1">
        <f t="shared" si="18"/>
        <v>41.2314453125</v>
      </c>
    </row>
    <row r="203" spans="3:5" x14ac:dyDescent="0.25">
      <c r="C203" s="1">
        <f>29679</f>
        <v>29679</v>
      </c>
      <c r="D203" s="1">
        <f>42545</f>
        <v>42545</v>
      </c>
      <c r="E203" s="1">
        <f>41.5478515625</f>
        <v>41.5478515625</v>
      </c>
    </row>
    <row r="204" spans="3:5" x14ac:dyDescent="0.25">
      <c r="C204" s="1">
        <f>29813</f>
        <v>29813</v>
      </c>
      <c r="D204" s="1">
        <f>42625</f>
        <v>42625</v>
      </c>
      <c r="E204" s="1">
        <f>41.6259765625</f>
        <v>41.6259765625</v>
      </c>
    </row>
    <row r="205" spans="3:5" x14ac:dyDescent="0.25">
      <c r="C205" s="1">
        <f>29952</f>
        <v>29952</v>
      </c>
      <c r="D205" s="1">
        <f>42625</f>
        <v>42625</v>
      </c>
      <c r="E205" s="1">
        <f>41.6259765625</f>
        <v>41.6259765625</v>
      </c>
    </row>
    <row r="206" spans="3:5" x14ac:dyDescent="0.25">
      <c r="C206" s="1">
        <f>30091</f>
        <v>30091</v>
      </c>
      <c r="D206" s="1">
        <f>42625</f>
        <v>42625</v>
      </c>
      <c r="E206" s="1">
        <f>41.6259765625</f>
        <v>41.6259765625</v>
      </c>
    </row>
    <row r="207" spans="3:5" x14ac:dyDescent="0.25">
      <c r="C207" s="1">
        <f>30228</f>
        <v>30228</v>
      </c>
      <c r="D207" s="1">
        <f>42628</f>
        <v>42628</v>
      </c>
      <c r="E207" s="1">
        <f>41.62890625</f>
        <v>41.62890625</v>
      </c>
    </row>
    <row r="208" spans="3:5" x14ac:dyDescent="0.25">
      <c r="C208" s="1">
        <f>30389</f>
        <v>30389</v>
      </c>
      <c r="D208" s="1">
        <f>42625</f>
        <v>42625</v>
      </c>
      <c r="E208" s="1">
        <f>41.6259765625</f>
        <v>41.6259765625</v>
      </c>
    </row>
    <row r="209" spans="3:5" x14ac:dyDescent="0.25">
      <c r="C209" s="1">
        <f>30528</f>
        <v>30528</v>
      </c>
      <c r="D209" s="1">
        <f>42628</f>
        <v>42628</v>
      </c>
      <c r="E209" s="1">
        <f>41.62890625</f>
        <v>41.62890625</v>
      </c>
    </row>
    <row r="210" spans="3:5" x14ac:dyDescent="0.25">
      <c r="C210" s="1">
        <f>30658</f>
        <v>30658</v>
      </c>
      <c r="D210" s="1">
        <f>42625</f>
        <v>42625</v>
      </c>
      <c r="E210" s="1">
        <f>41.6259765625</f>
        <v>41.6259765625</v>
      </c>
    </row>
    <row r="211" spans="3:5" x14ac:dyDescent="0.25">
      <c r="C211" s="1">
        <f>30789</f>
        <v>30789</v>
      </c>
      <c r="D211" s="1">
        <f>42627</f>
        <v>42627</v>
      </c>
      <c r="E211" s="1">
        <f>41.6279296875</f>
        <v>41.6279296875</v>
      </c>
    </row>
    <row r="212" spans="3:5" x14ac:dyDescent="0.25">
      <c r="C212" s="1">
        <f>30926</f>
        <v>30926</v>
      </c>
      <c r="D212" s="1">
        <f>42625</f>
        <v>42625</v>
      </c>
      <c r="E212" s="1">
        <f>41.6259765625</f>
        <v>41.6259765625</v>
      </c>
    </row>
    <row r="213" spans="3:5" x14ac:dyDescent="0.25">
      <c r="C213" s="1">
        <f>31068</f>
        <v>31068</v>
      </c>
      <c r="D213" s="1">
        <f>42626</f>
        <v>42626</v>
      </c>
      <c r="E213" s="1">
        <f>41.626953125</f>
        <v>41.626953125</v>
      </c>
    </row>
    <row r="214" spans="3:5" x14ac:dyDescent="0.25">
      <c r="C214" s="1">
        <f>31208</f>
        <v>31208</v>
      </c>
      <c r="D214" s="1">
        <f t="shared" ref="D214:D223" si="19">42625</f>
        <v>42625</v>
      </c>
      <c r="E214" s="1">
        <f t="shared" ref="E214:E223" si="20">41.6259765625</f>
        <v>41.6259765625</v>
      </c>
    </row>
    <row r="215" spans="3:5" x14ac:dyDescent="0.25">
      <c r="C215" s="1">
        <f>31338</f>
        <v>31338</v>
      </c>
      <c r="D215" s="1">
        <f t="shared" si="19"/>
        <v>42625</v>
      </c>
      <c r="E215" s="1">
        <f t="shared" si="20"/>
        <v>41.6259765625</v>
      </c>
    </row>
    <row r="216" spans="3:5" x14ac:dyDescent="0.25">
      <c r="C216" s="1">
        <f>31497</f>
        <v>31497</v>
      </c>
      <c r="D216" s="1">
        <f t="shared" si="19"/>
        <v>42625</v>
      </c>
      <c r="E216" s="1">
        <f t="shared" si="20"/>
        <v>41.6259765625</v>
      </c>
    </row>
    <row r="217" spans="3:5" x14ac:dyDescent="0.25">
      <c r="C217" s="1">
        <f>31633</f>
        <v>31633</v>
      </c>
      <c r="D217" s="1">
        <f t="shared" si="19"/>
        <v>42625</v>
      </c>
      <c r="E217" s="1">
        <f t="shared" si="20"/>
        <v>41.6259765625</v>
      </c>
    </row>
    <row r="218" spans="3:5" x14ac:dyDescent="0.25">
      <c r="C218" s="1">
        <f>31770</f>
        <v>31770</v>
      </c>
      <c r="D218" s="1">
        <f t="shared" si="19"/>
        <v>42625</v>
      </c>
      <c r="E218" s="1">
        <f t="shared" si="20"/>
        <v>41.6259765625</v>
      </c>
    </row>
    <row r="219" spans="3:5" x14ac:dyDescent="0.25">
      <c r="C219" s="1">
        <f>31901</f>
        <v>31901</v>
      </c>
      <c r="D219" s="1">
        <f t="shared" si="19"/>
        <v>42625</v>
      </c>
      <c r="E219" s="1">
        <f t="shared" si="20"/>
        <v>41.6259765625</v>
      </c>
    </row>
    <row r="220" spans="3:5" x14ac:dyDescent="0.25">
      <c r="C220" s="1">
        <f>32033</f>
        <v>32033</v>
      </c>
      <c r="D220" s="1">
        <f t="shared" si="19"/>
        <v>42625</v>
      </c>
      <c r="E220" s="1">
        <f t="shared" si="20"/>
        <v>41.6259765625</v>
      </c>
    </row>
    <row r="221" spans="3:5" x14ac:dyDescent="0.25">
      <c r="C221" s="1">
        <f>32164</f>
        <v>32164</v>
      </c>
      <c r="D221" s="1">
        <f t="shared" si="19"/>
        <v>42625</v>
      </c>
      <c r="E221" s="1">
        <f t="shared" si="20"/>
        <v>41.6259765625</v>
      </c>
    </row>
    <row r="222" spans="3:5" x14ac:dyDescent="0.25">
      <c r="C222" s="1">
        <f>32385</f>
        <v>32385</v>
      </c>
      <c r="D222" s="1">
        <f t="shared" si="19"/>
        <v>42625</v>
      </c>
      <c r="E222" s="1">
        <f t="shared" si="20"/>
        <v>41.6259765625</v>
      </c>
    </row>
    <row r="223" spans="3:5" x14ac:dyDescent="0.25">
      <c r="C223" s="1">
        <f>32530</f>
        <v>32530</v>
      </c>
      <c r="D223" s="1">
        <f t="shared" si="19"/>
        <v>42625</v>
      </c>
      <c r="E223" s="1">
        <f t="shared" si="20"/>
        <v>41.6259765625</v>
      </c>
    </row>
    <row r="224" spans="3:5" x14ac:dyDescent="0.25">
      <c r="C224" s="1">
        <f>32671</f>
        <v>32671</v>
      </c>
      <c r="D224" s="1">
        <f t="shared" ref="D224:D237" si="21">42897</f>
        <v>42897</v>
      </c>
      <c r="E224" s="1">
        <f t="shared" ref="E224:E237" si="22">41.8916015625</f>
        <v>41.8916015625</v>
      </c>
    </row>
    <row r="225" spans="3:5" x14ac:dyDescent="0.25">
      <c r="C225" s="1">
        <f>32805</f>
        <v>32805</v>
      </c>
      <c r="D225" s="1">
        <f t="shared" si="21"/>
        <v>42897</v>
      </c>
      <c r="E225" s="1">
        <f t="shared" si="22"/>
        <v>41.8916015625</v>
      </c>
    </row>
    <row r="226" spans="3:5" x14ac:dyDescent="0.25">
      <c r="C226" s="1">
        <f>32943</f>
        <v>32943</v>
      </c>
      <c r="D226" s="1">
        <f t="shared" si="21"/>
        <v>42897</v>
      </c>
      <c r="E226" s="1">
        <f t="shared" si="22"/>
        <v>41.8916015625</v>
      </c>
    </row>
    <row r="227" spans="3:5" x14ac:dyDescent="0.25">
      <c r="C227" s="1">
        <f>33089</f>
        <v>33089</v>
      </c>
      <c r="D227" s="1">
        <f t="shared" si="21"/>
        <v>42897</v>
      </c>
      <c r="E227" s="1">
        <f t="shared" si="22"/>
        <v>41.8916015625</v>
      </c>
    </row>
    <row r="228" spans="3:5" x14ac:dyDescent="0.25">
      <c r="C228" s="1">
        <f>33220</f>
        <v>33220</v>
      </c>
      <c r="D228" s="1">
        <f t="shared" si="21"/>
        <v>42897</v>
      </c>
      <c r="E228" s="1">
        <f t="shared" si="22"/>
        <v>41.8916015625</v>
      </c>
    </row>
    <row r="229" spans="3:5" x14ac:dyDescent="0.25">
      <c r="C229" s="1">
        <f>33349</f>
        <v>33349</v>
      </c>
      <c r="D229" s="1">
        <f t="shared" si="21"/>
        <v>42897</v>
      </c>
      <c r="E229" s="1">
        <f t="shared" si="22"/>
        <v>41.8916015625</v>
      </c>
    </row>
    <row r="230" spans="3:5" x14ac:dyDescent="0.25">
      <c r="C230" s="1">
        <f>33504</f>
        <v>33504</v>
      </c>
      <c r="D230" s="1">
        <f t="shared" si="21"/>
        <v>42897</v>
      </c>
      <c r="E230" s="1">
        <f t="shared" si="22"/>
        <v>41.8916015625</v>
      </c>
    </row>
    <row r="231" spans="3:5" x14ac:dyDescent="0.25">
      <c r="C231" s="1">
        <f>33634</f>
        <v>33634</v>
      </c>
      <c r="D231" s="1">
        <f t="shared" si="21"/>
        <v>42897</v>
      </c>
      <c r="E231" s="1">
        <f t="shared" si="22"/>
        <v>41.8916015625</v>
      </c>
    </row>
    <row r="232" spans="3:5" x14ac:dyDescent="0.25">
      <c r="C232" s="1">
        <f>33772</f>
        <v>33772</v>
      </c>
      <c r="D232" s="1">
        <f t="shared" si="21"/>
        <v>42897</v>
      </c>
      <c r="E232" s="1">
        <f t="shared" si="22"/>
        <v>41.8916015625</v>
      </c>
    </row>
    <row r="233" spans="3:5" x14ac:dyDescent="0.25">
      <c r="C233" s="1">
        <f>33901</f>
        <v>33901</v>
      </c>
      <c r="D233" s="1">
        <f t="shared" si="21"/>
        <v>42897</v>
      </c>
      <c r="E233" s="1">
        <f t="shared" si="22"/>
        <v>41.8916015625</v>
      </c>
    </row>
    <row r="234" spans="3:5" x14ac:dyDescent="0.25">
      <c r="C234" s="1">
        <f>34024</f>
        <v>34024</v>
      </c>
      <c r="D234" s="1">
        <f t="shared" si="21"/>
        <v>42897</v>
      </c>
      <c r="E234" s="1">
        <f t="shared" si="22"/>
        <v>41.8916015625</v>
      </c>
    </row>
    <row r="235" spans="3:5" x14ac:dyDescent="0.25">
      <c r="C235" s="1">
        <f>34154</f>
        <v>34154</v>
      </c>
      <c r="D235" s="1">
        <f t="shared" si="21"/>
        <v>42897</v>
      </c>
      <c r="E235" s="1">
        <f t="shared" si="22"/>
        <v>41.8916015625</v>
      </c>
    </row>
    <row r="236" spans="3:5" x14ac:dyDescent="0.25">
      <c r="C236" s="1">
        <f>34285</f>
        <v>34285</v>
      </c>
      <c r="D236" s="1">
        <f t="shared" si="21"/>
        <v>42897</v>
      </c>
      <c r="E236" s="1">
        <f t="shared" si="22"/>
        <v>41.8916015625</v>
      </c>
    </row>
    <row r="237" spans="3:5" x14ac:dyDescent="0.25">
      <c r="C237" s="1">
        <f>34408</f>
        <v>34408</v>
      </c>
      <c r="D237" s="1">
        <f t="shared" si="21"/>
        <v>42897</v>
      </c>
      <c r="E237" s="1">
        <f t="shared" si="22"/>
        <v>41.8916015625</v>
      </c>
    </row>
    <row r="238" spans="3:5" x14ac:dyDescent="0.25">
      <c r="C238" s="1">
        <f>34580</f>
        <v>34580</v>
      </c>
      <c r="D238" s="1">
        <f>42917</f>
        <v>42917</v>
      </c>
      <c r="E238" s="1">
        <f>41.9111328125</f>
        <v>41.9111328125</v>
      </c>
    </row>
    <row r="239" spans="3:5" x14ac:dyDescent="0.25">
      <c r="C239" s="1">
        <f>34721</f>
        <v>34721</v>
      </c>
      <c r="D239" s="1">
        <f>42917</f>
        <v>42917</v>
      </c>
      <c r="E239" s="1">
        <f>41.9111328125</f>
        <v>41.9111328125</v>
      </c>
    </row>
    <row r="240" spans="3:5" x14ac:dyDescent="0.25">
      <c r="C240" s="1">
        <f>34857</f>
        <v>34857</v>
      </c>
      <c r="D240" s="1">
        <f>42920</f>
        <v>42920</v>
      </c>
      <c r="E240" s="1">
        <f>41.9140625</f>
        <v>41.9140625</v>
      </c>
    </row>
    <row r="241" spans="3:5" x14ac:dyDescent="0.25">
      <c r="C241" s="1">
        <f>34979</f>
        <v>34979</v>
      </c>
      <c r="D241" s="1">
        <f>42917</f>
        <v>42917</v>
      </c>
      <c r="E241" s="1">
        <f>41.9111328125</f>
        <v>41.9111328125</v>
      </c>
    </row>
    <row r="242" spans="3:5" x14ac:dyDescent="0.25">
      <c r="C242" s="1">
        <f>35116</f>
        <v>35116</v>
      </c>
      <c r="D242" s="1">
        <f>42917</f>
        <v>42917</v>
      </c>
      <c r="E242" s="1">
        <f>41.9111328125</f>
        <v>41.9111328125</v>
      </c>
    </row>
    <row r="243" spans="3:5" x14ac:dyDescent="0.25">
      <c r="C243" s="1">
        <f>35241</f>
        <v>35241</v>
      </c>
      <c r="D243" s="1">
        <f>42917</f>
        <v>42917</v>
      </c>
      <c r="E243" s="1">
        <f>41.9111328125</f>
        <v>41.9111328125</v>
      </c>
    </row>
    <row r="244" spans="3:5" x14ac:dyDescent="0.25">
      <c r="C244" s="1">
        <f>35372</f>
        <v>35372</v>
      </c>
      <c r="D244" s="1">
        <f>42917</f>
        <v>42917</v>
      </c>
      <c r="E244" s="1">
        <f>41.9111328125</f>
        <v>41.9111328125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2016-01-08T15:23:44Z</dcterms:modified>
</cp:coreProperties>
</file>