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<sst xmlns="http://schemas.openxmlformats.org/spreadsheetml/2006/main" count="9" uniqueCount="9">
  <si>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</si>
  <si>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</si>
  <si>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</si>
  <si>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</si>
  <si>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275(126x)</t>
  </si>
  <si>
    <t>AVERAGE: 145(238x)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</si>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</sst>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Sheet1!$A$2:$A$127</c:f>
              <c:numCache>
                <c:formatCode>General</c:formatCode>
                <c:ptCount val="126"/>
                <c:pt idx="0">
                  <c:v>320</c:v>
                </c:pt>
                <c:pt idx="1">
                  <c:v>620</c:v>
                </c:pt>
                <c:pt idx="2">
                  <c:v>890</c:v>
                </c:pt>
                <c:pt idx="3">
                  <c:v>1168</c:v>
                </c:pt>
                <c:pt idx="4">
                  <c:v>1438</c:v>
                </c:pt>
                <c:pt idx="5">
                  <c:v>1698</c:v>
                </c:pt>
                <c:pt idx="6">
                  <c:v>1961</c:v>
                </c:pt>
                <c:pt idx="7">
                  <c:v>2238</c:v>
                </c:pt>
                <c:pt idx="8">
                  <c:v>2499</c:v>
                </c:pt>
                <c:pt idx="9">
                  <c:v>2771</c:v>
                </c:pt>
                <c:pt idx="10">
                  <c:v>3038</c:v>
                </c:pt>
                <c:pt idx="11">
                  <c:v>3328</c:v>
                </c:pt>
                <c:pt idx="12">
                  <c:v>3632</c:v>
                </c:pt>
                <c:pt idx="13">
                  <c:v>3922</c:v>
                </c:pt>
                <c:pt idx="14">
                  <c:v>4254</c:v>
                </c:pt>
                <c:pt idx="15">
                  <c:v>4551</c:v>
                </c:pt>
                <c:pt idx="16">
                  <c:v>4865</c:v>
                </c:pt>
                <c:pt idx="17">
                  <c:v>5169</c:v>
                </c:pt>
                <c:pt idx="18">
                  <c:v>5505</c:v>
                </c:pt>
                <c:pt idx="19">
                  <c:v>5801</c:v>
                </c:pt>
                <c:pt idx="20">
                  <c:v>6090</c:v>
                </c:pt>
                <c:pt idx="21">
                  <c:v>6358</c:v>
                </c:pt>
                <c:pt idx="22">
                  <c:v>6662</c:v>
                </c:pt>
                <c:pt idx="23">
                  <c:v>6932</c:v>
                </c:pt>
                <c:pt idx="24">
                  <c:v>7220</c:v>
                </c:pt>
                <c:pt idx="25">
                  <c:v>7480</c:v>
                </c:pt>
                <c:pt idx="26">
                  <c:v>7750</c:v>
                </c:pt>
                <c:pt idx="27">
                  <c:v>8086</c:v>
                </c:pt>
                <c:pt idx="28">
                  <c:v>8404</c:v>
                </c:pt>
                <c:pt idx="29">
                  <c:v>8688</c:v>
                </c:pt>
                <c:pt idx="30">
                  <c:v>8974</c:v>
                </c:pt>
                <c:pt idx="31">
                  <c:v>9234</c:v>
                </c:pt>
                <c:pt idx="32">
                  <c:v>9496</c:v>
                </c:pt>
                <c:pt idx="33">
                  <c:v>9753</c:v>
                </c:pt>
                <c:pt idx="34">
                  <c:v>10046</c:v>
                </c:pt>
                <c:pt idx="35">
                  <c:v>10330</c:v>
                </c:pt>
                <c:pt idx="36">
                  <c:v>10613</c:v>
                </c:pt>
                <c:pt idx="37">
                  <c:v>10884</c:v>
                </c:pt>
                <c:pt idx="38">
                  <c:v>11169</c:v>
                </c:pt>
                <c:pt idx="39">
                  <c:v>11436</c:v>
                </c:pt>
                <c:pt idx="40">
                  <c:v>11713</c:v>
                </c:pt>
                <c:pt idx="41">
                  <c:v>11974</c:v>
                </c:pt>
                <c:pt idx="42">
                  <c:v>12237</c:v>
                </c:pt>
                <c:pt idx="43">
                  <c:v>12495</c:v>
                </c:pt>
                <c:pt idx="44">
                  <c:v>12758</c:v>
                </c:pt>
                <c:pt idx="45">
                  <c:v>13045</c:v>
                </c:pt>
                <c:pt idx="46">
                  <c:v>13300</c:v>
                </c:pt>
                <c:pt idx="47">
                  <c:v>13562</c:v>
                </c:pt>
                <c:pt idx="48">
                  <c:v>13826</c:v>
                </c:pt>
                <c:pt idx="49">
                  <c:v>14099</c:v>
                </c:pt>
                <c:pt idx="50">
                  <c:v>14381</c:v>
                </c:pt>
                <c:pt idx="51">
                  <c:v>14656</c:v>
                </c:pt>
                <c:pt idx="52">
                  <c:v>14941</c:v>
                </c:pt>
                <c:pt idx="53">
                  <c:v>15211</c:v>
                </c:pt>
                <c:pt idx="54">
                  <c:v>15473</c:v>
                </c:pt>
                <c:pt idx="55">
                  <c:v>15729</c:v>
                </c:pt>
                <c:pt idx="56">
                  <c:v>16018</c:v>
                </c:pt>
                <c:pt idx="57">
                  <c:v>16281</c:v>
                </c:pt>
                <c:pt idx="58">
                  <c:v>16562</c:v>
                </c:pt>
                <c:pt idx="59">
                  <c:v>16852</c:v>
                </c:pt>
                <c:pt idx="60">
                  <c:v>17111</c:v>
                </c:pt>
                <c:pt idx="61">
                  <c:v>17380</c:v>
                </c:pt>
                <c:pt idx="62">
                  <c:v>17647</c:v>
                </c:pt>
                <c:pt idx="63">
                  <c:v>17933</c:v>
                </c:pt>
                <c:pt idx="64">
                  <c:v>18193</c:v>
                </c:pt>
                <c:pt idx="65">
                  <c:v>18470</c:v>
                </c:pt>
                <c:pt idx="66">
                  <c:v>18721</c:v>
                </c:pt>
                <c:pt idx="67">
                  <c:v>18998</c:v>
                </c:pt>
                <c:pt idx="68">
                  <c:v>19279</c:v>
                </c:pt>
                <c:pt idx="69">
                  <c:v>19576</c:v>
                </c:pt>
                <c:pt idx="70">
                  <c:v>19860</c:v>
                </c:pt>
                <c:pt idx="71">
                  <c:v>20130</c:v>
                </c:pt>
                <c:pt idx="72">
                  <c:v>20394</c:v>
                </c:pt>
                <c:pt idx="73">
                  <c:v>20671</c:v>
                </c:pt>
                <c:pt idx="74">
                  <c:v>20933</c:v>
                </c:pt>
                <c:pt idx="75">
                  <c:v>21216</c:v>
                </c:pt>
                <c:pt idx="76">
                  <c:v>21489</c:v>
                </c:pt>
                <c:pt idx="77">
                  <c:v>21759</c:v>
                </c:pt>
                <c:pt idx="78">
                  <c:v>22016</c:v>
                </c:pt>
                <c:pt idx="79">
                  <c:v>22290</c:v>
                </c:pt>
                <c:pt idx="80">
                  <c:v>22564</c:v>
                </c:pt>
                <c:pt idx="81">
                  <c:v>22851</c:v>
                </c:pt>
                <c:pt idx="82">
                  <c:v>23117</c:v>
                </c:pt>
                <c:pt idx="83">
                  <c:v>23384</c:v>
                </c:pt>
                <c:pt idx="84">
                  <c:v>23662</c:v>
                </c:pt>
                <c:pt idx="85">
                  <c:v>23917</c:v>
                </c:pt>
                <c:pt idx="86">
                  <c:v>24179</c:v>
                </c:pt>
                <c:pt idx="87">
                  <c:v>24428</c:v>
                </c:pt>
                <c:pt idx="88">
                  <c:v>24693</c:v>
                </c:pt>
                <c:pt idx="89">
                  <c:v>24959</c:v>
                </c:pt>
                <c:pt idx="90">
                  <c:v>25226</c:v>
                </c:pt>
                <c:pt idx="91">
                  <c:v>25513</c:v>
                </c:pt>
                <c:pt idx="92">
                  <c:v>25788</c:v>
                </c:pt>
                <c:pt idx="93">
                  <c:v>26074</c:v>
                </c:pt>
                <c:pt idx="94">
                  <c:v>26364</c:v>
                </c:pt>
                <c:pt idx="95">
                  <c:v>26646</c:v>
                </c:pt>
                <c:pt idx="96">
                  <c:v>26920</c:v>
                </c:pt>
                <c:pt idx="97">
                  <c:v>27182</c:v>
                </c:pt>
                <c:pt idx="98">
                  <c:v>27442</c:v>
                </c:pt>
                <c:pt idx="99">
                  <c:v>27750</c:v>
                </c:pt>
                <c:pt idx="100">
                  <c:v>28000</c:v>
                </c:pt>
                <c:pt idx="101">
                  <c:v>28259</c:v>
                </c:pt>
                <c:pt idx="102">
                  <c:v>28533</c:v>
                </c:pt>
                <c:pt idx="103">
                  <c:v>28799</c:v>
                </c:pt>
                <c:pt idx="104">
                  <c:v>29086</c:v>
                </c:pt>
                <c:pt idx="105">
                  <c:v>29380</c:v>
                </c:pt>
                <c:pt idx="106">
                  <c:v>29659</c:v>
                </c:pt>
                <c:pt idx="107">
                  <c:v>29927</c:v>
                </c:pt>
                <c:pt idx="108">
                  <c:v>30190</c:v>
                </c:pt>
                <c:pt idx="109">
                  <c:v>30470</c:v>
                </c:pt>
                <c:pt idx="110">
                  <c:v>30775</c:v>
                </c:pt>
                <c:pt idx="111">
                  <c:v>31080</c:v>
                </c:pt>
                <c:pt idx="112">
                  <c:v>31386</c:v>
                </c:pt>
                <c:pt idx="113">
                  <c:v>31695</c:v>
                </c:pt>
                <c:pt idx="114">
                  <c:v>31996</c:v>
                </c:pt>
                <c:pt idx="115">
                  <c:v>32297</c:v>
                </c:pt>
                <c:pt idx="116">
                  <c:v>32597</c:v>
                </c:pt>
                <c:pt idx="117">
                  <c:v>32871</c:v>
                </c:pt>
                <c:pt idx="118">
                  <c:v>33141</c:v>
                </c:pt>
                <c:pt idx="119">
                  <c:v>33414</c:v>
                </c:pt>
                <c:pt idx="120">
                  <c:v>33683</c:v>
                </c:pt>
                <c:pt idx="121">
                  <c:v>33940</c:v>
                </c:pt>
                <c:pt idx="122">
                  <c:v>34200</c:v>
                </c:pt>
                <c:pt idx="123">
                  <c:v>34454</c:v>
                </c:pt>
                <c:pt idx="124">
                  <c:v>34719</c:v>
                </c:pt>
                <c:pt idx="125">
                  <c:v>34982</c:v>
                </c:pt>
              </c:numCache>
            </c:numRef>
          </c:cat>
          <c:val>
            <c:numRef>
              <c:f>Sheet1!$B$2:$B$127</c:f>
              <c:numCache>
                <c:formatCode>General</c:formatCode>
                <c:ptCount val="126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27</c:v>
                </c:pt>
                <c:pt idx="4">
                  <c:v>23</c:v>
                </c:pt>
                <c:pt idx="5">
                  <c:v>33</c:v>
                </c:pt>
                <c:pt idx="6">
                  <c:v>42</c:v>
                </c:pt>
                <c:pt idx="7">
                  <c:v>26</c:v>
                </c:pt>
                <c:pt idx="8">
                  <c:v>41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23</c:v>
                </c:pt>
                <c:pt idx="21">
                  <c:v>30</c:v>
                </c:pt>
                <c:pt idx="22">
                  <c:v>25</c:v>
                </c:pt>
                <c:pt idx="23">
                  <c:v>18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37</c:v>
                </c:pt>
                <c:pt idx="53">
                  <c:v>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31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86560"/>
        <c:axId val="1123087104"/>
      </c:lineChart>
      <c:catAx>
        <c:axId val="11230865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2308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0871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230865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Sheet1!$C$2:$C$239</c:f>
              <c:numCache>
                <c:formatCode>General</c:formatCode>
                <c:ptCount val="238"/>
                <c:pt idx="0">
                  <c:v>344</c:v>
                </c:pt>
                <c:pt idx="1">
                  <c:v>504</c:v>
                </c:pt>
                <c:pt idx="2">
                  <c:v>647</c:v>
                </c:pt>
                <c:pt idx="3">
                  <c:v>781</c:v>
                </c:pt>
                <c:pt idx="4">
                  <c:v>1058</c:v>
                </c:pt>
                <c:pt idx="5">
                  <c:v>1197</c:v>
                </c:pt>
                <c:pt idx="6">
                  <c:v>1354</c:v>
                </c:pt>
                <c:pt idx="7">
                  <c:v>1481</c:v>
                </c:pt>
                <c:pt idx="8">
                  <c:v>1630</c:v>
                </c:pt>
                <c:pt idx="9">
                  <c:v>1788</c:v>
                </c:pt>
                <c:pt idx="10">
                  <c:v>1948</c:v>
                </c:pt>
                <c:pt idx="11">
                  <c:v>2081</c:v>
                </c:pt>
                <c:pt idx="12">
                  <c:v>2209</c:v>
                </c:pt>
                <c:pt idx="13">
                  <c:v>2341</c:v>
                </c:pt>
                <c:pt idx="14">
                  <c:v>2503</c:v>
                </c:pt>
                <c:pt idx="15">
                  <c:v>2652</c:v>
                </c:pt>
                <c:pt idx="16">
                  <c:v>2799</c:v>
                </c:pt>
                <c:pt idx="17">
                  <c:v>2930</c:v>
                </c:pt>
                <c:pt idx="18">
                  <c:v>3064</c:v>
                </c:pt>
                <c:pt idx="19">
                  <c:v>3195</c:v>
                </c:pt>
                <c:pt idx="20">
                  <c:v>3331</c:v>
                </c:pt>
                <c:pt idx="21">
                  <c:v>3478</c:v>
                </c:pt>
                <c:pt idx="22">
                  <c:v>3622</c:v>
                </c:pt>
                <c:pt idx="23">
                  <c:v>3765</c:v>
                </c:pt>
                <c:pt idx="24">
                  <c:v>3909</c:v>
                </c:pt>
                <c:pt idx="25">
                  <c:v>4080</c:v>
                </c:pt>
                <c:pt idx="26">
                  <c:v>4231</c:v>
                </c:pt>
                <c:pt idx="27">
                  <c:v>4392</c:v>
                </c:pt>
                <c:pt idx="28">
                  <c:v>4541</c:v>
                </c:pt>
                <c:pt idx="29">
                  <c:v>4695</c:v>
                </c:pt>
                <c:pt idx="30">
                  <c:v>4846</c:v>
                </c:pt>
                <c:pt idx="31">
                  <c:v>4997</c:v>
                </c:pt>
                <c:pt idx="32">
                  <c:v>5142</c:v>
                </c:pt>
                <c:pt idx="33">
                  <c:v>5328</c:v>
                </c:pt>
                <c:pt idx="34">
                  <c:v>5492</c:v>
                </c:pt>
                <c:pt idx="35">
                  <c:v>5648</c:v>
                </c:pt>
                <c:pt idx="36">
                  <c:v>5796</c:v>
                </c:pt>
                <c:pt idx="37">
                  <c:v>6014</c:v>
                </c:pt>
                <c:pt idx="38">
                  <c:v>6186</c:v>
                </c:pt>
                <c:pt idx="39">
                  <c:v>6350</c:v>
                </c:pt>
                <c:pt idx="40">
                  <c:v>6523</c:v>
                </c:pt>
                <c:pt idx="41">
                  <c:v>6679</c:v>
                </c:pt>
                <c:pt idx="42">
                  <c:v>6870</c:v>
                </c:pt>
                <c:pt idx="43">
                  <c:v>7009</c:v>
                </c:pt>
                <c:pt idx="44">
                  <c:v>7144</c:v>
                </c:pt>
                <c:pt idx="45">
                  <c:v>7288</c:v>
                </c:pt>
                <c:pt idx="46">
                  <c:v>7453</c:v>
                </c:pt>
                <c:pt idx="47">
                  <c:v>7606</c:v>
                </c:pt>
                <c:pt idx="48">
                  <c:v>7749</c:v>
                </c:pt>
                <c:pt idx="49">
                  <c:v>7926</c:v>
                </c:pt>
                <c:pt idx="50">
                  <c:v>8076</c:v>
                </c:pt>
                <c:pt idx="51">
                  <c:v>8231</c:v>
                </c:pt>
                <c:pt idx="52">
                  <c:v>8377</c:v>
                </c:pt>
                <c:pt idx="53">
                  <c:v>8529</c:v>
                </c:pt>
                <c:pt idx="54">
                  <c:v>8699</c:v>
                </c:pt>
                <c:pt idx="55">
                  <c:v>8881</c:v>
                </c:pt>
                <c:pt idx="56">
                  <c:v>9019</c:v>
                </c:pt>
                <c:pt idx="57">
                  <c:v>9166</c:v>
                </c:pt>
                <c:pt idx="58">
                  <c:v>9308</c:v>
                </c:pt>
                <c:pt idx="59">
                  <c:v>9441</c:v>
                </c:pt>
                <c:pt idx="60">
                  <c:v>9582</c:v>
                </c:pt>
                <c:pt idx="61">
                  <c:v>9714</c:v>
                </c:pt>
                <c:pt idx="62">
                  <c:v>9851</c:v>
                </c:pt>
                <c:pt idx="63">
                  <c:v>10011</c:v>
                </c:pt>
                <c:pt idx="64">
                  <c:v>10154</c:v>
                </c:pt>
                <c:pt idx="65">
                  <c:v>10299</c:v>
                </c:pt>
                <c:pt idx="66">
                  <c:v>10443</c:v>
                </c:pt>
                <c:pt idx="67">
                  <c:v>10584</c:v>
                </c:pt>
                <c:pt idx="68">
                  <c:v>10726</c:v>
                </c:pt>
                <c:pt idx="69">
                  <c:v>10869</c:v>
                </c:pt>
                <c:pt idx="70">
                  <c:v>11064</c:v>
                </c:pt>
                <c:pt idx="71">
                  <c:v>11205</c:v>
                </c:pt>
                <c:pt idx="72">
                  <c:v>11349</c:v>
                </c:pt>
                <c:pt idx="73">
                  <c:v>11496</c:v>
                </c:pt>
                <c:pt idx="74">
                  <c:v>11690</c:v>
                </c:pt>
                <c:pt idx="75">
                  <c:v>11826</c:v>
                </c:pt>
                <c:pt idx="76">
                  <c:v>11968</c:v>
                </c:pt>
                <c:pt idx="77">
                  <c:v>12101</c:v>
                </c:pt>
                <c:pt idx="78">
                  <c:v>12261</c:v>
                </c:pt>
                <c:pt idx="79">
                  <c:v>12394</c:v>
                </c:pt>
                <c:pt idx="80">
                  <c:v>12528</c:v>
                </c:pt>
                <c:pt idx="81">
                  <c:v>12671</c:v>
                </c:pt>
                <c:pt idx="82">
                  <c:v>12830</c:v>
                </c:pt>
                <c:pt idx="83">
                  <c:v>12964</c:v>
                </c:pt>
                <c:pt idx="84">
                  <c:v>13109</c:v>
                </c:pt>
                <c:pt idx="85">
                  <c:v>13249</c:v>
                </c:pt>
                <c:pt idx="86">
                  <c:v>13389</c:v>
                </c:pt>
                <c:pt idx="87">
                  <c:v>13534</c:v>
                </c:pt>
                <c:pt idx="88">
                  <c:v>13668</c:v>
                </c:pt>
                <c:pt idx="89">
                  <c:v>13800</c:v>
                </c:pt>
                <c:pt idx="90">
                  <c:v>13940</c:v>
                </c:pt>
                <c:pt idx="91">
                  <c:v>14083</c:v>
                </c:pt>
                <c:pt idx="92">
                  <c:v>14230</c:v>
                </c:pt>
                <c:pt idx="93">
                  <c:v>14380</c:v>
                </c:pt>
                <c:pt idx="94">
                  <c:v>14525</c:v>
                </c:pt>
                <c:pt idx="95">
                  <c:v>14682</c:v>
                </c:pt>
                <c:pt idx="96">
                  <c:v>14833</c:v>
                </c:pt>
                <c:pt idx="97">
                  <c:v>14973</c:v>
                </c:pt>
                <c:pt idx="98">
                  <c:v>15125</c:v>
                </c:pt>
                <c:pt idx="99">
                  <c:v>15255</c:v>
                </c:pt>
                <c:pt idx="100">
                  <c:v>15378</c:v>
                </c:pt>
                <c:pt idx="101">
                  <c:v>15511</c:v>
                </c:pt>
                <c:pt idx="102">
                  <c:v>15645</c:v>
                </c:pt>
                <c:pt idx="103">
                  <c:v>15778</c:v>
                </c:pt>
                <c:pt idx="104">
                  <c:v>15912</c:v>
                </c:pt>
                <c:pt idx="105">
                  <c:v>16052</c:v>
                </c:pt>
                <c:pt idx="106">
                  <c:v>16182</c:v>
                </c:pt>
                <c:pt idx="107">
                  <c:v>16317</c:v>
                </c:pt>
                <c:pt idx="108">
                  <c:v>16453</c:v>
                </c:pt>
                <c:pt idx="109">
                  <c:v>16590</c:v>
                </c:pt>
                <c:pt idx="110">
                  <c:v>16744</c:v>
                </c:pt>
                <c:pt idx="111">
                  <c:v>16880</c:v>
                </c:pt>
                <c:pt idx="112">
                  <c:v>17018</c:v>
                </c:pt>
                <c:pt idx="113">
                  <c:v>17152</c:v>
                </c:pt>
                <c:pt idx="114">
                  <c:v>17305</c:v>
                </c:pt>
                <c:pt idx="115">
                  <c:v>17457</c:v>
                </c:pt>
                <c:pt idx="116">
                  <c:v>17620</c:v>
                </c:pt>
                <c:pt idx="117">
                  <c:v>17762</c:v>
                </c:pt>
                <c:pt idx="118">
                  <c:v>17922</c:v>
                </c:pt>
                <c:pt idx="119">
                  <c:v>18062</c:v>
                </c:pt>
                <c:pt idx="120">
                  <c:v>18196</c:v>
                </c:pt>
                <c:pt idx="121">
                  <c:v>18334</c:v>
                </c:pt>
                <c:pt idx="122">
                  <c:v>18466</c:v>
                </c:pt>
                <c:pt idx="123">
                  <c:v>18601</c:v>
                </c:pt>
                <c:pt idx="124">
                  <c:v>18746</c:v>
                </c:pt>
                <c:pt idx="125">
                  <c:v>18908</c:v>
                </c:pt>
                <c:pt idx="126">
                  <c:v>19044</c:v>
                </c:pt>
                <c:pt idx="127">
                  <c:v>19175</c:v>
                </c:pt>
                <c:pt idx="128">
                  <c:v>19308</c:v>
                </c:pt>
                <c:pt idx="129">
                  <c:v>19454</c:v>
                </c:pt>
                <c:pt idx="130">
                  <c:v>19600</c:v>
                </c:pt>
                <c:pt idx="131">
                  <c:v>19737</c:v>
                </c:pt>
                <c:pt idx="132">
                  <c:v>19872</c:v>
                </c:pt>
                <c:pt idx="133">
                  <c:v>20006</c:v>
                </c:pt>
                <c:pt idx="134">
                  <c:v>20152</c:v>
                </c:pt>
                <c:pt idx="135">
                  <c:v>20284</c:v>
                </c:pt>
                <c:pt idx="136">
                  <c:v>20424</c:v>
                </c:pt>
                <c:pt idx="137">
                  <c:v>20570</c:v>
                </c:pt>
                <c:pt idx="138">
                  <c:v>20770</c:v>
                </c:pt>
                <c:pt idx="139">
                  <c:v>20919</c:v>
                </c:pt>
                <c:pt idx="140">
                  <c:v>21054</c:v>
                </c:pt>
                <c:pt idx="141">
                  <c:v>21195</c:v>
                </c:pt>
                <c:pt idx="142">
                  <c:v>21335</c:v>
                </c:pt>
                <c:pt idx="143">
                  <c:v>21466</c:v>
                </c:pt>
                <c:pt idx="144">
                  <c:v>21601</c:v>
                </c:pt>
                <c:pt idx="145">
                  <c:v>21734</c:v>
                </c:pt>
                <c:pt idx="146">
                  <c:v>21872</c:v>
                </c:pt>
                <c:pt idx="147">
                  <c:v>22003</c:v>
                </c:pt>
                <c:pt idx="148">
                  <c:v>22138</c:v>
                </c:pt>
                <c:pt idx="149">
                  <c:v>22278</c:v>
                </c:pt>
                <c:pt idx="150">
                  <c:v>22419</c:v>
                </c:pt>
                <c:pt idx="151">
                  <c:v>22562</c:v>
                </c:pt>
                <c:pt idx="152">
                  <c:v>22708</c:v>
                </c:pt>
                <c:pt idx="153">
                  <c:v>22839</c:v>
                </c:pt>
                <c:pt idx="154">
                  <c:v>22978</c:v>
                </c:pt>
                <c:pt idx="155">
                  <c:v>23114</c:v>
                </c:pt>
                <c:pt idx="156">
                  <c:v>23254</c:v>
                </c:pt>
                <c:pt idx="157">
                  <c:v>23400</c:v>
                </c:pt>
                <c:pt idx="158">
                  <c:v>23539</c:v>
                </c:pt>
                <c:pt idx="159">
                  <c:v>23704</c:v>
                </c:pt>
                <c:pt idx="160">
                  <c:v>23838</c:v>
                </c:pt>
                <c:pt idx="161">
                  <c:v>23990</c:v>
                </c:pt>
                <c:pt idx="162">
                  <c:v>24123</c:v>
                </c:pt>
                <c:pt idx="163">
                  <c:v>24267</c:v>
                </c:pt>
                <c:pt idx="164">
                  <c:v>24399</c:v>
                </c:pt>
                <c:pt idx="165">
                  <c:v>24546</c:v>
                </c:pt>
                <c:pt idx="166">
                  <c:v>24683</c:v>
                </c:pt>
                <c:pt idx="167">
                  <c:v>24816</c:v>
                </c:pt>
                <c:pt idx="168">
                  <c:v>24959</c:v>
                </c:pt>
                <c:pt idx="169">
                  <c:v>25090</c:v>
                </c:pt>
                <c:pt idx="170">
                  <c:v>25234</c:v>
                </c:pt>
                <c:pt idx="171">
                  <c:v>25383</c:v>
                </c:pt>
                <c:pt idx="172">
                  <c:v>25517</c:v>
                </c:pt>
                <c:pt idx="173">
                  <c:v>25652</c:v>
                </c:pt>
                <c:pt idx="174">
                  <c:v>25789</c:v>
                </c:pt>
                <c:pt idx="175">
                  <c:v>25931</c:v>
                </c:pt>
                <c:pt idx="176">
                  <c:v>26070</c:v>
                </c:pt>
                <c:pt idx="177">
                  <c:v>26211</c:v>
                </c:pt>
                <c:pt idx="178">
                  <c:v>26358</c:v>
                </c:pt>
                <c:pt idx="179">
                  <c:v>26509</c:v>
                </c:pt>
                <c:pt idx="180">
                  <c:v>26696</c:v>
                </c:pt>
                <c:pt idx="181">
                  <c:v>26825</c:v>
                </c:pt>
                <c:pt idx="182">
                  <c:v>26957</c:v>
                </c:pt>
                <c:pt idx="183">
                  <c:v>27089</c:v>
                </c:pt>
                <c:pt idx="184">
                  <c:v>27220</c:v>
                </c:pt>
                <c:pt idx="185">
                  <c:v>27350</c:v>
                </c:pt>
                <c:pt idx="186">
                  <c:v>27490</c:v>
                </c:pt>
                <c:pt idx="187">
                  <c:v>27674</c:v>
                </c:pt>
                <c:pt idx="188">
                  <c:v>27806</c:v>
                </c:pt>
                <c:pt idx="189">
                  <c:v>27937</c:v>
                </c:pt>
                <c:pt idx="190">
                  <c:v>28090</c:v>
                </c:pt>
                <c:pt idx="191">
                  <c:v>28221</c:v>
                </c:pt>
                <c:pt idx="192">
                  <c:v>28355</c:v>
                </c:pt>
                <c:pt idx="193">
                  <c:v>28498</c:v>
                </c:pt>
                <c:pt idx="194">
                  <c:v>28646</c:v>
                </c:pt>
                <c:pt idx="195">
                  <c:v>28786</c:v>
                </c:pt>
                <c:pt idx="196">
                  <c:v>28934</c:v>
                </c:pt>
                <c:pt idx="197">
                  <c:v>29086</c:v>
                </c:pt>
                <c:pt idx="198">
                  <c:v>29228</c:v>
                </c:pt>
                <c:pt idx="199">
                  <c:v>29374</c:v>
                </c:pt>
                <c:pt idx="200">
                  <c:v>29539</c:v>
                </c:pt>
                <c:pt idx="201">
                  <c:v>29763</c:v>
                </c:pt>
                <c:pt idx="202">
                  <c:v>29910</c:v>
                </c:pt>
                <c:pt idx="203">
                  <c:v>30049</c:v>
                </c:pt>
                <c:pt idx="204">
                  <c:v>30182</c:v>
                </c:pt>
                <c:pt idx="205">
                  <c:v>30320</c:v>
                </c:pt>
                <c:pt idx="206">
                  <c:v>30468</c:v>
                </c:pt>
                <c:pt idx="207">
                  <c:v>30617</c:v>
                </c:pt>
                <c:pt idx="208">
                  <c:v>30772</c:v>
                </c:pt>
                <c:pt idx="209">
                  <c:v>30935</c:v>
                </c:pt>
                <c:pt idx="210">
                  <c:v>31094</c:v>
                </c:pt>
                <c:pt idx="211">
                  <c:v>31258</c:v>
                </c:pt>
                <c:pt idx="212">
                  <c:v>31417</c:v>
                </c:pt>
                <c:pt idx="213">
                  <c:v>31576</c:v>
                </c:pt>
                <c:pt idx="214">
                  <c:v>31733</c:v>
                </c:pt>
                <c:pt idx="215">
                  <c:v>31880</c:v>
                </c:pt>
                <c:pt idx="216">
                  <c:v>32030</c:v>
                </c:pt>
                <c:pt idx="217">
                  <c:v>32176</c:v>
                </c:pt>
                <c:pt idx="218">
                  <c:v>32325</c:v>
                </c:pt>
                <c:pt idx="219">
                  <c:v>32476</c:v>
                </c:pt>
                <c:pt idx="220">
                  <c:v>32610</c:v>
                </c:pt>
                <c:pt idx="221">
                  <c:v>32761</c:v>
                </c:pt>
                <c:pt idx="222">
                  <c:v>32911</c:v>
                </c:pt>
                <c:pt idx="223">
                  <c:v>33049</c:v>
                </c:pt>
                <c:pt idx="224">
                  <c:v>33184</c:v>
                </c:pt>
                <c:pt idx="225">
                  <c:v>33306</c:v>
                </c:pt>
                <c:pt idx="226">
                  <c:v>33440</c:v>
                </c:pt>
                <c:pt idx="227">
                  <c:v>33575</c:v>
                </c:pt>
                <c:pt idx="228">
                  <c:v>33719</c:v>
                </c:pt>
                <c:pt idx="229">
                  <c:v>33849</c:v>
                </c:pt>
                <c:pt idx="230">
                  <c:v>33981</c:v>
                </c:pt>
                <c:pt idx="231">
                  <c:v>34128</c:v>
                </c:pt>
                <c:pt idx="232">
                  <c:v>34270</c:v>
                </c:pt>
                <c:pt idx="233">
                  <c:v>34416</c:v>
                </c:pt>
                <c:pt idx="234">
                  <c:v>34605</c:v>
                </c:pt>
                <c:pt idx="235">
                  <c:v>34736</c:v>
                </c:pt>
                <c:pt idx="236">
                  <c:v>34860</c:v>
                </c:pt>
                <c:pt idx="237">
                  <c:v>34988</c:v>
                </c:pt>
              </c:numCache>
            </c:numRef>
          </c:cat>
          <c:val>
            <c:numRef>
              <c:f>Sheet1!$E$2:$E$239</c:f>
              <c:numCache>
                <c:formatCode>General</c:formatCode>
                <c:ptCount val="238"/>
                <c:pt idx="0">
                  <c:v>4.490234375</c:v>
                </c:pt>
                <c:pt idx="1">
                  <c:v>10.2685546875</c:v>
                </c:pt>
                <c:pt idx="2">
                  <c:v>19.16015625</c:v>
                </c:pt>
                <c:pt idx="3">
                  <c:v>20.59765625</c:v>
                </c:pt>
                <c:pt idx="4">
                  <c:v>24.6591796875</c:v>
                </c:pt>
                <c:pt idx="5">
                  <c:v>26.0048828125</c:v>
                </c:pt>
                <c:pt idx="6">
                  <c:v>26.9423828125</c:v>
                </c:pt>
                <c:pt idx="7">
                  <c:v>28.7431640625</c:v>
                </c:pt>
                <c:pt idx="8">
                  <c:v>28.9228515625</c:v>
                </c:pt>
                <c:pt idx="9">
                  <c:v>29.5068359375</c:v>
                </c:pt>
                <c:pt idx="10">
                  <c:v>30.6259765625</c:v>
                </c:pt>
                <c:pt idx="11">
                  <c:v>31.7158203125</c:v>
                </c:pt>
                <c:pt idx="12">
                  <c:v>32.1630859375</c:v>
                </c:pt>
                <c:pt idx="13">
                  <c:v>32.6005859375</c:v>
                </c:pt>
                <c:pt idx="14">
                  <c:v>33.412109375</c:v>
                </c:pt>
                <c:pt idx="15">
                  <c:v>34.3046875</c:v>
                </c:pt>
                <c:pt idx="16">
                  <c:v>34.69921875</c:v>
                </c:pt>
                <c:pt idx="17">
                  <c:v>34.734375</c:v>
                </c:pt>
                <c:pt idx="18">
                  <c:v>34.734375</c:v>
                </c:pt>
                <c:pt idx="19">
                  <c:v>34.734375</c:v>
                </c:pt>
                <c:pt idx="20">
                  <c:v>34.734375</c:v>
                </c:pt>
                <c:pt idx="21">
                  <c:v>34.734375</c:v>
                </c:pt>
                <c:pt idx="22">
                  <c:v>34.734375</c:v>
                </c:pt>
                <c:pt idx="23">
                  <c:v>34.7548828125</c:v>
                </c:pt>
                <c:pt idx="24">
                  <c:v>34.75390625</c:v>
                </c:pt>
                <c:pt idx="25">
                  <c:v>34.755859375</c:v>
                </c:pt>
                <c:pt idx="26">
                  <c:v>34.75390625</c:v>
                </c:pt>
                <c:pt idx="27">
                  <c:v>34.7548828125</c:v>
                </c:pt>
                <c:pt idx="28">
                  <c:v>34.75390625</c:v>
                </c:pt>
                <c:pt idx="29">
                  <c:v>34.7548828125</c:v>
                </c:pt>
                <c:pt idx="30">
                  <c:v>34.75390625</c:v>
                </c:pt>
                <c:pt idx="31">
                  <c:v>34.755859375</c:v>
                </c:pt>
                <c:pt idx="32">
                  <c:v>34.75390625</c:v>
                </c:pt>
                <c:pt idx="33">
                  <c:v>34.7568359375</c:v>
                </c:pt>
                <c:pt idx="34">
                  <c:v>34.75390625</c:v>
                </c:pt>
                <c:pt idx="35">
                  <c:v>34.755859375</c:v>
                </c:pt>
                <c:pt idx="36">
                  <c:v>34.83203125</c:v>
                </c:pt>
                <c:pt idx="37">
                  <c:v>35.240234375</c:v>
                </c:pt>
                <c:pt idx="38">
                  <c:v>35.4677734375</c:v>
                </c:pt>
                <c:pt idx="39">
                  <c:v>36.15625</c:v>
                </c:pt>
                <c:pt idx="40">
                  <c:v>37.1044921875</c:v>
                </c:pt>
                <c:pt idx="41">
                  <c:v>37.6962890625</c:v>
                </c:pt>
                <c:pt idx="42">
                  <c:v>39.0244140625</c:v>
                </c:pt>
                <c:pt idx="43">
                  <c:v>39.572265625</c:v>
                </c:pt>
                <c:pt idx="44">
                  <c:v>40.1455078125</c:v>
                </c:pt>
                <c:pt idx="45">
                  <c:v>39.7001953125</c:v>
                </c:pt>
                <c:pt idx="46">
                  <c:v>39.7275390625</c:v>
                </c:pt>
                <c:pt idx="47">
                  <c:v>39.73046875</c:v>
                </c:pt>
                <c:pt idx="48">
                  <c:v>39.7275390625</c:v>
                </c:pt>
                <c:pt idx="49">
                  <c:v>39.728515625</c:v>
                </c:pt>
                <c:pt idx="50">
                  <c:v>39.7275390625</c:v>
                </c:pt>
                <c:pt idx="51">
                  <c:v>39.7294921875</c:v>
                </c:pt>
                <c:pt idx="52">
                  <c:v>39.7275390625</c:v>
                </c:pt>
                <c:pt idx="53">
                  <c:v>39.73046875</c:v>
                </c:pt>
                <c:pt idx="54">
                  <c:v>39.7275390625</c:v>
                </c:pt>
                <c:pt idx="55">
                  <c:v>39.7705078125</c:v>
                </c:pt>
                <c:pt idx="56">
                  <c:v>39.9345703125</c:v>
                </c:pt>
                <c:pt idx="57">
                  <c:v>39.9892578125</c:v>
                </c:pt>
                <c:pt idx="58">
                  <c:v>39.9921875</c:v>
                </c:pt>
                <c:pt idx="59">
                  <c:v>39.9892578125</c:v>
                </c:pt>
                <c:pt idx="60">
                  <c:v>39.9921875</c:v>
                </c:pt>
                <c:pt idx="61">
                  <c:v>39.9892578125</c:v>
                </c:pt>
                <c:pt idx="62">
                  <c:v>39.9921875</c:v>
                </c:pt>
                <c:pt idx="63">
                  <c:v>39.9892578125</c:v>
                </c:pt>
                <c:pt idx="64">
                  <c:v>39.9921875</c:v>
                </c:pt>
                <c:pt idx="65">
                  <c:v>39.9892578125</c:v>
                </c:pt>
                <c:pt idx="66">
                  <c:v>39.9921875</c:v>
                </c:pt>
                <c:pt idx="67">
                  <c:v>39.9892578125</c:v>
                </c:pt>
                <c:pt idx="68">
                  <c:v>39.9921875</c:v>
                </c:pt>
                <c:pt idx="69">
                  <c:v>39.9892578125</c:v>
                </c:pt>
                <c:pt idx="70">
                  <c:v>39.9892578125</c:v>
                </c:pt>
                <c:pt idx="71">
                  <c:v>39.9892578125</c:v>
                </c:pt>
                <c:pt idx="72">
                  <c:v>39.9892578125</c:v>
                </c:pt>
                <c:pt idx="73">
                  <c:v>39.9892578125</c:v>
                </c:pt>
                <c:pt idx="74">
                  <c:v>40.0087890625</c:v>
                </c:pt>
                <c:pt idx="75">
                  <c:v>40.12890625</c:v>
                </c:pt>
                <c:pt idx="76">
                  <c:v>40.1259765625</c:v>
                </c:pt>
                <c:pt idx="77">
                  <c:v>40.1259765625</c:v>
                </c:pt>
                <c:pt idx="78">
                  <c:v>40.1259765625</c:v>
                </c:pt>
                <c:pt idx="79">
                  <c:v>40.1259765625</c:v>
                </c:pt>
                <c:pt idx="80">
                  <c:v>40.1259765625</c:v>
                </c:pt>
                <c:pt idx="81">
                  <c:v>40.1298828125</c:v>
                </c:pt>
                <c:pt idx="82">
                  <c:v>40.1298828125</c:v>
                </c:pt>
                <c:pt idx="83">
                  <c:v>40.1298828125</c:v>
                </c:pt>
                <c:pt idx="84">
                  <c:v>40.1298828125</c:v>
                </c:pt>
                <c:pt idx="85">
                  <c:v>40.1298828125</c:v>
                </c:pt>
                <c:pt idx="86">
                  <c:v>40.1328125</c:v>
                </c:pt>
                <c:pt idx="87">
                  <c:v>40.1298828125</c:v>
                </c:pt>
                <c:pt idx="88">
                  <c:v>40.1328125</c:v>
                </c:pt>
                <c:pt idx="89">
                  <c:v>40.1298828125</c:v>
                </c:pt>
                <c:pt idx="90">
                  <c:v>40.1328125</c:v>
                </c:pt>
                <c:pt idx="91">
                  <c:v>40.1298828125</c:v>
                </c:pt>
                <c:pt idx="92">
                  <c:v>40.1298828125</c:v>
                </c:pt>
                <c:pt idx="93">
                  <c:v>40.1298828125</c:v>
                </c:pt>
                <c:pt idx="94">
                  <c:v>40.1298828125</c:v>
                </c:pt>
                <c:pt idx="95">
                  <c:v>40.2626953125</c:v>
                </c:pt>
                <c:pt idx="96">
                  <c:v>40.4072265625</c:v>
                </c:pt>
                <c:pt idx="97">
                  <c:v>40.8994140625</c:v>
                </c:pt>
                <c:pt idx="98">
                  <c:v>40.8291015625</c:v>
                </c:pt>
                <c:pt idx="99">
                  <c:v>40.3681640625</c:v>
                </c:pt>
                <c:pt idx="100">
                  <c:v>40.3681640625</c:v>
                </c:pt>
                <c:pt idx="101">
                  <c:v>40.3681640625</c:v>
                </c:pt>
                <c:pt idx="102">
                  <c:v>40.3681640625</c:v>
                </c:pt>
                <c:pt idx="103">
                  <c:v>40.3681640625</c:v>
                </c:pt>
                <c:pt idx="104">
                  <c:v>40.3681640625</c:v>
                </c:pt>
                <c:pt idx="105">
                  <c:v>40.3681640625</c:v>
                </c:pt>
                <c:pt idx="106">
                  <c:v>40.3681640625</c:v>
                </c:pt>
                <c:pt idx="107">
                  <c:v>40.3681640625</c:v>
                </c:pt>
                <c:pt idx="108">
                  <c:v>40.3681640625</c:v>
                </c:pt>
                <c:pt idx="109">
                  <c:v>40.3681640625</c:v>
                </c:pt>
                <c:pt idx="110">
                  <c:v>40.3681640625</c:v>
                </c:pt>
                <c:pt idx="111">
                  <c:v>40.3681640625</c:v>
                </c:pt>
                <c:pt idx="112">
                  <c:v>40.3681640625</c:v>
                </c:pt>
                <c:pt idx="113">
                  <c:v>40.3681640625</c:v>
                </c:pt>
                <c:pt idx="114">
                  <c:v>40.3681640625</c:v>
                </c:pt>
                <c:pt idx="115">
                  <c:v>40.3681640625</c:v>
                </c:pt>
                <c:pt idx="116">
                  <c:v>40.3681640625</c:v>
                </c:pt>
                <c:pt idx="117">
                  <c:v>40.4990234375</c:v>
                </c:pt>
                <c:pt idx="118">
                  <c:v>40.5</c:v>
                </c:pt>
                <c:pt idx="119">
                  <c:v>40.5009765625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40.51171875</c:v>
                </c:pt>
                <c:pt idx="138">
                  <c:v>40.9609375</c:v>
                </c:pt>
                <c:pt idx="139">
                  <c:v>41.05078125</c:v>
                </c:pt>
                <c:pt idx="140">
                  <c:v>41.052734375</c:v>
                </c:pt>
                <c:pt idx="141">
                  <c:v>41.05078125</c:v>
                </c:pt>
                <c:pt idx="142">
                  <c:v>41.0537109375</c:v>
                </c:pt>
                <c:pt idx="143">
                  <c:v>41.05078125</c:v>
                </c:pt>
                <c:pt idx="144">
                  <c:v>41.0537109375</c:v>
                </c:pt>
                <c:pt idx="145">
                  <c:v>41.05078125</c:v>
                </c:pt>
                <c:pt idx="146">
                  <c:v>41.0537109375</c:v>
                </c:pt>
                <c:pt idx="147">
                  <c:v>41.05078125</c:v>
                </c:pt>
                <c:pt idx="148">
                  <c:v>41.052734375</c:v>
                </c:pt>
                <c:pt idx="149">
                  <c:v>41.05078125</c:v>
                </c:pt>
                <c:pt idx="150">
                  <c:v>41.052734375</c:v>
                </c:pt>
                <c:pt idx="151">
                  <c:v>41.05078125</c:v>
                </c:pt>
                <c:pt idx="152">
                  <c:v>41.05078125</c:v>
                </c:pt>
                <c:pt idx="153">
                  <c:v>41.05078125</c:v>
                </c:pt>
                <c:pt idx="154">
                  <c:v>41.052734375</c:v>
                </c:pt>
                <c:pt idx="155">
                  <c:v>41.05078125</c:v>
                </c:pt>
                <c:pt idx="156">
                  <c:v>41.05078125</c:v>
                </c:pt>
                <c:pt idx="157">
                  <c:v>41.05078125</c:v>
                </c:pt>
                <c:pt idx="158">
                  <c:v>41.05859375</c:v>
                </c:pt>
                <c:pt idx="159">
                  <c:v>41.21484375</c:v>
                </c:pt>
                <c:pt idx="160">
                  <c:v>41.234375</c:v>
                </c:pt>
                <c:pt idx="161">
                  <c:v>41.236328125</c:v>
                </c:pt>
                <c:pt idx="162">
                  <c:v>41.234375</c:v>
                </c:pt>
                <c:pt idx="163">
                  <c:v>41.2373046875</c:v>
                </c:pt>
                <c:pt idx="164">
                  <c:v>41.234375</c:v>
                </c:pt>
                <c:pt idx="165">
                  <c:v>41.2373046875</c:v>
                </c:pt>
                <c:pt idx="166">
                  <c:v>41.234375</c:v>
                </c:pt>
                <c:pt idx="167">
                  <c:v>41.234375</c:v>
                </c:pt>
                <c:pt idx="168">
                  <c:v>41.234375</c:v>
                </c:pt>
                <c:pt idx="169">
                  <c:v>41.2353515625</c:v>
                </c:pt>
                <c:pt idx="170">
                  <c:v>41.234375</c:v>
                </c:pt>
                <c:pt idx="171">
                  <c:v>41.234375</c:v>
                </c:pt>
                <c:pt idx="172">
                  <c:v>41.234375</c:v>
                </c:pt>
                <c:pt idx="173">
                  <c:v>41.234375</c:v>
                </c:pt>
                <c:pt idx="174">
                  <c:v>41.234375</c:v>
                </c:pt>
                <c:pt idx="175">
                  <c:v>41.234375</c:v>
                </c:pt>
                <c:pt idx="176">
                  <c:v>41.234375</c:v>
                </c:pt>
                <c:pt idx="177">
                  <c:v>41.234375</c:v>
                </c:pt>
                <c:pt idx="178">
                  <c:v>41.234375</c:v>
                </c:pt>
                <c:pt idx="179">
                  <c:v>41.24609375</c:v>
                </c:pt>
                <c:pt idx="180">
                  <c:v>41.38671875</c:v>
                </c:pt>
                <c:pt idx="181">
                  <c:v>41.41796875</c:v>
                </c:pt>
                <c:pt idx="182">
                  <c:v>41.41796875</c:v>
                </c:pt>
                <c:pt idx="183">
                  <c:v>41.41796875</c:v>
                </c:pt>
                <c:pt idx="184">
                  <c:v>41.41796875</c:v>
                </c:pt>
                <c:pt idx="185">
                  <c:v>41.41796875</c:v>
                </c:pt>
                <c:pt idx="186">
                  <c:v>41.41796875</c:v>
                </c:pt>
                <c:pt idx="187">
                  <c:v>41.41796875</c:v>
                </c:pt>
                <c:pt idx="188">
                  <c:v>41.41796875</c:v>
                </c:pt>
                <c:pt idx="189">
                  <c:v>41.41796875</c:v>
                </c:pt>
                <c:pt idx="190">
                  <c:v>41.4208984375</c:v>
                </c:pt>
                <c:pt idx="191">
                  <c:v>41.41796875</c:v>
                </c:pt>
                <c:pt idx="192">
                  <c:v>41.4208984375</c:v>
                </c:pt>
                <c:pt idx="193">
                  <c:v>41.41796875</c:v>
                </c:pt>
                <c:pt idx="194">
                  <c:v>41.4208984375</c:v>
                </c:pt>
                <c:pt idx="195">
                  <c:v>41.41796875</c:v>
                </c:pt>
                <c:pt idx="196">
                  <c:v>41.419921875</c:v>
                </c:pt>
                <c:pt idx="197">
                  <c:v>41.41796875</c:v>
                </c:pt>
                <c:pt idx="198">
                  <c:v>41.419921875</c:v>
                </c:pt>
                <c:pt idx="199">
                  <c:v>41.41796875</c:v>
                </c:pt>
                <c:pt idx="200">
                  <c:v>41.419921875</c:v>
                </c:pt>
                <c:pt idx="201">
                  <c:v>41.48046875</c:v>
                </c:pt>
                <c:pt idx="202">
                  <c:v>41.796875</c:v>
                </c:pt>
                <c:pt idx="203">
                  <c:v>41.7998046875</c:v>
                </c:pt>
                <c:pt idx="204">
                  <c:v>41.796875</c:v>
                </c:pt>
                <c:pt idx="205">
                  <c:v>41.796875</c:v>
                </c:pt>
                <c:pt idx="206">
                  <c:v>41.796875</c:v>
                </c:pt>
                <c:pt idx="207">
                  <c:v>41.796875</c:v>
                </c:pt>
                <c:pt idx="208">
                  <c:v>41.796875</c:v>
                </c:pt>
                <c:pt idx="209">
                  <c:v>41.796875</c:v>
                </c:pt>
                <c:pt idx="210">
                  <c:v>41.796875</c:v>
                </c:pt>
                <c:pt idx="211">
                  <c:v>41.796875</c:v>
                </c:pt>
                <c:pt idx="212">
                  <c:v>41.796875</c:v>
                </c:pt>
                <c:pt idx="213">
                  <c:v>41.796875</c:v>
                </c:pt>
                <c:pt idx="214">
                  <c:v>41.796875</c:v>
                </c:pt>
                <c:pt idx="215">
                  <c:v>41.796875</c:v>
                </c:pt>
                <c:pt idx="216">
                  <c:v>41.796875</c:v>
                </c:pt>
                <c:pt idx="217">
                  <c:v>41.796875</c:v>
                </c:pt>
                <c:pt idx="218">
                  <c:v>41.796875</c:v>
                </c:pt>
                <c:pt idx="219">
                  <c:v>41.796875</c:v>
                </c:pt>
                <c:pt idx="220">
                  <c:v>41.82421875</c:v>
                </c:pt>
                <c:pt idx="221">
                  <c:v>41.8203125</c:v>
                </c:pt>
                <c:pt idx="222">
                  <c:v>41.8203125</c:v>
                </c:pt>
                <c:pt idx="223">
                  <c:v>41.8203125</c:v>
                </c:pt>
                <c:pt idx="224">
                  <c:v>41.8203125</c:v>
                </c:pt>
                <c:pt idx="225">
                  <c:v>41.8203125</c:v>
                </c:pt>
                <c:pt idx="226">
                  <c:v>41.8203125</c:v>
                </c:pt>
                <c:pt idx="227">
                  <c:v>41.8203125</c:v>
                </c:pt>
                <c:pt idx="228">
                  <c:v>41.8203125</c:v>
                </c:pt>
                <c:pt idx="229">
                  <c:v>41.8203125</c:v>
                </c:pt>
                <c:pt idx="230">
                  <c:v>41.8203125</c:v>
                </c:pt>
                <c:pt idx="231">
                  <c:v>41.8203125</c:v>
                </c:pt>
                <c:pt idx="232">
                  <c:v>41.8203125</c:v>
                </c:pt>
                <c:pt idx="233">
                  <c:v>41.8203125</c:v>
                </c:pt>
                <c:pt idx="234">
                  <c:v>41.8466796875</c:v>
                </c:pt>
                <c:pt idx="235">
                  <c:v>41.84375</c:v>
                </c:pt>
                <c:pt idx="236">
                  <c:v>41.84375</c:v>
                </c:pt>
                <c:pt idx="237">
                  <c:v>41.84375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80032"/>
        <c:axId val="1123086016"/>
      </c:lineChart>
      <c:catAx>
        <c:axId val="11230800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2308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0860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230800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9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320</f>
        <v>320</v>
      </c>
      <c r="B2" s="1">
        <f>0</f>
        <v>0</v>
      </c>
      <c r="C2" s="1">
        <f>344</f>
        <v>344</v>
      </c>
      <c r="D2" s="1">
        <f>4598</f>
        <v>4598</v>
      </c>
      <c r="E2" s="1">
        <f>4.490234375</f>
        <v>4.490234375</v>
      </c>
      <c r="G2" s="1">
        <f>275</f>
        <v>275</v>
      </c>
    </row>
    <row r="3" spans="1:10" x14ac:dyDescent="0.25">
      <c r="A3" s="1">
        <f>620</f>
        <v>620</v>
      </c>
      <c r="B3" s="1">
        <f>17</f>
        <v>17</v>
      </c>
      <c r="C3" s="1">
        <f>504</f>
        <v>504</v>
      </c>
      <c r="D3" s="1">
        <f>10515</f>
        <v>10515</v>
      </c>
      <c r="E3" s="1">
        <f>10.2685546875</f>
        <v>10.2685546875</v>
      </c>
    </row>
    <row r="4" spans="1:10" x14ac:dyDescent="0.25">
      <c r="A4" s="1">
        <f>890</f>
        <v>890</v>
      </c>
      <c r="B4" s="1">
        <f>24</f>
        <v>24</v>
      </c>
      <c r="C4" s="1">
        <f>647</f>
        <v>647</v>
      </c>
      <c r="D4" s="1">
        <f>19620</f>
        <v>19620</v>
      </c>
      <c r="E4" s="1">
        <f>19.16015625</f>
        <v>19.16015625</v>
      </c>
      <c r="G4" s="1" t="s">
        <v>5</v>
      </c>
    </row>
    <row r="5" spans="1:10" x14ac:dyDescent="0.25">
      <c r="A5" s="1">
        <f>1168</f>
        <v>1168</v>
      </c>
      <c r="B5" s="1">
        <f>27</f>
        <v>27</v>
      </c>
      <c r="C5" s="1">
        <f>781</f>
        <v>781</v>
      </c>
      <c r="D5" s="1">
        <f>21092</f>
        <v>21092</v>
      </c>
      <c r="E5" s="1">
        <f>20.59765625</f>
        <v>20.59765625</v>
      </c>
      <c r="G5" s="1">
        <f>145</f>
        <v>145</v>
      </c>
    </row>
    <row r="6" spans="1:10" x14ac:dyDescent="0.25">
      <c r="A6" s="1">
        <f>1438</f>
        <v>1438</v>
      </c>
      <c r="B6" s="1">
        <f>23</f>
        <v>23</v>
      </c>
      <c r="C6" s="1">
        <f>1058</f>
        <v>1058</v>
      </c>
      <c r="D6" s="1">
        <f>25251</f>
        <v>25251</v>
      </c>
      <c r="E6" s="1">
        <f>24.6591796875</f>
        <v>24.6591796875</v>
      </c>
    </row>
    <row r="7" spans="1:10" x14ac:dyDescent="0.25">
      <c r="A7" s="1">
        <f>1698</f>
        <v>1698</v>
      </c>
      <c r="B7" s="1">
        <f>33</f>
        <v>33</v>
      </c>
      <c r="C7" s="1">
        <f>1197</f>
        <v>1197</v>
      </c>
      <c r="D7" s="1">
        <f>26629</f>
        <v>26629</v>
      </c>
      <c r="E7" s="1">
        <f>26.0048828125</f>
        <v>26.0048828125</v>
      </c>
    </row>
    <row r="8" spans="1:10" x14ac:dyDescent="0.25">
      <c r="A8" s="1">
        <f>1961</f>
        <v>1961</v>
      </c>
      <c r="B8" s="1">
        <f>42</f>
        <v>42</v>
      </c>
      <c r="C8" s="1">
        <f>1354</f>
        <v>1354</v>
      </c>
      <c r="D8" s="1">
        <f>27589</f>
        <v>27589</v>
      </c>
      <c r="E8" s="1">
        <f>26.9423828125</f>
        <v>26.9423828125</v>
      </c>
    </row>
    <row r="9" spans="1:10" x14ac:dyDescent="0.25">
      <c r="A9" s="1">
        <f>2238</f>
        <v>2238</v>
      </c>
      <c r="B9" s="1">
        <f>26</f>
        <v>26</v>
      </c>
      <c r="C9" s="1">
        <f>1481</f>
        <v>1481</v>
      </c>
      <c r="D9" s="1">
        <f>29433</f>
        <v>29433</v>
      </c>
      <c r="E9" s="1">
        <f>28.7431640625</f>
        <v>28.7431640625</v>
      </c>
    </row>
    <row r="10" spans="1:10" x14ac:dyDescent="0.25">
      <c r="A10" s="1">
        <f>2499</f>
        <v>2499</v>
      </c>
      <c r="B10" s="1">
        <f>41</f>
        <v>41</v>
      </c>
      <c r="C10" s="1">
        <f>1630</f>
        <v>1630</v>
      </c>
      <c r="D10" s="1">
        <f>29617</f>
        <v>29617</v>
      </c>
      <c r="E10" s="1">
        <f>28.9228515625</f>
        <v>28.9228515625</v>
      </c>
    </row>
    <row r="11" spans="1:10" x14ac:dyDescent="0.25">
      <c r="A11" s="1">
        <f>2771</f>
        <v>2771</v>
      </c>
      <c r="B11" s="1">
        <f>25</f>
        <v>25</v>
      </c>
      <c r="C11" s="1">
        <f>1788</f>
        <v>1788</v>
      </c>
      <c r="D11" s="1">
        <f>30215</f>
        <v>30215</v>
      </c>
      <c r="E11" s="1">
        <f>29.5068359375</f>
        <v>29.5068359375</v>
      </c>
    </row>
    <row r="12" spans="1:10" x14ac:dyDescent="0.25">
      <c r="A12" s="1">
        <f>3038</f>
        <v>3038</v>
      </c>
      <c r="B12" s="1">
        <f t="shared" ref="B12:B20" si="0">0</f>
        <v>0</v>
      </c>
      <c r="C12" s="1">
        <f>1948</f>
        <v>1948</v>
      </c>
      <c r="D12" s="1">
        <f>31361</f>
        <v>31361</v>
      </c>
      <c r="E12" s="1">
        <f>30.6259765625</f>
        <v>30.6259765625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3328</f>
        <v>3328</v>
      </c>
      <c r="B13" s="1">
        <f t="shared" si="0"/>
        <v>0</v>
      </c>
      <c r="C13" s="1">
        <f>2081</f>
        <v>2081</v>
      </c>
      <c r="D13" s="1">
        <f>32477</f>
        <v>32477</v>
      </c>
      <c r="E13" s="1">
        <f>31.7158203125</f>
        <v>31.7158203125</v>
      </c>
      <c r="H13" s="1">
        <f>AVERAGE(E17:E30)</f>
        <v>34.709821428571431</v>
      </c>
      <c r="I13" s="1">
        <f>MAX(E2:E316)</f>
        <v>41.8466796875</v>
      </c>
      <c r="J13" s="1">
        <f>AVERAGE(E220:E239)</f>
        <v>41.822998046875</v>
      </c>
    </row>
    <row r="14" spans="1:10" x14ac:dyDescent="0.25">
      <c r="A14" s="1">
        <f>3632</f>
        <v>3632</v>
      </c>
      <c r="B14" s="1">
        <f t="shared" si="0"/>
        <v>0</v>
      </c>
      <c r="C14" s="1">
        <f>2209</f>
        <v>2209</v>
      </c>
      <c r="D14" s="1">
        <f>32935</f>
        <v>32935</v>
      </c>
      <c r="E14" s="1">
        <f>32.1630859375</f>
        <v>32.1630859375</v>
      </c>
    </row>
    <row r="15" spans="1:10" x14ac:dyDescent="0.25">
      <c r="A15" s="1">
        <f>3922</f>
        <v>3922</v>
      </c>
      <c r="B15" s="1">
        <f t="shared" si="0"/>
        <v>0</v>
      </c>
      <c r="C15" s="1">
        <f>2341</f>
        <v>2341</v>
      </c>
      <c r="D15" s="1">
        <f>33383</f>
        <v>33383</v>
      </c>
      <c r="E15" s="1">
        <f>32.6005859375</f>
        <v>32.6005859375</v>
      </c>
    </row>
    <row r="16" spans="1:10" x14ac:dyDescent="0.25">
      <c r="A16" s="1">
        <f>4254</f>
        <v>4254</v>
      </c>
      <c r="B16" s="1">
        <f t="shared" si="0"/>
        <v>0</v>
      </c>
      <c r="C16" s="1">
        <f>2503</f>
        <v>2503</v>
      </c>
      <c r="D16" s="1">
        <f>34214</f>
        <v>34214</v>
      </c>
      <c r="E16" s="1">
        <f>33.412109375</f>
        <v>33.412109375</v>
      </c>
    </row>
    <row r="17" spans="1:5" x14ac:dyDescent="0.25">
      <c r="A17" s="1">
        <f>4551</f>
        <v>4551</v>
      </c>
      <c r="B17" s="1">
        <f t="shared" si="0"/>
        <v>0</v>
      </c>
      <c r="C17" s="1">
        <f>2652</f>
        <v>2652</v>
      </c>
      <c r="D17" s="1">
        <f>35128</f>
        <v>35128</v>
      </c>
      <c r="E17" s="1">
        <f>34.3046875</f>
        <v>34.3046875</v>
      </c>
    </row>
    <row r="18" spans="1:5" x14ac:dyDescent="0.25">
      <c r="A18" s="1">
        <f>4865</f>
        <v>4865</v>
      </c>
      <c r="B18" s="1">
        <f t="shared" si="0"/>
        <v>0</v>
      </c>
      <c r="C18" s="1">
        <f>2799</f>
        <v>2799</v>
      </c>
      <c r="D18" s="1">
        <f>35532</f>
        <v>35532</v>
      </c>
      <c r="E18" s="1">
        <f>34.69921875</f>
        <v>34.69921875</v>
      </c>
    </row>
    <row r="19" spans="1:5" x14ac:dyDescent="0.25">
      <c r="A19" s="1">
        <f>5169</f>
        <v>5169</v>
      </c>
      <c r="B19" s="1">
        <f t="shared" si="0"/>
        <v>0</v>
      </c>
      <c r="C19" s="1">
        <f>2930</f>
        <v>2930</v>
      </c>
      <c r="D19" s="1">
        <f>35568</f>
        <v>35568</v>
      </c>
      <c r="E19" s="1">
        <f t="shared" ref="E19:E24" si="1">34.734375</f>
        <v>34.734375</v>
      </c>
    </row>
    <row r="20" spans="1:5" x14ac:dyDescent="0.25">
      <c r="A20" s="1">
        <f>5505</f>
        <v>5505</v>
      </c>
      <c r="B20" s="1">
        <f t="shared" si="0"/>
        <v>0</v>
      </c>
      <c r="C20" s="1">
        <f>3064</f>
        <v>3064</v>
      </c>
      <c r="D20" s="1">
        <f>35568</f>
        <v>35568</v>
      </c>
      <c r="E20" s="1">
        <f t="shared" si="1"/>
        <v>34.734375</v>
      </c>
    </row>
    <row r="21" spans="1:5" x14ac:dyDescent="0.25">
      <c r="A21" s="1">
        <f>5801</f>
        <v>5801</v>
      </c>
      <c r="B21" s="1">
        <f>8</f>
        <v>8</v>
      </c>
      <c r="C21" s="1">
        <f>3195</f>
        <v>3195</v>
      </c>
      <c r="D21" s="1">
        <f>35568</f>
        <v>35568</v>
      </c>
      <c r="E21" s="1">
        <f t="shared" si="1"/>
        <v>34.734375</v>
      </c>
    </row>
    <row r="22" spans="1:5" x14ac:dyDescent="0.25">
      <c r="A22" s="1">
        <f>6090</f>
        <v>6090</v>
      </c>
      <c r="B22" s="1">
        <f>23</f>
        <v>23</v>
      </c>
      <c r="C22" s="1">
        <f>3331</f>
        <v>3331</v>
      </c>
      <c r="D22" s="1">
        <f>35568</f>
        <v>35568</v>
      </c>
      <c r="E22" s="1">
        <f t="shared" si="1"/>
        <v>34.734375</v>
      </c>
    </row>
    <row r="23" spans="1:5" x14ac:dyDescent="0.25">
      <c r="A23" s="1">
        <f>6358</f>
        <v>6358</v>
      </c>
      <c r="B23" s="1">
        <f>30</f>
        <v>30</v>
      </c>
      <c r="C23" s="1">
        <f>3478</f>
        <v>3478</v>
      </c>
      <c r="D23" s="1">
        <f>35568</f>
        <v>35568</v>
      </c>
      <c r="E23" s="1">
        <f t="shared" si="1"/>
        <v>34.734375</v>
      </c>
    </row>
    <row r="24" spans="1:5" x14ac:dyDescent="0.25">
      <c r="A24" s="1">
        <f>6662</f>
        <v>6662</v>
      </c>
      <c r="B24" s="1">
        <f>25</f>
        <v>25</v>
      </c>
      <c r="C24" s="1">
        <f>3622</f>
        <v>3622</v>
      </c>
      <c r="D24" s="1">
        <f>35568</f>
        <v>35568</v>
      </c>
      <c r="E24" s="1">
        <f t="shared" si="1"/>
        <v>34.734375</v>
      </c>
    </row>
    <row r="25" spans="1:5" x14ac:dyDescent="0.25">
      <c r="A25" s="1">
        <f>6932</f>
        <v>6932</v>
      </c>
      <c r="B25" s="1">
        <f>18</f>
        <v>18</v>
      </c>
      <c r="C25" s="1">
        <f>3765</f>
        <v>3765</v>
      </c>
      <c r="D25" s="1">
        <f>35589</f>
        <v>35589</v>
      </c>
      <c r="E25" s="1">
        <f>34.7548828125</f>
        <v>34.7548828125</v>
      </c>
    </row>
    <row r="26" spans="1:5" x14ac:dyDescent="0.25">
      <c r="A26" s="1">
        <f>7220</f>
        <v>7220</v>
      </c>
      <c r="B26" s="1">
        <f>19</f>
        <v>19</v>
      </c>
      <c r="C26" s="1">
        <f>3909</f>
        <v>3909</v>
      </c>
      <c r="D26" s="1">
        <f>35588</f>
        <v>35588</v>
      </c>
      <c r="E26" s="1">
        <f>34.75390625</f>
        <v>34.75390625</v>
      </c>
    </row>
    <row r="27" spans="1:5" x14ac:dyDescent="0.25">
      <c r="A27" s="1">
        <f>7480</f>
        <v>7480</v>
      </c>
      <c r="B27" s="1">
        <f>0</f>
        <v>0</v>
      </c>
      <c r="C27" s="1">
        <f>4080</f>
        <v>4080</v>
      </c>
      <c r="D27" s="1">
        <f>35590</f>
        <v>35590</v>
      </c>
      <c r="E27" s="1">
        <f>34.755859375</f>
        <v>34.755859375</v>
      </c>
    </row>
    <row r="28" spans="1:5" x14ac:dyDescent="0.25">
      <c r="A28" s="1">
        <f>7750</f>
        <v>7750</v>
      </c>
      <c r="B28" s="1">
        <f>0</f>
        <v>0</v>
      </c>
      <c r="C28" s="1">
        <f>4231</f>
        <v>4231</v>
      </c>
      <c r="D28" s="1">
        <f>35588</f>
        <v>35588</v>
      </c>
      <c r="E28" s="1">
        <f>34.75390625</f>
        <v>34.75390625</v>
      </c>
    </row>
    <row r="29" spans="1:5" x14ac:dyDescent="0.25">
      <c r="A29" s="1">
        <f>8086</f>
        <v>8086</v>
      </c>
      <c r="B29" s="1">
        <f>0</f>
        <v>0</v>
      </c>
      <c r="C29" s="1">
        <f>4392</f>
        <v>4392</v>
      </c>
      <c r="D29" s="1">
        <f>35589</f>
        <v>35589</v>
      </c>
      <c r="E29" s="1">
        <f>34.7548828125</f>
        <v>34.7548828125</v>
      </c>
    </row>
    <row r="30" spans="1:5" x14ac:dyDescent="0.25">
      <c r="A30" s="1">
        <f>8404</f>
        <v>8404</v>
      </c>
      <c r="B30" s="1">
        <f>0</f>
        <v>0</v>
      </c>
      <c r="C30" s="1">
        <f>4541</f>
        <v>4541</v>
      </c>
      <c r="D30" s="1">
        <f>35588</f>
        <v>35588</v>
      </c>
      <c r="E30" s="1">
        <f>34.75390625</f>
        <v>34.75390625</v>
      </c>
    </row>
    <row r="31" spans="1:5" x14ac:dyDescent="0.25">
      <c r="A31" s="1">
        <f>8688</f>
        <v>8688</v>
      </c>
      <c r="B31" s="1">
        <f>0</f>
        <v>0</v>
      </c>
      <c r="C31" s="1">
        <f>4695</f>
        <v>4695</v>
      </c>
      <c r="D31" s="1">
        <f>35589</f>
        <v>35589</v>
      </c>
      <c r="E31" s="1">
        <f>34.7548828125</f>
        <v>34.7548828125</v>
      </c>
    </row>
    <row r="32" spans="1:5" x14ac:dyDescent="0.25">
      <c r="A32" s="1">
        <f>8974</f>
        <v>8974</v>
      </c>
      <c r="B32" s="1">
        <f>36</f>
        <v>36</v>
      </c>
      <c r="C32" s="1">
        <f>4846</f>
        <v>4846</v>
      </c>
      <c r="D32" s="1">
        <f>35588</f>
        <v>35588</v>
      </c>
      <c r="E32" s="1">
        <f>34.75390625</f>
        <v>34.75390625</v>
      </c>
    </row>
    <row r="33" spans="1:5" x14ac:dyDescent="0.25">
      <c r="A33" s="1">
        <f>9234</f>
        <v>9234</v>
      </c>
      <c r="B33" s="1">
        <f>3</f>
        <v>3</v>
      </c>
      <c r="C33" s="1">
        <f>4997</f>
        <v>4997</v>
      </c>
      <c r="D33" s="1">
        <f>35590</f>
        <v>35590</v>
      </c>
      <c r="E33" s="1">
        <f>34.755859375</f>
        <v>34.755859375</v>
      </c>
    </row>
    <row r="34" spans="1:5" x14ac:dyDescent="0.25">
      <c r="A34" s="1">
        <f>9496</f>
        <v>9496</v>
      </c>
      <c r="B34" s="1">
        <f t="shared" ref="B34:B41" si="2">0</f>
        <v>0</v>
      </c>
      <c r="C34" s="1">
        <f>5142</f>
        <v>5142</v>
      </c>
      <c r="D34" s="1">
        <f>35588</f>
        <v>35588</v>
      </c>
      <c r="E34" s="1">
        <f>34.75390625</f>
        <v>34.75390625</v>
      </c>
    </row>
    <row r="35" spans="1:5" x14ac:dyDescent="0.25">
      <c r="A35" s="1">
        <f>9753</f>
        <v>9753</v>
      </c>
      <c r="B35" s="1">
        <f t="shared" si="2"/>
        <v>0</v>
      </c>
      <c r="C35" s="1">
        <f>5328</f>
        <v>5328</v>
      </c>
      <c r="D35" s="1">
        <f>35591</f>
        <v>35591</v>
      </c>
      <c r="E35" s="1">
        <f>34.7568359375</f>
        <v>34.7568359375</v>
      </c>
    </row>
    <row r="36" spans="1:5" x14ac:dyDescent="0.25">
      <c r="A36" s="1">
        <f>10046</f>
        <v>10046</v>
      </c>
      <c r="B36" s="1">
        <f t="shared" si="2"/>
        <v>0</v>
      </c>
      <c r="C36" s="1">
        <f>5492</f>
        <v>5492</v>
      </c>
      <c r="D36" s="1">
        <f>35588</f>
        <v>35588</v>
      </c>
      <c r="E36" s="1">
        <f>34.75390625</f>
        <v>34.75390625</v>
      </c>
    </row>
    <row r="37" spans="1:5" x14ac:dyDescent="0.25">
      <c r="A37" s="1">
        <f>10330</f>
        <v>10330</v>
      </c>
      <c r="B37" s="1">
        <f t="shared" si="2"/>
        <v>0</v>
      </c>
      <c r="C37" s="1">
        <f>5648</f>
        <v>5648</v>
      </c>
      <c r="D37" s="1">
        <f>35590</f>
        <v>35590</v>
      </c>
      <c r="E37" s="1">
        <f>34.755859375</f>
        <v>34.755859375</v>
      </c>
    </row>
    <row r="38" spans="1:5" x14ac:dyDescent="0.25">
      <c r="A38" s="1">
        <f>10613</f>
        <v>10613</v>
      </c>
      <c r="B38" s="1">
        <f t="shared" si="2"/>
        <v>0</v>
      </c>
      <c r="C38" s="1">
        <f>5796</f>
        <v>5796</v>
      </c>
      <c r="D38" s="1">
        <f>35668</f>
        <v>35668</v>
      </c>
      <c r="E38" s="1">
        <f>34.83203125</f>
        <v>34.83203125</v>
      </c>
    </row>
    <row r="39" spans="1:5" x14ac:dyDescent="0.25">
      <c r="A39" s="1">
        <f>10884</f>
        <v>10884</v>
      </c>
      <c r="B39" s="1">
        <f t="shared" si="2"/>
        <v>0</v>
      </c>
      <c r="C39" s="1">
        <f>6014</f>
        <v>6014</v>
      </c>
      <c r="D39" s="1">
        <f>36086</f>
        <v>36086</v>
      </c>
      <c r="E39" s="1">
        <f>35.240234375</f>
        <v>35.240234375</v>
      </c>
    </row>
    <row r="40" spans="1:5" x14ac:dyDescent="0.25">
      <c r="A40" s="1">
        <f>11169</f>
        <v>11169</v>
      </c>
      <c r="B40" s="1">
        <f t="shared" si="2"/>
        <v>0</v>
      </c>
      <c r="C40" s="1">
        <f>6186</f>
        <v>6186</v>
      </c>
      <c r="D40" s="1">
        <f>36319</f>
        <v>36319</v>
      </c>
      <c r="E40" s="1">
        <f>35.4677734375</f>
        <v>35.4677734375</v>
      </c>
    </row>
    <row r="41" spans="1:5" x14ac:dyDescent="0.25">
      <c r="A41" s="1">
        <f>11436</f>
        <v>11436</v>
      </c>
      <c r="B41" s="1">
        <f t="shared" si="2"/>
        <v>0</v>
      </c>
      <c r="C41" s="1">
        <f>6350</f>
        <v>6350</v>
      </c>
      <c r="D41" s="1">
        <f>37024</f>
        <v>37024</v>
      </c>
      <c r="E41" s="1">
        <f>36.15625</f>
        <v>36.15625</v>
      </c>
    </row>
    <row r="42" spans="1:5" x14ac:dyDescent="0.25">
      <c r="A42" s="1">
        <f>11713</f>
        <v>11713</v>
      </c>
      <c r="B42" s="1">
        <f>22</f>
        <v>22</v>
      </c>
      <c r="C42" s="1">
        <f>6523</f>
        <v>6523</v>
      </c>
      <c r="D42" s="1">
        <f>37995</f>
        <v>37995</v>
      </c>
      <c r="E42" s="1">
        <f>37.1044921875</f>
        <v>37.1044921875</v>
      </c>
    </row>
    <row r="43" spans="1:5" x14ac:dyDescent="0.25">
      <c r="A43" s="1">
        <f>11974</f>
        <v>11974</v>
      </c>
      <c r="B43" s="1">
        <f t="shared" ref="B43:B53" si="3">0</f>
        <v>0</v>
      </c>
      <c r="C43" s="1">
        <f>6679</f>
        <v>6679</v>
      </c>
      <c r="D43" s="1">
        <f>38601</f>
        <v>38601</v>
      </c>
      <c r="E43" s="1">
        <f>37.6962890625</f>
        <v>37.6962890625</v>
      </c>
    </row>
    <row r="44" spans="1:5" x14ac:dyDescent="0.25">
      <c r="A44" s="1">
        <f>12237</f>
        <v>12237</v>
      </c>
      <c r="B44" s="1">
        <f t="shared" si="3"/>
        <v>0</v>
      </c>
      <c r="C44" s="1">
        <f>6870</f>
        <v>6870</v>
      </c>
      <c r="D44" s="1">
        <f>39961</f>
        <v>39961</v>
      </c>
      <c r="E44" s="1">
        <f>39.0244140625</f>
        <v>39.0244140625</v>
      </c>
    </row>
    <row r="45" spans="1:5" x14ac:dyDescent="0.25">
      <c r="A45" s="1">
        <f>12495</f>
        <v>12495</v>
      </c>
      <c r="B45" s="1">
        <f t="shared" si="3"/>
        <v>0</v>
      </c>
      <c r="C45" s="1">
        <f>7009</f>
        <v>7009</v>
      </c>
      <c r="D45" s="1">
        <f>40522</f>
        <v>40522</v>
      </c>
      <c r="E45" s="1">
        <f>39.572265625</f>
        <v>39.572265625</v>
      </c>
    </row>
    <row r="46" spans="1:5" x14ac:dyDescent="0.25">
      <c r="A46" s="1">
        <f>12758</f>
        <v>12758</v>
      </c>
      <c r="B46" s="1">
        <f t="shared" si="3"/>
        <v>0</v>
      </c>
      <c r="C46" s="1">
        <f>7144</f>
        <v>7144</v>
      </c>
      <c r="D46" s="1">
        <f>41109</f>
        <v>41109</v>
      </c>
      <c r="E46" s="1">
        <f>40.1455078125</f>
        <v>40.1455078125</v>
      </c>
    </row>
    <row r="47" spans="1:5" x14ac:dyDescent="0.25">
      <c r="A47" s="1">
        <f>13045</f>
        <v>13045</v>
      </c>
      <c r="B47" s="1">
        <f t="shared" si="3"/>
        <v>0</v>
      </c>
      <c r="C47" s="1">
        <f>7288</f>
        <v>7288</v>
      </c>
      <c r="D47" s="1">
        <f>40653</f>
        <v>40653</v>
      </c>
      <c r="E47" s="1">
        <f>39.7001953125</f>
        <v>39.7001953125</v>
      </c>
    </row>
    <row r="48" spans="1:5" x14ac:dyDescent="0.25">
      <c r="A48" s="1">
        <f>13300</f>
        <v>13300</v>
      </c>
      <c r="B48" s="1">
        <f t="shared" si="3"/>
        <v>0</v>
      </c>
      <c r="C48" s="1">
        <f>7453</f>
        <v>7453</v>
      </c>
      <c r="D48" s="1">
        <f>40681</f>
        <v>40681</v>
      </c>
      <c r="E48" s="1">
        <f>39.7275390625</f>
        <v>39.7275390625</v>
      </c>
    </row>
    <row r="49" spans="1:5" x14ac:dyDescent="0.25">
      <c r="A49" s="1">
        <f>13562</f>
        <v>13562</v>
      </c>
      <c r="B49" s="1">
        <f t="shared" si="3"/>
        <v>0</v>
      </c>
      <c r="C49" s="1">
        <f>7606</f>
        <v>7606</v>
      </c>
      <c r="D49" s="1">
        <f>40684</f>
        <v>40684</v>
      </c>
      <c r="E49" s="1">
        <f>39.73046875</f>
        <v>39.73046875</v>
      </c>
    </row>
    <row r="50" spans="1:5" x14ac:dyDescent="0.25">
      <c r="A50" s="1">
        <f>13826</f>
        <v>13826</v>
      </c>
      <c r="B50" s="1">
        <f t="shared" si="3"/>
        <v>0</v>
      </c>
      <c r="C50" s="1">
        <f>7749</f>
        <v>7749</v>
      </c>
      <c r="D50" s="1">
        <f>40681</f>
        <v>40681</v>
      </c>
      <c r="E50" s="1">
        <f>39.7275390625</f>
        <v>39.7275390625</v>
      </c>
    </row>
    <row r="51" spans="1:5" x14ac:dyDescent="0.25">
      <c r="A51" s="1">
        <f>14099</f>
        <v>14099</v>
      </c>
      <c r="B51" s="1">
        <f t="shared" si="3"/>
        <v>0</v>
      </c>
      <c r="C51" s="1">
        <f>7926</f>
        <v>7926</v>
      </c>
      <c r="D51" s="1">
        <f>40682</f>
        <v>40682</v>
      </c>
      <c r="E51" s="1">
        <f>39.728515625</f>
        <v>39.728515625</v>
      </c>
    </row>
    <row r="52" spans="1:5" x14ac:dyDescent="0.25">
      <c r="A52" s="1">
        <f>14381</f>
        <v>14381</v>
      </c>
      <c r="B52" s="1">
        <f t="shared" si="3"/>
        <v>0</v>
      </c>
      <c r="C52" s="1">
        <f>8076</f>
        <v>8076</v>
      </c>
      <c r="D52" s="1">
        <f>40681</f>
        <v>40681</v>
      </c>
      <c r="E52" s="1">
        <f>39.7275390625</f>
        <v>39.7275390625</v>
      </c>
    </row>
    <row r="53" spans="1:5" x14ac:dyDescent="0.25">
      <c r="A53" s="1">
        <f>14656</f>
        <v>14656</v>
      </c>
      <c r="B53" s="1">
        <f t="shared" si="3"/>
        <v>0</v>
      </c>
      <c r="C53" s="1">
        <f>8231</f>
        <v>8231</v>
      </c>
      <c r="D53" s="1">
        <f>40683</f>
        <v>40683</v>
      </c>
      <c r="E53" s="1">
        <f>39.7294921875</f>
        <v>39.7294921875</v>
      </c>
    </row>
    <row r="54" spans="1:5" x14ac:dyDescent="0.25">
      <c r="A54" s="1">
        <f>14941</f>
        <v>14941</v>
      </c>
      <c r="B54" s="1">
        <f>37</f>
        <v>37</v>
      </c>
      <c r="C54" s="1">
        <f>8377</f>
        <v>8377</v>
      </c>
      <c r="D54" s="1">
        <f>40681</f>
        <v>40681</v>
      </c>
      <c r="E54" s="1">
        <f>39.7275390625</f>
        <v>39.7275390625</v>
      </c>
    </row>
    <row r="55" spans="1:5" x14ac:dyDescent="0.25">
      <c r="A55" s="1">
        <f>15211</f>
        <v>15211</v>
      </c>
      <c r="B55" s="1">
        <f>17</f>
        <v>17</v>
      </c>
      <c r="C55" s="1">
        <f>8529</f>
        <v>8529</v>
      </c>
      <c r="D55" s="1">
        <f>40684</f>
        <v>40684</v>
      </c>
      <c r="E55" s="1">
        <f>39.73046875</f>
        <v>39.73046875</v>
      </c>
    </row>
    <row r="56" spans="1:5" x14ac:dyDescent="0.25">
      <c r="A56" s="1">
        <f>15473</f>
        <v>15473</v>
      </c>
      <c r="B56" s="1">
        <f t="shared" ref="B56:B63" si="4">0</f>
        <v>0</v>
      </c>
      <c r="C56" s="1">
        <f>8699</f>
        <v>8699</v>
      </c>
      <c r="D56" s="1">
        <f>40681</f>
        <v>40681</v>
      </c>
      <c r="E56" s="1">
        <f>39.7275390625</f>
        <v>39.7275390625</v>
      </c>
    </row>
    <row r="57" spans="1:5" x14ac:dyDescent="0.25">
      <c r="A57" s="1">
        <f>15729</f>
        <v>15729</v>
      </c>
      <c r="B57" s="1">
        <f t="shared" si="4"/>
        <v>0</v>
      </c>
      <c r="C57" s="1">
        <f>8881</f>
        <v>8881</v>
      </c>
      <c r="D57" s="1">
        <f>40725</f>
        <v>40725</v>
      </c>
      <c r="E57" s="1">
        <f>39.7705078125</f>
        <v>39.7705078125</v>
      </c>
    </row>
    <row r="58" spans="1:5" x14ac:dyDescent="0.25">
      <c r="A58" s="1">
        <f>16018</f>
        <v>16018</v>
      </c>
      <c r="B58" s="1">
        <f t="shared" si="4"/>
        <v>0</v>
      </c>
      <c r="C58" s="1">
        <f>9019</f>
        <v>9019</v>
      </c>
      <c r="D58" s="1">
        <f>40893</f>
        <v>40893</v>
      </c>
      <c r="E58" s="1">
        <f>39.9345703125</f>
        <v>39.9345703125</v>
      </c>
    </row>
    <row r="59" spans="1:5" x14ac:dyDescent="0.25">
      <c r="A59" s="1">
        <f>16281</f>
        <v>16281</v>
      </c>
      <c r="B59" s="1">
        <f t="shared" si="4"/>
        <v>0</v>
      </c>
      <c r="C59" s="1">
        <f>9166</f>
        <v>9166</v>
      </c>
      <c r="D59" s="1">
        <f>40949</f>
        <v>40949</v>
      </c>
      <c r="E59" s="1">
        <f>39.9892578125</f>
        <v>39.9892578125</v>
      </c>
    </row>
    <row r="60" spans="1:5" x14ac:dyDescent="0.25">
      <c r="A60" s="1">
        <f>16562</f>
        <v>16562</v>
      </c>
      <c r="B60" s="1">
        <f t="shared" si="4"/>
        <v>0</v>
      </c>
      <c r="C60" s="1">
        <f>9308</f>
        <v>9308</v>
      </c>
      <c r="D60" s="1">
        <f>40952</f>
        <v>40952</v>
      </c>
      <c r="E60" s="1">
        <f>39.9921875</f>
        <v>39.9921875</v>
      </c>
    </row>
    <row r="61" spans="1:5" x14ac:dyDescent="0.25">
      <c r="A61" s="1">
        <f>16852</f>
        <v>16852</v>
      </c>
      <c r="B61" s="1">
        <f t="shared" si="4"/>
        <v>0</v>
      </c>
      <c r="C61" s="1">
        <f>9441</f>
        <v>9441</v>
      </c>
      <c r="D61" s="1">
        <f>40949</f>
        <v>40949</v>
      </c>
      <c r="E61" s="1">
        <f>39.9892578125</f>
        <v>39.9892578125</v>
      </c>
    </row>
    <row r="62" spans="1:5" x14ac:dyDescent="0.25">
      <c r="A62" s="1">
        <f>17111</f>
        <v>17111</v>
      </c>
      <c r="B62" s="1">
        <f t="shared" si="4"/>
        <v>0</v>
      </c>
      <c r="C62" s="1">
        <f>9582</f>
        <v>9582</v>
      </c>
      <c r="D62" s="1">
        <f>40952</f>
        <v>40952</v>
      </c>
      <c r="E62" s="1">
        <f>39.9921875</f>
        <v>39.9921875</v>
      </c>
    </row>
    <row r="63" spans="1:5" x14ac:dyDescent="0.25">
      <c r="A63" s="1">
        <f>17380</f>
        <v>17380</v>
      </c>
      <c r="B63" s="1">
        <f t="shared" si="4"/>
        <v>0</v>
      </c>
      <c r="C63" s="1">
        <f>9714</f>
        <v>9714</v>
      </c>
      <c r="D63" s="1">
        <f>40949</f>
        <v>40949</v>
      </c>
      <c r="E63" s="1">
        <f>39.9892578125</f>
        <v>39.9892578125</v>
      </c>
    </row>
    <row r="64" spans="1:5" x14ac:dyDescent="0.25">
      <c r="A64" s="1">
        <f>17647</f>
        <v>17647</v>
      </c>
      <c r="B64" s="1">
        <f>12</f>
        <v>12</v>
      </c>
      <c r="C64" s="1">
        <f>9851</f>
        <v>9851</v>
      </c>
      <c r="D64" s="1">
        <f>40952</f>
        <v>40952</v>
      </c>
      <c r="E64" s="1">
        <f>39.9921875</f>
        <v>39.9921875</v>
      </c>
    </row>
    <row r="65" spans="1:5" x14ac:dyDescent="0.25">
      <c r="A65" s="1">
        <f>17933</f>
        <v>17933</v>
      </c>
      <c r="B65" s="1">
        <f t="shared" ref="B65:B74" si="5">0</f>
        <v>0</v>
      </c>
      <c r="C65" s="1">
        <f>10011</f>
        <v>10011</v>
      </c>
      <c r="D65" s="1">
        <f>40949</f>
        <v>40949</v>
      </c>
      <c r="E65" s="1">
        <f>39.9892578125</f>
        <v>39.9892578125</v>
      </c>
    </row>
    <row r="66" spans="1:5" x14ac:dyDescent="0.25">
      <c r="A66" s="1">
        <f>18193</f>
        <v>18193</v>
      </c>
      <c r="B66" s="1">
        <f t="shared" si="5"/>
        <v>0</v>
      </c>
      <c r="C66" s="1">
        <f>10154</f>
        <v>10154</v>
      </c>
      <c r="D66" s="1">
        <f>40952</f>
        <v>40952</v>
      </c>
      <c r="E66" s="1">
        <f>39.9921875</f>
        <v>39.9921875</v>
      </c>
    </row>
    <row r="67" spans="1:5" x14ac:dyDescent="0.25">
      <c r="A67" s="1">
        <f>18470</f>
        <v>18470</v>
      </c>
      <c r="B67" s="1">
        <f t="shared" si="5"/>
        <v>0</v>
      </c>
      <c r="C67" s="1">
        <f>10299</f>
        <v>10299</v>
      </c>
      <c r="D67" s="1">
        <f>40949</f>
        <v>40949</v>
      </c>
      <c r="E67" s="1">
        <f>39.9892578125</f>
        <v>39.9892578125</v>
      </c>
    </row>
    <row r="68" spans="1:5" x14ac:dyDescent="0.25">
      <c r="A68" s="1">
        <f>18721</f>
        <v>18721</v>
      </c>
      <c r="B68" s="1">
        <f t="shared" si="5"/>
        <v>0</v>
      </c>
      <c r="C68" s="1">
        <f>10443</f>
        <v>10443</v>
      </c>
      <c r="D68" s="1">
        <f>40952</f>
        <v>40952</v>
      </c>
      <c r="E68" s="1">
        <f>39.9921875</f>
        <v>39.9921875</v>
      </c>
    </row>
    <row r="69" spans="1:5" x14ac:dyDescent="0.25">
      <c r="A69" s="1">
        <f>18998</f>
        <v>18998</v>
      </c>
      <c r="B69" s="1">
        <f t="shared" si="5"/>
        <v>0</v>
      </c>
      <c r="C69" s="1">
        <f>10584</f>
        <v>10584</v>
      </c>
      <c r="D69" s="1">
        <f>40949</f>
        <v>40949</v>
      </c>
      <c r="E69" s="1">
        <f>39.9892578125</f>
        <v>39.9892578125</v>
      </c>
    </row>
    <row r="70" spans="1:5" x14ac:dyDescent="0.25">
      <c r="A70" s="1">
        <f>19279</f>
        <v>19279</v>
      </c>
      <c r="B70" s="1">
        <f t="shared" si="5"/>
        <v>0</v>
      </c>
      <c r="C70" s="1">
        <f>10726</f>
        <v>10726</v>
      </c>
      <c r="D70" s="1">
        <f>40952</f>
        <v>40952</v>
      </c>
      <c r="E70" s="1">
        <f>39.9921875</f>
        <v>39.9921875</v>
      </c>
    </row>
    <row r="71" spans="1:5" x14ac:dyDescent="0.25">
      <c r="A71" s="1">
        <f>19576</f>
        <v>19576</v>
      </c>
      <c r="B71" s="1">
        <f t="shared" si="5"/>
        <v>0</v>
      </c>
      <c r="C71" s="1">
        <f>10869</f>
        <v>10869</v>
      </c>
      <c r="D71" s="1">
        <f>40949</f>
        <v>40949</v>
      </c>
      <c r="E71" s="1">
        <f>39.9892578125</f>
        <v>39.9892578125</v>
      </c>
    </row>
    <row r="72" spans="1:5" x14ac:dyDescent="0.25">
      <c r="A72" s="1">
        <f>19860</f>
        <v>19860</v>
      </c>
      <c r="B72" s="1">
        <f t="shared" si="5"/>
        <v>0</v>
      </c>
      <c r="C72" s="1">
        <f>11064</f>
        <v>11064</v>
      </c>
      <c r="D72" s="1">
        <f>40949</f>
        <v>40949</v>
      </c>
      <c r="E72" s="1">
        <f>39.9892578125</f>
        <v>39.9892578125</v>
      </c>
    </row>
    <row r="73" spans="1:5" x14ac:dyDescent="0.25">
      <c r="A73" s="1">
        <f>20130</f>
        <v>20130</v>
      </c>
      <c r="B73" s="1">
        <f t="shared" si="5"/>
        <v>0</v>
      </c>
      <c r="C73" s="1">
        <f>11205</f>
        <v>11205</v>
      </c>
      <c r="D73" s="1">
        <f>40949</f>
        <v>40949</v>
      </c>
      <c r="E73" s="1">
        <f>39.9892578125</f>
        <v>39.9892578125</v>
      </c>
    </row>
    <row r="74" spans="1:5" x14ac:dyDescent="0.25">
      <c r="A74" s="1">
        <f>20394</f>
        <v>20394</v>
      </c>
      <c r="B74" s="1">
        <f t="shared" si="5"/>
        <v>0</v>
      </c>
      <c r="C74" s="1">
        <f>11349</f>
        <v>11349</v>
      </c>
      <c r="D74" s="1">
        <f>40949</f>
        <v>40949</v>
      </c>
      <c r="E74" s="1">
        <f>39.9892578125</f>
        <v>39.9892578125</v>
      </c>
    </row>
    <row r="75" spans="1:5" x14ac:dyDescent="0.25">
      <c r="A75" s="1">
        <f>20671</f>
        <v>20671</v>
      </c>
      <c r="B75" s="1">
        <f>31</f>
        <v>31</v>
      </c>
      <c r="C75" s="1">
        <f>11496</f>
        <v>11496</v>
      </c>
      <c r="D75" s="1">
        <f>40949</f>
        <v>40949</v>
      </c>
      <c r="E75" s="1">
        <f>39.9892578125</f>
        <v>39.9892578125</v>
      </c>
    </row>
    <row r="76" spans="1:5" x14ac:dyDescent="0.25">
      <c r="A76" s="1">
        <f>20933</f>
        <v>20933</v>
      </c>
      <c r="B76" s="1">
        <f>5</f>
        <v>5</v>
      </c>
      <c r="C76" s="1">
        <f>11690</f>
        <v>11690</v>
      </c>
      <c r="D76" s="1">
        <f>40969</f>
        <v>40969</v>
      </c>
      <c r="E76" s="1">
        <f>40.0087890625</f>
        <v>40.0087890625</v>
      </c>
    </row>
    <row r="77" spans="1:5" x14ac:dyDescent="0.25">
      <c r="A77" s="1">
        <f>21216</f>
        <v>21216</v>
      </c>
      <c r="B77" s="1">
        <f t="shared" ref="B77:B85" si="6">0</f>
        <v>0</v>
      </c>
      <c r="C77" s="1">
        <f>11826</f>
        <v>11826</v>
      </c>
      <c r="D77" s="1">
        <f>41092</f>
        <v>41092</v>
      </c>
      <c r="E77" s="1">
        <f>40.12890625</f>
        <v>40.12890625</v>
      </c>
    </row>
    <row r="78" spans="1:5" x14ac:dyDescent="0.25">
      <c r="A78" s="1">
        <f>21489</f>
        <v>21489</v>
      </c>
      <c r="B78" s="1">
        <f t="shared" si="6"/>
        <v>0</v>
      </c>
      <c r="C78" s="1">
        <f>11968</f>
        <v>11968</v>
      </c>
      <c r="D78" s="1">
        <f>41089</f>
        <v>41089</v>
      </c>
      <c r="E78" s="1">
        <f>40.1259765625</f>
        <v>40.1259765625</v>
      </c>
    </row>
    <row r="79" spans="1:5" x14ac:dyDescent="0.25">
      <c r="A79" s="1">
        <f>21759</f>
        <v>21759</v>
      </c>
      <c r="B79" s="1">
        <f t="shared" si="6"/>
        <v>0</v>
      </c>
      <c r="C79" s="1">
        <f>12101</f>
        <v>12101</v>
      </c>
      <c r="D79" s="1">
        <f>41089</f>
        <v>41089</v>
      </c>
      <c r="E79" s="1">
        <f>40.1259765625</f>
        <v>40.1259765625</v>
      </c>
    </row>
    <row r="80" spans="1:5" x14ac:dyDescent="0.25">
      <c r="A80" s="1">
        <f>22016</f>
        <v>22016</v>
      </c>
      <c r="B80" s="1">
        <f t="shared" si="6"/>
        <v>0</v>
      </c>
      <c r="C80" s="1">
        <f>12261</f>
        <v>12261</v>
      </c>
      <c r="D80" s="1">
        <f>41089</f>
        <v>41089</v>
      </c>
      <c r="E80" s="1">
        <f>40.1259765625</f>
        <v>40.1259765625</v>
      </c>
    </row>
    <row r="81" spans="1:5" x14ac:dyDescent="0.25">
      <c r="A81" s="1">
        <f>22290</f>
        <v>22290</v>
      </c>
      <c r="B81" s="1">
        <f t="shared" si="6"/>
        <v>0</v>
      </c>
      <c r="C81" s="1">
        <f>12394</f>
        <v>12394</v>
      </c>
      <c r="D81" s="1">
        <f>41089</f>
        <v>41089</v>
      </c>
      <c r="E81" s="1">
        <f>40.1259765625</f>
        <v>40.1259765625</v>
      </c>
    </row>
    <row r="82" spans="1:5" x14ac:dyDescent="0.25">
      <c r="A82" s="1">
        <f>22564</f>
        <v>22564</v>
      </c>
      <c r="B82" s="1">
        <f t="shared" si="6"/>
        <v>0</v>
      </c>
      <c r="C82" s="1">
        <f>12528</f>
        <v>12528</v>
      </c>
      <c r="D82" s="1">
        <f>41089</f>
        <v>41089</v>
      </c>
      <c r="E82" s="1">
        <f>40.1259765625</f>
        <v>40.1259765625</v>
      </c>
    </row>
    <row r="83" spans="1:5" x14ac:dyDescent="0.25">
      <c r="A83" s="1">
        <f>22851</f>
        <v>22851</v>
      </c>
      <c r="B83" s="1">
        <f t="shared" si="6"/>
        <v>0</v>
      </c>
      <c r="C83" s="1">
        <f>12671</f>
        <v>12671</v>
      </c>
      <c r="D83" s="1">
        <f>41093</f>
        <v>41093</v>
      </c>
      <c r="E83" s="1">
        <f>40.1298828125</f>
        <v>40.1298828125</v>
      </c>
    </row>
    <row r="84" spans="1:5" x14ac:dyDescent="0.25">
      <c r="A84" s="1">
        <f>23117</f>
        <v>23117</v>
      </c>
      <c r="B84" s="1">
        <f t="shared" si="6"/>
        <v>0</v>
      </c>
      <c r="C84" s="1">
        <f>12830</f>
        <v>12830</v>
      </c>
      <c r="D84" s="1">
        <f>41093</f>
        <v>41093</v>
      </c>
      <c r="E84" s="1">
        <f>40.1298828125</f>
        <v>40.1298828125</v>
      </c>
    </row>
    <row r="85" spans="1:5" x14ac:dyDescent="0.25">
      <c r="A85" s="1">
        <f>23384</f>
        <v>23384</v>
      </c>
      <c r="B85" s="1">
        <f t="shared" si="6"/>
        <v>0</v>
      </c>
      <c r="C85" s="1">
        <f>12964</f>
        <v>12964</v>
      </c>
      <c r="D85" s="1">
        <f>41093</f>
        <v>41093</v>
      </c>
      <c r="E85" s="1">
        <f>40.1298828125</f>
        <v>40.1298828125</v>
      </c>
    </row>
    <row r="86" spans="1:5" x14ac:dyDescent="0.25">
      <c r="A86" s="1">
        <f>23662</f>
        <v>23662</v>
      </c>
      <c r="B86" s="1">
        <f>21</f>
        <v>21</v>
      </c>
      <c r="C86" s="1">
        <f>13109</f>
        <v>13109</v>
      </c>
      <c r="D86" s="1">
        <f>41093</f>
        <v>41093</v>
      </c>
      <c r="E86" s="1">
        <f>40.1298828125</f>
        <v>40.1298828125</v>
      </c>
    </row>
    <row r="87" spans="1:5" x14ac:dyDescent="0.25">
      <c r="A87" s="1">
        <f>23917</f>
        <v>23917</v>
      </c>
      <c r="B87" s="1">
        <f t="shared" ref="B87:B96" si="7">0</f>
        <v>0</v>
      </c>
      <c r="C87" s="1">
        <f>13249</f>
        <v>13249</v>
      </c>
      <c r="D87" s="1">
        <f>41093</f>
        <v>41093</v>
      </c>
      <c r="E87" s="1">
        <f>40.1298828125</f>
        <v>40.1298828125</v>
      </c>
    </row>
    <row r="88" spans="1:5" x14ac:dyDescent="0.25">
      <c r="A88" s="1">
        <f>24179</f>
        <v>24179</v>
      </c>
      <c r="B88" s="1">
        <f t="shared" si="7"/>
        <v>0</v>
      </c>
      <c r="C88" s="1">
        <f>13389</f>
        <v>13389</v>
      </c>
      <c r="D88" s="1">
        <f>41096</f>
        <v>41096</v>
      </c>
      <c r="E88" s="1">
        <f>40.1328125</f>
        <v>40.1328125</v>
      </c>
    </row>
    <row r="89" spans="1:5" x14ac:dyDescent="0.25">
      <c r="A89" s="1">
        <f>24428</f>
        <v>24428</v>
      </c>
      <c r="B89" s="1">
        <f t="shared" si="7"/>
        <v>0</v>
      </c>
      <c r="C89" s="1">
        <f>13534</f>
        <v>13534</v>
      </c>
      <c r="D89" s="1">
        <f>41093</f>
        <v>41093</v>
      </c>
      <c r="E89" s="1">
        <f>40.1298828125</f>
        <v>40.1298828125</v>
      </c>
    </row>
    <row r="90" spans="1:5" x14ac:dyDescent="0.25">
      <c r="A90" s="1">
        <f>24693</f>
        <v>24693</v>
      </c>
      <c r="B90" s="1">
        <f t="shared" si="7"/>
        <v>0</v>
      </c>
      <c r="C90" s="1">
        <f>13668</f>
        <v>13668</v>
      </c>
      <c r="D90" s="1">
        <f>41096</f>
        <v>41096</v>
      </c>
      <c r="E90" s="1">
        <f>40.1328125</f>
        <v>40.1328125</v>
      </c>
    </row>
    <row r="91" spans="1:5" x14ac:dyDescent="0.25">
      <c r="A91" s="1">
        <f>24959</f>
        <v>24959</v>
      </c>
      <c r="B91" s="1">
        <f t="shared" si="7"/>
        <v>0</v>
      </c>
      <c r="C91" s="1">
        <f>13800</f>
        <v>13800</v>
      </c>
      <c r="D91" s="1">
        <f>41093</f>
        <v>41093</v>
      </c>
      <c r="E91" s="1">
        <f>40.1298828125</f>
        <v>40.1298828125</v>
      </c>
    </row>
    <row r="92" spans="1:5" x14ac:dyDescent="0.25">
      <c r="A92" s="1">
        <f>25226</f>
        <v>25226</v>
      </c>
      <c r="B92" s="1">
        <f t="shared" si="7"/>
        <v>0</v>
      </c>
      <c r="C92" s="1">
        <f>13940</f>
        <v>13940</v>
      </c>
      <c r="D92" s="1">
        <f>41096</f>
        <v>41096</v>
      </c>
      <c r="E92" s="1">
        <f>40.1328125</f>
        <v>40.1328125</v>
      </c>
    </row>
    <row r="93" spans="1:5" x14ac:dyDescent="0.25">
      <c r="A93" s="1">
        <f>25513</f>
        <v>25513</v>
      </c>
      <c r="B93" s="1">
        <f t="shared" si="7"/>
        <v>0</v>
      </c>
      <c r="C93" s="1">
        <f>14083</f>
        <v>14083</v>
      </c>
      <c r="D93" s="1">
        <f>41093</f>
        <v>41093</v>
      </c>
      <c r="E93" s="1">
        <f>40.1298828125</f>
        <v>40.1298828125</v>
      </c>
    </row>
    <row r="94" spans="1:5" x14ac:dyDescent="0.25">
      <c r="A94" s="1">
        <f>25788</f>
        <v>25788</v>
      </c>
      <c r="B94" s="1">
        <f t="shared" si="7"/>
        <v>0</v>
      </c>
      <c r="C94" s="1">
        <f>14230</f>
        <v>14230</v>
      </c>
      <c r="D94" s="1">
        <f>41093</f>
        <v>41093</v>
      </c>
      <c r="E94" s="1">
        <f>40.1298828125</f>
        <v>40.1298828125</v>
      </c>
    </row>
    <row r="95" spans="1:5" x14ac:dyDescent="0.25">
      <c r="A95" s="1">
        <f>26074</f>
        <v>26074</v>
      </c>
      <c r="B95" s="1">
        <f t="shared" si="7"/>
        <v>0</v>
      </c>
      <c r="C95" s="1">
        <f>14380</f>
        <v>14380</v>
      </c>
      <c r="D95" s="1">
        <f>41093</f>
        <v>41093</v>
      </c>
      <c r="E95" s="1">
        <f>40.1298828125</f>
        <v>40.1298828125</v>
      </c>
    </row>
    <row r="96" spans="1:5" x14ac:dyDescent="0.25">
      <c r="A96" s="1">
        <f>26364</f>
        <v>26364</v>
      </c>
      <c r="B96" s="1">
        <f t="shared" si="7"/>
        <v>0</v>
      </c>
      <c r="C96" s="1">
        <f>14525</f>
        <v>14525</v>
      </c>
      <c r="D96" s="1">
        <f>41093</f>
        <v>41093</v>
      </c>
      <c r="E96" s="1">
        <f>40.1298828125</f>
        <v>40.1298828125</v>
      </c>
    </row>
    <row r="97" spans="1:5" x14ac:dyDescent="0.25">
      <c r="A97" s="1">
        <f>26646</f>
        <v>26646</v>
      </c>
      <c r="B97" s="1">
        <f>20</f>
        <v>20</v>
      </c>
      <c r="C97" s="1">
        <f>14682</f>
        <v>14682</v>
      </c>
      <c r="D97" s="1">
        <f>41229</f>
        <v>41229</v>
      </c>
      <c r="E97" s="1">
        <f>40.2626953125</f>
        <v>40.2626953125</v>
      </c>
    </row>
    <row r="98" spans="1:5" x14ac:dyDescent="0.25">
      <c r="A98" s="1">
        <f>26920</f>
        <v>26920</v>
      </c>
      <c r="B98" s="1">
        <f t="shared" ref="B98:B107" si="8">0</f>
        <v>0</v>
      </c>
      <c r="C98" s="1">
        <f>14833</f>
        <v>14833</v>
      </c>
      <c r="D98" s="1">
        <f>41377</f>
        <v>41377</v>
      </c>
      <c r="E98" s="1">
        <f>40.4072265625</f>
        <v>40.4072265625</v>
      </c>
    </row>
    <row r="99" spans="1:5" x14ac:dyDescent="0.25">
      <c r="A99" s="1">
        <f>27182</f>
        <v>27182</v>
      </c>
      <c r="B99" s="1">
        <f t="shared" si="8"/>
        <v>0</v>
      </c>
      <c r="C99" s="1">
        <f>14973</f>
        <v>14973</v>
      </c>
      <c r="D99" s="1">
        <f>41881</f>
        <v>41881</v>
      </c>
      <c r="E99" s="1">
        <f>40.8994140625</f>
        <v>40.8994140625</v>
      </c>
    </row>
    <row r="100" spans="1:5" x14ac:dyDescent="0.25">
      <c r="A100" s="1">
        <f>27442</f>
        <v>27442</v>
      </c>
      <c r="B100" s="1">
        <f t="shared" si="8"/>
        <v>0</v>
      </c>
      <c r="C100" s="1">
        <f>15125</f>
        <v>15125</v>
      </c>
      <c r="D100" s="1">
        <f>41809</f>
        <v>41809</v>
      </c>
      <c r="E100" s="1">
        <f>40.8291015625</f>
        <v>40.8291015625</v>
      </c>
    </row>
    <row r="101" spans="1:5" x14ac:dyDescent="0.25">
      <c r="A101" s="1">
        <f>27750</f>
        <v>27750</v>
      </c>
      <c r="B101" s="1">
        <f t="shared" si="8"/>
        <v>0</v>
      </c>
      <c r="C101" s="1">
        <f>15255</f>
        <v>15255</v>
      </c>
      <c r="D101" s="1">
        <f t="shared" ref="D101:D118" si="9">41337</f>
        <v>41337</v>
      </c>
      <c r="E101" s="1">
        <f t="shared" ref="E101:E118" si="10">40.3681640625</f>
        <v>40.3681640625</v>
      </c>
    </row>
    <row r="102" spans="1:5" x14ac:dyDescent="0.25">
      <c r="A102" s="1">
        <f>28000</f>
        <v>28000</v>
      </c>
      <c r="B102" s="1">
        <f t="shared" si="8"/>
        <v>0</v>
      </c>
      <c r="C102" s="1">
        <f>15378</f>
        <v>15378</v>
      </c>
      <c r="D102" s="1">
        <f t="shared" si="9"/>
        <v>41337</v>
      </c>
      <c r="E102" s="1">
        <f t="shared" si="10"/>
        <v>40.3681640625</v>
      </c>
    </row>
    <row r="103" spans="1:5" x14ac:dyDescent="0.25">
      <c r="A103" s="1">
        <f>28259</f>
        <v>28259</v>
      </c>
      <c r="B103" s="1">
        <f t="shared" si="8"/>
        <v>0</v>
      </c>
      <c r="C103" s="1">
        <f>15511</f>
        <v>15511</v>
      </c>
      <c r="D103" s="1">
        <f t="shared" si="9"/>
        <v>41337</v>
      </c>
      <c r="E103" s="1">
        <f t="shared" si="10"/>
        <v>40.3681640625</v>
      </c>
    </row>
    <row r="104" spans="1:5" x14ac:dyDescent="0.25">
      <c r="A104" s="1">
        <f>28533</f>
        <v>28533</v>
      </c>
      <c r="B104" s="1">
        <f t="shared" si="8"/>
        <v>0</v>
      </c>
      <c r="C104" s="1">
        <f>15645</f>
        <v>15645</v>
      </c>
      <c r="D104" s="1">
        <f t="shared" si="9"/>
        <v>41337</v>
      </c>
      <c r="E104" s="1">
        <f t="shared" si="10"/>
        <v>40.3681640625</v>
      </c>
    </row>
    <row r="105" spans="1:5" x14ac:dyDescent="0.25">
      <c r="A105" s="1">
        <f>28799</f>
        <v>28799</v>
      </c>
      <c r="B105" s="1">
        <f t="shared" si="8"/>
        <v>0</v>
      </c>
      <c r="C105" s="1">
        <f>15778</f>
        <v>15778</v>
      </c>
      <c r="D105" s="1">
        <f t="shared" si="9"/>
        <v>41337</v>
      </c>
      <c r="E105" s="1">
        <f t="shared" si="10"/>
        <v>40.3681640625</v>
      </c>
    </row>
    <row r="106" spans="1:5" x14ac:dyDescent="0.25">
      <c r="A106" s="1">
        <f>29086</f>
        <v>29086</v>
      </c>
      <c r="B106" s="1">
        <f t="shared" si="8"/>
        <v>0</v>
      </c>
      <c r="C106" s="1">
        <f>15912</f>
        <v>15912</v>
      </c>
      <c r="D106" s="1">
        <f t="shared" si="9"/>
        <v>41337</v>
      </c>
      <c r="E106" s="1">
        <f t="shared" si="10"/>
        <v>40.3681640625</v>
      </c>
    </row>
    <row r="107" spans="1:5" x14ac:dyDescent="0.25">
      <c r="A107" s="1">
        <f>29380</f>
        <v>29380</v>
      </c>
      <c r="B107" s="1">
        <f t="shared" si="8"/>
        <v>0</v>
      </c>
      <c r="C107" s="1">
        <f>16052</f>
        <v>16052</v>
      </c>
      <c r="D107" s="1">
        <f t="shared" si="9"/>
        <v>41337</v>
      </c>
      <c r="E107" s="1">
        <f t="shared" si="10"/>
        <v>40.3681640625</v>
      </c>
    </row>
    <row r="108" spans="1:5" x14ac:dyDescent="0.25">
      <c r="A108" s="1">
        <f>29659</f>
        <v>29659</v>
      </c>
      <c r="B108" s="1">
        <f>14</f>
        <v>14</v>
      </c>
      <c r="C108" s="1">
        <f>16182</f>
        <v>16182</v>
      </c>
      <c r="D108" s="1">
        <f t="shared" si="9"/>
        <v>41337</v>
      </c>
      <c r="E108" s="1">
        <f t="shared" si="10"/>
        <v>40.3681640625</v>
      </c>
    </row>
    <row r="109" spans="1:5" x14ac:dyDescent="0.25">
      <c r="A109" s="1">
        <f>29927</f>
        <v>29927</v>
      </c>
      <c r="B109" s="1">
        <f t="shared" ref="B109:B117" si="11">0</f>
        <v>0</v>
      </c>
      <c r="C109" s="1">
        <f>16317</f>
        <v>16317</v>
      </c>
      <c r="D109" s="1">
        <f t="shared" si="9"/>
        <v>41337</v>
      </c>
      <c r="E109" s="1">
        <f t="shared" si="10"/>
        <v>40.3681640625</v>
      </c>
    </row>
    <row r="110" spans="1:5" x14ac:dyDescent="0.25">
      <c r="A110" s="1">
        <f>30190</f>
        <v>30190</v>
      </c>
      <c r="B110" s="1">
        <f t="shared" si="11"/>
        <v>0</v>
      </c>
      <c r="C110" s="1">
        <f>16453</f>
        <v>16453</v>
      </c>
      <c r="D110" s="1">
        <f t="shared" si="9"/>
        <v>41337</v>
      </c>
      <c r="E110" s="1">
        <f t="shared" si="10"/>
        <v>40.3681640625</v>
      </c>
    </row>
    <row r="111" spans="1:5" x14ac:dyDescent="0.25">
      <c r="A111" s="1">
        <f>30470</f>
        <v>30470</v>
      </c>
      <c r="B111" s="1">
        <f t="shared" si="11"/>
        <v>0</v>
      </c>
      <c r="C111" s="1">
        <f>16590</f>
        <v>16590</v>
      </c>
      <c r="D111" s="1">
        <f t="shared" si="9"/>
        <v>41337</v>
      </c>
      <c r="E111" s="1">
        <f t="shared" si="10"/>
        <v>40.3681640625</v>
      </c>
    </row>
    <row r="112" spans="1:5" x14ac:dyDescent="0.25">
      <c r="A112" s="1">
        <f>30775</f>
        <v>30775</v>
      </c>
      <c r="B112" s="1">
        <f t="shared" si="11"/>
        <v>0</v>
      </c>
      <c r="C112" s="1">
        <f>16744</f>
        <v>16744</v>
      </c>
      <c r="D112" s="1">
        <f t="shared" si="9"/>
        <v>41337</v>
      </c>
      <c r="E112" s="1">
        <f t="shared" si="10"/>
        <v>40.3681640625</v>
      </c>
    </row>
    <row r="113" spans="1:5" x14ac:dyDescent="0.25">
      <c r="A113" s="1">
        <f>31080</f>
        <v>31080</v>
      </c>
      <c r="B113" s="1">
        <f t="shared" si="11"/>
        <v>0</v>
      </c>
      <c r="C113" s="1">
        <f>16880</f>
        <v>16880</v>
      </c>
      <c r="D113" s="1">
        <f t="shared" si="9"/>
        <v>41337</v>
      </c>
      <c r="E113" s="1">
        <f t="shared" si="10"/>
        <v>40.3681640625</v>
      </c>
    </row>
    <row r="114" spans="1:5" x14ac:dyDescent="0.25">
      <c r="A114" s="1">
        <f>31386</f>
        <v>31386</v>
      </c>
      <c r="B114" s="1">
        <f t="shared" si="11"/>
        <v>0</v>
      </c>
      <c r="C114" s="1">
        <f>17018</f>
        <v>17018</v>
      </c>
      <c r="D114" s="1">
        <f t="shared" si="9"/>
        <v>41337</v>
      </c>
      <c r="E114" s="1">
        <f t="shared" si="10"/>
        <v>40.3681640625</v>
      </c>
    </row>
    <row r="115" spans="1:5" x14ac:dyDescent="0.25">
      <c r="A115" s="1">
        <f>31695</f>
        <v>31695</v>
      </c>
      <c r="B115" s="1">
        <f t="shared" si="11"/>
        <v>0</v>
      </c>
      <c r="C115" s="1">
        <f>17152</f>
        <v>17152</v>
      </c>
      <c r="D115" s="1">
        <f t="shared" si="9"/>
        <v>41337</v>
      </c>
      <c r="E115" s="1">
        <f t="shared" si="10"/>
        <v>40.3681640625</v>
      </c>
    </row>
    <row r="116" spans="1:5" x14ac:dyDescent="0.25">
      <c r="A116" s="1">
        <f>31996</f>
        <v>31996</v>
      </c>
      <c r="B116" s="1">
        <f t="shared" si="11"/>
        <v>0</v>
      </c>
      <c r="C116" s="1">
        <f>17305</f>
        <v>17305</v>
      </c>
      <c r="D116" s="1">
        <f t="shared" si="9"/>
        <v>41337</v>
      </c>
      <c r="E116" s="1">
        <f t="shared" si="10"/>
        <v>40.3681640625</v>
      </c>
    </row>
    <row r="117" spans="1:5" x14ac:dyDescent="0.25">
      <c r="A117" s="1">
        <f>32297</f>
        <v>32297</v>
      </c>
      <c r="B117" s="1">
        <f t="shared" si="11"/>
        <v>0</v>
      </c>
      <c r="C117" s="1">
        <f>17457</f>
        <v>17457</v>
      </c>
      <c r="D117" s="1">
        <f t="shared" si="9"/>
        <v>41337</v>
      </c>
      <c r="E117" s="1">
        <f t="shared" si="10"/>
        <v>40.3681640625</v>
      </c>
    </row>
    <row r="118" spans="1:5" x14ac:dyDescent="0.25">
      <c r="A118" s="1">
        <f>32597</f>
        <v>32597</v>
      </c>
      <c r="B118" s="1">
        <f>3</f>
        <v>3</v>
      </c>
      <c r="C118" s="1">
        <f>17620</f>
        <v>17620</v>
      </c>
      <c r="D118" s="1">
        <f t="shared" si="9"/>
        <v>41337</v>
      </c>
      <c r="E118" s="1">
        <f t="shared" si="10"/>
        <v>40.3681640625</v>
      </c>
    </row>
    <row r="119" spans="1:5" x14ac:dyDescent="0.25">
      <c r="A119" s="1">
        <f>32871</f>
        <v>32871</v>
      </c>
      <c r="B119" s="1">
        <f>0</f>
        <v>0</v>
      </c>
      <c r="C119" s="1">
        <f>17762</f>
        <v>17762</v>
      </c>
      <c r="D119" s="1">
        <f>41471</f>
        <v>41471</v>
      </c>
      <c r="E119" s="1">
        <f>40.4990234375</f>
        <v>40.4990234375</v>
      </c>
    </row>
    <row r="120" spans="1:5" x14ac:dyDescent="0.25">
      <c r="A120" s="1">
        <f>33141</f>
        <v>33141</v>
      </c>
      <c r="B120" s="1">
        <f>0</f>
        <v>0</v>
      </c>
      <c r="C120" s="1">
        <f>17922</f>
        <v>17922</v>
      </c>
      <c r="D120" s="1">
        <f>41472</f>
        <v>41472</v>
      </c>
      <c r="E120" s="1">
        <f>40.5</f>
        <v>40.5</v>
      </c>
    </row>
    <row r="121" spans="1:5" x14ac:dyDescent="0.25">
      <c r="A121" s="1">
        <f>33414</f>
        <v>33414</v>
      </c>
      <c r="B121" s="1">
        <f>0</f>
        <v>0</v>
      </c>
      <c r="C121" s="1">
        <f>18062</f>
        <v>18062</v>
      </c>
      <c r="D121" s="1">
        <f>41473</f>
        <v>41473</v>
      </c>
      <c r="E121" s="1">
        <f>40.5009765625</f>
        <v>40.5009765625</v>
      </c>
    </row>
    <row r="122" spans="1:5" x14ac:dyDescent="0.25">
      <c r="A122" s="1">
        <f>33683</f>
        <v>33683</v>
      </c>
      <c r="B122" s="1">
        <f>0</f>
        <v>0</v>
      </c>
      <c r="C122" s="1">
        <f>18196</f>
        <v>18196</v>
      </c>
      <c r="D122" s="1">
        <f t="shared" ref="D122:D138" si="12">41472</f>
        <v>41472</v>
      </c>
      <c r="E122" s="1">
        <f t="shared" ref="E122:E138" si="13">40.5</f>
        <v>40.5</v>
      </c>
    </row>
    <row r="123" spans="1:5" x14ac:dyDescent="0.25">
      <c r="A123" s="1">
        <f>33940</f>
        <v>33940</v>
      </c>
      <c r="B123" s="1">
        <f>0</f>
        <v>0</v>
      </c>
      <c r="C123" s="1">
        <f>18334</f>
        <v>18334</v>
      </c>
      <c r="D123" s="1">
        <f t="shared" si="12"/>
        <v>41472</v>
      </c>
      <c r="E123" s="1">
        <f t="shared" si="13"/>
        <v>40.5</v>
      </c>
    </row>
    <row r="124" spans="1:5" x14ac:dyDescent="0.25">
      <c r="A124" s="1">
        <f>34200</f>
        <v>34200</v>
      </c>
      <c r="B124" s="1">
        <f>0</f>
        <v>0</v>
      </c>
      <c r="C124" s="1">
        <f>18466</f>
        <v>18466</v>
      </c>
      <c r="D124" s="1">
        <f t="shared" si="12"/>
        <v>41472</v>
      </c>
      <c r="E124" s="1">
        <f t="shared" si="13"/>
        <v>40.5</v>
      </c>
    </row>
    <row r="125" spans="1:5" x14ac:dyDescent="0.25">
      <c r="A125" s="1">
        <f>34454</f>
        <v>34454</v>
      </c>
      <c r="B125" s="1">
        <f>0</f>
        <v>0</v>
      </c>
      <c r="C125" s="1">
        <f>18601</f>
        <v>18601</v>
      </c>
      <c r="D125" s="1">
        <f t="shared" si="12"/>
        <v>41472</v>
      </c>
      <c r="E125" s="1">
        <f t="shared" si="13"/>
        <v>40.5</v>
      </c>
    </row>
    <row r="126" spans="1:5" x14ac:dyDescent="0.25">
      <c r="A126" s="1">
        <f>34719</f>
        <v>34719</v>
      </c>
      <c r="B126" s="1">
        <f>8</f>
        <v>8</v>
      </c>
      <c r="C126" s="1">
        <f>18746</f>
        <v>18746</v>
      </c>
      <c r="D126" s="1">
        <f t="shared" si="12"/>
        <v>41472</v>
      </c>
      <c r="E126" s="1">
        <f t="shared" si="13"/>
        <v>40.5</v>
      </c>
    </row>
    <row r="127" spans="1:5" x14ac:dyDescent="0.25">
      <c r="A127" s="1">
        <f>34982</f>
        <v>34982</v>
      </c>
      <c r="B127" s="1">
        <f>0</f>
        <v>0</v>
      </c>
      <c r="C127" s="1">
        <f>18908</f>
        <v>18908</v>
      </c>
      <c r="D127" s="1">
        <f t="shared" si="12"/>
        <v>41472</v>
      </c>
      <c r="E127" s="1">
        <f t="shared" si="13"/>
        <v>40.5</v>
      </c>
    </row>
    <row r="128" spans="1:5" x14ac:dyDescent="0.25">
      <c r="C128" s="1">
        <f>19044</f>
        <v>19044</v>
      </c>
      <c r="D128" s="1">
        <f t="shared" si="12"/>
        <v>41472</v>
      </c>
      <c r="E128" s="1">
        <f t="shared" si="13"/>
        <v>40.5</v>
      </c>
    </row>
    <row r="129" spans="3:5" x14ac:dyDescent="0.25">
      <c r="C129" s="1">
        <f>19175</f>
        <v>19175</v>
      </c>
      <c r="D129" s="1">
        <f t="shared" si="12"/>
        <v>41472</v>
      </c>
      <c r="E129" s="1">
        <f t="shared" si="13"/>
        <v>40.5</v>
      </c>
    </row>
    <row r="130" spans="3:5" x14ac:dyDescent="0.25">
      <c r="C130" s="1">
        <f>19308</f>
        <v>19308</v>
      </c>
      <c r="D130" s="1">
        <f t="shared" si="12"/>
        <v>41472</v>
      </c>
      <c r="E130" s="1">
        <f t="shared" si="13"/>
        <v>40.5</v>
      </c>
    </row>
    <row r="131" spans="3:5" x14ac:dyDescent="0.25">
      <c r="C131" s="1">
        <f>19454</f>
        <v>19454</v>
      </c>
      <c r="D131" s="1">
        <f t="shared" si="12"/>
        <v>41472</v>
      </c>
      <c r="E131" s="1">
        <f t="shared" si="13"/>
        <v>40.5</v>
      </c>
    </row>
    <row r="132" spans="3:5" x14ac:dyDescent="0.25">
      <c r="C132" s="1">
        <f>19600</f>
        <v>19600</v>
      </c>
      <c r="D132" s="1">
        <f t="shared" si="12"/>
        <v>41472</v>
      </c>
      <c r="E132" s="1">
        <f t="shared" si="13"/>
        <v>40.5</v>
      </c>
    </row>
    <row r="133" spans="3:5" x14ac:dyDescent="0.25">
      <c r="C133" s="1">
        <f>19737</f>
        <v>19737</v>
      </c>
      <c r="D133" s="1">
        <f t="shared" si="12"/>
        <v>41472</v>
      </c>
      <c r="E133" s="1">
        <f t="shared" si="13"/>
        <v>40.5</v>
      </c>
    </row>
    <row r="134" spans="3:5" x14ac:dyDescent="0.25">
      <c r="C134" s="1">
        <f>19872</f>
        <v>19872</v>
      </c>
      <c r="D134" s="1">
        <f t="shared" si="12"/>
        <v>41472</v>
      </c>
      <c r="E134" s="1">
        <f t="shared" si="13"/>
        <v>40.5</v>
      </c>
    </row>
    <row r="135" spans="3:5" x14ac:dyDescent="0.25">
      <c r="C135" s="1">
        <f>20006</f>
        <v>20006</v>
      </c>
      <c r="D135" s="1">
        <f t="shared" si="12"/>
        <v>41472</v>
      </c>
      <c r="E135" s="1">
        <f t="shared" si="13"/>
        <v>40.5</v>
      </c>
    </row>
    <row r="136" spans="3:5" x14ac:dyDescent="0.25">
      <c r="C136" s="1">
        <f>20152</f>
        <v>20152</v>
      </c>
      <c r="D136" s="1">
        <f t="shared" si="12"/>
        <v>41472</v>
      </c>
      <c r="E136" s="1">
        <f t="shared" si="13"/>
        <v>40.5</v>
      </c>
    </row>
    <row r="137" spans="3:5" x14ac:dyDescent="0.25">
      <c r="C137" s="1">
        <f>20284</f>
        <v>20284</v>
      </c>
      <c r="D137" s="1">
        <f t="shared" si="12"/>
        <v>41472</v>
      </c>
      <c r="E137" s="1">
        <f t="shared" si="13"/>
        <v>40.5</v>
      </c>
    </row>
    <row r="138" spans="3:5" x14ac:dyDescent="0.25">
      <c r="C138" s="1">
        <f>20424</f>
        <v>20424</v>
      </c>
      <c r="D138" s="1">
        <f t="shared" si="12"/>
        <v>41472</v>
      </c>
      <c r="E138" s="1">
        <f t="shared" si="13"/>
        <v>40.5</v>
      </c>
    </row>
    <row r="139" spans="3:5" x14ac:dyDescent="0.25">
      <c r="C139" s="1">
        <f>20570</f>
        <v>20570</v>
      </c>
      <c r="D139" s="1">
        <f>41484</f>
        <v>41484</v>
      </c>
      <c r="E139" s="1">
        <f>40.51171875</f>
        <v>40.51171875</v>
      </c>
    </row>
    <row r="140" spans="3:5" x14ac:dyDescent="0.25">
      <c r="C140" s="1">
        <f>20770</f>
        <v>20770</v>
      </c>
      <c r="D140" s="1">
        <f>41944</f>
        <v>41944</v>
      </c>
      <c r="E140" s="1">
        <f>40.9609375</f>
        <v>40.9609375</v>
      </c>
    </row>
    <row r="141" spans="3:5" x14ac:dyDescent="0.25">
      <c r="C141" s="1">
        <f>20919</f>
        <v>20919</v>
      </c>
      <c r="D141" s="1">
        <f>42036</f>
        <v>42036</v>
      </c>
      <c r="E141" s="1">
        <f>41.05078125</f>
        <v>41.05078125</v>
      </c>
    </row>
    <row r="142" spans="3:5" x14ac:dyDescent="0.25">
      <c r="C142" s="1">
        <f>21054</f>
        <v>21054</v>
      </c>
      <c r="D142" s="1">
        <f>42038</f>
        <v>42038</v>
      </c>
      <c r="E142" s="1">
        <f>41.052734375</f>
        <v>41.052734375</v>
      </c>
    </row>
    <row r="143" spans="3:5" x14ac:dyDescent="0.25">
      <c r="C143" s="1">
        <f>21195</f>
        <v>21195</v>
      </c>
      <c r="D143" s="1">
        <f>42036</f>
        <v>42036</v>
      </c>
      <c r="E143" s="1">
        <f>41.05078125</f>
        <v>41.05078125</v>
      </c>
    </row>
    <row r="144" spans="3:5" x14ac:dyDescent="0.25">
      <c r="C144" s="1">
        <f>21335</f>
        <v>21335</v>
      </c>
      <c r="D144" s="1">
        <f>42039</f>
        <v>42039</v>
      </c>
      <c r="E144" s="1">
        <f>41.0537109375</f>
        <v>41.0537109375</v>
      </c>
    </row>
    <row r="145" spans="3:5" x14ac:dyDescent="0.25">
      <c r="C145" s="1">
        <f>21466</f>
        <v>21466</v>
      </c>
      <c r="D145" s="1">
        <f>42036</f>
        <v>42036</v>
      </c>
      <c r="E145" s="1">
        <f>41.05078125</f>
        <v>41.05078125</v>
      </c>
    </row>
    <row r="146" spans="3:5" x14ac:dyDescent="0.25">
      <c r="C146" s="1">
        <f>21601</f>
        <v>21601</v>
      </c>
      <c r="D146" s="1">
        <f>42039</f>
        <v>42039</v>
      </c>
      <c r="E146" s="1">
        <f>41.0537109375</f>
        <v>41.0537109375</v>
      </c>
    </row>
    <row r="147" spans="3:5" x14ac:dyDescent="0.25">
      <c r="C147" s="1">
        <f>21734</f>
        <v>21734</v>
      </c>
      <c r="D147" s="1">
        <f>42036</f>
        <v>42036</v>
      </c>
      <c r="E147" s="1">
        <f>41.05078125</f>
        <v>41.05078125</v>
      </c>
    </row>
    <row r="148" spans="3:5" x14ac:dyDescent="0.25">
      <c r="C148" s="1">
        <f>21872</f>
        <v>21872</v>
      </c>
      <c r="D148" s="1">
        <f>42039</f>
        <v>42039</v>
      </c>
      <c r="E148" s="1">
        <f>41.0537109375</f>
        <v>41.0537109375</v>
      </c>
    </row>
    <row r="149" spans="3:5" x14ac:dyDescent="0.25">
      <c r="C149" s="1">
        <f>22003</f>
        <v>22003</v>
      </c>
      <c r="D149" s="1">
        <f>42036</f>
        <v>42036</v>
      </c>
      <c r="E149" s="1">
        <f>41.05078125</f>
        <v>41.05078125</v>
      </c>
    </row>
    <row r="150" spans="3:5" x14ac:dyDescent="0.25">
      <c r="C150" s="1">
        <f>22138</f>
        <v>22138</v>
      </c>
      <c r="D150" s="1">
        <f>42038</f>
        <v>42038</v>
      </c>
      <c r="E150" s="1">
        <f>41.052734375</f>
        <v>41.052734375</v>
      </c>
    </row>
    <row r="151" spans="3:5" x14ac:dyDescent="0.25">
      <c r="C151" s="1">
        <f>22278</f>
        <v>22278</v>
      </c>
      <c r="D151" s="1">
        <f>42036</f>
        <v>42036</v>
      </c>
      <c r="E151" s="1">
        <f>41.05078125</f>
        <v>41.05078125</v>
      </c>
    </row>
    <row r="152" spans="3:5" x14ac:dyDescent="0.25">
      <c r="C152" s="1">
        <f>22419</f>
        <v>22419</v>
      </c>
      <c r="D152" s="1">
        <f>42038</f>
        <v>42038</v>
      </c>
      <c r="E152" s="1">
        <f>41.052734375</f>
        <v>41.052734375</v>
      </c>
    </row>
    <row r="153" spans="3:5" x14ac:dyDescent="0.25">
      <c r="C153" s="1">
        <f>22562</f>
        <v>22562</v>
      </c>
      <c r="D153" s="1">
        <f>42036</f>
        <v>42036</v>
      </c>
      <c r="E153" s="1">
        <f>41.05078125</f>
        <v>41.05078125</v>
      </c>
    </row>
    <row r="154" spans="3:5" x14ac:dyDescent="0.25">
      <c r="C154" s="1">
        <f>22708</f>
        <v>22708</v>
      </c>
      <c r="D154" s="1">
        <f>42036</f>
        <v>42036</v>
      </c>
      <c r="E154" s="1">
        <f>41.05078125</f>
        <v>41.05078125</v>
      </c>
    </row>
    <row r="155" spans="3:5" x14ac:dyDescent="0.25">
      <c r="C155" s="1">
        <f>22839</f>
        <v>22839</v>
      </c>
      <c r="D155" s="1">
        <f>42036</f>
        <v>42036</v>
      </c>
      <c r="E155" s="1">
        <f>41.05078125</f>
        <v>41.05078125</v>
      </c>
    </row>
    <row r="156" spans="3:5" x14ac:dyDescent="0.25">
      <c r="C156" s="1">
        <f>22978</f>
        <v>22978</v>
      </c>
      <c r="D156" s="1">
        <f>42038</f>
        <v>42038</v>
      </c>
      <c r="E156" s="1">
        <f>41.052734375</f>
        <v>41.052734375</v>
      </c>
    </row>
    <row r="157" spans="3:5" x14ac:dyDescent="0.25">
      <c r="C157" s="1">
        <f>23114</f>
        <v>23114</v>
      </c>
      <c r="D157" s="1">
        <f>42036</f>
        <v>42036</v>
      </c>
      <c r="E157" s="1">
        <f>41.05078125</f>
        <v>41.05078125</v>
      </c>
    </row>
    <row r="158" spans="3:5" x14ac:dyDescent="0.25">
      <c r="C158" s="1">
        <f>23254</f>
        <v>23254</v>
      </c>
      <c r="D158" s="1">
        <f>42036</f>
        <v>42036</v>
      </c>
      <c r="E158" s="1">
        <f>41.05078125</f>
        <v>41.05078125</v>
      </c>
    </row>
    <row r="159" spans="3:5" x14ac:dyDescent="0.25">
      <c r="C159" s="1">
        <f>23400</f>
        <v>23400</v>
      </c>
      <c r="D159" s="1">
        <f>42036</f>
        <v>42036</v>
      </c>
      <c r="E159" s="1">
        <f>41.05078125</f>
        <v>41.05078125</v>
      </c>
    </row>
    <row r="160" spans="3:5" x14ac:dyDescent="0.25">
      <c r="C160" s="1">
        <f>23539</f>
        <v>23539</v>
      </c>
      <c r="D160" s="1">
        <f>42044</f>
        <v>42044</v>
      </c>
      <c r="E160" s="1">
        <f>41.05859375</f>
        <v>41.05859375</v>
      </c>
    </row>
    <row r="161" spans="3:5" x14ac:dyDescent="0.25">
      <c r="C161" s="1">
        <f>23704</f>
        <v>23704</v>
      </c>
      <c r="D161" s="1">
        <f>42204</f>
        <v>42204</v>
      </c>
      <c r="E161" s="1">
        <f>41.21484375</f>
        <v>41.21484375</v>
      </c>
    </row>
    <row r="162" spans="3:5" x14ac:dyDescent="0.25">
      <c r="C162" s="1">
        <f>23838</f>
        <v>23838</v>
      </c>
      <c r="D162" s="1">
        <f>42224</f>
        <v>42224</v>
      </c>
      <c r="E162" s="1">
        <f>41.234375</f>
        <v>41.234375</v>
      </c>
    </row>
    <row r="163" spans="3:5" x14ac:dyDescent="0.25">
      <c r="C163" s="1">
        <f>23990</f>
        <v>23990</v>
      </c>
      <c r="D163" s="1">
        <f>42226</f>
        <v>42226</v>
      </c>
      <c r="E163" s="1">
        <f>41.236328125</f>
        <v>41.236328125</v>
      </c>
    </row>
    <row r="164" spans="3:5" x14ac:dyDescent="0.25">
      <c r="C164" s="1">
        <f>24123</f>
        <v>24123</v>
      </c>
      <c r="D164" s="1">
        <f>42224</f>
        <v>42224</v>
      </c>
      <c r="E164" s="1">
        <f>41.234375</f>
        <v>41.234375</v>
      </c>
    </row>
    <row r="165" spans="3:5" x14ac:dyDescent="0.25">
      <c r="C165" s="1">
        <f>24267</f>
        <v>24267</v>
      </c>
      <c r="D165" s="1">
        <f>42227</f>
        <v>42227</v>
      </c>
      <c r="E165" s="1">
        <f>41.2373046875</f>
        <v>41.2373046875</v>
      </c>
    </row>
    <row r="166" spans="3:5" x14ac:dyDescent="0.25">
      <c r="C166" s="1">
        <f>24399</f>
        <v>24399</v>
      </c>
      <c r="D166" s="1">
        <f>42224</f>
        <v>42224</v>
      </c>
      <c r="E166" s="1">
        <f>41.234375</f>
        <v>41.234375</v>
      </c>
    </row>
    <row r="167" spans="3:5" x14ac:dyDescent="0.25">
      <c r="C167" s="1">
        <f>24546</f>
        <v>24546</v>
      </c>
      <c r="D167" s="1">
        <f>42227</f>
        <v>42227</v>
      </c>
      <c r="E167" s="1">
        <f>41.2373046875</f>
        <v>41.2373046875</v>
      </c>
    </row>
    <row r="168" spans="3:5" x14ac:dyDescent="0.25">
      <c r="C168" s="1">
        <f>24683</f>
        <v>24683</v>
      </c>
      <c r="D168" s="1">
        <f>42224</f>
        <v>42224</v>
      </c>
      <c r="E168" s="1">
        <f>41.234375</f>
        <v>41.234375</v>
      </c>
    </row>
    <row r="169" spans="3:5" x14ac:dyDescent="0.25">
      <c r="C169" s="1">
        <f>24816</f>
        <v>24816</v>
      </c>
      <c r="D169" s="1">
        <f>42224</f>
        <v>42224</v>
      </c>
      <c r="E169" s="1">
        <f>41.234375</f>
        <v>41.234375</v>
      </c>
    </row>
    <row r="170" spans="3:5" x14ac:dyDescent="0.25">
      <c r="C170" s="1">
        <f>24959</f>
        <v>24959</v>
      </c>
      <c r="D170" s="1">
        <f>42224</f>
        <v>42224</v>
      </c>
      <c r="E170" s="1">
        <f>41.234375</f>
        <v>41.234375</v>
      </c>
    </row>
    <row r="171" spans="3:5" x14ac:dyDescent="0.25">
      <c r="C171" s="1">
        <f>25090</f>
        <v>25090</v>
      </c>
      <c r="D171" s="1">
        <f>42225</f>
        <v>42225</v>
      </c>
      <c r="E171" s="1">
        <f>41.2353515625</f>
        <v>41.2353515625</v>
      </c>
    </row>
    <row r="172" spans="3:5" x14ac:dyDescent="0.25">
      <c r="C172" s="1">
        <f>25234</f>
        <v>25234</v>
      </c>
      <c r="D172" s="1">
        <f t="shared" ref="D172:D180" si="14">42224</f>
        <v>42224</v>
      </c>
      <c r="E172" s="1">
        <f t="shared" ref="E172:E180" si="15">41.234375</f>
        <v>41.234375</v>
      </c>
    </row>
    <row r="173" spans="3:5" x14ac:dyDescent="0.25">
      <c r="C173" s="1">
        <f>25383</f>
        <v>25383</v>
      </c>
      <c r="D173" s="1">
        <f t="shared" si="14"/>
        <v>42224</v>
      </c>
      <c r="E173" s="1">
        <f t="shared" si="15"/>
        <v>41.234375</v>
      </c>
    </row>
    <row r="174" spans="3:5" x14ac:dyDescent="0.25">
      <c r="C174" s="1">
        <f>25517</f>
        <v>25517</v>
      </c>
      <c r="D174" s="1">
        <f t="shared" si="14"/>
        <v>42224</v>
      </c>
      <c r="E174" s="1">
        <f t="shared" si="15"/>
        <v>41.234375</v>
      </c>
    </row>
    <row r="175" spans="3:5" x14ac:dyDescent="0.25">
      <c r="C175" s="1">
        <f>25652</f>
        <v>25652</v>
      </c>
      <c r="D175" s="1">
        <f t="shared" si="14"/>
        <v>42224</v>
      </c>
      <c r="E175" s="1">
        <f t="shared" si="15"/>
        <v>41.234375</v>
      </c>
    </row>
    <row r="176" spans="3:5" x14ac:dyDescent="0.25">
      <c r="C176" s="1">
        <f>25789</f>
        <v>25789</v>
      </c>
      <c r="D176" s="1">
        <f t="shared" si="14"/>
        <v>42224</v>
      </c>
      <c r="E176" s="1">
        <f t="shared" si="15"/>
        <v>41.234375</v>
      </c>
    </row>
    <row r="177" spans="3:5" x14ac:dyDescent="0.25">
      <c r="C177" s="1">
        <f>25931</f>
        <v>25931</v>
      </c>
      <c r="D177" s="1">
        <f t="shared" si="14"/>
        <v>42224</v>
      </c>
      <c r="E177" s="1">
        <f t="shared" si="15"/>
        <v>41.234375</v>
      </c>
    </row>
    <row r="178" spans="3:5" x14ac:dyDescent="0.25">
      <c r="C178" s="1">
        <f>26070</f>
        <v>26070</v>
      </c>
      <c r="D178" s="1">
        <f t="shared" si="14"/>
        <v>42224</v>
      </c>
      <c r="E178" s="1">
        <f t="shared" si="15"/>
        <v>41.234375</v>
      </c>
    </row>
    <row r="179" spans="3:5" x14ac:dyDescent="0.25">
      <c r="C179" s="1">
        <f>26211</f>
        <v>26211</v>
      </c>
      <c r="D179" s="1">
        <f t="shared" si="14"/>
        <v>42224</v>
      </c>
      <c r="E179" s="1">
        <f t="shared" si="15"/>
        <v>41.234375</v>
      </c>
    </row>
    <row r="180" spans="3:5" x14ac:dyDescent="0.25">
      <c r="C180" s="1">
        <f>26358</f>
        <v>26358</v>
      </c>
      <c r="D180" s="1">
        <f t="shared" si="14"/>
        <v>42224</v>
      </c>
      <c r="E180" s="1">
        <f t="shared" si="15"/>
        <v>41.234375</v>
      </c>
    </row>
    <row r="181" spans="3:5" x14ac:dyDescent="0.25">
      <c r="C181" s="1">
        <f>26509</f>
        <v>26509</v>
      </c>
      <c r="D181" s="1">
        <f>42236</f>
        <v>42236</v>
      </c>
      <c r="E181" s="1">
        <f>41.24609375</f>
        <v>41.24609375</v>
      </c>
    </row>
    <row r="182" spans="3:5" x14ac:dyDescent="0.25">
      <c r="C182" s="1">
        <f>26696</f>
        <v>26696</v>
      </c>
      <c r="D182" s="1">
        <f>42380</f>
        <v>42380</v>
      </c>
      <c r="E182" s="1">
        <f>41.38671875</f>
        <v>41.38671875</v>
      </c>
    </row>
    <row r="183" spans="3:5" x14ac:dyDescent="0.25">
      <c r="C183" s="1">
        <f>26825</f>
        <v>26825</v>
      </c>
      <c r="D183" s="1">
        <f t="shared" ref="D183:D191" si="16">42412</f>
        <v>42412</v>
      </c>
      <c r="E183" s="1">
        <f t="shared" ref="E183:E191" si="17">41.41796875</f>
        <v>41.41796875</v>
      </c>
    </row>
    <row r="184" spans="3:5" x14ac:dyDescent="0.25">
      <c r="C184" s="1">
        <f>26957</f>
        <v>26957</v>
      </c>
      <c r="D184" s="1">
        <f t="shared" si="16"/>
        <v>42412</v>
      </c>
      <c r="E184" s="1">
        <f t="shared" si="17"/>
        <v>41.41796875</v>
      </c>
    </row>
    <row r="185" spans="3:5" x14ac:dyDescent="0.25">
      <c r="C185" s="1">
        <f>27089</f>
        <v>27089</v>
      </c>
      <c r="D185" s="1">
        <f t="shared" si="16"/>
        <v>42412</v>
      </c>
      <c r="E185" s="1">
        <f t="shared" si="17"/>
        <v>41.41796875</v>
      </c>
    </row>
    <row r="186" spans="3:5" x14ac:dyDescent="0.25">
      <c r="C186" s="1">
        <f>27220</f>
        <v>27220</v>
      </c>
      <c r="D186" s="1">
        <f t="shared" si="16"/>
        <v>42412</v>
      </c>
      <c r="E186" s="1">
        <f t="shared" si="17"/>
        <v>41.41796875</v>
      </c>
    </row>
    <row r="187" spans="3:5" x14ac:dyDescent="0.25">
      <c r="C187" s="1">
        <f>27350</f>
        <v>27350</v>
      </c>
      <c r="D187" s="1">
        <f t="shared" si="16"/>
        <v>42412</v>
      </c>
      <c r="E187" s="1">
        <f t="shared" si="17"/>
        <v>41.41796875</v>
      </c>
    </row>
    <row r="188" spans="3:5" x14ac:dyDescent="0.25">
      <c r="C188" s="1">
        <f>27490</f>
        <v>27490</v>
      </c>
      <c r="D188" s="1">
        <f t="shared" si="16"/>
        <v>42412</v>
      </c>
      <c r="E188" s="1">
        <f t="shared" si="17"/>
        <v>41.41796875</v>
      </c>
    </row>
    <row r="189" spans="3:5" x14ac:dyDescent="0.25">
      <c r="C189" s="1">
        <f>27674</f>
        <v>27674</v>
      </c>
      <c r="D189" s="1">
        <f t="shared" si="16"/>
        <v>42412</v>
      </c>
      <c r="E189" s="1">
        <f t="shared" si="17"/>
        <v>41.41796875</v>
      </c>
    </row>
    <row r="190" spans="3:5" x14ac:dyDescent="0.25">
      <c r="C190" s="1">
        <f>27806</f>
        <v>27806</v>
      </c>
      <c r="D190" s="1">
        <f t="shared" si="16"/>
        <v>42412</v>
      </c>
      <c r="E190" s="1">
        <f t="shared" si="17"/>
        <v>41.41796875</v>
      </c>
    </row>
    <row r="191" spans="3:5" x14ac:dyDescent="0.25">
      <c r="C191" s="1">
        <f>27937</f>
        <v>27937</v>
      </c>
      <c r="D191" s="1">
        <f t="shared" si="16"/>
        <v>42412</v>
      </c>
      <c r="E191" s="1">
        <f t="shared" si="17"/>
        <v>41.41796875</v>
      </c>
    </row>
    <row r="192" spans="3:5" x14ac:dyDescent="0.25">
      <c r="C192" s="1">
        <f>28090</f>
        <v>28090</v>
      </c>
      <c r="D192" s="1">
        <f>42415</f>
        <v>42415</v>
      </c>
      <c r="E192" s="1">
        <f>41.4208984375</f>
        <v>41.4208984375</v>
      </c>
    </row>
    <row r="193" spans="3:5" x14ac:dyDescent="0.25">
      <c r="C193" s="1">
        <f>28221</f>
        <v>28221</v>
      </c>
      <c r="D193" s="1">
        <f>42412</f>
        <v>42412</v>
      </c>
      <c r="E193" s="1">
        <f>41.41796875</f>
        <v>41.41796875</v>
      </c>
    </row>
    <row r="194" spans="3:5" x14ac:dyDescent="0.25">
      <c r="C194" s="1">
        <f>28355</f>
        <v>28355</v>
      </c>
      <c r="D194" s="1">
        <f>42415</f>
        <v>42415</v>
      </c>
      <c r="E194" s="1">
        <f>41.4208984375</f>
        <v>41.4208984375</v>
      </c>
    </row>
    <row r="195" spans="3:5" x14ac:dyDescent="0.25">
      <c r="C195" s="1">
        <f>28498</f>
        <v>28498</v>
      </c>
      <c r="D195" s="1">
        <f>42412</f>
        <v>42412</v>
      </c>
      <c r="E195" s="1">
        <f>41.41796875</f>
        <v>41.41796875</v>
      </c>
    </row>
    <row r="196" spans="3:5" x14ac:dyDescent="0.25">
      <c r="C196" s="1">
        <f>28646</f>
        <v>28646</v>
      </c>
      <c r="D196" s="1">
        <f>42415</f>
        <v>42415</v>
      </c>
      <c r="E196" s="1">
        <f>41.4208984375</f>
        <v>41.4208984375</v>
      </c>
    </row>
    <row r="197" spans="3:5" x14ac:dyDescent="0.25">
      <c r="C197" s="1">
        <f>28786</f>
        <v>28786</v>
      </c>
      <c r="D197" s="1">
        <f>42412</f>
        <v>42412</v>
      </c>
      <c r="E197" s="1">
        <f>41.41796875</f>
        <v>41.41796875</v>
      </c>
    </row>
    <row r="198" spans="3:5" x14ac:dyDescent="0.25">
      <c r="C198" s="1">
        <f>28934</f>
        <v>28934</v>
      </c>
      <c r="D198" s="1">
        <f>42414</f>
        <v>42414</v>
      </c>
      <c r="E198" s="1">
        <f>41.419921875</f>
        <v>41.419921875</v>
      </c>
    </row>
    <row r="199" spans="3:5" x14ac:dyDescent="0.25">
      <c r="C199" s="1">
        <f>29086</f>
        <v>29086</v>
      </c>
      <c r="D199" s="1">
        <f>42412</f>
        <v>42412</v>
      </c>
      <c r="E199" s="1">
        <f>41.41796875</f>
        <v>41.41796875</v>
      </c>
    </row>
    <row r="200" spans="3:5" x14ac:dyDescent="0.25">
      <c r="C200" s="1">
        <f>29228</f>
        <v>29228</v>
      </c>
      <c r="D200" s="1">
        <f>42414</f>
        <v>42414</v>
      </c>
      <c r="E200" s="1">
        <f>41.419921875</f>
        <v>41.419921875</v>
      </c>
    </row>
    <row r="201" spans="3:5" x14ac:dyDescent="0.25">
      <c r="C201" s="1">
        <f>29374</f>
        <v>29374</v>
      </c>
      <c r="D201" s="1">
        <f>42412</f>
        <v>42412</v>
      </c>
      <c r="E201" s="1">
        <f>41.41796875</f>
        <v>41.41796875</v>
      </c>
    </row>
    <row r="202" spans="3:5" x14ac:dyDescent="0.25">
      <c r="C202" s="1">
        <f>29539</f>
        <v>29539</v>
      </c>
      <c r="D202" s="1">
        <f>42414</f>
        <v>42414</v>
      </c>
      <c r="E202" s="1">
        <f>41.419921875</f>
        <v>41.419921875</v>
      </c>
    </row>
    <row r="203" spans="3:5" x14ac:dyDescent="0.25">
      <c r="C203" s="1">
        <f>29763</f>
        <v>29763</v>
      </c>
      <c r="D203" s="1">
        <f>42476</f>
        <v>42476</v>
      </c>
      <c r="E203" s="1">
        <f>41.48046875</f>
        <v>41.48046875</v>
      </c>
    </row>
    <row r="204" spans="3:5" x14ac:dyDescent="0.25">
      <c r="C204" s="1">
        <f>29910</f>
        <v>29910</v>
      </c>
      <c r="D204" s="1">
        <f>42800</f>
        <v>42800</v>
      </c>
      <c r="E204" s="1">
        <f>41.796875</f>
        <v>41.796875</v>
      </c>
    </row>
    <row r="205" spans="3:5" x14ac:dyDescent="0.25">
      <c r="C205" s="1">
        <f>30049</f>
        <v>30049</v>
      </c>
      <c r="D205" s="1">
        <f>42803</f>
        <v>42803</v>
      </c>
      <c r="E205" s="1">
        <f>41.7998046875</f>
        <v>41.7998046875</v>
      </c>
    </row>
    <row r="206" spans="3:5" x14ac:dyDescent="0.25">
      <c r="C206" s="1">
        <f>30182</f>
        <v>30182</v>
      </c>
      <c r="D206" s="1">
        <f t="shared" ref="D206:D221" si="18">42800</f>
        <v>42800</v>
      </c>
      <c r="E206" s="1">
        <f t="shared" ref="E206:E221" si="19">41.796875</f>
        <v>41.796875</v>
      </c>
    </row>
    <row r="207" spans="3:5" x14ac:dyDescent="0.25">
      <c r="C207" s="1">
        <f>30320</f>
        <v>30320</v>
      </c>
      <c r="D207" s="1">
        <f t="shared" si="18"/>
        <v>42800</v>
      </c>
      <c r="E207" s="1">
        <f t="shared" si="19"/>
        <v>41.796875</v>
      </c>
    </row>
    <row r="208" spans="3:5" x14ac:dyDescent="0.25">
      <c r="C208" s="1">
        <f>30468</f>
        <v>30468</v>
      </c>
      <c r="D208" s="1">
        <f t="shared" si="18"/>
        <v>42800</v>
      </c>
      <c r="E208" s="1">
        <f t="shared" si="19"/>
        <v>41.796875</v>
      </c>
    </row>
    <row r="209" spans="3:5" x14ac:dyDescent="0.25">
      <c r="C209" s="1">
        <f>30617</f>
        <v>30617</v>
      </c>
      <c r="D209" s="1">
        <f t="shared" si="18"/>
        <v>42800</v>
      </c>
      <c r="E209" s="1">
        <f t="shared" si="19"/>
        <v>41.796875</v>
      </c>
    </row>
    <row r="210" spans="3:5" x14ac:dyDescent="0.25">
      <c r="C210" s="1">
        <f>30772</f>
        <v>30772</v>
      </c>
      <c r="D210" s="1">
        <f t="shared" si="18"/>
        <v>42800</v>
      </c>
      <c r="E210" s="1">
        <f t="shared" si="19"/>
        <v>41.796875</v>
      </c>
    </row>
    <row r="211" spans="3:5" x14ac:dyDescent="0.25">
      <c r="C211" s="1">
        <f>30935</f>
        <v>30935</v>
      </c>
      <c r="D211" s="1">
        <f t="shared" si="18"/>
        <v>42800</v>
      </c>
      <c r="E211" s="1">
        <f t="shared" si="19"/>
        <v>41.796875</v>
      </c>
    </row>
    <row r="212" spans="3:5" x14ac:dyDescent="0.25">
      <c r="C212" s="1">
        <f>31094</f>
        <v>31094</v>
      </c>
      <c r="D212" s="1">
        <f t="shared" si="18"/>
        <v>42800</v>
      </c>
      <c r="E212" s="1">
        <f t="shared" si="19"/>
        <v>41.796875</v>
      </c>
    </row>
    <row r="213" spans="3:5" x14ac:dyDescent="0.25">
      <c r="C213" s="1">
        <f>31258</f>
        <v>31258</v>
      </c>
      <c r="D213" s="1">
        <f t="shared" si="18"/>
        <v>42800</v>
      </c>
      <c r="E213" s="1">
        <f t="shared" si="19"/>
        <v>41.796875</v>
      </c>
    </row>
    <row r="214" spans="3:5" x14ac:dyDescent="0.25">
      <c r="C214" s="1">
        <f>31417</f>
        <v>31417</v>
      </c>
      <c r="D214" s="1">
        <f t="shared" si="18"/>
        <v>42800</v>
      </c>
      <c r="E214" s="1">
        <f t="shared" si="19"/>
        <v>41.796875</v>
      </c>
    </row>
    <row r="215" spans="3:5" x14ac:dyDescent="0.25">
      <c r="C215" s="1">
        <f>31576</f>
        <v>31576</v>
      </c>
      <c r="D215" s="1">
        <f t="shared" si="18"/>
        <v>42800</v>
      </c>
      <c r="E215" s="1">
        <f t="shared" si="19"/>
        <v>41.796875</v>
      </c>
    </row>
    <row r="216" spans="3:5" x14ac:dyDescent="0.25">
      <c r="C216" s="1">
        <f>31733</f>
        <v>31733</v>
      </c>
      <c r="D216" s="1">
        <f t="shared" si="18"/>
        <v>42800</v>
      </c>
      <c r="E216" s="1">
        <f t="shared" si="19"/>
        <v>41.796875</v>
      </c>
    </row>
    <row r="217" spans="3:5" x14ac:dyDescent="0.25">
      <c r="C217" s="1">
        <f>31880</f>
        <v>31880</v>
      </c>
      <c r="D217" s="1">
        <f t="shared" si="18"/>
        <v>42800</v>
      </c>
      <c r="E217" s="1">
        <f t="shared" si="19"/>
        <v>41.796875</v>
      </c>
    </row>
    <row r="218" spans="3:5" x14ac:dyDescent="0.25">
      <c r="C218" s="1">
        <f>32030</f>
        <v>32030</v>
      </c>
      <c r="D218" s="1">
        <f t="shared" si="18"/>
        <v>42800</v>
      </c>
      <c r="E218" s="1">
        <f t="shared" si="19"/>
        <v>41.796875</v>
      </c>
    </row>
    <row r="219" spans="3:5" x14ac:dyDescent="0.25">
      <c r="C219" s="1">
        <f>32176</f>
        <v>32176</v>
      </c>
      <c r="D219" s="1">
        <f t="shared" si="18"/>
        <v>42800</v>
      </c>
      <c r="E219" s="1">
        <f t="shared" si="19"/>
        <v>41.796875</v>
      </c>
    </row>
    <row r="220" spans="3:5" x14ac:dyDescent="0.25">
      <c r="C220" s="1">
        <f>32325</f>
        <v>32325</v>
      </c>
      <c r="D220" s="1">
        <f t="shared" si="18"/>
        <v>42800</v>
      </c>
      <c r="E220" s="1">
        <f t="shared" si="19"/>
        <v>41.796875</v>
      </c>
    </row>
    <row r="221" spans="3:5" x14ac:dyDescent="0.25">
      <c r="C221" s="1">
        <f>32476</f>
        <v>32476</v>
      </c>
      <c r="D221" s="1">
        <f t="shared" si="18"/>
        <v>42800</v>
      </c>
      <c r="E221" s="1">
        <f t="shared" si="19"/>
        <v>41.796875</v>
      </c>
    </row>
    <row r="222" spans="3:5" x14ac:dyDescent="0.25">
      <c r="C222" s="1">
        <f>32610</f>
        <v>32610</v>
      </c>
      <c r="D222" s="1">
        <f>42828</f>
        <v>42828</v>
      </c>
      <c r="E222" s="1">
        <f>41.82421875</f>
        <v>41.82421875</v>
      </c>
    </row>
    <row r="223" spans="3:5" x14ac:dyDescent="0.25">
      <c r="C223" s="1">
        <f>32761</f>
        <v>32761</v>
      </c>
      <c r="D223" s="1">
        <f t="shared" ref="D223:D235" si="20">42824</f>
        <v>42824</v>
      </c>
      <c r="E223" s="1">
        <f t="shared" ref="E223:E235" si="21">41.8203125</f>
        <v>41.8203125</v>
      </c>
    </row>
    <row r="224" spans="3:5" x14ac:dyDescent="0.25">
      <c r="C224" s="1">
        <f>32911</f>
        <v>32911</v>
      </c>
      <c r="D224" s="1">
        <f t="shared" si="20"/>
        <v>42824</v>
      </c>
      <c r="E224" s="1">
        <f t="shared" si="21"/>
        <v>41.8203125</v>
      </c>
    </row>
    <row r="225" spans="3:5" x14ac:dyDescent="0.25">
      <c r="C225" s="1">
        <f>33049</f>
        <v>33049</v>
      </c>
      <c r="D225" s="1">
        <f t="shared" si="20"/>
        <v>42824</v>
      </c>
      <c r="E225" s="1">
        <f t="shared" si="21"/>
        <v>41.8203125</v>
      </c>
    </row>
    <row r="226" spans="3:5" x14ac:dyDescent="0.25">
      <c r="C226" s="1">
        <f>33184</f>
        <v>33184</v>
      </c>
      <c r="D226" s="1">
        <f t="shared" si="20"/>
        <v>42824</v>
      </c>
      <c r="E226" s="1">
        <f t="shared" si="21"/>
        <v>41.8203125</v>
      </c>
    </row>
    <row r="227" spans="3:5" x14ac:dyDescent="0.25">
      <c r="C227" s="1">
        <f>33306</f>
        <v>33306</v>
      </c>
      <c r="D227" s="1">
        <f t="shared" si="20"/>
        <v>42824</v>
      </c>
      <c r="E227" s="1">
        <f t="shared" si="21"/>
        <v>41.8203125</v>
      </c>
    </row>
    <row r="228" spans="3:5" x14ac:dyDescent="0.25">
      <c r="C228" s="1">
        <f>33440</f>
        <v>33440</v>
      </c>
      <c r="D228" s="1">
        <f t="shared" si="20"/>
        <v>42824</v>
      </c>
      <c r="E228" s="1">
        <f t="shared" si="21"/>
        <v>41.8203125</v>
      </c>
    </row>
    <row r="229" spans="3:5" x14ac:dyDescent="0.25">
      <c r="C229" s="1">
        <f>33575</f>
        <v>33575</v>
      </c>
      <c r="D229" s="1">
        <f t="shared" si="20"/>
        <v>42824</v>
      </c>
      <c r="E229" s="1">
        <f t="shared" si="21"/>
        <v>41.8203125</v>
      </c>
    </row>
    <row r="230" spans="3:5" x14ac:dyDescent="0.25">
      <c r="C230" s="1">
        <f>33719</f>
        <v>33719</v>
      </c>
      <c r="D230" s="1">
        <f t="shared" si="20"/>
        <v>42824</v>
      </c>
      <c r="E230" s="1">
        <f t="shared" si="21"/>
        <v>41.8203125</v>
      </c>
    </row>
    <row r="231" spans="3:5" x14ac:dyDescent="0.25">
      <c r="C231" s="1">
        <f>33849</f>
        <v>33849</v>
      </c>
      <c r="D231" s="1">
        <f t="shared" si="20"/>
        <v>42824</v>
      </c>
      <c r="E231" s="1">
        <f t="shared" si="21"/>
        <v>41.8203125</v>
      </c>
    </row>
    <row r="232" spans="3:5" x14ac:dyDescent="0.25">
      <c r="C232" s="1">
        <f>33981</f>
        <v>33981</v>
      </c>
      <c r="D232" s="1">
        <f t="shared" si="20"/>
        <v>42824</v>
      </c>
      <c r="E232" s="1">
        <f t="shared" si="21"/>
        <v>41.8203125</v>
      </c>
    </row>
    <row r="233" spans="3:5" x14ac:dyDescent="0.25">
      <c r="C233" s="1">
        <f>34128</f>
        <v>34128</v>
      </c>
      <c r="D233" s="1">
        <f t="shared" si="20"/>
        <v>42824</v>
      </c>
      <c r="E233" s="1">
        <f t="shared" si="21"/>
        <v>41.8203125</v>
      </c>
    </row>
    <row r="234" spans="3:5" x14ac:dyDescent="0.25">
      <c r="C234" s="1">
        <f>34270</f>
        <v>34270</v>
      </c>
      <c r="D234" s="1">
        <f t="shared" si="20"/>
        <v>42824</v>
      </c>
      <c r="E234" s="1">
        <f t="shared" si="21"/>
        <v>41.8203125</v>
      </c>
    </row>
    <row r="235" spans="3:5" x14ac:dyDescent="0.25">
      <c r="C235" s="1">
        <f>34416</f>
        <v>34416</v>
      </c>
      <c r="D235" s="1">
        <f t="shared" si="20"/>
        <v>42824</v>
      </c>
      <c r="E235" s="1">
        <f t="shared" si="21"/>
        <v>41.8203125</v>
      </c>
    </row>
    <row r="236" spans="3:5" x14ac:dyDescent="0.25">
      <c r="C236" s="1">
        <f>34605</f>
        <v>34605</v>
      </c>
      <c r="D236" s="1">
        <f>42851</f>
        <v>42851</v>
      </c>
      <c r="E236" s="1">
        <f>41.8466796875</f>
        <v>41.8466796875</v>
      </c>
    </row>
    <row r="237" spans="3:5" x14ac:dyDescent="0.25">
      <c r="C237" s="1">
        <f>34736</f>
        <v>34736</v>
      </c>
      <c r="D237" s="1">
        <f>42848</f>
        <v>42848</v>
      </c>
      <c r="E237" s="1">
        <f>41.84375</f>
        <v>41.84375</v>
      </c>
    </row>
    <row r="238" spans="3:5" x14ac:dyDescent="0.25">
      <c r="C238" s="1">
        <f>34860</f>
        <v>34860</v>
      </c>
      <c r="D238" s="1">
        <f>42848</f>
        <v>42848</v>
      </c>
      <c r="E238" s="1">
        <f>41.84375</f>
        <v>41.84375</v>
      </c>
    </row>
    <row r="239" spans="3:5" x14ac:dyDescent="0.25">
      <c r="C239" s="1">
        <f>34988</f>
        <v>34988</v>
      </c>
      <c r="D239" s="1">
        <f>42848</f>
        <v>42848</v>
      </c>
      <c r="E239" s="1">
        <f>41.84375</f>
        <v>41.84375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2016-01-08T15:23:42Z</dcterms:modified>
</cp:coreProperties>
</file>