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6" rupBuild="14420"/>
  <workbookPr codeName="ThisWorkbook"/>
  <bookViews>
    <workbookView xWindow="0" yWindow="0" windowWidth="7476" windowHeight="4536" activeTab="1"/>
  </bookViews>
  <sheets>
    <sheet name="Grafiek" sheetId="1" r:id="rId1"/>
    <sheet name="Blad1" sheetId="2" r:id="rId2"/>
  </sheets>
  <calcPr calcId="114210"/>
</workbook>
</file>

<file path=xl/sharedStrings.xml><?xml version="1.0" encoding="utf-8"?>
<sst xmlns="http://schemas.openxmlformats.org/spreadsheetml/2006/main" count="52" uniqueCount="52">
  <si>
    <t>Tijdstip (copy)</t>
  </si>
  <si>
    <t>minuten (auto)</t>
  </si>
  <si>
    <t>Seconden (Auto)</t>
  </si>
  <si>
    <t>milliseconden (auto)</t>
  </si>
  <si>
    <t>TOTAL MILLIS (auto)</t>
  </si>
  <si>
    <t>TOTAL MILLIS VANAF 0 (auto)</t>
  </si>
  <si>
    <t>Raw Data Memory (Copy)</t>
  </si>
  <si>
    <t>Raw Data CPU (Copy)</t>
  </si>
  <si>
    <t>Memory in MB</t>
  </si>
  <si>
    <t>12-21-2015 19:03:43.946</t>
  </si>
  <si>
    <t>Max Memory Value:</t>
  </si>
  <si>
    <t>12-21-2015 19:03:44.851</t>
  </si>
  <si>
    <t>12-21-2015 19:03:45.889</t>
  </si>
  <si>
    <t>12-21-2015 19:03:46.883</t>
  </si>
  <si>
    <t>12-21-2015 19:03:47.901</t>
  </si>
  <si>
    <t>12-21-2015 19:03:48.890</t>
  </si>
  <si>
    <t>12-21-2015 19:03:49.861</t>
  </si>
  <si>
    <t>12-21-2015 19:03:50.872</t>
  </si>
  <si>
    <t>12-21-2015 19:03:51.862</t>
  </si>
  <si>
    <t>12-21-2015 19:03:52.891</t>
  </si>
  <si>
    <t>12-21-2015 19:03:53.872</t>
  </si>
  <si>
    <t>12-21-2015 19:03:54.861</t>
  </si>
  <si>
    <t>12-21-2015 19:03:55.872</t>
  </si>
  <si>
    <t>12-21-2015 19:03:56.858</t>
  </si>
  <si>
    <t>12-21-2015 19:03:57.867</t>
  </si>
  <si>
    <t>12-21-2015 19:03:58.857</t>
  </si>
  <si>
    <t>12-21-2015 19:03:59.865</t>
  </si>
  <si>
    <t>12-21-2015 19:04:00.862</t>
  </si>
  <si>
    <t>12-21-2015 19:04:01.866</t>
  </si>
  <si>
    <t>12-21-2015 19:04:02.930</t>
  </si>
  <si>
    <t>12-21-2015 19:04:03.882</t>
  </si>
  <si>
    <t>12-21-2015 19:04:04.858</t>
  </si>
  <si>
    <t>12-21-2015 19:04:05.870</t>
  </si>
  <si>
    <t>12-21-2015 19:04:06.869</t>
  </si>
  <si>
    <t>12-21-2015 19:04:07.891</t>
  </si>
  <si>
    <t>12-21-2015 19:04:08.882</t>
  </si>
  <si>
    <t>12-21-2015 19:04:09.882</t>
  </si>
  <si>
    <t>12-21-2015 19:04:10.881</t>
  </si>
  <si>
    <t>12-21-2015 19:04:11.895</t>
  </si>
  <si>
    <t>12-21-2015 19:04:12.882</t>
  </si>
  <si>
    <t>12-21-2015 19:04:13.900</t>
  </si>
  <si>
    <t>12-21-2015 19:04:14.921</t>
  </si>
  <si>
    <t>12-21-2015 19:04:15.901</t>
  </si>
  <si>
    <t>12-21-2015 19:04:16.912</t>
  </si>
  <si>
    <t>12-21-2015 19:04:17.926</t>
  </si>
  <si>
    <t>12-21-2015 19:04:18.901</t>
  </si>
  <si>
    <t>12-21-2015 19:04:19.900</t>
  </si>
  <si>
    <t>12-21-2015 19:04:20.892</t>
  </si>
  <si>
    <t>12-21-2015 19:04:21.882</t>
  </si>
  <si>
    <t>12-21-2015 19:04:22.917</t>
  </si>
  <si>
    <t>12-21-2015 19:04:23.901</t>
  </si>
  <si>
    <t>12-21-2015 19:04:24.903</t>
  </si>
  <si>
    <t>12-21-2015 19:04:25.899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</si>
</sst>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9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1"/>
      <color indexed="64"/>
      <name val="Calibri"/>
    </font>
    <font>
      <b/>
      <sz val="18"/>
      <color indexed="64"/>
      <name val="Calibri"/>
    </font>
    <font>
      <sz val="11"/>
      <color rgb="00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1"/>
      </patternFill>
    </fill>
    <fill>
      <patternFill patternType="solid">
        <fgColor rgb="FFFF0000"/>
        <bgColor indexed="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2" borderId="0" xfId="0" applyFont="1" applyFill="1" applyBorder="1"/>
    <xf numFmtId="0" fontId="5" fillId="3" borderId="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CPU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CPU Usage (%)</c:v>
          </c:tx>
          <c:xVal>
            <c:numRef>
              <c:f>Blad1!$F$2:$F$44</c:f>
              <c:numCache/>
            </c:numRef>
          </c:xVal>
          <c:yVal>
            <c:numRef>
              <c:f>Blad1!$H$2:$H$44</c:f>
              <c:numCache/>
            </c:numRef>
          </c:yVal>
          <c:smooth val="0"/>
        </c:ser>
        <c:axId val="1130250604"/>
        <c:axId val="1794314439"/>
      </c:scatterChart>
      <c:valAx>
        <c:axId val="1130250604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794314439"/>
        <c:crosses val="autoZero"/>
      </c:valAx>
      <c:valAx>
        <c:axId val="1794314439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CPU Usage (%)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130250604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chart>
    <c:title>
      <c:tx>
        <c:rich>
          <a:bodyPr anchor="ctr" rot="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  <a:r>
              <a:t>Xamarin MEM Usage</a:t>
            </a:r>
          </a:p>
        </c:rich>
      </c:tx>
      <c:layout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MEM Usage (Bytes)</c:v>
          </c:tx>
          <c:xVal>
            <c:numRef>
              <c:f>Blad1!$F$2:$F$44</c:f>
              <c:numCache/>
            </c:numRef>
          </c:xVal>
          <c:yVal>
            <c:numRef>
              <c:f>Blad1!$I$2:$I$44</c:f>
              <c:numCache/>
            </c:numRef>
          </c:yVal>
          <c:smooth val="0"/>
        </c:ser>
        <c:axId val="1257058590"/>
        <c:axId val="1278790934"/>
      </c:scatterChart>
      <c:valAx>
        <c:axId val="1257058590"/>
        <c:scaling>
          <c:orientation val="minMax"/>
        </c:scaling>
        <c:delete val="0"/>
        <c:axPos val="b"/>
        <c:title>
          <c:tx>
            <c:rich>
              <a:bodyPr anchor="ctr" rot="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Time (ms)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txPr>
          <a:bodyPr anchor="ctr" rot="-2700000"/>
          <a:lstStyle/>
          <a:p>
            <a:pPr algn="ctr">
              <a:defRPr b="1" sz="1800">
                <a:solidFill>
                  <a:srgbClr val="000000"/>
                </a:solidFill>
                <a:latin typeface="Calibri" charset="0"/>
                <a:ea typeface="Calibri" charset="0"/>
                <a:cs typeface="Calibri" charset="0"/>
              </a:defRPr>
            </a:pPr>
          </a:p>
        </c:txPr>
        <c:crossAx val="1278790934"/>
        <c:crosses val="autoZero"/>
      </c:valAx>
      <c:valAx>
        <c:axId val="1278790934"/>
        <c:scaling>
          <c:orientation val="minMax"/>
        </c:scaling>
        <c:delete val="0"/>
        <c:axPos val="l"/>
        <c:majorGridlines/>
        <c:title>
          <c:tx>
            <c:rich>
              <a:bodyPr anchor="ctr" rot="-5400000"/>
              <a:lstStyle/>
              <a:p>
                <a:pPr algn="ctr">
                  <a:defRPr b="1" sz="1800">
                    <a:solidFill>
                      <a:srgbClr val="000000"/>
                    </a:solidFill>
                    <a:latin typeface="Calibri" charset="0"/>
                    <a:ea typeface="Calibri" charset="0"/>
                    <a:cs typeface="Calibri" charset="0"/>
                  </a:defRPr>
                </a:pPr>
                <a:r>
                  <a:t>MEM Usage (Bytes)</a:t>
                </a:r>
              </a:p>
            </c:rich>
          </c:tx>
          <c:layout/>
          <c:spPr>
            <a:noFill/>
            <a:ln>
              <a:noFill/>
            </a:ln>
          </c:spPr>
        </c:title>
        <c:majorTickMark val="none"/>
        <c:tickLblPos val="nextTo"/>
        <c:crossAx val="1257058590"/>
        <c:crosses val="autoZero"/>
      </c:valAx>
      <c:spPr>
        <a:solidFill>
          <a:srgbClr val="C0C0C0">
            <a:alpha val="100000"/>
          </a:srgbClr>
        </a:solidFill>
        <a:ln w="9525">
          <a:solidFill>
            <a:srgbClr val="808080"/>
          </a:solidFill>
        </a:ln>
      </c:spPr>
    </c:plotArea>
    <c:legend>
      <c:legendPos val="r"/>
      <c:layout/>
    </c:legend>
    <c:plotVisOnly val="1"/>
    <c:dispBlanksAs val="gap"/>
  </c:chart>
  <c:spPr>
    <a:ln w="9525"/>
  </c:spPr>
  <c:txPr>
    <a:bodyPr anchor="ctr" rot="0"/>
    <a:lstStyle/>
    <a:p>
      <a:pPr algn="ctr">
        <a:defRPr b="0" sz="1100">
          <a:solidFill>
            <a:srgbClr val="000000"/>
          </a:solidFill>
          <a:latin typeface="Calibri" charset="0"/>
          <a:ea typeface="Calibri" charset="0"/>
          <a:cs typeface="Calibri" charset="0"/>
        </a:defRPr>
      </a:pPr>
    </a:p>
  </c:txPr>
  <c:printSettings>
    <c:pageMargins b="1.0" l="0.75" r="0.75" t="1.0" header="0.5" footer="0.5"/>
    <c:pageSetup paperSize="9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0</xdr:colOff>
      <xdr:row>20</xdr:row>
      <xdr:rowOff>0</xdr:rowOff>
    </xdr:to>
    <xdr:graphicFrame macro="">
      <xdr:nvGraphicFramePr>
        <xdr:cNvPr id="1" name="Chart 1" descr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23</xdr:col>
      <xdr:colOff>0</xdr:colOff>
      <xdr:row>44</xdr:row>
      <xdr:rowOff>0</xdr:rowOff>
    </xdr:to>
    <xdr:graphicFrame macro="">
      <xdr:nvGraphicFramePr>
        <xdr:cNvPr id="2" name="Chart 2" descr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/>
  <dimension ref="A1:Y46"/>
  <sheetViews>
    <sheetView topLeftCell="A1" workbookViewId="0"/>
  </sheetViews>
  <sheetFormatPr defaultColWidth="9.1484375" defaultRowHeight="12.75"/>
  <sheetData/>
  <sheetProtection/>
  <pageMargins left="0.75" right="0.75" top="1.0" bottom="1.0" header="0.5" footer="0.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/>
  <dimension ref="A1:M45"/>
  <sheetViews>
    <sheetView tabSelected="1" topLeftCell="A1" workbookViewId="0"/>
  </sheetViews>
  <sheetFormatPr defaultColWidth="9.1484375" defaultRowHeight="14.4"/>
  <cols>
    <col min="1" max="1" width="19.6640625" style="21" customWidth="1"/>
    <col min="2" max="2" width="5.6640625" style="21" customWidth="1"/>
    <col min="3" max="3" width="4.109375" style="21" customWidth="1"/>
    <col min="4" max="4" width="4.0" style="21" customWidth="1"/>
    <col min="5" max="5" width="18.6640625" style="21" customWidth="1"/>
    <col min="6" max="6" width="26.44140625" style="21" customWidth="1"/>
    <col min="7" max="7" width="23.5546875" style="21" customWidth="1"/>
    <col min="8" max="8" width="19.6640625" style="21" customWidth="1"/>
    <col min="11" max="11" width="18.6640625" style="21" customWidth="1"/>
    <col min="12" max="12" width="18.33203125" style="21" customWidth="1"/>
  </cols>
  <sheetData>
    <row r="1">
      <c r="A1" s="22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2" t="s">
        <v>6</v>
      </c>
      <c r="H1" s="22" t="s">
        <v>7</v>
      </c>
      <c r="I1" s="24" t="s">
        <v>8</v>
      </c>
    </row>
    <row r="2">
      <c r="A2" s="21" t="s">
        <v>9</v>
      </c>
      <c r="B2" s="21" t="str">
        <f t="shared" ref="B2:B44" si="0">MID(A2,15,2)</f>
        <v>03</v>
      </c>
      <c r="C2" s="21" t="str">
        <f t="shared" ref="C2:C44" si="1">MID(A2,18,2)</f>
        <v>43</v>
      </c>
      <c r="D2" s="21" t="str">
        <f t="shared" ref="D2:D44" si="2">MID(A2,21,3)</f>
        <v>946</v>
      </c>
      <c r="E2" s="21">
        <f t="shared" ref="E2:E44" si="3">D2+(1000*C2)+(B2*60000)</f>
        <v>223946</v>
      </c>
      <c r="F2" s="21">
        <f t="shared" ref="F2:F44" si="4">E2-$E$2</f>
        <v>0</v>
      </c>
      <c r="K2" s="21" t="s">
        <v>10</v>
      </c>
      <c r="L2" s="21">
        <f>MAX(G:G)</f>
        <v>46559232</v>
      </c>
    </row>
    <row r="3">
      <c r="A3" s="21" t="s">
        <v>11</v>
      </c>
      <c r="B3" s="21" t="str">
        <f t="shared" si="0"/>
        <v>03</v>
      </c>
      <c r="C3" s="21" t="str">
        <f t="shared" si="1"/>
        <v>44</v>
      </c>
      <c r="D3" s="21" t="str">
        <f t="shared" si="2"/>
        <v>851</v>
      </c>
      <c r="E3" s="21">
        <f t="shared" si="3"/>
        <v>224851</v>
      </c>
      <c r="F3" s="21">
        <f t="shared" si="4"/>
        <v>905</v>
      </c>
      <c r="G3" s="21">
        <v>0</v>
      </c>
      <c r="I3" s="24">
        <f>0</f>
        <v>0</v>
      </c>
    </row>
    <row r="4">
      <c r="A4" s="21" t="s">
        <v>12</v>
      </c>
      <c r="B4" s="21" t="str">
        <f t="shared" si="0"/>
        <v>03</v>
      </c>
      <c r="C4" s="21" t="str">
        <f t="shared" si="1"/>
        <v>45</v>
      </c>
      <c r="D4" s="21" t="str">
        <f t="shared" si="2"/>
        <v>889</v>
      </c>
      <c r="E4" s="21">
        <f t="shared" si="3"/>
        <v>225889</v>
      </c>
      <c r="F4" s="21">
        <f t="shared" si="4"/>
        <v>1943</v>
      </c>
      <c r="G4" s="21">
        <v>20627456</v>
      </c>
      <c r="I4" s="24">
        <f>19.671875</f>
        <v>0</v>
      </c>
    </row>
    <row r="5">
      <c r="A5" s="21" t="s">
        <v>13</v>
      </c>
      <c r="B5" s="21" t="str">
        <f t="shared" si="0"/>
        <v>03</v>
      </c>
      <c r="C5" s="21" t="str">
        <f t="shared" si="1"/>
        <v>46</v>
      </c>
      <c r="D5" s="21" t="str">
        <f t="shared" si="2"/>
        <v>883</v>
      </c>
      <c r="E5" s="21">
        <f t="shared" si="3"/>
        <v>226883</v>
      </c>
      <c r="F5" s="21">
        <f t="shared" si="4"/>
        <v>2937</v>
      </c>
      <c r="G5" s="21">
        <v>20627456</v>
      </c>
      <c r="H5" s="21">
        <v>0</v>
      </c>
      <c r="I5" s="24">
        <f>19.671875</f>
        <v>0</v>
      </c>
    </row>
    <row r="6">
      <c r="A6" s="21" t="s">
        <v>14</v>
      </c>
      <c r="B6" s="21" t="str">
        <f t="shared" si="0"/>
        <v>03</v>
      </c>
      <c r="C6" s="21" t="str">
        <f t="shared" si="1"/>
        <v>47</v>
      </c>
      <c r="D6" s="21" t="str">
        <f t="shared" si="2"/>
        <v>901</v>
      </c>
      <c r="E6" s="21">
        <f t="shared" si="3"/>
        <v>227901</v>
      </c>
      <c r="F6" s="21">
        <f t="shared" si="4"/>
        <v>3955</v>
      </c>
      <c r="G6" s="21">
        <v>20627456</v>
      </c>
      <c r="H6" s="21">
        <v>0</v>
      </c>
      <c r="I6" s="24">
        <f>19.671875</f>
        <v>0</v>
      </c>
    </row>
    <row r="7">
      <c r="A7" s="21" t="s">
        <v>15</v>
      </c>
      <c r="B7" s="21" t="str">
        <f t="shared" si="0"/>
        <v>03</v>
      </c>
      <c r="C7" s="21" t="str">
        <f t="shared" si="1"/>
        <v>48</v>
      </c>
      <c r="D7" s="21" t="str">
        <f t="shared" si="2"/>
        <v>890</v>
      </c>
      <c r="E7" s="21">
        <f t="shared" si="3"/>
        <v>228890</v>
      </c>
      <c r="F7" s="21">
        <f t="shared" si="4"/>
        <v>4944</v>
      </c>
      <c r="G7" s="21">
        <v>20680704</v>
      </c>
      <c r="H7" s="21">
        <v>0</v>
      </c>
      <c r="I7" s="24">
        <f>19.72265625</f>
        <v>0</v>
      </c>
    </row>
    <row r="8">
      <c r="A8" s="21" t="s">
        <v>16</v>
      </c>
      <c r="B8" s="21" t="str">
        <f t="shared" si="0"/>
        <v>03</v>
      </c>
      <c r="C8" s="21" t="str">
        <f t="shared" si="1"/>
        <v>49</v>
      </c>
      <c r="D8" s="21" t="str">
        <f t="shared" si="2"/>
        <v>861</v>
      </c>
      <c r="E8" s="21">
        <f t="shared" si="3"/>
        <v>229861</v>
      </c>
      <c r="F8" s="21">
        <f t="shared" si="4"/>
        <v>5915</v>
      </c>
      <c r="G8" s="21">
        <v>20664320</v>
      </c>
      <c r="H8" s="21">
        <v>0</v>
      </c>
      <c r="I8" s="24">
        <f>19.70703125</f>
        <v>0</v>
      </c>
    </row>
    <row r="9">
      <c r="A9" s="21" t="s">
        <v>17</v>
      </c>
      <c r="B9" s="21" t="str">
        <f t="shared" si="0"/>
        <v>03</v>
      </c>
      <c r="C9" s="21" t="str">
        <f t="shared" si="1"/>
        <v>50</v>
      </c>
      <c r="D9" s="21" t="str">
        <f t="shared" si="2"/>
        <v>872</v>
      </c>
      <c r="E9" s="21">
        <f t="shared" si="3"/>
        <v>230872</v>
      </c>
      <c r="F9" s="21">
        <f t="shared" si="4"/>
        <v>6926</v>
      </c>
      <c r="G9" s="21">
        <v>21614592</v>
      </c>
      <c r="H9" s="21">
        <v>18.3916226796271</v>
      </c>
      <c r="I9" s="24">
        <f>20.61328125</f>
        <v>0</v>
      </c>
    </row>
    <row r="10">
      <c r="A10" s="21" t="s">
        <v>18</v>
      </c>
      <c r="B10" s="21" t="str">
        <f t="shared" si="0"/>
        <v>03</v>
      </c>
      <c r="C10" s="21" t="str">
        <f t="shared" si="1"/>
        <v>51</v>
      </c>
      <c r="D10" s="21" t="str">
        <f t="shared" si="2"/>
        <v>862</v>
      </c>
      <c r="E10" s="21">
        <f t="shared" si="3"/>
        <v>231862</v>
      </c>
      <c r="F10" s="21">
        <f t="shared" si="4"/>
        <v>7916</v>
      </c>
      <c r="G10" s="21">
        <v>42692608</v>
      </c>
      <c r="H10" s="21">
        <v>83.9697117890788</v>
      </c>
      <c r="I10" s="24">
        <f>40.71484375</f>
        <v>0</v>
      </c>
    </row>
    <row r="11">
      <c r="A11" s="21" t="s">
        <v>19</v>
      </c>
      <c r="B11" s="21" t="str">
        <f t="shared" si="0"/>
        <v>03</v>
      </c>
      <c r="C11" s="21" t="str">
        <f t="shared" si="1"/>
        <v>52</v>
      </c>
      <c r="D11" s="21" t="str">
        <f t="shared" si="2"/>
        <v>891</v>
      </c>
      <c r="E11" s="21">
        <f t="shared" si="3"/>
        <v>232891</v>
      </c>
      <c r="F11" s="21">
        <f t="shared" si="4"/>
        <v>8945</v>
      </c>
      <c r="G11" s="21">
        <v>39231488</v>
      </c>
      <c r="H11" s="21">
        <v>0</v>
      </c>
      <c r="I11" s="24">
        <f>37.4140625</f>
        <v>0</v>
      </c>
    </row>
    <row r="12">
      <c r="A12" s="21" t="s">
        <v>20</v>
      </c>
      <c r="B12" s="21" t="str">
        <f t="shared" si="0"/>
        <v>03</v>
      </c>
      <c r="C12" s="21" t="str">
        <f t="shared" si="1"/>
        <v>53</v>
      </c>
      <c r="D12" s="21" t="str">
        <f t="shared" si="2"/>
        <v>872</v>
      </c>
      <c r="E12" s="21">
        <f t="shared" si="3"/>
        <v>233872</v>
      </c>
      <c r="F12" s="21">
        <f t="shared" si="4"/>
        <v>9926</v>
      </c>
      <c r="G12" s="21">
        <v>39231488</v>
      </c>
      <c r="H12" s="21">
        <v>0</v>
      </c>
      <c r="I12" s="24">
        <f>37.4140625</f>
        <v>0</v>
      </c>
    </row>
    <row r="13">
      <c r="A13" s="21" t="s">
        <v>21</v>
      </c>
      <c r="B13" s="21" t="str">
        <f t="shared" si="0"/>
        <v>03</v>
      </c>
      <c r="C13" s="21" t="str">
        <f t="shared" si="1"/>
        <v>54</v>
      </c>
      <c r="D13" s="21" t="str">
        <f t="shared" si="2"/>
        <v>861</v>
      </c>
      <c r="E13" s="21">
        <f t="shared" si="3"/>
        <v>234861</v>
      </c>
      <c r="F13" s="21">
        <f t="shared" si="4"/>
        <v>10915</v>
      </c>
      <c r="G13" s="21">
        <v>39231488</v>
      </c>
      <c r="H13" s="21">
        <v>0</v>
      </c>
      <c r="I13" s="24">
        <f>37.4140625</f>
        <v>0</v>
      </c>
    </row>
    <row r="14">
      <c r="A14" s="21" t="s">
        <v>22</v>
      </c>
      <c r="B14" s="21" t="str">
        <f t="shared" si="0"/>
        <v>03</v>
      </c>
      <c r="C14" s="21" t="str">
        <f t="shared" si="1"/>
        <v>55</v>
      </c>
      <c r="D14" s="21" t="str">
        <f t="shared" si="2"/>
        <v>872</v>
      </c>
      <c r="E14" s="21">
        <f t="shared" si="3"/>
        <v>235872</v>
      </c>
      <c r="F14" s="21">
        <f t="shared" si="4"/>
        <v>11926</v>
      </c>
      <c r="G14" s="21">
        <v>42569728</v>
      </c>
      <c r="H14" s="21">
        <v>17.158469585308598</v>
      </c>
      <c r="I14" s="24">
        <f>40.59765625</f>
        <v>0</v>
      </c>
    </row>
    <row r="15">
      <c r="A15" s="21" t="s">
        <v>23</v>
      </c>
      <c r="B15" s="21" t="str">
        <f t="shared" si="0"/>
        <v>03</v>
      </c>
      <c r="C15" s="21" t="str">
        <f t="shared" si="1"/>
        <v>56</v>
      </c>
      <c r="D15" s="21" t="str">
        <f t="shared" si="2"/>
        <v>858</v>
      </c>
      <c r="E15" s="21">
        <f t="shared" si="3"/>
        <v>236858</v>
      </c>
      <c r="F15" s="21">
        <f t="shared" si="4"/>
        <v>12912</v>
      </c>
      <c r="G15" s="21">
        <v>27316224</v>
      </c>
      <c r="H15" s="21">
        <v>0</v>
      </c>
      <c r="I15" s="24">
        <f>26.05078125</f>
        <v>0</v>
      </c>
    </row>
    <row r="16">
      <c r="A16" s="21" t="s">
        <v>24</v>
      </c>
      <c r="B16" s="21" t="str">
        <f t="shared" si="0"/>
        <v>03</v>
      </c>
      <c r="C16" s="21" t="str">
        <f t="shared" si="1"/>
        <v>57</v>
      </c>
      <c r="D16" s="21" t="str">
        <f t="shared" si="2"/>
        <v>867</v>
      </c>
      <c r="E16" s="21">
        <f t="shared" si="3"/>
        <v>237867</v>
      </c>
      <c r="F16" s="21">
        <f t="shared" si="4"/>
        <v>13921</v>
      </c>
      <c r="G16" s="21">
        <v>27299840</v>
      </c>
      <c r="H16" s="21">
        <v>0</v>
      </c>
      <c r="I16" s="24">
        <f>26.03515625</f>
        <v>0</v>
      </c>
    </row>
    <row r="17">
      <c r="A17" s="21" t="s">
        <v>25</v>
      </c>
      <c r="B17" s="21" t="str">
        <f t="shared" si="0"/>
        <v>03</v>
      </c>
      <c r="C17" s="21" t="str">
        <f t="shared" si="1"/>
        <v>58</v>
      </c>
      <c r="D17" s="21" t="str">
        <f t="shared" si="2"/>
        <v>857</v>
      </c>
      <c r="E17" s="21">
        <f t="shared" si="3"/>
        <v>238857</v>
      </c>
      <c r="F17" s="21">
        <f t="shared" si="4"/>
        <v>14911</v>
      </c>
      <c r="G17" s="21">
        <v>27299840</v>
      </c>
      <c r="H17" s="21">
        <v>0</v>
      </c>
      <c r="I17" s="24">
        <f>26.03515625</f>
        <v>0</v>
      </c>
    </row>
    <row r="18">
      <c r="A18" s="21" t="s">
        <v>26</v>
      </c>
      <c r="B18" s="21" t="str">
        <f t="shared" si="0"/>
        <v>03</v>
      </c>
      <c r="C18" s="21" t="str">
        <f t="shared" si="1"/>
        <v>59</v>
      </c>
      <c r="D18" s="21" t="str">
        <f t="shared" si="2"/>
        <v>865</v>
      </c>
      <c r="E18" s="21">
        <f t="shared" si="3"/>
        <v>239865</v>
      </c>
      <c r="F18" s="21">
        <f t="shared" si="4"/>
        <v>15919</v>
      </c>
      <c r="G18" s="21">
        <v>27312128</v>
      </c>
      <c r="H18" s="21">
        <v>0</v>
      </c>
      <c r="I18" s="24">
        <f>26.046875</f>
        <v>0</v>
      </c>
    </row>
    <row r="19">
      <c r="A19" s="21" t="s">
        <v>27</v>
      </c>
      <c r="B19" s="21" t="str">
        <f t="shared" si="0"/>
        <v>04</v>
      </c>
      <c r="C19" s="21" t="str">
        <f t="shared" si="1"/>
        <v>00</v>
      </c>
      <c r="D19" s="21" t="str">
        <f t="shared" si="2"/>
        <v>862</v>
      </c>
      <c r="E19" s="21">
        <f t="shared" si="3"/>
        <v>240862</v>
      </c>
      <c r="F19" s="21">
        <f t="shared" si="4"/>
        <v>16916</v>
      </c>
      <c r="G19" s="21">
        <v>27316224</v>
      </c>
      <c r="H19" s="21">
        <v>0</v>
      </c>
      <c r="I19" s="24">
        <f>26.05078125</f>
        <v>0</v>
      </c>
    </row>
    <row r="20">
      <c r="A20" s="21" t="s">
        <v>28</v>
      </c>
      <c r="B20" s="21" t="str">
        <f t="shared" si="0"/>
        <v>04</v>
      </c>
      <c r="C20" s="21" t="str">
        <f t="shared" si="1"/>
        <v>01</v>
      </c>
      <c r="D20" s="21" t="str">
        <f t="shared" si="2"/>
        <v>866</v>
      </c>
      <c r="E20" s="21">
        <f t="shared" si="3"/>
        <v>241866</v>
      </c>
      <c r="F20" s="21">
        <f t="shared" si="4"/>
        <v>17920</v>
      </c>
      <c r="G20" s="21">
        <v>27316224</v>
      </c>
      <c r="H20" s="21">
        <v>0</v>
      </c>
      <c r="I20" s="24">
        <f>26.05078125</f>
        <v>0</v>
      </c>
    </row>
    <row r="21">
      <c r="A21" s="21" t="s">
        <v>29</v>
      </c>
      <c r="B21" s="21" t="str">
        <f t="shared" si="0"/>
        <v>04</v>
      </c>
      <c r="C21" s="21" t="str">
        <f t="shared" si="1"/>
        <v>02</v>
      </c>
      <c r="D21" s="21" t="str">
        <f t="shared" si="2"/>
        <v>930</v>
      </c>
      <c r="E21" s="21">
        <f t="shared" si="3"/>
        <v>242930</v>
      </c>
      <c r="F21" s="21">
        <f t="shared" si="4"/>
        <v>18984</v>
      </c>
      <c r="G21" s="21">
        <v>43454464</v>
      </c>
      <c r="H21" s="21">
        <v>54.126671901757096</v>
      </c>
      <c r="I21" s="24">
        <f>41.44140625</f>
        <v>0</v>
      </c>
    </row>
    <row r="22">
      <c r="A22" s="21" t="s">
        <v>30</v>
      </c>
      <c r="B22" s="21" t="str">
        <f t="shared" si="0"/>
        <v>04</v>
      </c>
      <c r="C22" s="21" t="str">
        <f t="shared" si="1"/>
        <v>03</v>
      </c>
      <c r="D22" s="21" t="str">
        <f t="shared" si="2"/>
        <v>882</v>
      </c>
      <c r="E22" s="21">
        <f t="shared" si="3"/>
        <v>243882</v>
      </c>
      <c r="F22" s="21">
        <f t="shared" si="4"/>
        <v>19936</v>
      </c>
      <c r="G22" s="21">
        <v>43433984</v>
      </c>
      <c r="H22" s="21">
        <v>0</v>
      </c>
      <c r="I22" s="24">
        <f>41.421875</f>
        <v>0</v>
      </c>
    </row>
    <row r="23">
      <c r="A23" s="21" t="s">
        <v>31</v>
      </c>
      <c r="B23" s="21" t="str">
        <f t="shared" si="0"/>
        <v>04</v>
      </c>
      <c r="C23" s="21" t="str">
        <f t="shared" si="1"/>
        <v>04</v>
      </c>
      <c r="D23" s="21" t="str">
        <f t="shared" si="2"/>
        <v>858</v>
      </c>
      <c r="E23" s="21">
        <f t="shared" si="3"/>
        <v>244858</v>
      </c>
      <c r="F23" s="21">
        <f t="shared" si="4"/>
        <v>20912</v>
      </c>
      <c r="G23" s="21">
        <v>43433984</v>
      </c>
      <c r="H23" s="21">
        <v>0</v>
      </c>
      <c r="I23" s="24">
        <f>41.421875</f>
        <v>0</v>
      </c>
    </row>
    <row r="24">
      <c r="A24" s="21" t="s">
        <v>32</v>
      </c>
      <c r="B24" s="21" t="str">
        <f t="shared" si="0"/>
        <v>04</v>
      </c>
      <c r="C24" s="21" t="str">
        <f t="shared" si="1"/>
        <v>05</v>
      </c>
      <c r="D24" s="21" t="str">
        <f t="shared" si="2"/>
        <v>870</v>
      </c>
      <c r="E24" s="21">
        <f t="shared" si="3"/>
        <v>245870</v>
      </c>
      <c r="F24" s="21">
        <f t="shared" si="4"/>
        <v>21924</v>
      </c>
      <c r="G24" s="21">
        <v>46559232</v>
      </c>
      <c r="H24" s="21">
        <v>12.4861029673973</v>
      </c>
      <c r="I24" s="24">
        <f>44.40234375</f>
        <v>0</v>
      </c>
    </row>
    <row r="25">
      <c r="A25" s="21" t="s">
        <v>33</v>
      </c>
      <c r="B25" s="21" t="str">
        <f t="shared" si="0"/>
        <v>04</v>
      </c>
      <c r="C25" s="21" t="str">
        <f t="shared" si="1"/>
        <v>06</v>
      </c>
      <c r="D25" s="21" t="str">
        <f t="shared" si="2"/>
        <v>869</v>
      </c>
      <c r="E25" s="21">
        <f t="shared" si="3"/>
        <v>246869</v>
      </c>
      <c r="F25" s="21">
        <f t="shared" si="4"/>
        <v>22923</v>
      </c>
      <c r="G25" s="21">
        <v>27856896</v>
      </c>
      <c r="H25" s="21">
        <v>0</v>
      </c>
      <c r="I25" s="24">
        <f>26.56640625</f>
        <v>0</v>
      </c>
    </row>
    <row r="26">
      <c r="A26" s="21" t="s">
        <v>34</v>
      </c>
      <c r="B26" s="21" t="str">
        <f t="shared" si="0"/>
        <v>04</v>
      </c>
      <c r="C26" s="21" t="str">
        <f t="shared" si="1"/>
        <v>07</v>
      </c>
      <c r="D26" s="21" t="str">
        <f t="shared" si="2"/>
        <v>891</v>
      </c>
      <c r="E26" s="21">
        <f t="shared" si="3"/>
        <v>247891</v>
      </c>
      <c r="F26" s="21">
        <f t="shared" si="4"/>
        <v>23945</v>
      </c>
      <c r="G26" s="21">
        <v>27856896</v>
      </c>
      <c r="H26" s="21">
        <v>0</v>
      </c>
      <c r="I26" s="24">
        <f>26.56640625</f>
        <v>0</v>
      </c>
    </row>
    <row r="27">
      <c r="A27" s="21" t="s">
        <v>35</v>
      </c>
      <c r="B27" s="21" t="str">
        <f t="shared" si="0"/>
        <v>04</v>
      </c>
      <c r="C27" s="21" t="str">
        <f t="shared" si="1"/>
        <v>08</v>
      </c>
      <c r="D27" s="21" t="str">
        <f t="shared" si="2"/>
        <v>882</v>
      </c>
      <c r="E27" s="21">
        <f t="shared" si="3"/>
        <v>248882</v>
      </c>
      <c r="F27" s="21">
        <f t="shared" si="4"/>
        <v>24936</v>
      </c>
      <c r="G27" s="21">
        <v>36593664</v>
      </c>
      <c r="H27" s="21">
        <v>18.6965372517287</v>
      </c>
      <c r="I27" s="24">
        <f>34.8984375</f>
        <v>0</v>
      </c>
    </row>
    <row r="28">
      <c r="A28" s="21" t="s">
        <v>36</v>
      </c>
      <c r="B28" s="21" t="str">
        <f t="shared" si="0"/>
        <v>04</v>
      </c>
      <c r="C28" s="21" t="str">
        <f t="shared" si="1"/>
        <v>09</v>
      </c>
      <c r="D28" s="21" t="str">
        <f t="shared" si="2"/>
        <v>882</v>
      </c>
      <c r="E28" s="21">
        <f t="shared" si="3"/>
        <v>249882</v>
      </c>
      <c r="F28" s="21">
        <f t="shared" si="4"/>
        <v>25936</v>
      </c>
      <c r="G28" s="21">
        <v>32301056</v>
      </c>
      <c r="H28" s="21">
        <v>0</v>
      </c>
      <c r="I28" s="24">
        <f>30.8046875</f>
        <v>0</v>
      </c>
    </row>
    <row r="29">
      <c r="A29" s="21" t="s">
        <v>37</v>
      </c>
      <c r="B29" s="21" t="str">
        <f t="shared" si="0"/>
        <v>04</v>
      </c>
      <c r="C29" s="21" t="str">
        <f t="shared" si="1"/>
        <v>10</v>
      </c>
      <c r="D29" s="21" t="str">
        <f t="shared" si="2"/>
        <v>881</v>
      </c>
      <c r="E29" s="21">
        <f t="shared" si="3"/>
        <v>250881</v>
      </c>
      <c r="F29" s="21">
        <f t="shared" si="4"/>
        <v>26935</v>
      </c>
      <c r="G29" s="21">
        <v>32301056</v>
      </c>
      <c r="H29" s="21">
        <v>0</v>
      </c>
      <c r="I29" s="24">
        <f>30.8046875</f>
        <v>0</v>
      </c>
    </row>
    <row r="30">
      <c r="A30" s="21" t="s">
        <v>38</v>
      </c>
      <c r="B30" s="21" t="str">
        <f t="shared" si="0"/>
        <v>04</v>
      </c>
      <c r="C30" s="21" t="str">
        <f t="shared" si="1"/>
        <v>11</v>
      </c>
      <c r="D30" s="21" t="str">
        <f t="shared" si="2"/>
        <v>895</v>
      </c>
      <c r="E30" s="21">
        <f t="shared" si="3"/>
        <v>251895</v>
      </c>
      <c r="F30" s="21">
        <f t="shared" si="4"/>
        <v>27949</v>
      </c>
      <c r="G30" s="21">
        <v>32272384</v>
      </c>
      <c r="H30" s="21">
        <v>0</v>
      </c>
      <c r="I30" s="24">
        <f>30.77734375</f>
        <v>0</v>
      </c>
    </row>
    <row r="31">
      <c r="A31" s="21" t="s">
        <v>39</v>
      </c>
      <c r="B31" s="21" t="str">
        <f t="shared" si="0"/>
        <v>04</v>
      </c>
      <c r="C31" s="21" t="str">
        <f t="shared" si="1"/>
        <v>12</v>
      </c>
      <c r="D31" s="21" t="str">
        <f t="shared" si="2"/>
        <v>882</v>
      </c>
      <c r="E31" s="21">
        <f t="shared" si="3"/>
        <v>252882</v>
      </c>
      <c r="F31" s="21">
        <f t="shared" si="4"/>
        <v>28936</v>
      </c>
      <c r="G31" s="21">
        <v>35454976</v>
      </c>
      <c r="H31" s="21">
        <v>12.6844985685797</v>
      </c>
      <c r="I31" s="24">
        <f>33.8125</f>
        <v>0</v>
      </c>
    </row>
    <row r="32">
      <c r="A32" s="21" t="s">
        <v>40</v>
      </c>
      <c r="B32" s="21" t="str">
        <f t="shared" si="0"/>
        <v>04</v>
      </c>
      <c r="C32" s="21" t="str">
        <f t="shared" si="1"/>
        <v>13</v>
      </c>
      <c r="D32" s="21" t="str">
        <f t="shared" si="2"/>
        <v>900</v>
      </c>
      <c r="E32" s="21">
        <f t="shared" si="3"/>
        <v>253900</v>
      </c>
      <c r="F32" s="21">
        <f t="shared" si="4"/>
        <v>29954</v>
      </c>
      <c r="G32" s="21">
        <v>35328000</v>
      </c>
      <c r="H32" s="21">
        <v>0</v>
      </c>
      <c r="I32" s="24">
        <f>33.69140625</f>
        <v>0</v>
      </c>
    </row>
    <row r="33">
      <c r="A33" s="21" t="s">
        <v>41</v>
      </c>
      <c r="B33" s="21" t="str">
        <f t="shared" si="0"/>
        <v>04</v>
      </c>
      <c r="C33" s="21" t="str">
        <f t="shared" si="1"/>
        <v>14</v>
      </c>
      <c r="D33" s="21" t="str">
        <f t="shared" si="2"/>
        <v>921</v>
      </c>
      <c r="E33" s="21">
        <f t="shared" si="3"/>
        <v>254921</v>
      </c>
      <c r="F33" s="21">
        <f t="shared" si="4"/>
        <v>30975</v>
      </c>
      <c r="G33" s="21">
        <v>35328000</v>
      </c>
      <c r="H33" s="21">
        <v>0</v>
      </c>
      <c r="I33" s="24">
        <f>33.69140625</f>
        <v>0</v>
      </c>
    </row>
    <row r="34">
      <c r="A34" s="21" t="s">
        <v>42</v>
      </c>
      <c r="B34" s="21" t="str">
        <f t="shared" si="0"/>
        <v>04</v>
      </c>
      <c r="C34" s="21" t="str">
        <f t="shared" si="1"/>
        <v>15</v>
      </c>
      <c r="D34" s="21" t="str">
        <f t="shared" si="2"/>
        <v>901</v>
      </c>
      <c r="E34" s="21">
        <f t="shared" si="3"/>
        <v>255901</v>
      </c>
      <c r="F34" s="21">
        <f t="shared" si="4"/>
        <v>31955</v>
      </c>
      <c r="G34" s="21">
        <v>35307520</v>
      </c>
      <c r="H34" s="21">
        <v>0</v>
      </c>
      <c r="I34" s="24">
        <f>33.671875</f>
        <v>0</v>
      </c>
    </row>
    <row r="35">
      <c r="A35" s="21" t="s">
        <v>43</v>
      </c>
      <c r="B35" s="21" t="str">
        <f t="shared" si="0"/>
        <v>04</v>
      </c>
      <c r="C35" s="21" t="str">
        <f t="shared" si="1"/>
        <v>16</v>
      </c>
      <c r="D35" s="21" t="str">
        <f t="shared" si="2"/>
        <v>912</v>
      </c>
      <c r="E35" s="21">
        <f t="shared" si="3"/>
        <v>256912</v>
      </c>
      <c r="F35" s="21">
        <f t="shared" si="4"/>
        <v>32966</v>
      </c>
      <c r="G35" s="21">
        <v>35307520</v>
      </c>
      <c r="H35" s="21">
        <v>0</v>
      </c>
      <c r="I35" s="24">
        <f>33.671875</f>
        <v>0</v>
      </c>
    </row>
    <row r="36">
      <c r="A36" s="21" t="s">
        <v>44</v>
      </c>
      <c r="B36" s="21" t="str">
        <f t="shared" si="0"/>
        <v>04</v>
      </c>
      <c r="C36" s="21" t="str">
        <f t="shared" si="1"/>
        <v>17</v>
      </c>
      <c r="D36" s="21" t="str">
        <f t="shared" si="2"/>
        <v>926</v>
      </c>
      <c r="E36" s="21">
        <f t="shared" si="3"/>
        <v>257926</v>
      </c>
      <c r="F36" s="21">
        <f t="shared" si="4"/>
        <v>33980</v>
      </c>
      <c r="G36" s="21">
        <v>35307520</v>
      </c>
      <c r="H36" s="21">
        <v>0</v>
      </c>
      <c r="I36" s="24">
        <f>33.671875</f>
        <v>0</v>
      </c>
    </row>
    <row r="37">
      <c r="A37" s="21" t="s">
        <v>45</v>
      </c>
      <c r="B37" s="21" t="str">
        <f t="shared" si="0"/>
        <v>04</v>
      </c>
      <c r="C37" s="21" t="str">
        <f t="shared" si="1"/>
        <v>18</v>
      </c>
      <c r="D37" s="21" t="str">
        <f t="shared" si="2"/>
        <v>901</v>
      </c>
      <c r="E37" s="21">
        <f t="shared" si="3"/>
        <v>258901</v>
      </c>
      <c r="F37" s="21">
        <f t="shared" si="4"/>
        <v>34955</v>
      </c>
      <c r="G37" s="21">
        <v>35307520</v>
      </c>
      <c r="H37" s="21">
        <v>0</v>
      </c>
      <c r="I37" s="24">
        <f>33.671875</f>
        <v>0</v>
      </c>
    </row>
    <row r="38">
      <c r="A38" s="21" t="s">
        <v>46</v>
      </c>
      <c r="B38" s="21" t="str">
        <f t="shared" si="0"/>
        <v>04</v>
      </c>
      <c r="C38" s="21" t="str">
        <f t="shared" si="1"/>
        <v>19</v>
      </c>
      <c r="D38" s="21" t="str">
        <f t="shared" si="2"/>
        <v>900</v>
      </c>
      <c r="E38" s="21">
        <f t="shared" si="3"/>
        <v>259900</v>
      </c>
      <c r="F38" s="21">
        <f t="shared" si="4"/>
        <v>35954</v>
      </c>
      <c r="G38" s="21">
        <v>43712512</v>
      </c>
      <c r="H38" s="21">
        <v>7.7513396051137712</v>
      </c>
      <c r="I38" s="24">
        <f>41.6875</f>
        <v>0</v>
      </c>
    </row>
    <row r="39">
      <c r="A39" s="21" t="s">
        <v>47</v>
      </c>
      <c r="B39" s="21" t="str">
        <f t="shared" si="0"/>
        <v>04</v>
      </c>
      <c r="C39" s="21" t="str">
        <f t="shared" si="1"/>
        <v>20</v>
      </c>
      <c r="D39" s="21" t="str">
        <f t="shared" si="2"/>
        <v>892</v>
      </c>
      <c r="E39" s="21">
        <f t="shared" si="3"/>
        <v>260892</v>
      </c>
      <c r="F39" s="21">
        <f t="shared" si="4"/>
        <v>36946</v>
      </c>
      <c r="G39" s="21">
        <v>36134912</v>
      </c>
      <c r="H39" s="21">
        <v>0</v>
      </c>
      <c r="I39" s="24">
        <f>34.4609375</f>
        <v>0</v>
      </c>
    </row>
    <row r="40">
      <c r="A40" s="21" t="s">
        <v>48</v>
      </c>
      <c r="B40" s="21" t="str">
        <f t="shared" si="0"/>
        <v>04</v>
      </c>
      <c r="C40" s="21" t="str">
        <f t="shared" si="1"/>
        <v>21</v>
      </c>
      <c r="D40" s="21" t="str">
        <f t="shared" si="2"/>
        <v>882</v>
      </c>
      <c r="E40" s="21">
        <f t="shared" si="3"/>
        <v>261882</v>
      </c>
      <c r="F40" s="21">
        <f t="shared" si="4"/>
        <v>37936</v>
      </c>
      <c r="G40" s="21">
        <v>36134912</v>
      </c>
      <c r="H40" s="21">
        <v>0</v>
      </c>
      <c r="I40" s="24">
        <f>34.4609375</f>
        <v>0</v>
      </c>
    </row>
    <row r="41">
      <c r="A41" s="21" t="s">
        <v>49</v>
      </c>
      <c r="B41" s="21" t="str">
        <f t="shared" si="0"/>
        <v>04</v>
      </c>
      <c r="C41" s="21" t="str">
        <f t="shared" si="1"/>
        <v>22</v>
      </c>
      <c r="D41" s="21" t="str">
        <f t="shared" si="2"/>
        <v>917</v>
      </c>
      <c r="E41" s="21">
        <f t="shared" si="3"/>
        <v>262917</v>
      </c>
      <c r="F41" s="21">
        <f t="shared" si="4"/>
        <v>38971</v>
      </c>
      <c r="G41" s="21">
        <v>36126720</v>
      </c>
      <c r="H41" s="21">
        <v>13.9629747088701</v>
      </c>
      <c r="I41" s="24">
        <f>34.453125</f>
        <v>0</v>
      </c>
    </row>
    <row r="42">
      <c r="A42" s="21" t="s">
        <v>50</v>
      </c>
      <c r="B42" s="21" t="str">
        <f t="shared" si="0"/>
        <v>04</v>
      </c>
      <c r="C42" s="21" t="str">
        <f t="shared" si="1"/>
        <v>23</v>
      </c>
      <c r="D42" s="21" t="str">
        <f t="shared" si="2"/>
        <v>901</v>
      </c>
      <c r="E42" s="21">
        <f t="shared" si="3"/>
        <v>263901</v>
      </c>
      <c r="F42" s="21">
        <f t="shared" si="4"/>
        <v>39955</v>
      </c>
      <c r="G42" s="21">
        <v>35999744</v>
      </c>
      <c r="H42" s="21">
        <v>0</v>
      </c>
      <c r="I42" s="24">
        <f>34.33203125</f>
        <v>0</v>
      </c>
    </row>
    <row r="43">
      <c r="A43" s="21" t="s">
        <v>51</v>
      </c>
      <c r="B43" s="21" t="str">
        <f t="shared" si="0"/>
        <v>04</v>
      </c>
      <c r="C43" s="21" t="str">
        <f t="shared" si="1"/>
        <v>24</v>
      </c>
      <c r="D43" s="21" t="str">
        <f t="shared" si="2"/>
        <v>903</v>
      </c>
      <c r="E43" s="21">
        <f t="shared" si="3"/>
        <v>264903</v>
      </c>
      <c r="F43" s="21">
        <f t="shared" si="4"/>
        <v>40957</v>
      </c>
      <c r="G43" s="21">
        <v>35999744</v>
      </c>
      <c r="H43" s="21">
        <v>0</v>
      </c>
      <c r="I43" s="24">
        <f>34.33203125</f>
        <v>0</v>
      </c>
    </row>
    <row r="44">
      <c r="A44" s="21" t="s">
        <v>52</v>
      </c>
      <c r="B44" s="21" t="str">
        <f t="shared" si="0"/>
        <v>04</v>
      </c>
      <c r="C44" s="21" t="str">
        <f t="shared" si="1"/>
        <v>25</v>
      </c>
      <c r="D44" s="21" t="str">
        <f t="shared" si="2"/>
        <v>899</v>
      </c>
      <c r="E44" s="21">
        <f t="shared" si="3"/>
        <v>265899</v>
      </c>
      <c r="F44" s="21">
        <f t="shared" si="4"/>
        <v>41953</v>
      </c>
      <c r="G44" s="21">
        <v>35999744</v>
      </c>
      <c r="H44" s="21">
        <v>0</v>
      </c>
      <c r="I44" s="24">
        <f>34.33203125</f>
        <v>0</v>
      </c>
    </row>
  </sheetData>
  <sheetProtection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1</vt:i4>
      </vt:variant>
    </vt:vector>
  </HeadingPairs>
  <TitlesOfParts>
    <vt:vector xmlns:vt="http://schemas.openxmlformats.org/officeDocument/2006/docPropsVTypes" size="1" baseType="lpstr">
      <vt:lpstr xmlns:vt="http://schemas.openxmlformats.org/officeDocument/2006/docPropsVTypes">Blad1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Michiel Willocx</dc:creator>
  <cp:lastModifiedBy>Nicolas Quartier</cp:lastModifiedBy>
  <dcterms:created xsi:type="dcterms:W3CDTF">2015-11-27T08:55:48Z</dcterms:created>
  <dcterms:modified xsi:type="dcterms:W3CDTF">2015-12-21T18:06:18Z</dcterms:modified>
  <cp:lastPrinted>2016-01-08T15:33:26Z</cp:lastPrinted>
</cp:coreProperties>
</file>