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bin" ContentType="application/vnd.openxmlformats-officedocument.spreadsheetml.printerSettings"/>
  <Default Extension="emf" ContentType="image/x-emf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6" lowestEdited="6" rupBuild="14420"/>
  <workbookPr codeName="ThisWorkbook"/>
  <bookViews>
    <workbookView xWindow="0" yWindow="0" windowWidth="23040" windowHeight="9372" activeTab="1"/>
  </bookViews>
  <sheets>
    <sheet name="Grafiek" sheetId="1" r:id="rId1"/>
    <sheet name="Blad1" sheetId="2" r:id="rId2"/>
  </sheets>
  <calcPr calcId="114210"/>
</workbook>
</file>

<file path=xl/sharedStrings.xml><?xml version="1.0" encoding="utf-8"?>
<sst xmlns="http://schemas.openxmlformats.org/spreadsheetml/2006/main" count="59" uniqueCount="59">
  <si>
    <t>Tijdstip (copy)</t>
  </si>
  <si>
    <t>minuten (auto)</t>
  </si>
  <si>
    <t>Seconden (Auto)</t>
  </si>
  <si>
    <t>milliseconden (auto)</t>
  </si>
  <si>
    <t>TOTAL MILLIS (auto)</t>
  </si>
  <si>
    <t>TOTAL MILLIS VANAF 0 (auto)</t>
  </si>
  <si>
    <t>Raw Data Memory (Copy)</t>
  </si>
  <si>
    <t>Raw Data CPU (Copy)</t>
  </si>
  <si>
    <t>Memory in MB</t>
  </si>
  <si>
    <t>12-21-2015 19:10:28.186</t>
  </si>
  <si>
    <t>Max Memory Value:</t>
  </si>
  <si>
    <t>12-21-2015 19:10:29.245</t>
  </si>
  <si>
    <t>12-21-2015 19:10:30.231</t>
  </si>
  <si>
    <t>12-21-2015 19:10:31.228</t>
  </si>
  <si>
    <t>12-21-2015 19:10:32.243</t>
  </si>
  <si>
    <t>12-21-2015 19:10:33.187</t>
  </si>
  <si>
    <t>12-21-2015 19:10:34.225</t>
  </si>
  <si>
    <t>12-21-2015 19:10:35.193</t>
  </si>
  <si>
    <t>12-21-2015 19:10:36.302</t>
  </si>
  <si>
    <t>12-21-2015 19:10:37.216</t>
  </si>
  <si>
    <t>12-21-2015 19:10:38.223</t>
  </si>
  <si>
    <t>12-21-2015 19:10:39.231</t>
  </si>
  <si>
    <t>12-21-2015 19:10:40.236</t>
  </si>
  <si>
    <t>12-21-2015 19:10:41.234</t>
  </si>
  <si>
    <t>12-21-2015 19:10:42.232</t>
  </si>
  <si>
    <t>12-21-2015 19:10:43.214</t>
  </si>
  <si>
    <t>12-21-2015 19:10:44.227</t>
  </si>
  <si>
    <t>12-21-2015 19:10:45.233</t>
  </si>
  <si>
    <t>12-21-2015 19:10:46.238</t>
  </si>
  <si>
    <t>12-21-2015 19:10:47.237</t>
  </si>
  <si>
    <t>12-21-2015 19:10:48.244</t>
  </si>
  <si>
    <t>12-21-2015 19:10:49.237</t>
  </si>
  <si>
    <t>12-21-2015 19:10:50.236</t>
  </si>
  <si>
    <t>12-21-2015 19:10:51.245</t>
  </si>
  <si>
    <t>12-21-2015 19:10:52.243</t>
  </si>
  <si>
    <t>12-21-2015 19:10:53.241</t>
  </si>
  <si>
    <t>12-21-2015 19:10:54.244</t>
  </si>
  <si>
    <t>12-21-2015 19:10:55.235</t>
  </si>
  <si>
    <t>12-21-2015 19:10:56.243</t>
  </si>
  <si>
    <t>12-21-2015 19:10:57.230</t>
  </si>
  <si>
    <t>12-21-2015 19:10:58.219</t>
  </si>
  <si>
    <t>12-21-2015 19:10:59.243</t>
  </si>
  <si>
    <t>12-21-2015 19:11:00.254</t>
  </si>
  <si>
    <t>12-21-2015 19:11:01.252</t>
  </si>
  <si>
    <t>12-21-2015 19:11:02.250</t>
  </si>
  <si>
    <t>12-21-2015 19:11:03.253</t>
  </si>
  <si>
    <t>12-21-2015 19:11:04.254</t>
  </si>
  <si>
    <t>12-21-2015 19:11:05.229</t>
  </si>
  <si>
    <t>12-21-2015 19:11:06.216</t>
  </si>
  <si>
    <t>12-21-2015 19:11:07.239</t>
  </si>
  <si>
    <t>12-21-2015 19:11:08.241</t>
  </si>
  <si>
    <t>12-21-2015 19:11:09.253</t>
  </si>
  <si>
    <t>12-21-2015 19:11:10.252</t>
  </si>
  <si>
    <t>12-21-2015 19:11:11.250</t>
  </si>
  <si>
    <t>12-21-2015 19:11:12.244</t>
  </si>
  <si>
    <t>12-21-2015 19:11:13.257</t>
  </si>
  <si>
    <t>12-21-2015 19:11:14.256</t>
  </si>
  <si>
    <t>12-21-2015 19:11:15.247</t>
  </si>
  <si>
    <t>12-21-2015 19:11:16.252</t>
  </si>
  <si>
    <t>12-21-2015 19:11:17.258</t>
  </si>
</sst>
</file>

<file path=xl/styles.xml><?xml version="1.0" encoding="utf-8"?>
<styleSheet xmlns="http://schemas.openxmlformats.org/spreadsheetml/2006/main">
  <numFmts count="6">
    <numFmt numFmtId="0" formatCode="General"/>
    <numFmt numFmtId="9" formatCode="0%"/>
    <numFmt numFmtId="41" formatCode="_-* #,##0_-;_-* #,##0\-;_-* &quot;-&quot;_-;_-@_-"/>
    <numFmt numFmtId="42" formatCode="_-&quot;€&quot;\ * #,##0_-;_-&quot;€&quot;\ * #,##0\-;_-&quot;€&quot;\ * &quot;-&quot;_-;_-@_-"/>
    <numFmt numFmtId="43" formatCode="_-* #,##0.00_-;_-* #,##0.00\-;_-* &quot;-&quot;??_-;_-@_-"/>
    <numFmt numFmtId="44" formatCode="_-&quot;€&quot;\ * #,##0.00_-;_-&quot;€&quot;\ * #,##0.00\-;_-&quot;€&quot;\ * &quot;-&quot;??_-;_-@_-"/>
  </numFmts>
  <fonts count="9">
    <font>
      <sz val="11"/>
      <color indexed="64"/>
      <name val="Calibri"/>
    </font>
    <font>
      <b/>
      <sz val="10"/>
      <color indexed="64"/>
      <name val="Arial"/>
    </font>
    <font>
      <i/>
      <sz val="10"/>
      <color indexed="64"/>
      <name val="Arial"/>
    </font>
    <font>
      <b/>
      <i/>
      <sz val="10"/>
      <color indexed="64"/>
      <name val="Arial"/>
    </font>
    <font>
      <b/>
      <sz val="10"/>
      <color indexed="64"/>
      <name val="Arial"/>
    </font>
    <font>
      <sz val="11"/>
      <color theme="1"/>
      <name val="Calibri"/>
      <family val="2"/>
      <scheme val="minor"/>
    </font>
    <font>
      <sz val="11"/>
      <color indexed="64"/>
      <name val="Calibri"/>
    </font>
    <font>
      <b/>
      <sz val="18"/>
      <color indexed="64"/>
      <name val="Calibri"/>
    </font>
    <font>
      <sz val="11"/>
      <color rgb="00000000"/>
      <name val="Calibri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1"/>
      </patternFill>
    </fill>
    <fill>
      <patternFill patternType="solid">
        <fgColor rgb="FFFF0000"/>
        <bgColor indexed="1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ill="1" applyBorder="1" applyAlignment="1">
      <alignment vertical="bottom" horizontal="general"/>
      <protection/>
    </xf>
    <xf numFmtId="0" fontId="1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/>
    <xf numFmtId="43" fontId="0" fillId="0" borderId="0" xfId="0" applyFont="1" applyFill="1" applyBorder="1" applyAlignment="1">
      <alignment vertical="bottom" horizontal="general"/>
      <protection/>
    </xf>
    <xf numFmtId="41" fontId="0" fillId="0" borderId="0" xfId="0" applyFont="1" applyFill="1" applyBorder="1" applyAlignment="1">
      <alignment vertical="bottom" horizontal="general"/>
      <protection/>
    </xf>
    <xf numFmtId="44" fontId="0" fillId="0" borderId="0" xfId="0" applyFont="1" applyFill="1" applyBorder="1" applyAlignment="1">
      <alignment vertical="bottom" horizontal="general"/>
      <protection/>
    </xf>
    <xf numFmtId="42" fontId="0" fillId="0" borderId="0" xfId="0" applyFont="1" applyFill="1" applyBorder="1" applyAlignment="1">
      <alignment vertical="bottom" horizontal="general"/>
      <protection/>
    </xf>
    <xf numFmtId="9" fontId="0" fillId="0" borderId="0" xfId="0" applyFont="1" applyFill="1" applyBorder="1" applyAlignment="1">
      <alignment vertical="bottom" horizontal="general"/>
      <protection/>
    </xf>
    <xf numFmtId="0" fontId="5" fillId="0" borderId="0" xfId="0" applyFont="1" applyFill="1" applyBorder="1"/>
    <xf numFmtId="0" fontId="5" fillId="2" borderId="0" xfId="0" applyFont="1" applyFill="1" applyBorder="1"/>
    <xf numFmtId="0" fontId="5" fillId="3" borderId="0" xfId="0" applyFont="1" applyFill="1" applyBorder="1"/>
    <xf numFmtId="0" fontId="0" fillId="0" borderId="0" xfId="0" applyFont="1" applyFill="1" applyBorder="1"/>
  </cellXfs>
  <cellStyles count="1">
    <cellStyle name="Normal" xfId="0" builtinId="0"/>
  </cellStyles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ss1" Type="http://schemas.openxmlformats.org/officeDocument/2006/relationships/sharedStrings" Target="sharedStrings.xml"/><Relationship Id="rIdss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chart>
    <c:title>
      <c:tx>
        <c:rich>
          <a:bodyPr anchor="ctr" rot="0"/>
          <a:lstStyle/>
          <a:p>
            <a:pPr algn="ctr">
              <a:defRPr b="1" sz="1800">
                <a:solidFill>
                  <a:srgbClr val="000000"/>
                </a:solidFill>
                <a:latin typeface="Calibri" charset="0"/>
                <a:ea typeface="Calibri" charset="0"/>
                <a:cs typeface="Calibri" charset="0"/>
              </a:defRPr>
            </a:pPr>
            <a:r>
              <a:t>Xamarin CPU Usage</a:t>
            </a:r>
          </a:p>
        </c:rich>
      </c:tx>
      <c:layout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CPU Usage (%)</c:v>
          </c:tx>
          <c:xVal>
            <c:numRef>
              <c:f>Blad1!$F$2:$F$51</c:f>
              <c:numCache/>
            </c:numRef>
          </c:xVal>
          <c:yVal>
            <c:numRef>
              <c:f>Blad1!$H$2:$H$51</c:f>
              <c:numCache/>
            </c:numRef>
          </c:yVal>
          <c:smooth val="0"/>
        </c:ser>
        <c:axId val="1971855969"/>
        <c:axId val="1629292387"/>
      </c:scatterChart>
      <c:valAx>
        <c:axId val="1971855969"/>
        <c:scaling>
          <c:orientation val="minMax"/>
        </c:scaling>
        <c:delete val="0"/>
        <c:axPos val="b"/>
        <c:title>
          <c:tx>
            <c:rich>
              <a:bodyPr anchor="ctr" rot="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Time (ms)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txPr>
          <a:bodyPr anchor="ctr" rot="-2700000"/>
          <a:lstStyle/>
          <a:p>
            <a:pPr algn="ctr">
              <a:defRPr b="1" sz="1800">
                <a:solidFill>
                  <a:srgbClr val="000000"/>
                </a:solidFill>
                <a:latin typeface="Calibri" charset="0"/>
                <a:ea typeface="Calibri" charset="0"/>
                <a:cs typeface="Calibri" charset="0"/>
              </a:defRPr>
            </a:pPr>
          </a:p>
        </c:txPr>
        <c:crossAx val="1629292387"/>
        <c:crosses val="autoZero"/>
      </c:valAx>
      <c:valAx>
        <c:axId val="1629292387"/>
        <c:scaling>
          <c:orientation val="minMax"/>
        </c:scaling>
        <c:delete val="0"/>
        <c:axPos val="l"/>
        <c:majorGridlines/>
        <c:title>
          <c:tx>
            <c:rich>
              <a:bodyPr anchor="ctr" rot="-540000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CPU Usage (%)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crossAx val="1971855969"/>
        <c:crosses val="autoZero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legend>
      <c:legendPos val="r"/>
      <c:layout/>
    </c:legend>
    <c:plotVisOnly val="1"/>
    <c:dispBlanksAs val="gap"/>
  </c:chart>
  <c:spPr>
    <a:ln w="9525"/>
  </c:spPr>
  <c:txPr>
    <a:bodyPr anchor="ctr" rot="0"/>
    <a:lstStyle/>
    <a:p>
      <a:pPr algn="ctr">
        <a:defRPr b="0" sz="1100">
          <a:solidFill>
            <a:srgbClr val="000000"/>
          </a:solidFill>
          <a:latin typeface="Calibri" charset="0"/>
          <a:ea typeface="Calibri" charset="0"/>
          <a:cs typeface="Calibri" charset="0"/>
        </a:defRPr>
      </a:pPr>
    </a:p>
  </c:txPr>
  <c:printSettings>
    <c:pageMargins b="1.0" l="0.75" r="0.75" t="1.0" header="0.5" footer="0.5"/>
    <c:pageSetup paperSize="9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chart>
    <c:title>
      <c:tx>
        <c:rich>
          <a:bodyPr anchor="ctr" rot="0"/>
          <a:lstStyle/>
          <a:p>
            <a:pPr algn="ctr">
              <a:defRPr b="1" sz="1800">
                <a:solidFill>
                  <a:srgbClr val="000000"/>
                </a:solidFill>
                <a:latin typeface="Calibri" charset="0"/>
                <a:ea typeface="Calibri" charset="0"/>
                <a:cs typeface="Calibri" charset="0"/>
              </a:defRPr>
            </a:pPr>
            <a:r>
              <a:t>Xamarin MEM Usage</a:t>
            </a:r>
          </a:p>
        </c:rich>
      </c:tx>
      <c:layout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MEM Usage (Bytes)</c:v>
          </c:tx>
          <c:xVal>
            <c:numRef>
              <c:f>Blad1!$F$2:$F$51</c:f>
              <c:numCache/>
            </c:numRef>
          </c:xVal>
          <c:yVal>
            <c:numRef>
              <c:f>Blad1!$I$2:$I$51</c:f>
              <c:numCache/>
            </c:numRef>
          </c:yVal>
          <c:smooth val="0"/>
        </c:ser>
        <c:axId val="1633615132"/>
        <c:axId val="505572301"/>
      </c:scatterChart>
      <c:valAx>
        <c:axId val="1633615132"/>
        <c:scaling>
          <c:orientation val="minMax"/>
        </c:scaling>
        <c:delete val="0"/>
        <c:axPos val="b"/>
        <c:title>
          <c:tx>
            <c:rich>
              <a:bodyPr anchor="ctr" rot="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Time (ms)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txPr>
          <a:bodyPr anchor="ctr" rot="-2700000"/>
          <a:lstStyle/>
          <a:p>
            <a:pPr algn="ctr">
              <a:defRPr b="1" sz="1800">
                <a:solidFill>
                  <a:srgbClr val="000000"/>
                </a:solidFill>
                <a:latin typeface="Calibri" charset="0"/>
                <a:ea typeface="Calibri" charset="0"/>
                <a:cs typeface="Calibri" charset="0"/>
              </a:defRPr>
            </a:pPr>
          </a:p>
        </c:txPr>
        <c:crossAx val="505572301"/>
        <c:crosses val="autoZero"/>
      </c:valAx>
      <c:valAx>
        <c:axId val="505572301"/>
        <c:scaling>
          <c:orientation val="minMax"/>
        </c:scaling>
        <c:delete val="0"/>
        <c:axPos val="l"/>
        <c:majorGridlines/>
        <c:title>
          <c:tx>
            <c:rich>
              <a:bodyPr anchor="ctr" rot="-540000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MEM Usage (Bytes)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crossAx val="1633615132"/>
        <c:crosses val="autoZero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legend>
      <c:legendPos val="r"/>
      <c:layout/>
    </c:legend>
    <c:plotVisOnly val="1"/>
    <c:dispBlanksAs val="gap"/>
  </c:chart>
  <c:spPr>
    <a:ln w="9525"/>
  </c:spPr>
  <c:txPr>
    <a:bodyPr anchor="ctr" rot="0"/>
    <a:lstStyle/>
    <a:p>
      <a:pPr algn="ctr">
        <a:defRPr b="0" sz="1100">
          <a:solidFill>
            <a:srgbClr val="000000"/>
          </a:solidFill>
          <a:latin typeface="Calibri" charset="0"/>
          <a:ea typeface="Calibri" charset="0"/>
          <a:cs typeface="Calibri" charset="0"/>
        </a:defRPr>
      </a:pPr>
    </a:p>
  </c:txPr>
  <c:printSettings>
    <c:pageMargins b="1.0" l="0.75" r="0.75" t="1.0" header="0.5" footer="0.5"/>
    <c:pageSetup paperSize="9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Relationship Id="rId2" Type="http://schemas.openxmlformats.org/officeDocument/2006/relationships/chart" Target="/xl/charts/chart2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0</xdr:colOff>
      <xdr:row>20</xdr:row>
      <xdr:rowOff>0</xdr:rowOff>
    </xdr:to>
    <xdr:graphicFrame macro="">
      <xdr:nvGraphicFramePr>
        <xdr:cNvPr id="1" name="Chart 1" descr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23</xdr:col>
      <xdr:colOff>0</xdr:colOff>
      <xdr:row>44</xdr:row>
      <xdr:rowOff>0</xdr:rowOff>
    </xdr:to>
    <xdr:graphicFrame macro="">
      <xdr:nvGraphicFramePr>
        <xdr:cNvPr id="2" name="Chart 2" descr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panose="020F0302020204030204"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2"/>
  <dimension ref="A1:Y46"/>
  <sheetViews>
    <sheetView topLeftCell="A1" workbookViewId="0"/>
  </sheetViews>
  <sheetFormatPr defaultColWidth="9.1484375" defaultRowHeight="12.75"/>
  <sheetData/>
  <sheetProtection/>
  <pageMargins left="0.75" right="0.75" top="1.0" bottom="1.0" header="0.5" footer="0.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/>
  <dimension ref="A1:M52"/>
  <sheetViews>
    <sheetView tabSelected="1" topLeftCell="A1" workbookViewId="0"/>
  </sheetViews>
  <sheetFormatPr defaultColWidth="9.1484375" defaultRowHeight="14.4"/>
  <cols>
    <col min="1" max="1" width="19.6640625" style="21" customWidth="1"/>
    <col min="2" max="2" width="5.6640625" style="21" customWidth="1"/>
    <col min="3" max="3" width="4.109375" style="21" customWidth="1"/>
    <col min="4" max="4" width="4.0" style="21" customWidth="1"/>
    <col min="5" max="5" width="18.6640625" style="21" customWidth="1"/>
    <col min="6" max="6" width="26.44140625" style="21" customWidth="1"/>
    <col min="7" max="7" width="23.5546875" style="21" customWidth="1"/>
    <col min="8" max="8" width="19.6640625" style="21" customWidth="1"/>
    <col min="11" max="11" width="18.6640625" style="21" customWidth="1"/>
    <col min="12" max="12" width="18.33203125" style="21" customWidth="1"/>
  </cols>
  <sheetData>
    <row r="1">
      <c r="A1" s="22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2" t="s">
        <v>6</v>
      </c>
      <c r="H1" s="22" t="s">
        <v>7</v>
      </c>
      <c r="I1" s="24" t="s">
        <v>8</v>
      </c>
    </row>
    <row r="2">
      <c r="A2" s="21" t="s">
        <v>9</v>
      </c>
      <c r="B2" s="21" t="str">
        <f t="shared" ref="B2:B51" si="0">MID(A2,15,2)</f>
        <v>10</v>
      </c>
      <c r="C2" s="21" t="str">
        <f t="shared" ref="C2:C51" si="1">MID(A2,18,2)</f>
        <v>28</v>
      </c>
      <c r="D2" s="21" t="str">
        <f t="shared" ref="D2:D51" si="2">MID(A2,21,3)</f>
        <v>186</v>
      </c>
      <c r="E2" s="21">
        <f t="shared" ref="E2:E51" si="3">D2+(1000*C2)+(B2*60000)</f>
        <v>628186</v>
      </c>
      <c r="F2" s="21">
        <f t="shared" ref="F2:F51" si="4">E2-$E$2</f>
        <v>0</v>
      </c>
      <c r="G2" s="21">
        <v>0</v>
      </c>
      <c r="I2" s="24">
        <f>0</f>
        <v>0</v>
      </c>
      <c r="K2" s="21" t="s">
        <v>10</v>
      </c>
      <c r="L2" s="21">
        <f>MAX(G:G)</f>
        <v>43999232</v>
      </c>
    </row>
    <row r="3">
      <c r="A3" s="21" t="s">
        <v>11</v>
      </c>
      <c r="B3" s="21" t="str">
        <f t="shared" si="0"/>
        <v>10</v>
      </c>
      <c r="C3" s="21" t="str">
        <f t="shared" si="1"/>
        <v>29</v>
      </c>
      <c r="D3" s="21" t="str">
        <f t="shared" si="2"/>
        <v>245</v>
      </c>
      <c r="E3" s="21">
        <f t="shared" si="3"/>
        <v>629245</v>
      </c>
      <c r="F3" s="21">
        <f t="shared" si="4"/>
        <v>1059</v>
      </c>
      <c r="G3" s="21">
        <v>20836352</v>
      </c>
      <c r="I3" s="24">
        <f>19.87109375</f>
        <v>19.87109375</v>
      </c>
    </row>
    <row r="4">
      <c r="A4" s="21" t="s">
        <v>12</v>
      </c>
      <c r="B4" s="21" t="str">
        <f t="shared" si="0"/>
        <v>10</v>
      </c>
      <c r="C4" s="21" t="str">
        <f t="shared" si="1"/>
        <v>30</v>
      </c>
      <c r="D4" s="21" t="str">
        <f t="shared" si="2"/>
        <v>231</v>
      </c>
      <c r="E4" s="21">
        <f t="shared" si="3"/>
        <v>630231</v>
      </c>
      <c r="F4" s="21">
        <f t="shared" si="4"/>
        <v>2045</v>
      </c>
      <c r="G4" s="21">
        <v>20836352</v>
      </c>
      <c r="H4" s="21">
        <v>0</v>
      </c>
      <c r="I4" s="24">
        <f>19.87109375</f>
        <v>19.87109375</v>
      </c>
    </row>
    <row r="5">
      <c r="A5" s="21" t="s">
        <v>13</v>
      </c>
      <c r="B5" s="21" t="str">
        <f t="shared" si="0"/>
        <v>10</v>
      </c>
      <c r="C5" s="21" t="str">
        <f t="shared" si="1"/>
        <v>31</v>
      </c>
      <c r="D5" s="21" t="str">
        <f t="shared" si="2"/>
        <v>228</v>
      </c>
      <c r="E5" s="21">
        <f t="shared" si="3"/>
        <v>631228</v>
      </c>
      <c r="F5" s="21">
        <f t="shared" si="4"/>
        <v>3042</v>
      </c>
      <c r="G5" s="21">
        <v>20889600</v>
      </c>
      <c r="H5" s="21">
        <v>1.55408293143505</v>
      </c>
      <c r="I5" s="24">
        <f>19.921875</f>
        <v>19.921875</v>
      </c>
    </row>
    <row r="6">
      <c r="A6" s="21" t="s">
        <v>14</v>
      </c>
      <c r="B6" s="21" t="str">
        <f t="shared" si="0"/>
        <v>10</v>
      </c>
      <c r="C6" s="21" t="str">
        <f t="shared" si="1"/>
        <v>32</v>
      </c>
      <c r="D6" s="21" t="str">
        <f t="shared" si="2"/>
        <v>243</v>
      </c>
      <c r="E6" s="21">
        <f t="shared" si="3"/>
        <v>632243</v>
      </c>
      <c r="F6" s="21">
        <f t="shared" si="4"/>
        <v>4057</v>
      </c>
      <c r="G6" s="21">
        <v>20889600</v>
      </c>
      <c r="H6" s="21">
        <v>0</v>
      </c>
      <c r="I6" s="24">
        <f>19.921875</f>
        <v>19.921875</v>
      </c>
    </row>
    <row r="7">
      <c r="A7" s="21" t="s">
        <v>15</v>
      </c>
      <c r="B7" s="21" t="str">
        <f t="shared" si="0"/>
        <v>10</v>
      </c>
      <c r="C7" s="21" t="str">
        <f t="shared" si="1"/>
        <v>33</v>
      </c>
      <c r="D7" s="21" t="str">
        <f t="shared" si="2"/>
        <v>187</v>
      </c>
      <c r="E7" s="21">
        <f t="shared" si="3"/>
        <v>633187</v>
      </c>
      <c r="F7" s="21">
        <f t="shared" si="4"/>
        <v>5001</v>
      </c>
      <c r="G7" s="21">
        <v>24084480</v>
      </c>
      <c r="H7" s="21">
        <v>27.0795984726342</v>
      </c>
      <c r="I7" s="24">
        <f>22.96875</f>
        <v>22.96875</v>
      </c>
    </row>
    <row r="8">
      <c r="A8" s="21" t="s">
        <v>16</v>
      </c>
      <c r="B8" s="21" t="str">
        <f t="shared" si="0"/>
        <v>10</v>
      </c>
      <c r="C8" s="21" t="str">
        <f t="shared" si="1"/>
        <v>34</v>
      </c>
      <c r="D8" s="21" t="str">
        <f t="shared" si="2"/>
        <v>225</v>
      </c>
      <c r="E8" s="21">
        <f t="shared" si="3"/>
        <v>634225</v>
      </c>
      <c r="F8" s="21">
        <f t="shared" si="4"/>
        <v>6039</v>
      </c>
      <c r="G8" s="21">
        <v>39395328</v>
      </c>
      <c r="H8" s="21">
        <v>67.7256895805086</v>
      </c>
      <c r="I8" s="24">
        <f>37.5703125</f>
        <v>37.5703125</v>
      </c>
    </row>
    <row r="9">
      <c r="A9" s="21" t="s">
        <v>17</v>
      </c>
      <c r="B9" s="21" t="str">
        <f t="shared" si="0"/>
        <v>10</v>
      </c>
      <c r="C9" s="21" t="str">
        <f t="shared" si="1"/>
        <v>35</v>
      </c>
      <c r="D9" s="21" t="str">
        <f t="shared" si="2"/>
        <v>193</v>
      </c>
      <c r="E9" s="21">
        <f t="shared" si="3"/>
        <v>635193</v>
      </c>
      <c r="F9" s="21">
        <f t="shared" si="4"/>
        <v>7007</v>
      </c>
      <c r="G9" s="21">
        <v>39378944</v>
      </c>
      <c r="H9" s="21">
        <v>0</v>
      </c>
      <c r="I9" s="24">
        <f>37.5546875</f>
        <v>37.5546875</v>
      </c>
    </row>
    <row r="10">
      <c r="A10" s="21" t="s">
        <v>18</v>
      </c>
      <c r="B10" s="21" t="str">
        <f t="shared" si="0"/>
        <v>10</v>
      </c>
      <c r="C10" s="21" t="str">
        <f t="shared" si="1"/>
        <v>36</v>
      </c>
      <c r="D10" s="21" t="str">
        <f t="shared" si="2"/>
        <v>302</v>
      </c>
      <c r="E10" s="21">
        <f t="shared" si="3"/>
        <v>636302</v>
      </c>
      <c r="F10" s="21">
        <f t="shared" si="4"/>
        <v>8116</v>
      </c>
      <c r="G10" s="21">
        <v>39378944</v>
      </c>
      <c r="H10" s="21">
        <v>0</v>
      </c>
      <c r="I10" s="24">
        <f>37.5546875</f>
        <v>37.5546875</v>
      </c>
    </row>
    <row r="11">
      <c r="A11" s="21" t="s">
        <v>19</v>
      </c>
      <c r="B11" s="21" t="str">
        <f t="shared" si="0"/>
        <v>10</v>
      </c>
      <c r="C11" s="21" t="str">
        <f t="shared" si="1"/>
        <v>37</v>
      </c>
      <c r="D11" s="21" t="str">
        <f t="shared" si="2"/>
        <v>216</v>
      </c>
      <c r="E11" s="21">
        <f t="shared" si="3"/>
        <v>637216</v>
      </c>
      <c r="F11" s="21">
        <f t="shared" si="4"/>
        <v>9030</v>
      </c>
      <c r="G11" s="21">
        <v>39378944</v>
      </c>
      <c r="H11" s="21">
        <v>0</v>
      </c>
      <c r="I11" s="24">
        <f>37.5546875</f>
        <v>37.5546875</v>
      </c>
    </row>
    <row r="12">
      <c r="A12" s="21" t="s">
        <v>20</v>
      </c>
      <c r="B12" s="21" t="str">
        <f t="shared" si="0"/>
        <v>10</v>
      </c>
      <c r="C12" s="21" t="str">
        <f t="shared" si="1"/>
        <v>38</v>
      </c>
      <c r="D12" s="21" t="str">
        <f t="shared" si="2"/>
        <v>223</v>
      </c>
      <c r="E12" s="21">
        <f t="shared" si="3"/>
        <v>638223</v>
      </c>
      <c r="F12" s="21">
        <f t="shared" si="4"/>
        <v>10037</v>
      </c>
      <c r="G12" s="21">
        <v>39395328</v>
      </c>
      <c r="H12" s="21">
        <v>0</v>
      </c>
      <c r="I12" s="24">
        <f>37.5703125</f>
        <v>37.5703125</v>
      </c>
    </row>
    <row r="13">
      <c r="A13" s="21" t="s">
        <v>21</v>
      </c>
      <c r="B13" s="21" t="str">
        <f t="shared" si="0"/>
        <v>10</v>
      </c>
      <c r="C13" s="21" t="str">
        <f t="shared" si="1"/>
        <v>39</v>
      </c>
      <c r="D13" s="21" t="str">
        <f t="shared" si="2"/>
        <v>231</v>
      </c>
      <c r="E13" s="21">
        <f t="shared" si="3"/>
        <v>639231</v>
      </c>
      <c r="F13" s="21">
        <f t="shared" si="4"/>
        <v>11045</v>
      </c>
      <c r="G13" s="21">
        <v>42663936</v>
      </c>
      <c r="H13" s="21">
        <v>20.1346147059955</v>
      </c>
      <c r="I13" s="24">
        <f>40.6875</f>
        <v>40.6875</v>
      </c>
    </row>
    <row r="14">
      <c r="A14" s="21" t="s">
        <v>22</v>
      </c>
      <c r="B14" s="21" t="str">
        <f t="shared" si="0"/>
        <v>10</v>
      </c>
      <c r="C14" s="21" t="str">
        <f t="shared" si="1"/>
        <v>40</v>
      </c>
      <c r="D14" s="21" t="str">
        <f t="shared" si="2"/>
        <v>236</v>
      </c>
      <c r="E14" s="21">
        <f t="shared" si="3"/>
        <v>640236</v>
      </c>
      <c r="F14" s="21">
        <f t="shared" si="4"/>
        <v>12050</v>
      </c>
      <c r="G14" s="21">
        <v>27389952</v>
      </c>
      <c r="H14" s="21">
        <v>0</v>
      </c>
      <c r="I14" s="24">
        <f>26.12109375</f>
        <v>26.12109375</v>
      </c>
    </row>
    <row r="15">
      <c r="A15" s="21" t="s">
        <v>23</v>
      </c>
      <c r="B15" s="21" t="str">
        <f t="shared" si="0"/>
        <v>10</v>
      </c>
      <c r="C15" s="21" t="str">
        <f t="shared" si="1"/>
        <v>41</v>
      </c>
      <c r="D15" s="21" t="str">
        <f t="shared" si="2"/>
        <v>234</v>
      </c>
      <c r="E15" s="21">
        <f t="shared" si="3"/>
        <v>641234</v>
      </c>
      <c r="F15" s="21">
        <f t="shared" si="4"/>
        <v>13048</v>
      </c>
      <c r="G15" s="21">
        <v>27389952</v>
      </c>
      <c r="H15" s="21">
        <v>0</v>
      </c>
      <c r="I15" s="24">
        <f>26.12109375</f>
        <v>26.12109375</v>
      </c>
    </row>
    <row r="16">
      <c r="A16" s="21" t="s">
        <v>24</v>
      </c>
      <c r="B16" s="21" t="str">
        <f t="shared" si="0"/>
        <v>10</v>
      </c>
      <c r="C16" s="21" t="str">
        <f t="shared" si="1"/>
        <v>42</v>
      </c>
      <c r="D16" s="21" t="str">
        <f t="shared" si="2"/>
        <v>232</v>
      </c>
      <c r="E16" s="21">
        <f t="shared" si="3"/>
        <v>642232</v>
      </c>
      <c r="F16" s="21">
        <f t="shared" si="4"/>
        <v>14046</v>
      </c>
      <c r="G16" s="21">
        <v>27389952</v>
      </c>
      <c r="H16" s="21">
        <v>0</v>
      </c>
      <c r="I16" s="24">
        <f>26.12109375</f>
        <v>26.12109375</v>
      </c>
    </row>
    <row r="17">
      <c r="A17" s="21" t="s">
        <v>25</v>
      </c>
      <c r="B17" s="21" t="str">
        <f t="shared" si="0"/>
        <v>10</v>
      </c>
      <c r="C17" s="21" t="str">
        <f t="shared" si="1"/>
        <v>43</v>
      </c>
      <c r="D17" s="21" t="str">
        <f t="shared" si="2"/>
        <v>214</v>
      </c>
      <c r="E17" s="21">
        <f t="shared" si="3"/>
        <v>643214</v>
      </c>
      <c r="F17" s="21">
        <f t="shared" si="4"/>
        <v>15028</v>
      </c>
      <c r="G17" s="21">
        <v>27471872</v>
      </c>
      <c r="H17" s="21">
        <v>1.58541270144381</v>
      </c>
      <c r="I17" s="24">
        <f>26.19921875</f>
        <v>26.19921875</v>
      </c>
    </row>
    <row r="18">
      <c r="A18" s="21" t="s">
        <v>26</v>
      </c>
      <c r="B18" s="21" t="str">
        <f t="shared" si="0"/>
        <v>10</v>
      </c>
      <c r="C18" s="21" t="str">
        <f t="shared" si="1"/>
        <v>44</v>
      </c>
      <c r="D18" s="21" t="str">
        <f t="shared" si="2"/>
        <v>227</v>
      </c>
      <c r="E18" s="21">
        <f t="shared" si="3"/>
        <v>644227</v>
      </c>
      <c r="F18" s="21">
        <f t="shared" si="4"/>
        <v>16041</v>
      </c>
      <c r="G18" s="21">
        <v>27471872</v>
      </c>
      <c r="H18" s="21">
        <v>0</v>
      </c>
      <c r="I18" s="24">
        <f>26.19921875</f>
        <v>26.19921875</v>
      </c>
    </row>
    <row r="19">
      <c r="A19" s="21" t="s">
        <v>27</v>
      </c>
      <c r="B19" s="21" t="str">
        <f t="shared" si="0"/>
        <v>10</v>
      </c>
      <c r="C19" s="21" t="str">
        <f t="shared" si="1"/>
        <v>45</v>
      </c>
      <c r="D19" s="21" t="str">
        <f t="shared" si="2"/>
        <v>233</v>
      </c>
      <c r="E19" s="21">
        <f t="shared" si="3"/>
        <v>645233</v>
      </c>
      <c r="F19" s="21">
        <f t="shared" si="4"/>
        <v>17047</v>
      </c>
      <c r="G19" s="21">
        <v>27471872</v>
      </c>
      <c r="H19" s="21">
        <v>0</v>
      </c>
      <c r="I19" s="24">
        <f>26.19921875</f>
        <v>26.19921875</v>
      </c>
    </row>
    <row r="20">
      <c r="A20" s="21" t="s">
        <v>28</v>
      </c>
      <c r="B20" s="21" t="str">
        <f t="shared" si="0"/>
        <v>10</v>
      </c>
      <c r="C20" s="21" t="str">
        <f t="shared" si="1"/>
        <v>46</v>
      </c>
      <c r="D20" s="21" t="str">
        <f t="shared" si="2"/>
        <v>238</v>
      </c>
      <c r="E20" s="21">
        <f t="shared" si="3"/>
        <v>646238</v>
      </c>
      <c r="F20" s="21">
        <f t="shared" si="4"/>
        <v>18052</v>
      </c>
      <c r="G20" s="21">
        <v>27455488</v>
      </c>
      <c r="H20" s="21">
        <v>0</v>
      </c>
      <c r="I20" s="24">
        <f>26.18359375</f>
        <v>26.18359375</v>
      </c>
    </row>
    <row r="21">
      <c r="A21" s="21" t="s">
        <v>29</v>
      </c>
      <c r="B21" s="21" t="str">
        <f t="shared" si="0"/>
        <v>10</v>
      </c>
      <c r="C21" s="21" t="str">
        <f t="shared" si="1"/>
        <v>47</v>
      </c>
      <c r="D21" s="21" t="str">
        <f t="shared" si="2"/>
        <v>237</v>
      </c>
      <c r="E21" s="21">
        <f t="shared" si="3"/>
        <v>647237</v>
      </c>
      <c r="F21" s="21">
        <f t="shared" si="4"/>
        <v>19051</v>
      </c>
      <c r="G21" s="21">
        <v>43909120</v>
      </c>
      <c r="H21" s="21">
        <v>34.2064102862631</v>
      </c>
      <c r="I21" s="24">
        <f>41.875</f>
        <v>41.875</v>
      </c>
    </row>
    <row r="22">
      <c r="A22" s="21" t="s">
        <v>30</v>
      </c>
      <c r="B22" s="21" t="str">
        <f t="shared" si="0"/>
        <v>10</v>
      </c>
      <c r="C22" s="21" t="str">
        <f t="shared" si="1"/>
        <v>48</v>
      </c>
      <c r="D22" s="21" t="str">
        <f t="shared" si="2"/>
        <v>244</v>
      </c>
      <c r="E22" s="21">
        <f t="shared" si="3"/>
        <v>648244</v>
      </c>
      <c r="F22" s="21">
        <f t="shared" si="4"/>
        <v>20058</v>
      </c>
      <c r="G22" s="21">
        <v>43909120</v>
      </c>
      <c r="H22" s="21">
        <v>0</v>
      </c>
      <c r="I22" s="24">
        <f>41.875</f>
        <v>41.875</v>
      </c>
    </row>
    <row r="23">
      <c r="A23" s="21" t="s">
        <v>31</v>
      </c>
      <c r="B23" s="21" t="str">
        <f t="shared" si="0"/>
        <v>10</v>
      </c>
      <c r="C23" s="21" t="str">
        <f t="shared" si="1"/>
        <v>49</v>
      </c>
      <c r="D23" s="21" t="str">
        <f t="shared" si="2"/>
        <v>237</v>
      </c>
      <c r="E23" s="21">
        <f t="shared" si="3"/>
        <v>649237</v>
      </c>
      <c r="F23" s="21">
        <f t="shared" si="4"/>
        <v>21051</v>
      </c>
      <c r="G23" s="21">
        <v>43909120</v>
      </c>
      <c r="H23" s="21">
        <v>0</v>
      </c>
      <c r="I23" s="24">
        <f>41.875</f>
        <v>41.875</v>
      </c>
    </row>
    <row r="24">
      <c r="A24" s="21" t="s">
        <v>32</v>
      </c>
      <c r="B24" s="21" t="str">
        <f t="shared" si="0"/>
        <v>10</v>
      </c>
      <c r="C24" s="21" t="str">
        <f t="shared" si="1"/>
        <v>50</v>
      </c>
      <c r="D24" s="21" t="str">
        <f t="shared" si="2"/>
        <v>236</v>
      </c>
      <c r="E24" s="21">
        <f t="shared" si="3"/>
        <v>650236</v>
      </c>
      <c r="F24" s="21">
        <f t="shared" si="4"/>
        <v>22050</v>
      </c>
      <c r="G24" s="21">
        <v>43909120</v>
      </c>
      <c r="H24" s="21">
        <v>0</v>
      </c>
      <c r="I24" s="24">
        <f>41.875</f>
        <v>41.875</v>
      </c>
    </row>
    <row r="25">
      <c r="A25" s="21" t="s">
        <v>33</v>
      </c>
      <c r="B25" s="21" t="str">
        <f t="shared" si="0"/>
        <v>10</v>
      </c>
      <c r="C25" s="21" t="str">
        <f t="shared" si="1"/>
        <v>51</v>
      </c>
      <c r="D25" s="21" t="str">
        <f t="shared" si="2"/>
        <v>245</v>
      </c>
      <c r="E25" s="21">
        <f t="shared" si="3"/>
        <v>651245</v>
      </c>
      <c r="F25" s="21">
        <f t="shared" si="4"/>
        <v>23059</v>
      </c>
      <c r="G25" s="21">
        <v>43315200</v>
      </c>
      <c r="H25" s="21">
        <v>10.9294024057576</v>
      </c>
      <c r="I25" s="24">
        <f>41.30859375</f>
        <v>41.30859375</v>
      </c>
    </row>
    <row r="26">
      <c r="A26" s="21" t="s">
        <v>34</v>
      </c>
      <c r="B26" s="21" t="str">
        <f t="shared" si="0"/>
        <v>10</v>
      </c>
      <c r="C26" s="21" t="str">
        <f t="shared" si="1"/>
        <v>52</v>
      </c>
      <c r="D26" s="21" t="str">
        <f t="shared" si="2"/>
        <v>243</v>
      </c>
      <c r="E26" s="21">
        <f t="shared" si="3"/>
        <v>652243</v>
      </c>
      <c r="F26" s="21">
        <f t="shared" si="4"/>
        <v>24057</v>
      </c>
      <c r="G26" s="21">
        <v>43274240</v>
      </c>
      <c r="H26" s="21">
        <v>0</v>
      </c>
      <c r="I26" s="24">
        <f>41.26953125</f>
        <v>41.26953125</v>
      </c>
    </row>
    <row r="27">
      <c r="A27" s="21" t="s">
        <v>35</v>
      </c>
      <c r="B27" s="21" t="str">
        <f t="shared" si="0"/>
        <v>10</v>
      </c>
      <c r="C27" s="21" t="str">
        <f t="shared" si="1"/>
        <v>53</v>
      </c>
      <c r="D27" s="21" t="str">
        <f t="shared" si="2"/>
        <v>241</v>
      </c>
      <c r="E27" s="21">
        <f t="shared" si="3"/>
        <v>653241</v>
      </c>
      <c r="F27" s="21">
        <f t="shared" si="4"/>
        <v>25055</v>
      </c>
      <c r="G27" s="21">
        <v>43245568</v>
      </c>
      <c r="H27" s="21">
        <v>0</v>
      </c>
      <c r="I27" s="24">
        <f>41.2421875</f>
        <v>41.2421875</v>
      </c>
    </row>
    <row r="28">
      <c r="A28" s="21" t="s">
        <v>36</v>
      </c>
      <c r="B28" s="21" t="str">
        <f t="shared" si="0"/>
        <v>10</v>
      </c>
      <c r="C28" s="21" t="str">
        <f t="shared" si="1"/>
        <v>54</v>
      </c>
      <c r="D28" s="21" t="str">
        <f t="shared" si="2"/>
        <v>244</v>
      </c>
      <c r="E28" s="21">
        <f t="shared" si="3"/>
        <v>654244</v>
      </c>
      <c r="F28" s="21">
        <f t="shared" si="4"/>
        <v>26058</v>
      </c>
      <c r="G28" s="21">
        <v>43245568</v>
      </c>
      <c r="H28" s="21">
        <v>0</v>
      </c>
      <c r="I28" s="24">
        <f>41.2421875</f>
        <v>41.2421875</v>
      </c>
    </row>
    <row r="29">
      <c r="A29" s="21" t="s">
        <v>37</v>
      </c>
      <c r="B29" s="21" t="str">
        <f t="shared" si="0"/>
        <v>10</v>
      </c>
      <c r="C29" s="21" t="str">
        <f t="shared" si="1"/>
        <v>55</v>
      </c>
      <c r="D29" s="21" t="str">
        <f t="shared" si="2"/>
        <v>235</v>
      </c>
      <c r="E29" s="21">
        <f t="shared" si="3"/>
        <v>655235</v>
      </c>
      <c r="F29" s="21">
        <f t="shared" si="4"/>
        <v>27049</v>
      </c>
      <c r="G29" s="21">
        <v>32489472</v>
      </c>
      <c r="H29" s="21">
        <v>15.6573433742081</v>
      </c>
      <c r="I29" s="24">
        <f>30.984375</f>
        <v>30.984375</v>
      </c>
    </row>
    <row r="30">
      <c r="A30" s="21" t="s">
        <v>38</v>
      </c>
      <c r="B30" s="21" t="str">
        <f t="shared" si="0"/>
        <v>10</v>
      </c>
      <c r="C30" s="21" t="str">
        <f t="shared" si="1"/>
        <v>56</v>
      </c>
      <c r="D30" s="21" t="str">
        <f t="shared" si="2"/>
        <v>243</v>
      </c>
      <c r="E30" s="21">
        <f t="shared" si="3"/>
        <v>656243</v>
      </c>
      <c r="F30" s="21">
        <f t="shared" si="4"/>
        <v>28057</v>
      </c>
      <c r="G30" s="21">
        <v>32489472</v>
      </c>
      <c r="H30" s="21">
        <v>0</v>
      </c>
      <c r="I30" s="24">
        <f>30.984375</f>
        <v>30.984375</v>
      </c>
    </row>
    <row r="31">
      <c r="A31" s="21" t="s">
        <v>39</v>
      </c>
      <c r="B31" s="21" t="str">
        <f t="shared" si="0"/>
        <v>10</v>
      </c>
      <c r="C31" s="21" t="str">
        <f t="shared" si="1"/>
        <v>57</v>
      </c>
      <c r="D31" s="21" t="str">
        <f t="shared" si="2"/>
        <v>230</v>
      </c>
      <c r="E31" s="21">
        <f t="shared" si="3"/>
        <v>657230</v>
      </c>
      <c r="F31" s="21">
        <f t="shared" si="4"/>
        <v>29044</v>
      </c>
      <c r="G31" s="21">
        <v>32489472</v>
      </c>
      <c r="H31" s="21">
        <v>0</v>
      </c>
      <c r="I31" s="24">
        <f>30.984375</f>
        <v>30.984375</v>
      </c>
    </row>
    <row r="32">
      <c r="A32" s="21" t="s">
        <v>40</v>
      </c>
      <c r="B32" s="21" t="str">
        <f t="shared" si="0"/>
        <v>10</v>
      </c>
      <c r="C32" s="21" t="str">
        <f t="shared" si="1"/>
        <v>58</v>
      </c>
      <c r="D32" s="21" t="str">
        <f t="shared" si="2"/>
        <v>219</v>
      </c>
      <c r="E32" s="21">
        <f t="shared" si="3"/>
        <v>658219</v>
      </c>
      <c r="F32" s="21">
        <f t="shared" si="4"/>
        <v>30033</v>
      </c>
      <c r="G32" s="21">
        <v>32550912</v>
      </c>
      <c r="H32" s="21">
        <v>1.5791572666804</v>
      </c>
      <c r="I32" s="24">
        <f>31.04296875</f>
        <v>31.04296875</v>
      </c>
    </row>
    <row r="33">
      <c r="A33" s="21" t="s">
        <v>41</v>
      </c>
      <c r="B33" s="21" t="str">
        <f t="shared" si="0"/>
        <v>10</v>
      </c>
      <c r="C33" s="21" t="str">
        <f t="shared" si="1"/>
        <v>59</v>
      </c>
      <c r="D33" s="21" t="str">
        <f t="shared" si="2"/>
        <v>243</v>
      </c>
      <c r="E33" s="21">
        <f t="shared" si="3"/>
        <v>659243</v>
      </c>
      <c r="F33" s="21">
        <f t="shared" si="4"/>
        <v>31057</v>
      </c>
      <c r="G33" s="21">
        <v>35528704</v>
      </c>
      <c r="H33" s="21">
        <v>15.4661579183314</v>
      </c>
      <c r="I33" s="24">
        <f>33.8828125</f>
        <v>33.8828125</v>
      </c>
    </row>
    <row r="34">
      <c r="A34" s="21" t="s">
        <v>42</v>
      </c>
      <c r="B34" s="21" t="str">
        <f t="shared" si="0"/>
        <v>11</v>
      </c>
      <c r="C34" s="21" t="str">
        <f t="shared" si="1"/>
        <v>00</v>
      </c>
      <c r="D34" s="21" t="str">
        <f t="shared" si="2"/>
        <v>254</v>
      </c>
      <c r="E34" s="21">
        <f t="shared" si="3"/>
        <v>660254</v>
      </c>
      <c r="F34" s="21">
        <f t="shared" si="4"/>
        <v>32068</v>
      </c>
      <c r="G34" s="21">
        <v>35528704</v>
      </c>
      <c r="H34" s="21">
        <v>0</v>
      </c>
      <c r="I34" s="24">
        <f>33.8828125</f>
        <v>33.8828125</v>
      </c>
    </row>
    <row r="35">
      <c r="A35" s="21" t="s">
        <v>43</v>
      </c>
      <c r="B35" s="21" t="str">
        <f t="shared" si="0"/>
        <v>11</v>
      </c>
      <c r="C35" s="21" t="str">
        <f t="shared" si="1"/>
        <v>01</v>
      </c>
      <c r="D35" s="21" t="str">
        <f t="shared" si="2"/>
        <v>252</v>
      </c>
      <c r="E35" s="21">
        <f t="shared" si="3"/>
        <v>661252</v>
      </c>
      <c r="F35" s="21">
        <f t="shared" si="4"/>
        <v>33066</v>
      </c>
      <c r="G35" s="21">
        <v>35528704</v>
      </c>
      <c r="H35" s="21">
        <v>0</v>
      </c>
      <c r="I35" s="24">
        <f>33.8828125</f>
        <v>33.8828125</v>
      </c>
    </row>
    <row r="36">
      <c r="A36" s="21" t="s">
        <v>44</v>
      </c>
      <c r="B36" s="21" t="str">
        <f t="shared" si="0"/>
        <v>11</v>
      </c>
      <c r="C36" s="21" t="str">
        <f t="shared" si="1"/>
        <v>02</v>
      </c>
      <c r="D36" s="21" t="str">
        <f t="shared" si="2"/>
        <v>250</v>
      </c>
      <c r="E36" s="21">
        <f t="shared" si="3"/>
        <v>662250</v>
      </c>
      <c r="F36" s="21">
        <f t="shared" si="4"/>
        <v>34064</v>
      </c>
      <c r="G36" s="21">
        <v>35528704</v>
      </c>
      <c r="H36" s="21">
        <v>0</v>
      </c>
      <c r="I36" s="24">
        <f>33.8828125</f>
        <v>33.8828125</v>
      </c>
    </row>
    <row r="37">
      <c r="A37" s="21" t="s">
        <v>45</v>
      </c>
      <c r="B37" s="21" t="str">
        <f t="shared" si="0"/>
        <v>11</v>
      </c>
      <c r="C37" s="21" t="str">
        <f t="shared" si="1"/>
        <v>03</v>
      </c>
      <c r="D37" s="21" t="str">
        <f t="shared" si="2"/>
        <v>253</v>
      </c>
      <c r="E37" s="21">
        <f t="shared" si="3"/>
        <v>663253</v>
      </c>
      <c r="F37" s="21">
        <f t="shared" si="4"/>
        <v>35067</v>
      </c>
      <c r="G37" s="21">
        <v>35528704</v>
      </c>
      <c r="H37" s="21">
        <v>1.55752836944473</v>
      </c>
      <c r="I37" s="24">
        <f>33.8828125</f>
        <v>33.8828125</v>
      </c>
    </row>
    <row r="38">
      <c r="A38" s="21" t="s">
        <v>46</v>
      </c>
      <c r="B38" s="21" t="str">
        <f t="shared" si="0"/>
        <v>11</v>
      </c>
      <c r="C38" s="21" t="str">
        <f t="shared" si="1"/>
        <v>04</v>
      </c>
      <c r="D38" s="21" t="str">
        <f t="shared" si="2"/>
        <v>254</v>
      </c>
      <c r="E38" s="21">
        <f t="shared" si="3"/>
        <v>664254</v>
      </c>
      <c r="F38" s="21">
        <f t="shared" si="4"/>
        <v>36068</v>
      </c>
      <c r="G38" s="21">
        <v>35528704</v>
      </c>
      <c r="H38" s="21">
        <v>0</v>
      </c>
      <c r="I38" s="24">
        <f>33.8828125</f>
        <v>33.8828125</v>
      </c>
    </row>
    <row r="39">
      <c r="A39" s="21" t="s">
        <v>47</v>
      </c>
      <c r="B39" s="21" t="str">
        <f t="shared" si="0"/>
        <v>11</v>
      </c>
      <c r="C39" s="21" t="str">
        <f t="shared" si="1"/>
        <v>05</v>
      </c>
      <c r="D39" s="21" t="str">
        <f t="shared" si="2"/>
        <v>229</v>
      </c>
      <c r="E39" s="21">
        <f t="shared" si="3"/>
        <v>665229</v>
      </c>
      <c r="F39" s="21">
        <f t="shared" si="4"/>
        <v>37043</v>
      </c>
      <c r="G39" s="21">
        <v>35528704</v>
      </c>
      <c r="H39" s="21">
        <v>0</v>
      </c>
      <c r="I39" s="24">
        <f>33.8828125</f>
        <v>33.8828125</v>
      </c>
    </row>
    <row r="40">
      <c r="A40" s="21" t="s">
        <v>48</v>
      </c>
      <c r="B40" s="21" t="str">
        <f t="shared" si="0"/>
        <v>11</v>
      </c>
      <c r="C40" s="21" t="str">
        <f t="shared" si="1"/>
        <v>06</v>
      </c>
      <c r="D40" s="21" t="str">
        <f t="shared" si="2"/>
        <v>216</v>
      </c>
      <c r="E40" s="21">
        <f t="shared" si="3"/>
        <v>666216</v>
      </c>
      <c r="F40" s="21">
        <f t="shared" si="4"/>
        <v>38030</v>
      </c>
      <c r="G40" s="21">
        <v>43999232</v>
      </c>
      <c r="H40" s="21">
        <v>14.2445005591948</v>
      </c>
      <c r="I40" s="24">
        <f>41.9609375</f>
        <v>41.9609375</v>
      </c>
    </row>
    <row r="41">
      <c r="A41" s="21" t="s">
        <v>49</v>
      </c>
      <c r="B41" s="21" t="str">
        <f t="shared" si="0"/>
        <v>11</v>
      </c>
      <c r="C41" s="21" t="str">
        <f t="shared" si="1"/>
        <v>07</v>
      </c>
      <c r="D41" s="21" t="str">
        <f t="shared" si="2"/>
        <v>239</v>
      </c>
      <c r="E41" s="21">
        <f t="shared" si="3"/>
        <v>667239</v>
      </c>
      <c r="F41" s="21">
        <f t="shared" si="4"/>
        <v>39053</v>
      </c>
      <c r="G41" s="21">
        <v>36421632</v>
      </c>
      <c r="H41" s="21">
        <v>0</v>
      </c>
      <c r="I41" s="24">
        <f>34.734375</f>
        <v>34.734375</v>
      </c>
    </row>
    <row r="42">
      <c r="A42" s="21" t="s">
        <v>50</v>
      </c>
      <c r="B42" s="21" t="str">
        <f t="shared" si="0"/>
        <v>11</v>
      </c>
      <c r="C42" s="21" t="str">
        <f t="shared" si="1"/>
        <v>08</v>
      </c>
      <c r="D42" s="21" t="str">
        <f t="shared" si="2"/>
        <v>241</v>
      </c>
      <c r="E42" s="21">
        <f t="shared" si="3"/>
        <v>668241</v>
      </c>
      <c r="F42" s="21">
        <f t="shared" si="4"/>
        <v>40055</v>
      </c>
      <c r="G42" s="21">
        <v>36421632</v>
      </c>
      <c r="H42" s="21">
        <v>0</v>
      </c>
      <c r="I42" s="24">
        <f>34.734375</f>
        <v>34.734375</v>
      </c>
    </row>
    <row r="43">
      <c r="A43" s="21" t="s">
        <v>51</v>
      </c>
      <c r="B43" s="21" t="str">
        <f t="shared" si="0"/>
        <v>11</v>
      </c>
      <c r="C43" s="21" t="str">
        <f t="shared" si="1"/>
        <v>09</v>
      </c>
      <c r="D43" s="21" t="str">
        <f t="shared" si="2"/>
        <v>253</v>
      </c>
      <c r="E43" s="21">
        <f t="shared" si="3"/>
        <v>669253</v>
      </c>
      <c r="F43" s="21">
        <f t="shared" si="4"/>
        <v>41067</v>
      </c>
      <c r="G43" s="21">
        <v>36421632</v>
      </c>
      <c r="H43" s="21">
        <v>0</v>
      </c>
      <c r="I43" s="24">
        <f>34.734375</f>
        <v>34.734375</v>
      </c>
    </row>
    <row r="44">
      <c r="A44" s="21" t="s">
        <v>52</v>
      </c>
      <c r="B44" s="21" t="str">
        <f t="shared" si="0"/>
        <v>11</v>
      </c>
      <c r="C44" s="21" t="str">
        <f t="shared" si="1"/>
        <v>10</v>
      </c>
      <c r="D44" s="21" t="str">
        <f t="shared" si="2"/>
        <v>252</v>
      </c>
      <c r="E44" s="21">
        <f t="shared" si="3"/>
        <v>670252</v>
      </c>
      <c r="F44" s="21">
        <f t="shared" si="4"/>
        <v>42066</v>
      </c>
      <c r="G44" s="21">
        <v>36421632</v>
      </c>
      <c r="H44" s="21">
        <v>0</v>
      </c>
      <c r="I44" s="24">
        <f>34.734375</f>
        <v>34.734375</v>
      </c>
    </row>
    <row r="45">
      <c r="A45" s="21" t="s">
        <v>53</v>
      </c>
      <c r="B45" s="21" t="str">
        <f t="shared" si="0"/>
        <v>11</v>
      </c>
      <c r="C45" s="21" t="str">
        <f t="shared" si="1"/>
        <v>11</v>
      </c>
      <c r="D45" s="21" t="str">
        <f t="shared" si="2"/>
        <v>250</v>
      </c>
      <c r="E45" s="21">
        <f t="shared" si="3"/>
        <v>671250</v>
      </c>
      <c r="F45" s="21">
        <f t="shared" si="4"/>
        <v>43064</v>
      </c>
      <c r="G45" s="21">
        <v>36421632</v>
      </c>
      <c r="H45" s="21">
        <v>0</v>
      </c>
      <c r="I45" s="24">
        <f>34.734375</f>
        <v>34.734375</v>
      </c>
    </row>
    <row r="46">
      <c r="A46" s="21" t="s">
        <v>54</v>
      </c>
      <c r="B46" s="21" t="str">
        <f t="shared" si="0"/>
        <v>11</v>
      </c>
      <c r="C46" s="21" t="str">
        <f t="shared" si="1"/>
        <v>12</v>
      </c>
      <c r="D46" s="21" t="str">
        <f t="shared" si="2"/>
        <v>244</v>
      </c>
      <c r="E46" s="21">
        <f t="shared" si="3"/>
        <v>672244</v>
      </c>
      <c r="F46" s="21">
        <f t="shared" si="4"/>
        <v>44058</v>
      </c>
      <c r="G46" s="21">
        <v>36421632</v>
      </c>
      <c r="H46" s="21">
        <v>0</v>
      </c>
      <c r="I46" s="24">
        <f>34.734375</f>
        <v>34.734375</v>
      </c>
    </row>
    <row r="47">
      <c r="A47" s="21" t="s">
        <v>55</v>
      </c>
      <c r="B47" s="21" t="str">
        <f t="shared" si="0"/>
        <v>11</v>
      </c>
      <c r="C47" s="21" t="str">
        <f t="shared" si="1"/>
        <v>13</v>
      </c>
      <c r="D47" s="21" t="str">
        <f t="shared" si="2"/>
        <v>257</v>
      </c>
      <c r="E47" s="21">
        <f t="shared" si="3"/>
        <v>673257</v>
      </c>
      <c r="F47" s="21">
        <f t="shared" si="4"/>
        <v>45071</v>
      </c>
      <c r="G47" s="21">
        <v>36491264</v>
      </c>
      <c r="H47" s="21">
        <v>15.4498374677098</v>
      </c>
      <c r="I47" s="24">
        <f>34.80078125</f>
        <v>34.80078125</v>
      </c>
    </row>
    <row r="48">
      <c r="A48" s="21" t="s">
        <v>56</v>
      </c>
      <c r="B48" s="21" t="str">
        <f t="shared" si="0"/>
        <v>11</v>
      </c>
      <c r="C48" s="21" t="str">
        <f t="shared" si="1"/>
        <v>14</v>
      </c>
      <c r="D48" s="21" t="str">
        <f t="shared" si="2"/>
        <v>256</v>
      </c>
      <c r="E48" s="21">
        <f t="shared" si="3"/>
        <v>674256</v>
      </c>
      <c r="F48" s="21">
        <f t="shared" si="4"/>
        <v>46070</v>
      </c>
      <c r="G48" s="21">
        <v>36364288</v>
      </c>
      <c r="H48" s="21">
        <v>0</v>
      </c>
      <c r="I48" s="24">
        <f>34.6796875</f>
        <v>34.6796875</v>
      </c>
    </row>
    <row r="49">
      <c r="A49" s="21" t="s">
        <v>57</v>
      </c>
      <c r="B49" s="21" t="str">
        <f t="shared" si="0"/>
        <v>11</v>
      </c>
      <c r="C49" s="21" t="str">
        <f t="shared" si="1"/>
        <v>15</v>
      </c>
      <c r="D49" s="21" t="str">
        <f t="shared" si="2"/>
        <v>247</v>
      </c>
      <c r="E49" s="21">
        <f t="shared" si="3"/>
        <v>675247</v>
      </c>
      <c r="F49" s="21">
        <f t="shared" si="4"/>
        <v>47061</v>
      </c>
      <c r="G49" s="21">
        <v>36364288</v>
      </c>
      <c r="H49" s="21">
        <v>0</v>
      </c>
      <c r="I49" s="24">
        <f>34.6796875</f>
        <v>34.6796875</v>
      </c>
    </row>
    <row r="50">
      <c r="A50" s="21" t="s">
        <v>58</v>
      </c>
      <c r="B50" s="21" t="str">
        <f t="shared" si="0"/>
        <v>11</v>
      </c>
      <c r="C50" s="21" t="str">
        <f t="shared" si="1"/>
        <v>16</v>
      </c>
      <c r="D50" s="21" t="str">
        <f t="shared" si="2"/>
        <v>252</v>
      </c>
      <c r="E50" s="21">
        <f t="shared" si="3"/>
        <v>676252</v>
      </c>
      <c r="F50" s="21">
        <f t="shared" si="4"/>
        <v>48066</v>
      </c>
      <c r="G50" s="21">
        <v>36364288</v>
      </c>
      <c r="H50" s="21">
        <v>0</v>
      </c>
      <c r="I50" s="24">
        <f>34.6796875</f>
        <v>34.6796875</v>
      </c>
    </row>
    <row r="51">
      <c r="A51" s="21" t="s">
        <v>59</v>
      </c>
      <c r="B51" s="21" t="str">
        <f t="shared" si="0"/>
        <v>11</v>
      </c>
      <c r="C51" s="21" t="str">
        <f t="shared" si="1"/>
        <v>17</v>
      </c>
      <c r="D51" s="21" t="str">
        <f t="shared" si="2"/>
        <v>258</v>
      </c>
      <c r="E51" s="21">
        <f t="shared" si="3"/>
        <v>677258</v>
      </c>
      <c r="F51" s="21">
        <f t="shared" si="4"/>
        <v>49072</v>
      </c>
      <c r="G51" s="21">
        <v>36364288</v>
      </c>
      <c r="H51" s="21">
        <v>0</v>
      </c>
      <c r="I51" s="24">
        <f>34.6796875</f>
        <v>34.6796875</v>
      </c>
    </row>
  </sheetData>
  <sheetProtection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Company/>
  <DocSecurity>0</DocSecurity>
  <ScaleCrop>false</ScaleCrop>
  <HeadingPairs>
    <vt:vector xmlns:vt="http://schemas.openxmlformats.org/officeDocument/2006/docPropsVTypes" size="2" baseType="variant">
      <vt:variant xmlns:vt="http://schemas.openxmlformats.org/officeDocument/2006/docPropsVTypes">
        <vt:lpstr xmlns:vt="http://schemas.openxmlformats.org/officeDocument/2006/docPropsVTypes">Werkbladen</vt:lpstr>
      </vt:variant>
      <vt:variant xmlns:vt="http://schemas.openxmlformats.org/officeDocument/2006/docPropsVTypes">
        <vt:i4 xmlns:vt="http://schemas.openxmlformats.org/officeDocument/2006/docPropsVTypes">1</vt:i4>
      </vt:variant>
    </vt:vector>
  </HeadingPairs>
  <TitlesOfParts>
    <vt:vector xmlns:vt="http://schemas.openxmlformats.org/officeDocument/2006/docPropsVTypes" size="1" baseType="lpstr">
      <vt:lpstr xmlns:vt="http://schemas.openxmlformats.org/officeDocument/2006/docPropsVTypes">Blad1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Michiel Willocx</dc:creator>
  <cp:lastModifiedBy>Nicolas Quartier</cp:lastModifiedBy>
  <dcterms:created xsi:type="dcterms:W3CDTF">2015-11-27T08:55:48Z</dcterms:created>
  <dcterms:modified xsi:type="dcterms:W3CDTF">2015-12-21T18:12:08Z</dcterms:modified>
  <cp:lastPrinted>2016-01-08T15:33:27Z</cp:lastPrinted>
</cp:coreProperties>
</file>