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<sst xmlns="http://schemas.openxmlformats.org/spreadsheetml/2006/main" count="27" uniqueCount="27">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</sst>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left"/>
    </xf>
    <xf numFmtId="0" fontId="7" fillId="3" borderId="8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5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62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31" t="s">
        <v>1</v>
      </c>
      <c r="B5" s="31"/>
      <c r="C5" s="31"/>
      <c r="D5" s="31"/>
      <c r="E5" s="31"/>
      <c r="F5" s="31"/>
      <c r="G5" s="33"/>
      <c r="H5" s="30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3"/>
      <c r="V5" s="30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3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3"/>
      <c r="V6" s="30"/>
      <c r="W6" s="31"/>
      <c r="X6" s="31"/>
      <c r="Y6" s="31"/>
      <c r="Z6" s="31"/>
      <c r="AA6" s="31"/>
      <c r="AB6" s="31"/>
    </row>
    <row r="7" ht="21.0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3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25" t="s">
        <v>4</v>
      </c>
      <c r="B8" s="26"/>
      <c r="C8" s="27"/>
      <c r="D8" s="25">
        <f>Blad2!A2</f>
        <v>1188</v>
      </c>
      <c r="E8" s="26"/>
      <c r="F8" s="26"/>
      <c r="G8" s="29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1222</v>
      </c>
      <c r="S8" s="26"/>
      <c r="T8" s="26"/>
      <c r="U8" s="29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12</v>
      </c>
      <c r="E9" s="26"/>
      <c r="F9" s="26"/>
      <c r="G9" s="29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12</v>
      </c>
      <c r="S9" s="26"/>
      <c r="T9" s="26"/>
      <c r="U9" s="29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7</v>
      </c>
      <c r="E10" s="26"/>
      <c r="F10" s="26"/>
      <c r="G10" s="29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8</v>
      </c>
      <c r="S10" s="26"/>
      <c r="T10" s="26"/>
      <c r="U10" s="29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32" t="s">
        <v>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 t="s">
        <v>8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32" t="s">
        <v>12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 t="s">
        <v>12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35" t="s">
        <v>13</v>
      </c>
      <c r="B30" s="35"/>
      <c r="C30" s="35"/>
      <c r="D30" s="36">
        <f>Blad2!F2</f>
        <v>0</v>
      </c>
      <c r="E30" s="36"/>
      <c r="F30" s="36"/>
      <c r="G30" s="37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36">
        <v>8.75</v>
      </c>
      <c r="S30" s="36"/>
      <c r="T30" s="36"/>
      <c r="U30" s="37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36">
        <f>Blad2!G2</f>
        <v>46</v>
      </c>
      <c r="E31" s="36"/>
      <c r="F31" s="36"/>
      <c r="G31" s="37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36">
        <v>14.4</v>
      </c>
      <c r="S31" s="36"/>
      <c r="T31" s="36"/>
      <c r="U31" s="37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31" t="s">
        <v>1</v>
      </c>
      <c r="B37" s="31"/>
      <c r="C37" s="31"/>
      <c r="D37" s="31"/>
      <c r="E37" s="31"/>
      <c r="F37" s="31"/>
      <c r="G37" s="33"/>
      <c r="H37" s="30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3"/>
      <c r="V37" s="30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3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3"/>
      <c r="V38" s="30"/>
      <c r="W38" s="31"/>
      <c r="X38" s="31"/>
      <c r="Y38" s="31"/>
      <c r="Z38" s="31"/>
      <c r="AA38" s="31"/>
      <c r="AB38" s="31"/>
    </row>
    <row r="39">
      <c r="A39" s="32" t="s">
        <v>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 t="s">
        <v>3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25" t="s">
        <v>4</v>
      </c>
      <c r="B40" s="26"/>
      <c r="C40" s="27"/>
      <c r="D40" s="25">
        <f>Blad2!A4</f>
        <v>1203</v>
      </c>
      <c r="E40" s="26"/>
      <c r="F40" s="26"/>
      <c r="G40" s="29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1186</v>
      </c>
      <c r="S40" s="26"/>
      <c r="T40" s="26"/>
      <c r="U40" s="29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10</v>
      </c>
      <c r="E41" s="26"/>
      <c r="F41" s="26"/>
      <c r="G41" s="29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9</v>
      </c>
      <c r="S41" s="26"/>
      <c r="T41" s="26"/>
      <c r="U41" s="29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9</v>
      </c>
      <c r="E42" s="26"/>
      <c r="F42" s="26"/>
      <c r="G42" s="29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7</v>
      </c>
      <c r="S42" s="26"/>
      <c r="T42" s="26"/>
      <c r="U42" s="29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32" t="s">
        <v>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 t="s">
        <v>8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32" t="s">
        <v>12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 t="s">
        <v>12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5" t="s">
        <v>13</v>
      </c>
      <c r="B62" s="35"/>
      <c r="C62" s="35"/>
      <c r="D62" s="36">
        <v>8.75</v>
      </c>
      <c r="E62" s="36"/>
      <c r="F62" s="36"/>
      <c r="G62" s="37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36">
        <v>8.75</v>
      </c>
      <c r="S62" s="36"/>
      <c r="T62" s="36"/>
      <c r="U62" s="37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36">
        <v>14.4</v>
      </c>
      <c r="E63" s="36"/>
      <c r="F63" s="36"/>
      <c r="G63" s="37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36">
        <v>14.4</v>
      </c>
      <c r="S63" s="36"/>
      <c r="T63" s="36"/>
      <c r="U63" s="37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31" t="s">
        <v>1</v>
      </c>
      <c r="B71" s="31"/>
      <c r="C71" s="31"/>
      <c r="D71" s="31"/>
      <c r="E71" s="31"/>
      <c r="F71" s="31"/>
      <c r="G71" s="33"/>
      <c r="H71" s="30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3"/>
      <c r="H72" s="30"/>
      <c r="I72" s="31"/>
      <c r="J72" s="31"/>
      <c r="K72" s="31"/>
      <c r="L72" s="31"/>
      <c r="M72" s="31"/>
      <c r="N72" s="31"/>
    </row>
    <row r="73">
      <c r="A73" s="32" t="s">
        <v>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>
      <c r="A74" s="25" t="s">
        <v>4</v>
      </c>
      <c r="B74" s="26"/>
      <c r="C74" s="27"/>
      <c r="D74" s="25">
        <f>Blad2!A6</f>
        <v>1214</v>
      </c>
      <c r="E74" s="26"/>
      <c r="F74" s="26"/>
      <c r="G74" s="29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6</v>
      </c>
      <c r="E75" s="26"/>
      <c r="F75" s="26"/>
      <c r="G75" s="29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8</v>
      </c>
      <c r="E76" s="26"/>
      <c r="F76" s="26"/>
      <c r="G76" s="29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32" t="s">
        <v>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32" t="s">
        <v>12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>
      <c r="A96" s="35" t="s">
        <v>13</v>
      </c>
      <c r="B96" s="35"/>
      <c r="C96" s="35"/>
      <c r="D96" s="36">
        <v>8.75</v>
      </c>
      <c r="E96" s="36"/>
      <c r="F96" s="36"/>
      <c r="G96" s="37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36">
        <v>14.4</v>
      </c>
      <c r="E97" s="36"/>
      <c r="F97" s="36"/>
      <c r="G97" s="37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7:N7"/>
    <mergeCell ref="O5:U6"/>
    <mergeCell ref="A8:C8"/>
    <mergeCell ref="K8:N8"/>
    <mergeCell ref="H8:J8"/>
    <mergeCell ref="D8:G8"/>
    <mergeCell ref="D9:G9"/>
    <mergeCell ref="H9:J9"/>
    <mergeCell ref="K9:N9"/>
    <mergeCell ref="O8:Q8"/>
    <mergeCell ref="O9:Q9"/>
    <mergeCell ref="R8:U8"/>
    <mergeCell ref="R9:U9"/>
    <mergeCell ref="V8:X8"/>
    <mergeCell ref="V9:X9"/>
    <mergeCell ref="Y8:AB8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A11:N11"/>
    <mergeCell ref="A10:C10"/>
    <mergeCell ref="D10:G10"/>
    <mergeCell ref="H10:J10"/>
    <mergeCell ref="K10:N10"/>
    <mergeCell ref="A9:C9"/>
    <mergeCell ref="O10:Q10"/>
    <mergeCell ref="R10:U10"/>
    <mergeCell ref="V10:X10"/>
    <mergeCell ref="Y10:AB10"/>
    <mergeCell ref="O11:AB11"/>
    <mergeCell ref="Y9:AB9"/>
    <mergeCell ref="O7:AB7"/>
    <mergeCell ref="V5:AB6"/>
    <mergeCell ref="O1:AB4"/>
    <mergeCell ref="A1:N4"/>
    <mergeCell ref="K30:N30"/>
    <mergeCell ref="A33:N36"/>
    <mergeCell ref="H5:N6"/>
    <mergeCell ref="A5:G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1188</v>
      </c>
      <c r="B2" s="21">
        <f>26-14</f>
        <v>12</v>
      </c>
      <c r="C2" s="21">
        <f>49-42</f>
        <v>7</v>
      </c>
      <c r="D2" s="21"/>
      <c r="G2" s="21">
        <v>46</v>
      </c>
    </row>
    <row r="3">
      <c r="A3" s="21">
        <v>1222</v>
      </c>
      <c r="B3" s="21">
        <f>39-27</f>
        <v>12</v>
      </c>
      <c r="C3" s="21">
        <f>57-49</f>
        <v>8</v>
      </c>
      <c r="D3" s="21"/>
    </row>
    <row r="4">
      <c r="A4" s="21">
        <v>1203</v>
      </c>
      <c r="B4" s="21">
        <f>44-34</f>
        <v>10</v>
      </c>
      <c r="C4" s="21">
        <f>68-59</f>
        <v>9</v>
      </c>
      <c r="D4" s="21"/>
    </row>
    <row r="5">
      <c r="A5" s="21">
        <v>1186</v>
      </c>
      <c r="B5" s="21">
        <f>33-24</f>
        <v>9</v>
      </c>
      <c r="C5" s="21">
        <f>46-39</f>
        <v>7</v>
      </c>
      <c r="D5" s="21"/>
    </row>
    <row r="6">
      <c r="A6" s="21">
        <v>1214</v>
      </c>
      <c r="B6" s="21">
        <f>34-28</f>
        <v>6</v>
      </c>
      <c r="C6" s="21">
        <f>51-43</f>
        <v>8</v>
      </c>
      <c r="D6" s="21"/>
    </row>
    <row r="7">
      <c r="A7" s="21">
        <v>1192</v>
      </c>
      <c r="B7" s="21">
        <f>33-22</f>
        <v>11</v>
      </c>
      <c r="C7" s="21">
        <f>49-41</f>
        <v>8</v>
      </c>
    </row>
    <row r="8">
      <c r="A8" s="21">
        <v>1189</v>
      </c>
      <c r="B8" s="21">
        <f>29-18</f>
        <v>11</v>
      </c>
      <c r="C8" s="21">
        <f>42-37</f>
        <v>5</v>
      </c>
    </row>
    <row r="9">
      <c r="A9" s="39">
        <v>1145</v>
      </c>
      <c r="B9" s="39">
        <v>12</v>
      </c>
      <c r="C9" s="39">
        <v>7</v>
      </c>
    </row>
    <row r="10">
      <c r="A10" s="21">
        <v>1212</v>
      </c>
      <c r="B10" s="21"/>
      <c r="C10" s="21"/>
    </row>
    <row r="11">
      <c r="A11" s="21">
        <v>1186</v>
      </c>
      <c r="B11" s="21"/>
      <c r="C11" s="21"/>
    </row>
    <row r="12">
      <c r="A12" s="21">
        <v>1170</v>
      </c>
      <c r="B12" s="21"/>
      <c r="C12" s="21"/>
    </row>
    <row r="13">
      <c r="A13" s="21">
        <v>1222</v>
      </c>
      <c r="B13" s="21"/>
      <c r="C13" s="21"/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1194.08333333333</v>
      </c>
      <c r="B15" s="21">
        <f>AVERAGE(B2:B13)</f>
        <v>10.375</v>
      </c>
      <c r="C15" s="21">
        <f>AVERAGE(C2:C13)</f>
        <v>7.375</v>
      </c>
      <c r="G15" s="21">
        <f>COUNT(A2:A13)</f>
        <v>12</v>
      </c>
      <c r="H15" s="40">
        <f>STDEV(A2:A13)</f>
        <v>22.4477507815709</v>
      </c>
      <c r="I15" s="40">
        <f>CONFIDENCE(0.05,22.4477507815709,12)</f>
        <v>12.7007772732614</v>
      </c>
      <c r="K15" s="40">
        <f>A15-I15</f>
        <v>1181.38255606007</v>
      </c>
      <c r="Q15" s="40">
        <f>COUNT(C2:C13)</f>
        <v>8</v>
      </c>
      <c r="R15" s="40">
        <f>STDEV(C2:C13)</f>
        <v>1.18773493916542</v>
      </c>
      <c r="S15" s="40">
        <f>CONFIDENCE(0.05,1.18773493916542,8)</f>
        <v>0.823043197251544</v>
      </c>
      <c r="U15" s="40">
        <f>C15-S15</f>
        <v>6.55195680274846</v>
      </c>
    </row>
    <row r="16">
      <c r="K16" s="40" t="s">
        <v>25</v>
      </c>
      <c r="U16" s="40" t="s">
        <v>25</v>
      </c>
    </row>
    <row r="17">
      <c r="K17" s="40">
        <f>A15+I15</f>
        <v>1206.78411060659</v>
      </c>
      <c r="U17" s="40">
        <f>C15+S15</f>
        <v>8.19804319725154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8</v>
      </c>
      <c r="H28" s="40">
        <f>STDEV(B2:B13)</f>
        <v>2.0658792662828</v>
      </c>
      <c r="I28" s="40">
        <f>CONFIDENCE(0.05,2.0658792662828,8)</f>
        <v>1.43155498789302</v>
      </c>
      <c r="K28" s="40">
        <f>B15-I28</f>
        <v>8.94344501210698</v>
      </c>
    </row>
    <row r="29">
      <c r="K29" s="40" t="s">
        <v>25</v>
      </c>
    </row>
    <row r="30">
      <c r="K30" s="40">
        <f>B15+I28</f>
        <v>11.806554987893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2015-12-23T15:15:14Z</dcterms:modified>
  <cp:lastPrinted>2016-01-05T17:46:36Z</cp:lastPrinted>
</cp:coreProperties>
</file>