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ielv.nederpelt/Desktop/Studie/Thesis/"/>
    </mc:Choice>
  </mc:AlternateContent>
  <xr:revisionPtr revIDLastSave="0" documentId="13_ncr:1_{46467461-363B-6248-AB52-39F2EB34E95C}" xr6:coauthVersionLast="47" xr6:coauthVersionMax="47" xr10:uidLastSave="{00000000-0000-0000-0000-000000000000}"/>
  <bookViews>
    <workbookView xWindow="0" yWindow="0" windowWidth="33600" windowHeight="21000" activeTab="1" xr2:uid="{A3D02814-74CA-9545-A349-6A93F53B946C}"/>
  </bookViews>
  <sheets>
    <sheet name="Main" sheetId="1" r:id="rId1"/>
    <sheet name="in_VS_cross" sheetId="12" r:id="rId2"/>
    <sheet name="INV test" sheetId="11" r:id="rId3"/>
    <sheet name="a to star" sheetId="10" r:id="rId4"/>
    <sheet name="all_caps" sheetId="7" r:id="rId5"/>
    <sheet name="I to !" sheetId="9" r:id="rId6"/>
    <sheet name="Punctuation" sheetId="5" r:id="rId7"/>
    <sheet name="Typo's" sheetId="6" r:id="rId8"/>
    <sheet name="u to star" sheetId="8" r:id="rId9"/>
  </sheets>
  <definedNames>
    <definedName name="_xlchart.v1.0" hidden="1">'INV test'!#REF!</definedName>
    <definedName name="_xlchart.v1.1" hidden="1">'INV test'!$B$16</definedName>
    <definedName name="_xlchart.v1.2" hidden="1">'INV test'!$B$17</definedName>
    <definedName name="_xlchart.v1.3" hidden="1">'INV test'!$B$36:$D$36</definedName>
    <definedName name="_xlchart.v1.4" hidden="1">'INV test'!$B$37:$D$37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2" l="1"/>
  <c r="D10" i="12"/>
  <c r="D7" i="12"/>
  <c r="D6" i="12"/>
  <c r="C11" i="12"/>
  <c r="C10" i="12"/>
  <c r="C7" i="12"/>
  <c r="C6" i="12"/>
  <c r="T11" i="12"/>
  <c r="T10" i="12"/>
  <c r="S11" i="12"/>
  <c r="S10" i="12"/>
  <c r="T6" i="12"/>
  <c r="S7" i="12"/>
  <c r="T7" i="12"/>
  <c r="S6" i="12"/>
  <c r="D4" i="11"/>
  <c r="D5" i="11"/>
  <c r="D6" i="11"/>
  <c r="D7" i="11"/>
  <c r="D8" i="11"/>
  <c r="D9" i="11"/>
  <c r="D12" i="11"/>
  <c r="D13" i="11"/>
  <c r="D14" i="11"/>
  <c r="D15" i="11"/>
  <c r="D16" i="11"/>
  <c r="D17" i="11"/>
  <c r="D20" i="11"/>
  <c r="D21" i="11"/>
  <c r="D22" i="11"/>
  <c r="D23" i="11"/>
  <c r="D24" i="11"/>
  <c r="D25" i="11"/>
  <c r="D28" i="11"/>
  <c r="D29" i="11"/>
  <c r="D30" i="11"/>
  <c r="D31" i="11"/>
  <c r="D32" i="11"/>
  <c r="D33" i="11"/>
  <c r="C10" i="5"/>
</calcChain>
</file>

<file path=xl/sharedStrings.xml><?xml version="1.0" encoding="utf-8"?>
<sst xmlns="http://schemas.openxmlformats.org/spreadsheetml/2006/main" count="449" uniqueCount="117">
  <si>
    <t>OLID</t>
  </si>
  <si>
    <t>not offensive</t>
  </si>
  <si>
    <t>offensive</t>
  </si>
  <si>
    <t>OLID in-domain</t>
  </si>
  <si>
    <t>precision</t>
  </si>
  <si>
    <t>recall</t>
  </si>
  <si>
    <t>f1-score</t>
  </si>
  <si>
    <t>support</t>
  </si>
  <si>
    <t>0.93</t>
  </si>
  <si>
    <t>accuracy</t>
  </si>
  <si>
    <t>Macro avg</t>
  </si>
  <si>
    <t>weighted avg</t>
  </si>
  <si>
    <t>instances train</t>
  </si>
  <si>
    <t>instances eval</t>
  </si>
  <si>
    <t>HASOC in-domain</t>
  </si>
  <si>
    <t>HASOC train OLID test</t>
  </si>
  <si>
    <t>OLID train HASOC test</t>
  </si>
  <si>
    <t>HASOC</t>
  </si>
  <si>
    <t>OLID in-domain punc perturbed</t>
  </si>
  <si>
    <t>OLID cross-domain punc perturbed</t>
  </si>
  <si>
    <t>OLID in-domain typos perturbed</t>
  </si>
  <si>
    <t>OLID cross-domain typos perturbed</t>
  </si>
  <si>
    <t>OLID in-domain all_caps perturbed</t>
  </si>
  <si>
    <t>OLID cross-domain all_caps perturbed</t>
  </si>
  <si>
    <t>HASOC in-domain all_caps perturbed</t>
  </si>
  <si>
    <t>HASOC cross-domain all_caps perturbed</t>
  </si>
  <si>
    <t>HASOC cross-domain typos perturbed</t>
  </si>
  <si>
    <t>HASOC in-domain typos perturbed</t>
  </si>
  <si>
    <t>HASOC cross-domain punctuation perturbed</t>
  </si>
  <si>
    <t>HASOC in-domain punctuation perturbed</t>
  </si>
  <si>
    <t>HASOC in-domain a_to_star perturbed</t>
  </si>
  <si>
    <t>OLID cross-domain a_to_star perturbed</t>
  </si>
  <si>
    <t>OLID in-domain a_to_star perturbed</t>
  </si>
  <si>
    <t>HASOC cross-domain a_to_star perturbed</t>
  </si>
  <si>
    <t>OLID in-domain i_to_! perturbed</t>
  </si>
  <si>
    <t>HASOC in-domain i_to_!  perturbed</t>
  </si>
  <si>
    <t>OLID cross-domain i_to_!  perturbed</t>
  </si>
  <si>
    <t>HASOC cross-domain i_to_!  perturbed</t>
  </si>
  <si>
    <t>HASOC in-domain u_to_star perturbed</t>
  </si>
  <si>
    <t>OLID in-domain u_to_star perturbed</t>
  </si>
  <si>
    <t>OLID cross-domain u_to_star perturbed</t>
  </si>
  <si>
    <t>HASOC cross-domain u_to_star perturbed</t>
  </si>
  <si>
    <t>total wrong: 147</t>
  </si>
  <si>
    <t>offensive wrong: 58</t>
  </si>
  <si>
    <t>not offensive wrong: 89</t>
  </si>
  <si>
    <t>total wrong: 205</t>
  </si>
  <si>
    <t>offensive wrong: 84</t>
  </si>
  <si>
    <t>not offensive wrong: 121</t>
  </si>
  <si>
    <t>Failure rate</t>
  </si>
  <si>
    <t>a_to_star</t>
  </si>
  <si>
    <t>fails</t>
  </si>
  <si>
    <t>failure rate</t>
  </si>
  <si>
    <t>all_caps</t>
  </si>
  <si>
    <t>I to !</t>
  </si>
  <si>
    <t>Punct</t>
  </si>
  <si>
    <t>typos</t>
  </si>
  <si>
    <t>u to *</t>
  </si>
  <si>
    <t>OLID cross-domain</t>
  </si>
  <si>
    <t>HASOC cross-domain</t>
  </si>
  <si>
    <t>in-domain</t>
  </si>
  <si>
    <t>cross-domain</t>
  </si>
  <si>
    <t>Failure rate (%)</t>
  </si>
  <si>
    <t>count_same_false : 88</t>
  </si>
  <si>
    <t>Of which are:</t>
  </si>
  <si>
    <t>count_same_false_off: 38</t>
  </si>
  <si>
    <t>count_same_false_not: 50</t>
  </si>
  <si>
    <t>count_same_good : 596</t>
  </si>
  <si>
    <t>count_same_good_off : 136</t>
  </si>
  <si>
    <t>count_same_good_not  : 460</t>
  </si>
  <si>
    <t>count_in_right_cross_wrong: 117</t>
  </si>
  <si>
    <t>count_in_right_cross_wrong_off : 46</t>
  </si>
  <si>
    <t>count_cross_right_in_wrong : 59</t>
  </si>
  <si>
    <t>count_cross_right_in_wrong_not: 39</t>
  </si>
  <si>
    <t>count_cross_right_in_wrong_off: 20</t>
  </si>
  <si>
    <t>output class</t>
  </si>
  <si>
    <t>target class</t>
  </si>
  <si>
    <t>overlap</t>
  </si>
  <si>
    <t>in-domain right predictions:</t>
  </si>
  <si>
    <t>count_in_off_good 182</t>
  </si>
  <si>
    <t>count_in_not_good  531</t>
  </si>
  <si>
    <t>cross-domain right predictions:</t>
  </si>
  <si>
    <t>count_cross_off_good: 156</t>
  </si>
  <si>
    <t>count_cross_not_good: 499</t>
  </si>
  <si>
    <t>in right, cross wrong</t>
  </si>
  <si>
    <t>cross right, in wrong</t>
  </si>
  <si>
    <t>in-domain wrong predictions:</t>
  </si>
  <si>
    <t>false_negative_in : 58</t>
  </si>
  <si>
    <t>false_positive_in: 89</t>
  </si>
  <si>
    <t>cross-domain wrong predictions:</t>
  </si>
  <si>
    <t>false_negative_cross : 84</t>
  </si>
  <si>
    <t>false_positive_cross: 121</t>
  </si>
  <si>
    <t>count_same_false : 133</t>
  </si>
  <si>
    <t>count_same_false_off: 46</t>
  </si>
  <si>
    <t>count_same_false_not: 87</t>
  </si>
  <si>
    <t>count_same_good : 742</t>
  </si>
  <si>
    <t>count_same_good_off : 186</t>
  </si>
  <si>
    <t>count_same_good_not  : 556</t>
  </si>
  <si>
    <t>count_in_right_cross_wrong: 118</t>
  </si>
  <si>
    <t>count_in_right_cross_wrong_off : 24</t>
  </si>
  <si>
    <t>count_cross_right_in_wrong : 160</t>
  </si>
  <si>
    <t>count_cross_right_in_wrong_not: 128</t>
  </si>
  <si>
    <t>count_cross_right_in_wrong_off: 32</t>
  </si>
  <si>
    <t>count_in_off_good 210</t>
  </si>
  <si>
    <t>count_in_not_good  650</t>
  </si>
  <si>
    <t>count_cross_off_good: 218</t>
  </si>
  <si>
    <t>count_cross_not_good: 684</t>
  </si>
  <si>
    <t>false_negative_in : 78</t>
  </si>
  <si>
    <t>false_positive_in: 215</t>
  </si>
  <si>
    <t>false_negative_cross : 70</t>
  </si>
  <si>
    <t>false_positive_cross: 181</t>
  </si>
  <si>
    <t>true offensive cases HASOC</t>
  </si>
  <si>
    <t>True negative cases HASOC</t>
  </si>
  <si>
    <t>No. Overlap</t>
  </si>
  <si>
    <t>true offensive cases OLID</t>
  </si>
  <si>
    <t>True negative cases OLID</t>
  </si>
  <si>
    <t>count_in_right_cross_wrong_not  : 94</t>
  </si>
  <si>
    <t>count_in_right_cross_wrong_not  : 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</si>
</sst>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%"/>
  </numFmts>
  <fonts count="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DA5B4"/>
      <name val="Menlo"/>
      <family val="2"/>
    </font>
    <font>
      <sz val="13"/>
      <color rgb="FF212121"/>
      <name val="Arial"/>
      <family val="2"/>
    </font>
    <font>
      <b/>
      <sz val="18"/>
      <color theme="1"/>
      <name val="Calibri"/>
      <family val="2"/>
      <scheme val="minor"/>
    </font>
    <font>
      <sz val="12"/>
      <color rgb="FF9DA5B4"/>
      <name val="System-u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4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1" xfId="0" applyFont="1" applyBorder="1"/>
    <xf numFmtId="2" fontId="0" fillId="0" borderId="1" xfId="0" applyNumberFormat="1" applyBorder="1"/>
    <xf numFmtId="0" fontId="3" fillId="0" borderId="0" xfId="0" applyFont="1" applyBorder="1"/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5" xfId="0" applyFill="1" applyBorder="1"/>
    <xf numFmtId="0" fontId="0" fillId="2" borderId="1" xfId="0" applyFill="1" applyBorder="1"/>
    <xf numFmtId="0" fontId="3" fillId="0" borderId="0" xfId="0" applyFont="1" applyFill="1" applyBorder="1"/>
    <xf numFmtId="2" fontId="0" fillId="0" borderId="1" xfId="0" applyNumberFormat="1" applyFill="1" applyBorder="1"/>
    <xf numFmtId="0" fontId="0" fillId="0" borderId="1" xfId="0" applyFill="1" applyBorder="1"/>
    <xf numFmtId="0" fontId="0" fillId="0" borderId="0" xfId="0" applyFill="1"/>
    <xf numFmtId="0" fontId="0" fillId="0" borderId="3" xfId="0" applyFill="1" applyBorder="1"/>
    <xf numFmtId="0" fontId="5" fillId="0" borderId="0" xfId="0" applyFont="1" applyBorder="1"/>
    <xf numFmtId="0" fontId="4" fillId="0" borderId="1" xfId="0" applyFont="1" applyBorder="1"/>
    <xf numFmtId="9" fontId="0" fillId="0" borderId="1" xfId="1" applyFont="1" applyBorder="1"/>
    <xf numFmtId="0" fontId="0" fillId="0" borderId="1" xfId="0" applyFont="1" applyFill="1" applyBorder="1"/>
    <xf numFmtId="170" fontId="0" fillId="0" borderId="1" xfId="1" applyNumberFormat="1" applyFont="1" applyBorder="1"/>
    <xf numFmtId="0" fontId="6" fillId="0" borderId="0" xfId="0" applyFont="1"/>
    <xf numFmtId="0" fontId="7" fillId="0" borderId="0" xfId="0" applyFont="1"/>
    <xf numFmtId="2" fontId="0" fillId="0" borderId="1" xfId="1" applyNumberFormat="1" applyFont="1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87DE2-358D-3F49-B2DE-5986FE762505}">
  <dimension ref="A1:Z49"/>
  <sheetViews>
    <sheetView workbookViewId="0">
      <selection activeCell="F4" sqref="F4:F5"/>
    </sheetView>
  </sheetViews>
  <sheetFormatPr baseColWidth="10" defaultRowHeight="16"/>
  <cols>
    <col min="1" max="1" width="19.6640625" bestFit="1" customWidth="1"/>
    <col min="2" max="2" width="8.83203125" bestFit="1" customWidth="1"/>
    <col min="3" max="3" width="11.83203125" bestFit="1" customWidth="1"/>
    <col min="4" max="4" width="8.6640625" bestFit="1" customWidth="1"/>
    <col min="5" max="5" width="17.1640625" bestFit="1" customWidth="1"/>
    <col min="7" max="7" width="13.83203125" bestFit="1" customWidth="1"/>
    <col min="8" max="8" width="19.6640625" bestFit="1" customWidth="1"/>
    <col min="9" max="9" width="12.1640625" bestFit="1" customWidth="1"/>
    <col min="13" max="13" width="12.1640625" bestFit="1" customWidth="1"/>
    <col min="14" max="14" width="15.83203125" bestFit="1" customWidth="1"/>
    <col min="15" max="15" width="20.83203125" bestFit="1" customWidth="1"/>
    <col min="18" max="18" width="12.33203125" bestFit="1" customWidth="1"/>
    <col min="22" max="22" width="29.5" bestFit="1" customWidth="1"/>
  </cols>
  <sheetData>
    <row r="1" spans="1:26" ht="17" thickBot="1">
      <c r="A1" s="4" t="s">
        <v>3</v>
      </c>
      <c r="B1" s="5"/>
      <c r="C1" s="5" t="s">
        <v>4</v>
      </c>
      <c r="D1" s="5" t="s">
        <v>5</v>
      </c>
      <c r="E1" s="5" t="s">
        <v>6</v>
      </c>
      <c r="F1" s="6" t="s">
        <v>7</v>
      </c>
      <c r="H1" s="4" t="s">
        <v>3</v>
      </c>
      <c r="I1" s="5"/>
      <c r="J1" s="5" t="s">
        <v>4</v>
      </c>
      <c r="K1" s="5" t="s">
        <v>5</v>
      </c>
      <c r="L1" s="5" t="s">
        <v>6</v>
      </c>
      <c r="M1" s="6" t="s">
        <v>7</v>
      </c>
      <c r="O1" s="4" t="s">
        <v>15</v>
      </c>
      <c r="P1" s="5"/>
      <c r="Q1" s="5" t="s">
        <v>4</v>
      </c>
      <c r="R1" s="5" t="s">
        <v>5</v>
      </c>
      <c r="S1" s="5" t="s">
        <v>6</v>
      </c>
      <c r="T1" s="6" t="s">
        <v>7</v>
      </c>
    </row>
    <row r="2" spans="1:26">
      <c r="A2" s="3" t="s">
        <v>12</v>
      </c>
      <c r="B2" s="3">
        <v>13240</v>
      </c>
      <c r="C2" s="3"/>
      <c r="D2" s="3"/>
      <c r="E2" s="3"/>
      <c r="F2" s="3"/>
      <c r="H2" s="3" t="s">
        <v>12</v>
      </c>
      <c r="I2" s="3">
        <v>5852</v>
      </c>
      <c r="J2" s="3"/>
      <c r="K2" s="3"/>
      <c r="L2" s="3"/>
      <c r="M2" s="3"/>
      <c r="O2" s="3" t="s">
        <v>12</v>
      </c>
      <c r="P2" s="3">
        <v>5852</v>
      </c>
      <c r="Q2" s="3"/>
      <c r="R2" s="3"/>
      <c r="S2" s="3"/>
      <c r="T2" s="3"/>
    </row>
    <row r="3" spans="1:26">
      <c r="A3" s="3" t="s">
        <v>13</v>
      </c>
      <c r="B3" s="3">
        <v>860</v>
      </c>
      <c r="C3" s="3"/>
      <c r="D3" s="3"/>
      <c r="E3" s="3"/>
      <c r="F3" s="3"/>
      <c r="H3" s="3" t="s">
        <v>13</v>
      </c>
      <c r="I3" s="3">
        <v>860</v>
      </c>
      <c r="J3" s="3"/>
      <c r="K3" s="3"/>
      <c r="L3" s="3"/>
      <c r="M3" s="3"/>
      <c r="O3" s="3" t="s">
        <v>13</v>
      </c>
      <c r="P3" s="3">
        <v>860</v>
      </c>
      <c r="Q3" s="3"/>
      <c r="R3" s="3"/>
      <c r="S3" s="3"/>
      <c r="T3" s="3"/>
    </row>
    <row r="4" spans="1:26">
      <c r="A4" s="3">
        <v>0</v>
      </c>
      <c r="B4" s="3"/>
      <c r="C4" s="3">
        <v>0.87</v>
      </c>
      <c r="D4" s="3" t="s">
        <v>8</v>
      </c>
      <c r="E4" s="3">
        <v>0.89</v>
      </c>
      <c r="F4" s="3">
        <v>620</v>
      </c>
      <c r="H4" s="3">
        <v>0</v>
      </c>
      <c r="I4" s="3"/>
      <c r="J4" s="16">
        <v>0.9</v>
      </c>
      <c r="K4" s="16">
        <v>0.86</v>
      </c>
      <c r="L4" s="3">
        <v>0.88</v>
      </c>
      <c r="M4" s="3">
        <v>620</v>
      </c>
      <c r="O4" s="3">
        <v>0</v>
      </c>
      <c r="P4" s="3"/>
      <c r="Q4" s="16">
        <v>0.86</v>
      </c>
      <c r="R4" s="16">
        <v>0.8</v>
      </c>
      <c r="S4" s="3">
        <v>0.83</v>
      </c>
      <c r="T4" s="3">
        <v>620</v>
      </c>
    </row>
    <row r="5" spans="1:26">
      <c r="A5" s="3">
        <v>1</v>
      </c>
      <c r="B5" s="3"/>
      <c r="C5" s="3">
        <v>0.77</v>
      </c>
      <c r="D5" s="3">
        <v>0.63</v>
      </c>
      <c r="E5" s="3">
        <v>0.69</v>
      </c>
      <c r="F5" s="3">
        <v>240</v>
      </c>
      <c r="H5" s="3">
        <v>1</v>
      </c>
      <c r="I5" s="3"/>
      <c r="J5" s="16">
        <v>0.67</v>
      </c>
      <c r="K5" s="16">
        <v>0.76</v>
      </c>
      <c r="L5" s="3">
        <v>0.71</v>
      </c>
      <c r="M5" s="3">
        <v>240</v>
      </c>
      <c r="O5" s="3">
        <v>1</v>
      </c>
      <c r="P5" s="3"/>
      <c r="Q5" s="16">
        <v>0.56000000000000005</v>
      </c>
      <c r="R5" s="16">
        <v>0.65</v>
      </c>
      <c r="S5" s="3">
        <v>0.6</v>
      </c>
      <c r="T5" s="3">
        <v>240</v>
      </c>
    </row>
    <row r="6" spans="1:26">
      <c r="A6" s="3" t="s">
        <v>9</v>
      </c>
      <c r="B6" s="3"/>
      <c r="C6" s="3"/>
      <c r="D6" s="3"/>
      <c r="E6" s="3">
        <v>0.84</v>
      </c>
      <c r="F6" s="3">
        <v>860</v>
      </c>
      <c r="H6" s="3" t="s">
        <v>9</v>
      </c>
      <c r="I6" s="3"/>
      <c r="J6" s="3"/>
      <c r="K6" s="3"/>
      <c r="L6" s="3">
        <v>0.83</v>
      </c>
      <c r="M6" s="3">
        <v>860</v>
      </c>
      <c r="O6" s="3" t="s">
        <v>9</v>
      </c>
      <c r="P6" s="3"/>
      <c r="Q6" s="3"/>
      <c r="R6" s="3"/>
      <c r="S6" s="3">
        <v>0.76</v>
      </c>
      <c r="T6" s="3">
        <v>860</v>
      </c>
    </row>
    <row r="7" spans="1:26">
      <c r="A7" s="3" t="s">
        <v>10</v>
      </c>
      <c r="B7" s="3"/>
      <c r="C7" s="3">
        <v>0.82</v>
      </c>
      <c r="D7" s="3">
        <v>0.78</v>
      </c>
      <c r="E7" s="3">
        <v>0.79</v>
      </c>
      <c r="F7" s="3">
        <v>860</v>
      </c>
      <c r="H7" s="3" t="s">
        <v>10</v>
      </c>
      <c r="I7" s="3"/>
      <c r="J7" s="3">
        <v>0.79</v>
      </c>
      <c r="K7" s="3">
        <v>0.81</v>
      </c>
      <c r="L7" s="3">
        <v>0.8</v>
      </c>
      <c r="M7" s="3">
        <v>860</v>
      </c>
      <c r="O7" s="3" t="s">
        <v>10</v>
      </c>
      <c r="P7" s="3"/>
      <c r="Q7" s="3">
        <v>0.71</v>
      </c>
      <c r="R7" s="3">
        <v>0.73</v>
      </c>
      <c r="S7" s="3">
        <v>0.72</v>
      </c>
      <c r="T7" s="3">
        <v>860</v>
      </c>
    </row>
    <row r="8" spans="1:26">
      <c r="A8" s="3" t="s">
        <v>11</v>
      </c>
      <c r="B8" s="3"/>
      <c r="C8" s="3">
        <v>0.84</v>
      </c>
      <c r="D8" s="3">
        <v>0.84</v>
      </c>
      <c r="E8" s="3">
        <v>0.84</v>
      </c>
      <c r="F8" s="3">
        <v>860</v>
      </c>
      <c r="H8" s="3" t="s">
        <v>11</v>
      </c>
      <c r="I8" s="3"/>
      <c r="J8" s="3">
        <v>0.84</v>
      </c>
      <c r="K8" s="3">
        <v>0.83</v>
      </c>
      <c r="L8" s="3">
        <v>0.83</v>
      </c>
      <c r="M8" s="3">
        <v>860</v>
      </c>
      <c r="O8" s="3" t="s">
        <v>11</v>
      </c>
      <c r="P8" s="3"/>
      <c r="Q8" s="3">
        <v>0.77</v>
      </c>
      <c r="R8" s="3">
        <v>0.76</v>
      </c>
      <c r="S8" s="3">
        <v>0.77</v>
      </c>
      <c r="T8" s="3">
        <v>860</v>
      </c>
    </row>
    <row r="9" spans="1:26">
      <c r="H9" s="15"/>
    </row>
    <row r="10" spans="1:26">
      <c r="H10" s="1" t="s">
        <v>42</v>
      </c>
      <c r="J10" s="1"/>
      <c r="O10" s="1" t="s">
        <v>45</v>
      </c>
      <c r="Q10" s="1"/>
    </row>
    <row r="11" spans="1:26">
      <c r="H11" s="1" t="s">
        <v>43</v>
      </c>
      <c r="J11" s="1"/>
      <c r="O11" s="1" t="s">
        <v>46</v>
      </c>
      <c r="P11" s="10"/>
      <c r="Q11" s="1"/>
      <c r="R11" s="10"/>
      <c r="S11" s="10"/>
      <c r="T11" s="10"/>
    </row>
    <row r="12" spans="1:26">
      <c r="H12" s="1" t="s">
        <v>44</v>
      </c>
      <c r="J12" s="1"/>
      <c r="O12" s="1" t="s">
        <v>47</v>
      </c>
      <c r="Q12" s="1"/>
    </row>
    <row r="14" spans="1:26" ht="17" thickBot="1"/>
    <row r="15" spans="1:26" ht="17" thickBot="1">
      <c r="A15" s="4" t="s">
        <v>14</v>
      </c>
      <c r="B15" s="5"/>
      <c r="C15" s="5" t="s">
        <v>4</v>
      </c>
      <c r="D15" s="5" t="s">
        <v>5</v>
      </c>
      <c r="E15" s="5" t="s">
        <v>6</v>
      </c>
      <c r="F15" s="6" t="s">
        <v>7</v>
      </c>
      <c r="H15" s="4" t="s">
        <v>16</v>
      </c>
      <c r="I15" s="5"/>
      <c r="J15" s="5" t="s">
        <v>4</v>
      </c>
      <c r="K15" s="5" t="s">
        <v>5</v>
      </c>
      <c r="L15" s="5" t="s">
        <v>6</v>
      </c>
      <c r="M15" s="6" t="s">
        <v>7</v>
      </c>
      <c r="V15" s="9"/>
      <c r="W15" s="10"/>
      <c r="X15" s="10"/>
      <c r="Y15" s="10"/>
      <c r="Z15" s="10"/>
    </row>
    <row r="16" spans="1:26">
      <c r="A16" s="3" t="s">
        <v>12</v>
      </c>
      <c r="B16" s="3">
        <v>5852</v>
      </c>
      <c r="C16" s="3"/>
      <c r="D16" s="3"/>
      <c r="E16" s="3"/>
      <c r="F16" s="3"/>
      <c r="H16" s="3" t="s">
        <v>12</v>
      </c>
      <c r="I16" s="3">
        <v>5852</v>
      </c>
      <c r="J16" s="3"/>
      <c r="K16" s="3"/>
      <c r="L16" s="3"/>
      <c r="M16" s="3"/>
      <c r="V16" s="11"/>
      <c r="W16" s="10"/>
      <c r="X16" s="10"/>
      <c r="Y16" s="10"/>
      <c r="Z16" s="10"/>
    </row>
    <row r="17" spans="1:26">
      <c r="A17" s="3" t="s">
        <v>13</v>
      </c>
      <c r="B17" s="3">
        <v>1153</v>
      </c>
      <c r="C17" s="3"/>
      <c r="D17" s="3"/>
      <c r="E17" s="3"/>
      <c r="F17" s="3"/>
      <c r="H17" s="3" t="s">
        <v>13</v>
      </c>
      <c r="I17" s="3">
        <v>1153</v>
      </c>
      <c r="J17" s="3"/>
      <c r="K17" s="3"/>
      <c r="L17" s="3"/>
      <c r="M17" s="3"/>
      <c r="V17" s="11"/>
      <c r="W17" s="10"/>
      <c r="X17" s="10"/>
      <c r="Y17" s="10"/>
      <c r="Z17" s="10"/>
    </row>
    <row r="18" spans="1:26">
      <c r="A18" s="3">
        <v>0</v>
      </c>
      <c r="B18" s="3"/>
      <c r="C18" s="16">
        <v>0.89</v>
      </c>
      <c r="D18" s="16">
        <v>0.75</v>
      </c>
      <c r="E18" s="3">
        <v>0.82</v>
      </c>
      <c r="F18" s="3">
        <v>865</v>
      </c>
      <c r="H18" s="3">
        <v>0</v>
      </c>
      <c r="I18" s="3"/>
      <c r="J18" s="16">
        <v>0.91</v>
      </c>
      <c r="K18" s="16">
        <v>0.79</v>
      </c>
      <c r="L18" s="3">
        <v>0.84</v>
      </c>
      <c r="M18" s="3">
        <v>865</v>
      </c>
      <c r="V18" s="11"/>
      <c r="W18" s="10"/>
      <c r="X18" s="10"/>
      <c r="Y18" s="10"/>
      <c r="Z18" s="10"/>
    </row>
    <row r="19" spans="1:26">
      <c r="A19" s="3">
        <v>1</v>
      </c>
      <c r="B19" s="3"/>
      <c r="C19" s="16">
        <v>0.49</v>
      </c>
      <c r="D19" s="16">
        <v>0.73</v>
      </c>
      <c r="E19" s="3">
        <v>0.59</v>
      </c>
      <c r="F19" s="3">
        <v>288</v>
      </c>
      <c r="H19" s="3">
        <v>1</v>
      </c>
      <c r="I19" s="3"/>
      <c r="J19" s="16">
        <v>0.55000000000000004</v>
      </c>
      <c r="K19" s="16">
        <v>0.76</v>
      </c>
      <c r="L19" s="3">
        <v>0.63</v>
      </c>
      <c r="M19" s="3">
        <v>288</v>
      </c>
      <c r="V19" s="11"/>
      <c r="W19" s="10"/>
      <c r="X19" s="10"/>
      <c r="Y19" s="10"/>
      <c r="Z19" s="10"/>
    </row>
    <row r="20" spans="1:26">
      <c r="A20" s="3" t="s">
        <v>9</v>
      </c>
      <c r="B20" s="3"/>
      <c r="C20" s="3"/>
      <c r="D20" s="3"/>
      <c r="E20" s="3">
        <v>0.75</v>
      </c>
      <c r="F20" s="3">
        <v>1153</v>
      </c>
      <c r="H20" s="3" t="s">
        <v>9</v>
      </c>
      <c r="I20" s="3"/>
      <c r="J20" s="3"/>
      <c r="K20" s="3"/>
      <c r="L20" s="3">
        <v>0.78</v>
      </c>
      <c r="M20" s="3">
        <v>1153</v>
      </c>
      <c r="U20" s="10"/>
      <c r="V20" s="11"/>
      <c r="W20" s="10"/>
      <c r="X20" s="10"/>
      <c r="Y20" s="10"/>
      <c r="Z20" s="10"/>
    </row>
    <row r="21" spans="1:26">
      <c r="A21" s="3" t="s">
        <v>10</v>
      </c>
      <c r="B21" s="3"/>
      <c r="C21" s="3">
        <v>0.69</v>
      </c>
      <c r="D21" s="3">
        <v>0.74</v>
      </c>
      <c r="E21" s="3">
        <v>0.7</v>
      </c>
      <c r="F21" s="3">
        <v>1153</v>
      </c>
      <c r="H21" s="3" t="s">
        <v>10</v>
      </c>
      <c r="I21" s="3"/>
      <c r="J21" s="3">
        <v>0.73</v>
      </c>
      <c r="K21" s="3">
        <v>0.77</v>
      </c>
      <c r="L21" s="3">
        <v>0.74</v>
      </c>
      <c r="M21" s="3">
        <v>1153</v>
      </c>
      <c r="U21" s="10"/>
      <c r="V21" s="11"/>
      <c r="W21" s="11"/>
      <c r="X21" s="10"/>
      <c r="Y21" s="10"/>
      <c r="Z21" s="10"/>
    </row>
    <row r="22" spans="1:26">
      <c r="A22" s="3" t="s">
        <v>11</v>
      </c>
      <c r="B22" s="3"/>
      <c r="C22" s="3">
        <v>0.79</v>
      </c>
      <c r="D22" s="3">
        <v>0.75</v>
      </c>
      <c r="E22" s="3">
        <v>0.76</v>
      </c>
      <c r="F22" s="3">
        <v>1153</v>
      </c>
      <c r="H22" s="3" t="s">
        <v>11</v>
      </c>
      <c r="I22" s="3"/>
      <c r="J22" s="3">
        <v>0.82</v>
      </c>
      <c r="K22" s="3">
        <v>0.78</v>
      </c>
      <c r="L22" s="3">
        <v>0.79</v>
      </c>
      <c r="M22" s="3">
        <v>1153</v>
      </c>
      <c r="U22" s="10"/>
      <c r="V22" s="11"/>
      <c r="W22" s="11"/>
      <c r="X22" s="10"/>
      <c r="Y22" s="10"/>
      <c r="Z22" s="10"/>
    </row>
    <row r="23" spans="1:26" ht="17">
      <c r="A23" s="10"/>
      <c r="B23" s="22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U23" s="10"/>
      <c r="V23" s="10"/>
      <c r="W23" s="10"/>
      <c r="X23" s="10"/>
      <c r="Y23" s="10"/>
      <c r="Z23" s="10"/>
    </row>
    <row r="24" spans="1:26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U24" s="10"/>
      <c r="V24" s="10"/>
      <c r="W24" s="10"/>
      <c r="X24" s="10"/>
      <c r="Y24" s="10"/>
      <c r="Z24" s="10"/>
    </row>
    <row r="25" spans="1:26" ht="17">
      <c r="A25" s="10"/>
      <c r="B25" s="10"/>
      <c r="C25" s="10"/>
      <c r="D25" s="10"/>
      <c r="E25" s="10"/>
      <c r="F25" s="10"/>
      <c r="G25" s="10"/>
      <c r="H25" s="10"/>
      <c r="I25" s="22"/>
      <c r="J25" s="10"/>
      <c r="K25" s="10"/>
      <c r="L25" s="10"/>
      <c r="M25" s="10"/>
      <c r="U25" s="10"/>
      <c r="V25" s="10"/>
      <c r="W25" s="10"/>
      <c r="X25" s="10"/>
      <c r="Y25" s="10"/>
      <c r="Z25" s="10"/>
    </row>
    <row r="26" spans="1: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U26" s="10"/>
      <c r="V26" s="10"/>
      <c r="W26" s="10"/>
      <c r="X26" s="10"/>
      <c r="Y26" s="10"/>
      <c r="Z26" s="10"/>
    </row>
    <row r="27" spans="1:26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U27" s="10"/>
      <c r="V27" s="10"/>
      <c r="W27" s="10"/>
      <c r="X27" s="10"/>
      <c r="Y27" s="10"/>
      <c r="Z27" s="10"/>
    </row>
    <row r="28" spans="1:26">
      <c r="A28" s="10"/>
      <c r="B28" s="10"/>
      <c r="C28" s="10"/>
      <c r="D28" s="10"/>
      <c r="E28" s="10"/>
      <c r="F28" s="10"/>
      <c r="U28" s="10"/>
      <c r="V28" s="10"/>
      <c r="W28" s="10"/>
      <c r="X28" s="10"/>
      <c r="Y28" s="10"/>
      <c r="Z28" s="10"/>
    </row>
    <row r="29" spans="1:26">
      <c r="B29" s="10"/>
      <c r="C29" s="10"/>
      <c r="D29" s="10"/>
      <c r="E29" s="10"/>
      <c r="F29" s="10"/>
      <c r="U29" s="10"/>
      <c r="V29" s="10"/>
      <c r="W29" s="10"/>
      <c r="X29" s="10"/>
      <c r="Y29" s="10"/>
      <c r="Z29" s="10"/>
    </row>
    <row r="30" spans="1:26">
      <c r="B30" s="10"/>
      <c r="C30" s="10"/>
      <c r="D30" s="10"/>
      <c r="E30" s="10"/>
      <c r="F30" s="10"/>
      <c r="N30" s="10"/>
      <c r="U30" s="10"/>
      <c r="V30" s="10"/>
      <c r="W30" s="10"/>
      <c r="X30" s="10"/>
      <c r="Y30" s="10"/>
      <c r="Z30" s="10"/>
    </row>
    <row r="31" spans="1:26">
      <c r="B31" s="10"/>
      <c r="C31" s="10"/>
      <c r="D31" s="10"/>
      <c r="E31" s="10"/>
      <c r="F31" s="10"/>
      <c r="N31" s="10"/>
      <c r="U31" s="10"/>
      <c r="V31" s="10"/>
      <c r="W31" s="10"/>
      <c r="X31" s="10"/>
      <c r="Y31" s="10"/>
      <c r="Z31" s="10"/>
    </row>
    <row r="32" spans="1:26">
      <c r="B32" s="10"/>
      <c r="C32" s="10"/>
      <c r="D32" s="10"/>
      <c r="E32" s="10"/>
      <c r="F32" s="10"/>
      <c r="N32" s="10"/>
      <c r="U32" s="10"/>
      <c r="V32" s="10"/>
      <c r="W32" s="10"/>
      <c r="X32" s="10"/>
      <c r="Y32" s="10"/>
      <c r="Z32" s="10"/>
    </row>
    <row r="33" spans="2:26">
      <c r="B33" s="10"/>
      <c r="C33" s="10"/>
      <c r="D33" s="10"/>
      <c r="E33" s="10"/>
      <c r="F33" s="10"/>
      <c r="U33" s="10"/>
      <c r="V33" s="10"/>
      <c r="W33" s="10"/>
      <c r="X33" s="10"/>
      <c r="Y33" s="10"/>
      <c r="Z33" s="10"/>
    </row>
    <row r="34" spans="2:26">
      <c r="B34" s="10"/>
      <c r="C34" s="10"/>
      <c r="D34" s="10"/>
      <c r="E34" s="10"/>
      <c r="F34" s="10"/>
      <c r="N34" s="10"/>
      <c r="U34" s="12"/>
      <c r="V34" s="12"/>
      <c r="W34" s="12"/>
      <c r="X34" s="12"/>
      <c r="Y34" s="12"/>
      <c r="Z34" s="12"/>
    </row>
    <row r="35" spans="2:26">
      <c r="B35" s="10"/>
      <c r="C35" s="10"/>
      <c r="D35" s="10"/>
      <c r="E35" s="10"/>
      <c r="F35" s="10"/>
      <c r="N35" s="10"/>
      <c r="U35" s="12"/>
      <c r="V35" s="12"/>
      <c r="W35" s="12"/>
      <c r="X35" s="12"/>
      <c r="Y35" s="12"/>
      <c r="Z35" s="12"/>
    </row>
    <row r="36" spans="2:26" ht="17">
      <c r="B36" s="22"/>
      <c r="C36" s="10"/>
      <c r="D36" s="10"/>
      <c r="E36" s="10"/>
      <c r="F36" s="10"/>
      <c r="J36" s="10"/>
      <c r="N36" s="10"/>
      <c r="S36" s="10"/>
      <c r="U36" s="13"/>
      <c r="V36" s="13"/>
      <c r="W36" s="13"/>
      <c r="X36" s="13"/>
      <c r="Y36" s="12"/>
      <c r="Z36" s="12"/>
    </row>
    <row r="37" spans="2:26">
      <c r="B37" s="10"/>
      <c r="C37" s="10"/>
      <c r="D37" s="10"/>
      <c r="E37" s="10"/>
      <c r="F37" s="10"/>
      <c r="G37" s="10"/>
      <c r="H37" s="10"/>
      <c r="I37" s="10"/>
      <c r="J37" s="10"/>
      <c r="N37" s="10"/>
      <c r="S37" s="10"/>
      <c r="U37" s="14"/>
      <c r="V37" s="14"/>
      <c r="W37" s="14"/>
      <c r="X37" s="14"/>
      <c r="Y37" s="12"/>
      <c r="Z37" s="12"/>
    </row>
    <row r="38" spans="2:26">
      <c r="B38" s="10"/>
      <c r="C38" s="10"/>
      <c r="D38" s="10"/>
      <c r="E38" s="10"/>
      <c r="F38" s="10"/>
      <c r="G38" s="10"/>
      <c r="H38" s="10"/>
      <c r="I38" s="10"/>
      <c r="J38" s="10"/>
      <c r="N38" s="10"/>
      <c r="S38" s="10"/>
      <c r="U38" s="14"/>
      <c r="V38" s="14"/>
      <c r="W38" s="14"/>
      <c r="X38" s="14"/>
      <c r="Y38" s="12"/>
      <c r="Z38" s="12"/>
    </row>
    <row r="39" spans="2:26">
      <c r="B39" s="10"/>
      <c r="C39" s="10"/>
      <c r="D39" s="10"/>
      <c r="E39" s="10"/>
      <c r="F39" s="10"/>
      <c r="G39" s="10"/>
      <c r="H39" s="10"/>
      <c r="I39" s="10"/>
      <c r="J39" s="10"/>
      <c r="N39" s="10"/>
      <c r="S39" s="10"/>
      <c r="U39" s="14"/>
      <c r="V39" s="14"/>
      <c r="W39" s="14"/>
      <c r="X39" s="14"/>
      <c r="Y39" s="12"/>
      <c r="Z39" s="12"/>
    </row>
    <row r="40" spans="2:26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S40" s="10"/>
      <c r="U40" s="14"/>
      <c r="V40" s="14"/>
      <c r="W40" s="14"/>
      <c r="X40" s="14"/>
      <c r="Y40" s="12"/>
      <c r="Z40" s="12"/>
    </row>
    <row r="41" spans="2:26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S41" s="10"/>
      <c r="U41" s="12"/>
      <c r="V41" s="12"/>
      <c r="W41" s="12"/>
      <c r="X41" s="12"/>
      <c r="Y41" s="12"/>
      <c r="Z41" s="12"/>
    </row>
    <row r="42" spans="2:26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S42" s="10"/>
      <c r="U42" s="12"/>
      <c r="V42" s="12"/>
      <c r="W42" s="12"/>
      <c r="X42" s="12"/>
      <c r="Y42" s="12"/>
      <c r="Z42" s="12"/>
    </row>
    <row r="43" spans="2:26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S43" s="10"/>
      <c r="U43" s="12"/>
      <c r="V43" s="12"/>
      <c r="W43" s="12"/>
      <c r="X43" s="12"/>
      <c r="Y43" s="12"/>
      <c r="Z43" s="12"/>
    </row>
    <row r="44" spans="2:26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S44" s="10"/>
      <c r="U44" s="12"/>
      <c r="V44" s="12"/>
      <c r="W44" s="12"/>
      <c r="X44" s="12"/>
      <c r="Y44" s="12"/>
      <c r="Z44" s="12"/>
    </row>
    <row r="45" spans="2:26">
      <c r="S45" s="10"/>
      <c r="U45" s="12"/>
      <c r="V45" s="12"/>
      <c r="W45" s="12"/>
      <c r="X45" s="12"/>
      <c r="Y45" s="12"/>
      <c r="Z45" s="12"/>
    </row>
    <row r="46" spans="2:26">
      <c r="S46" s="10"/>
      <c r="U46" s="12"/>
      <c r="V46" s="12"/>
      <c r="W46" s="12"/>
      <c r="X46" s="12"/>
      <c r="Y46" s="12"/>
      <c r="Z46" s="12"/>
    </row>
    <row r="47" spans="2:26">
      <c r="S47" s="10"/>
      <c r="U47" s="12"/>
      <c r="V47" s="12"/>
      <c r="W47" s="12"/>
      <c r="X47" s="12"/>
      <c r="Y47" s="12"/>
      <c r="Z47" s="12"/>
    </row>
    <row r="48" spans="2:26">
      <c r="S48" s="10"/>
    </row>
    <row r="49" spans="19:19">
      <c r="S49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2AE6D-0C18-CD4E-AB1E-3778CCABD74D}">
  <dimension ref="A1:V48"/>
  <sheetViews>
    <sheetView tabSelected="1" workbookViewId="0">
      <selection activeCell="D24" sqref="D24"/>
    </sheetView>
  </sheetViews>
  <sheetFormatPr baseColWidth="10" defaultRowHeight="16"/>
  <cols>
    <col min="1" max="1" width="32.1640625" bestFit="1" customWidth="1"/>
    <col min="2" max="2" width="18" bestFit="1" customWidth="1"/>
    <col min="4" max="4" width="11.83203125" bestFit="1" customWidth="1"/>
    <col min="18" max="18" width="18" bestFit="1" customWidth="1"/>
    <col min="19" max="20" width="13.6640625" bestFit="1" customWidth="1"/>
  </cols>
  <sheetData>
    <row r="1" spans="1:22" ht="24">
      <c r="G1" s="27" t="s">
        <v>0</v>
      </c>
      <c r="L1" s="27" t="s">
        <v>17</v>
      </c>
    </row>
    <row r="2" spans="1:22">
      <c r="A2" s="10"/>
      <c r="B2" s="3" t="s">
        <v>0</v>
      </c>
      <c r="C2" s="3" t="s">
        <v>75</v>
      </c>
      <c r="D2" s="3"/>
      <c r="G2" s="1" t="s">
        <v>62</v>
      </c>
      <c r="L2" s="28"/>
      <c r="R2" s="3" t="s">
        <v>17</v>
      </c>
      <c r="S2" s="3" t="s">
        <v>75</v>
      </c>
      <c r="T2" s="3"/>
    </row>
    <row r="3" spans="1:22">
      <c r="A3" s="10"/>
      <c r="B3" s="3"/>
      <c r="C3" s="3"/>
      <c r="D3" s="3"/>
      <c r="G3" s="1" t="s">
        <v>63</v>
      </c>
      <c r="L3" s="1" t="s">
        <v>91</v>
      </c>
      <c r="R3" s="3"/>
      <c r="S3" s="3"/>
      <c r="T3" s="3"/>
    </row>
    <row r="4" spans="1:22">
      <c r="A4" s="10"/>
      <c r="B4" s="3" t="s">
        <v>74</v>
      </c>
      <c r="C4" s="3" t="s">
        <v>2</v>
      </c>
      <c r="D4" s="3" t="s">
        <v>1</v>
      </c>
      <c r="G4" s="1" t="s">
        <v>64</v>
      </c>
      <c r="L4" s="1" t="s">
        <v>63</v>
      </c>
      <c r="R4" s="3" t="s">
        <v>74</v>
      </c>
      <c r="S4" s="3" t="s">
        <v>2</v>
      </c>
      <c r="T4" s="3" t="s">
        <v>1</v>
      </c>
    </row>
    <row r="5" spans="1:22">
      <c r="A5" s="10"/>
      <c r="B5" s="2" t="s">
        <v>59</v>
      </c>
      <c r="C5" s="3"/>
      <c r="D5" s="3"/>
      <c r="G5" s="1" t="s">
        <v>65</v>
      </c>
      <c r="L5" s="1" t="s">
        <v>92</v>
      </c>
      <c r="R5" s="2" t="s">
        <v>59</v>
      </c>
      <c r="S5" s="3"/>
      <c r="T5" s="3"/>
    </row>
    <row r="6" spans="1:22">
      <c r="A6" s="10"/>
      <c r="B6" s="3" t="s">
        <v>2</v>
      </c>
      <c r="C6" s="8">
        <f>182/240</f>
        <v>0.7583333333333333</v>
      </c>
      <c r="D6" s="8">
        <f>89/620</f>
        <v>0.1435483870967742</v>
      </c>
      <c r="L6" s="1" t="s">
        <v>93</v>
      </c>
      <c r="R6" s="3" t="s">
        <v>2</v>
      </c>
      <c r="S6" s="29">
        <f>210/288</f>
        <v>0.72916666666666663</v>
      </c>
      <c r="T6" s="29">
        <f>215/865</f>
        <v>0.24855491329479767</v>
      </c>
    </row>
    <row r="7" spans="1:22">
      <c r="A7" s="10"/>
      <c r="B7" s="3" t="s">
        <v>1</v>
      </c>
      <c r="C7" s="8">
        <f>58/240</f>
        <v>0.24166666666666667</v>
      </c>
      <c r="D7" s="8">
        <f>531/620</f>
        <v>0.8564516129032258</v>
      </c>
      <c r="I7" s="1"/>
      <c r="R7" s="3" t="s">
        <v>1</v>
      </c>
      <c r="S7" s="29">
        <f>78/288</f>
        <v>0.27083333333333331</v>
      </c>
      <c r="T7" s="29">
        <f>650/865</f>
        <v>0.75144508670520227</v>
      </c>
      <c r="V7" s="1"/>
    </row>
    <row r="8" spans="1:22">
      <c r="A8" s="10"/>
      <c r="B8" s="3"/>
      <c r="C8" s="3"/>
      <c r="D8" s="8"/>
      <c r="G8" s="1" t="s">
        <v>66</v>
      </c>
      <c r="I8" s="1"/>
      <c r="R8" s="3"/>
      <c r="S8" s="3"/>
      <c r="T8" s="3"/>
      <c r="V8" s="10"/>
    </row>
    <row r="9" spans="1:22">
      <c r="A9" s="10"/>
      <c r="B9" s="2" t="s">
        <v>60</v>
      </c>
      <c r="C9" s="3"/>
      <c r="D9" s="8"/>
      <c r="G9" s="1" t="s">
        <v>63</v>
      </c>
      <c r="I9" s="1"/>
      <c r="L9" s="1" t="s">
        <v>94</v>
      </c>
      <c r="R9" s="2" t="s">
        <v>60</v>
      </c>
      <c r="S9" s="3"/>
      <c r="T9" s="3"/>
      <c r="V9" s="10"/>
    </row>
    <row r="10" spans="1:22">
      <c r="A10" s="10"/>
      <c r="B10" s="3" t="s">
        <v>2</v>
      </c>
      <c r="C10" s="3">
        <f>156/240</f>
        <v>0.65</v>
      </c>
      <c r="D10" s="8">
        <f>121/620</f>
        <v>0.19516129032258064</v>
      </c>
      <c r="G10" s="1" t="s">
        <v>67</v>
      </c>
      <c r="I10" s="1"/>
      <c r="L10" s="1" t="s">
        <v>63</v>
      </c>
      <c r="R10" s="3" t="s">
        <v>2</v>
      </c>
      <c r="S10" s="8">
        <f>218/288</f>
        <v>0.75694444444444442</v>
      </c>
      <c r="T10" s="8">
        <f>181/865</f>
        <v>0.2092485549132948</v>
      </c>
    </row>
    <row r="11" spans="1:22">
      <c r="A11" s="10"/>
      <c r="B11" s="3" t="s">
        <v>1</v>
      </c>
      <c r="C11" s="3">
        <f>84/240</f>
        <v>0.35</v>
      </c>
      <c r="D11" s="8">
        <f>499/620</f>
        <v>0.80483870967741933</v>
      </c>
      <c r="G11" s="1" t="s">
        <v>68</v>
      </c>
      <c r="L11" s="1" t="s">
        <v>95</v>
      </c>
      <c r="R11" s="3" t="s">
        <v>1</v>
      </c>
      <c r="S11" s="8">
        <f>70/288</f>
        <v>0.24305555555555555</v>
      </c>
      <c r="T11" s="8">
        <f>684/865</f>
        <v>0.79075144508670525</v>
      </c>
    </row>
    <row r="12" spans="1:22">
      <c r="A12" s="10"/>
      <c r="B12" s="3"/>
      <c r="C12" s="3"/>
      <c r="D12" s="3"/>
      <c r="L12" s="1" t="s">
        <v>96</v>
      </c>
      <c r="R12" s="3"/>
      <c r="S12" s="3"/>
      <c r="T12" s="3"/>
    </row>
    <row r="13" spans="1:22">
      <c r="A13" s="10"/>
      <c r="B13" s="2" t="s">
        <v>76</v>
      </c>
      <c r="C13" s="3"/>
      <c r="D13" s="3"/>
      <c r="I13" s="1"/>
      <c r="R13" s="2" t="s">
        <v>112</v>
      </c>
      <c r="S13" s="3"/>
      <c r="T13" s="3"/>
    </row>
    <row r="14" spans="1:22">
      <c r="A14" s="10"/>
      <c r="B14" s="3" t="s">
        <v>2</v>
      </c>
      <c r="C14" s="3">
        <v>136</v>
      </c>
      <c r="D14" s="3">
        <v>50</v>
      </c>
      <c r="G14" s="1" t="s">
        <v>69</v>
      </c>
      <c r="I14" s="1"/>
      <c r="R14" s="3" t="s">
        <v>2</v>
      </c>
      <c r="S14" s="3">
        <v>168</v>
      </c>
      <c r="T14" s="3">
        <v>87</v>
      </c>
    </row>
    <row r="15" spans="1:22">
      <c r="A15" s="10"/>
      <c r="B15" s="3" t="s">
        <v>1</v>
      </c>
      <c r="C15" s="3">
        <v>38</v>
      </c>
      <c r="D15" s="3">
        <v>460</v>
      </c>
      <c r="G15" s="1" t="s">
        <v>63</v>
      </c>
      <c r="I15" s="1"/>
      <c r="L15" s="1" t="s">
        <v>97</v>
      </c>
      <c r="R15" s="3" t="s">
        <v>1</v>
      </c>
      <c r="S15" s="3">
        <v>46</v>
      </c>
      <c r="T15" s="3">
        <v>556</v>
      </c>
    </row>
    <row r="16" spans="1:22">
      <c r="A16" s="10"/>
      <c r="B16" s="3"/>
      <c r="C16" s="3"/>
      <c r="D16" s="3"/>
      <c r="G16" s="1" t="s">
        <v>70</v>
      </c>
      <c r="I16" s="1"/>
      <c r="L16" s="1" t="s">
        <v>63</v>
      </c>
      <c r="R16" s="3"/>
      <c r="S16" s="3"/>
      <c r="T16" s="3"/>
    </row>
    <row r="17" spans="1:20">
      <c r="A17" s="10"/>
      <c r="B17" s="3" t="s">
        <v>84</v>
      </c>
      <c r="C17" s="3">
        <v>20</v>
      </c>
      <c r="D17" s="3">
        <v>39</v>
      </c>
      <c r="G17" s="1" t="s">
        <v>116</v>
      </c>
      <c r="L17" s="1" t="s">
        <v>98</v>
      </c>
      <c r="R17" s="3" t="s">
        <v>84</v>
      </c>
      <c r="S17" s="3">
        <v>32</v>
      </c>
      <c r="T17" s="3">
        <v>128</v>
      </c>
    </row>
    <row r="18" spans="1:20">
      <c r="A18" s="10"/>
      <c r="B18" s="3" t="s">
        <v>83</v>
      </c>
      <c r="C18" s="3">
        <v>46</v>
      </c>
      <c r="D18" s="3">
        <v>71</v>
      </c>
      <c r="L18" s="1" t="s">
        <v>115</v>
      </c>
      <c r="R18" s="3" t="s">
        <v>83</v>
      </c>
      <c r="S18" s="3">
        <v>24</v>
      </c>
      <c r="T18" s="3">
        <v>0</v>
      </c>
    </row>
    <row r="19" spans="1:20">
      <c r="I19" s="1"/>
    </row>
    <row r="20" spans="1:20">
      <c r="G20" s="1" t="s">
        <v>71</v>
      </c>
      <c r="I20" s="1"/>
      <c r="R20" s="1" t="s">
        <v>110</v>
      </c>
      <c r="T20">
        <v>288</v>
      </c>
    </row>
    <row r="21" spans="1:20">
      <c r="G21" s="1" t="s">
        <v>63</v>
      </c>
      <c r="I21" s="1"/>
      <c r="L21" s="1" t="s">
        <v>99</v>
      </c>
      <c r="R21" s="1" t="s">
        <v>111</v>
      </c>
      <c r="T21">
        <v>865</v>
      </c>
    </row>
    <row r="22" spans="1:20">
      <c r="B22" s="1" t="s">
        <v>113</v>
      </c>
      <c r="C22" s="3">
        <v>620</v>
      </c>
      <c r="G22" s="1" t="s">
        <v>72</v>
      </c>
      <c r="I22" s="1"/>
      <c r="L22" s="1" t="s">
        <v>63</v>
      </c>
    </row>
    <row r="23" spans="1:20">
      <c r="B23" s="1" t="s">
        <v>114</v>
      </c>
      <c r="C23" s="3">
        <v>240</v>
      </c>
      <c r="G23" s="1" t="s">
        <v>73</v>
      </c>
      <c r="L23" s="1" t="s">
        <v>100</v>
      </c>
    </row>
    <row r="24" spans="1:20">
      <c r="L24" s="1" t="s">
        <v>101</v>
      </c>
    </row>
    <row r="25" spans="1:20">
      <c r="I25" s="1"/>
    </row>
    <row r="26" spans="1:20">
      <c r="G26" s="1" t="s">
        <v>77</v>
      </c>
      <c r="I26" s="1"/>
    </row>
    <row r="27" spans="1:20">
      <c r="G27" s="1" t="s">
        <v>63</v>
      </c>
      <c r="I27" s="1"/>
      <c r="L27" s="1" t="s">
        <v>77</v>
      </c>
    </row>
    <row r="28" spans="1:20">
      <c r="G28" s="1" t="s">
        <v>78</v>
      </c>
      <c r="I28" s="1"/>
      <c r="L28" s="1" t="s">
        <v>63</v>
      </c>
    </row>
    <row r="29" spans="1:20">
      <c r="G29" s="1" t="s">
        <v>79</v>
      </c>
      <c r="L29" s="1" t="s">
        <v>102</v>
      </c>
    </row>
    <row r="30" spans="1:20">
      <c r="L30" s="1" t="s">
        <v>103</v>
      </c>
    </row>
    <row r="31" spans="1:20">
      <c r="I31" s="1"/>
    </row>
    <row r="32" spans="1:20">
      <c r="G32" s="1" t="s">
        <v>80</v>
      </c>
      <c r="I32" s="1"/>
    </row>
    <row r="33" spans="7:12">
      <c r="G33" s="1" t="s">
        <v>63</v>
      </c>
      <c r="I33" s="1"/>
      <c r="L33" s="1" t="s">
        <v>80</v>
      </c>
    </row>
    <row r="34" spans="7:12">
      <c r="G34" s="1" t="s">
        <v>81</v>
      </c>
      <c r="I34" s="1"/>
      <c r="L34" s="1" t="s">
        <v>63</v>
      </c>
    </row>
    <row r="35" spans="7:12">
      <c r="G35" s="1" t="s">
        <v>82</v>
      </c>
      <c r="L35" s="1" t="s">
        <v>104</v>
      </c>
    </row>
    <row r="36" spans="7:12">
      <c r="L36" s="1" t="s">
        <v>105</v>
      </c>
    </row>
    <row r="37" spans="7:12">
      <c r="I37" s="1"/>
    </row>
    <row r="38" spans="7:12">
      <c r="G38" s="1" t="s">
        <v>85</v>
      </c>
      <c r="I38" s="1"/>
    </row>
    <row r="39" spans="7:12">
      <c r="G39" s="1" t="s">
        <v>63</v>
      </c>
      <c r="I39" s="1"/>
      <c r="L39" s="1" t="s">
        <v>85</v>
      </c>
    </row>
    <row r="40" spans="7:12">
      <c r="G40" s="1" t="s">
        <v>86</v>
      </c>
      <c r="I40" s="1"/>
      <c r="L40" s="1" t="s">
        <v>63</v>
      </c>
    </row>
    <row r="41" spans="7:12">
      <c r="G41" s="1" t="s">
        <v>87</v>
      </c>
      <c r="L41" s="1" t="s">
        <v>106</v>
      </c>
    </row>
    <row r="42" spans="7:12">
      <c r="L42" s="1" t="s">
        <v>107</v>
      </c>
    </row>
    <row r="44" spans="7:12">
      <c r="G44" s="1" t="s">
        <v>88</v>
      </c>
    </row>
    <row r="45" spans="7:12">
      <c r="G45" s="1" t="s">
        <v>63</v>
      </c>
      <c r="L45" s="1" t="s">
        <v>88</v>
      </c>
    </row>
    <row r="46" spans="7:12">
      <c r="G46" s="1" t="s">
        <v>89</v>
      </c>
      <c r="L46" s="1" t="s">
        <v>63</v>
      </c>
    </row>
    <row r="47" spans="7:12">
      <c r="G47" s="1" t="s">
        <v>90</v>
      </c>
      <c r="L47" s="1" t="s">
        <v>108</v>
      </c>
    </row>
    <row r="48" spans="7:12">
      <c r="L48" s="1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05407-4EBF-5043-9B50-4FAF70876631}">
  <dimension ref="A2:L50"/>
  <sheetViews>
    <sheetView workbookViewId="0">
      <selection activeCell="I10" sqref="I10"/>
    </sheetView>
  </sheetViews>
  <sheetFormatPr baseColWidth="10" defaultRowHeight="16"/>
  <cols>
    <col min="2" max="2" width="18.6640625" bestFit="1" customWidth="1"/>
    <col min="3" max="3" width="9" customWidth="1"/>
    <col min="4" max="4" width="10.33203125" bestFit="1" customWidth="1"/>
    <col min="7" max="7" width="14" bestFit="1" customWidth="1"/>
    <col min="8" max="8" width="12.1640625" bestFit="1" customWidth="1"/>
    <col min="10" max="10" width="9" bestFit="1" customWidth="1"/>
    <col min="11" max="11" width="10.6640625" bestFit="1" customWidth="1"/>
    <col min="12" max="12" width="12.1640625" bestFit="1" customWidth="1"/>
  </cols>
  <sheetData>
    <row r="2" spans="2:12">
      <c r="B2" s="3"/>
      <c r="C2" s="2" t="s">
        <v>50</v>
      </c>
      <c r="D2" s="2" t="s">
        <v>51</v>
      </c>
    </row>
    <row r="3" spans="2:12">
      <c r="B3" s="2" t="s">
        <v>3</v>
      </c>
      <c r="C3" s="3"/>
      <c r="D3" s="3"/>
    </row>
    <row r="4" spans="2:12">
      <c r="B4" s="7" t="s">
        <v>49</v>
      </c>
      <c r="C4" s="23">
        <v>46</v>
      </c>
      <c r="D4" s="26">
        <f>C4/860</f>
        <v>5.3488372093023255E-2</v>
      </c>
    </row>
    <row r="5" spans="2:12">
      <c r="B5" s="7" t="s">
        <v>52</v>
      </c>
      <c r="C5" s="23">
        <v>108</v>
      </c>
      <c r="D5" s="26">
        <f>C5/860</f>
        <v>0.12558139534883722</v>
      </c>
    </row>
    <row r="6" spans="2:12">
      <c r="B6" s="7" t="s">
        <v>53</v>
      </c>
      <c r="C6" s="3">
        <v>55</v>
      </c>
      <c r="D6" s="26">
        <f>C6/860</f>
        <v>6.3953488372093026E-2</v>
      </c>
    </row>
    <row r="7" spans="2:12">
      <c r="B7" s="25" t="s">
        <v>54</v>
      </c>
      <c r="C7" s="23">
        <v>86</v>
      </c>
      <c r="D7" s="26">
        <f>C7/860</f>
        <v>0.1</v>
      </c>
    </row>
    <row r="8" spans="2:12">
      <c r="B8" s="25" t="s">
        <v>55</v>
      </c>
      <c r="C8" s="23">
        <v>106</v>
      </c>
      <c r="D8" s="26">
        <f>C8/860</f>
        <v>0.12325581395348838</v>
      </c>
    </row>
    <row r="9" spans="2:12">
      <c r="B9" s="7" t="s">
        <v>56</v>
      </c>
      <c r="C9" s="23">
        <v>40</v>
      </c>
      <c r="D9" s="26">
        <f>C9/860</f>
        <v>4.6511627906976744E-2</v>
      </c>
    </row>
    <row r="10" spans="2:12">
      <c r="B10" s="7"/>
      <c r="C10" s="3"/>
      <c r="D10" s="3"/>
    </row>
    <row r="11" spans="2:12">
      <c r="B11" s="2" t="s">
        <v>57</v>
      </c>
      <c r="C11" s="3"/>
      <c r="D11" s="3"/>
    </row>
    <row r="12" spans="2:12">
      <c r="B12" s="7" t="s">
        <v>49</v>
      </c>
      <c r="C12" s="23">
        <v>114</v>
      </c>
      <c r="D12" s="26">
        <f>C12/860</f>
        <v>0.13255813953488371</v>
      </c>
    </row>
    <row r="13" spans="2:12">
      <c r="B13" s="7" t="s">
        <v>52</v>
      </c>
      <c r="C13" s="3">
        <v>109</v>
      </c>
      <c r="D13" s="26">
        <f>C13/860</f>
        <v>0.12674418604651164</v>
      </c>
      <c r="F13" s="2" t="s">
        <v>0</v>
      </c>
      <c r="G13" s="3" t="s">
        <v>61</v>
      </c>
      <c r="H13" s="3"/>
      <c r="I13" s="10"/>
      <c r="J13" s="2" t="s">
        <v>17</v>
      </c>
      <c r="K13" s="3" t="s">
        <v>48</v>
      </c>
      <c r="L13" s="3"/>
    </row>
    <row r="14" spans="2:12">
      <c r="B14" s="7" t="s">
        <v>53</v>
      </c>
      <c r="C14" s="23">
        <v>60</v>
      </c>
      <c r="D14" s="26">
        <f>C14/860</f>
        <v>6.9767441860465115E-2</v>
      </c>
      <c r="F14" s="3"/>
      <c r="G14" s="2" t="s">
        <v>59</v>
      </c>
      <c r="H14" s="2" t="s">
        <v>60</v>
      </c>
      <c r="I14" s="10"/>
      <c r="J14" s="3"/>
      <c r="K14" s="2" t="s">
        <v>59</v>
      </c>
      <c r="L14" s="2" t="s">
        <v>60</v>
      </c>
    </row>
    <row r="15" spans="2:12">
      <c r="B15" s="25" t="s">
        <v>54</v>
      </c>
      <c r="C15" s="23">
        <v>101</v>
      </c>
      <c r="D15" s="26">
        <f>C15/860</f>
        <v>0.11744186046511627</v>
      </c>
      <c r="F15" s="7" t="s">
        <v>49</v>
      </c>
      <c r="G15" s="24">
        <v>5.3488372093023255E-2</v>
      </c>
      <c r="H15" s="24">
        <v>0.13255813953488371</v>
      </c>
      <c r="I15" s="10"/>
      <c r="J15" s="7" t="s">
        <v>49</v>
      </c>
      <c r="K15" s="24">
        <v>9.7137901127493501E-2</v>
      </c>
      <c r="L15" s="24">
        <v>3.9028620988725067E-2</v>
      </c>
    </row>
    <row r="16" spans="2:12">
      <c r="B16" s="25" t="s">
        <v>55</v>
      </c>
      <c r="C16" s="23">
        <v>124</v>
      </c>
      <c r="D16" s="26">
        <f>C16/860</f>
        <v>0.14418604651162792</v>
      </c>
      <c r="F16" s="7" t="s">
        <v>56</v>
      </c>
      <c r="G16" s="24">
        <v>4.6511627906976744E-2</v>
      </c>
      <c r="H16" s="24">
        <v>0.10348837209302325</v>
      </c>
      <c r="I16" s="10"/>
      <c r="J16" s="7" t="s">
        <v>56</v>
      </c>
      <c r="K16" s="24">
        <v>0.1196877710320902</v>
      </c>
      <c r="L16" s="24">
        <v>7.6322636600173466E-2</v>
      </c>
    </row>
    <row r="17" spans="1:12">
      <c r="A17" s="10"/>
      <c r="B17" s="7" t="s">
        <v>56</v>
      </c>
      <c r="C17" s="23">
        <v>89</v>
      </c>
      <c r="D17" s="26">
        <f>C17/860</f>
        <v>0.10348837209302325</v>
      </c>
      <c r="F17" s="7" t="s">
        <v>53</v>
      </c>
      <c r="G17" s="24">
        <v>6.3953488372093026E-2</v>
      </c>
      <c r="H17" s="24">
        <v>6.9767441860465115E-2</v>
      </c>
      <c r="J17" s="7" t="s">
        <v>53</v>
      </c>
      <c r="K17" s="24">
        <v>5.2905464006938421E-2</v>
      </c>
      <c r="L17" s="24">
        <v>3.4692107545533389E-2</v>
      </c>
    </row>
    <row r="18" spans="1:12">
      <c r="F18" s="25" t="s">
        <v>54</v>
      </c>
      <c r="G18" s="24">
        <v>0.1</v>
      </c>
      <c r="H18" s="24">
        <v>0.11744186046511627</v>
      </c>
      <c r="I18" s="10"/>
      <c r="J18" s="25" t="s">
        <v>54</v>
      </c>
      <c r="K18" s="24">
        <v>0.13183000867302688</v>
      </c>
      <c r="L18" s="24">
        <v>0.12662619254119689</v>
      </c>
    </row>
    <row r="19" spans="1:12">
      <c r="B19" s="2" t="s">
        <v>14</v>
      </c>
      <c r="C19" s="3"/>
      <c r="D19" s="3"/>
      <c r="F19" s="25" t="s">
        <v>55</v>
      </c>
      <c r="G19" s="24">
        <v>0.12325581395348838</v>
      </c>
      <c r="H19" s="24">
        <v>0.14418604651162792</v>
      </c>
      <c r="I19" s="10"/>
      <c r="J19" s="25" t="s">
        <v>55</v>
      </c>
      <c r="K19" s="24">
        <v>0.13183000867302688</v>
      </c>
      <c r="L19" s="24">
        <v>0.15177797051170858</v>
      </c>
    </row>
    <row r="20" spans="1:12">
      <c r="B20" s="7" t="s">
        <v>49</v>
      </c>
      <c r="C20" s="23">
        <v>112</v>
      </c>
      <c r="D20" s="26">
        <f>C20/1153</f>
        <v>9.7137901127493501E-2</v>
      </c>
      <c r="F20" s="7" t="s">
        <v>52</v>
      </c>
      <c r="G20" s="24">
        <v>0.12558139534883722</v>
      </c>
      <c r="H20" s="24">
        <v>0.12674418604651164</v>
      </c>
      <c r="I20" s="10"/>
      <c r="J20" s="7" t="s">
        <v>52</v>
      </c>
      <c r="K20" s="24">
        <v>0.11448395490026018</v>
      </c>
      <c r="L20" s="24">
        <v>8.1526452732003471E-2</v>
      </c>
    </row>
    <row r="21" spans="1:12">
      <c r="B21" s="7" t="s">
        <v>52</v>
      </c>
      <c r="C21" s="3">
        <v>138</v>
      </c>
      <c r="D21" s="26">
        <f>C21/1153</f>
        <v>0.1196877710320902</v>
      </c>
    </row>
    <row r="22" spans="1:12">
      <c r="B22" s="7" t="s">
        <v>53</v>
      </c>
      <c r="C22" s="3">
        <v>61</v>
      </c>
      <c r="D22" s="26">
        <f>C22/1153</f>
        <v>5.2905464006938421E-2</v>
      </c>
    </row>
    <row r="23" spans="1:12">
      <c r="B23" s="25" t="s">
        <v>54</v>
      </c>
      <c r="C23" s="3">
        <v>152</v>
      </c>
      <c r="D23" s="26">
        <f>C23/1153</f>
        <v>0.13183000867302688</v>
      </c>
    </row>
    <row r="24" spans="1:12">
      <c r="B24" s="25" t="s">
        <v>55</v>
      </c>
      <c r="C24" s="3">
        <v>152</v>
      </c>
      <c r="D24" s="26">
        <f>C24/1153</f>
        <v>0.13183000867302688</v>
      </c>
    </row>
    <row r="25" spans="1:12">
      <c r="B25" s="7" t="s">
        <v>56</v>
      </c>
      <c r="C25" s="23">
        <v>132</v>
      </c>
      <c r="D25" s="26">
        <f>C25/1153</f>
        <v>0.11448395490026018</v>
      </c>
    </row>
    <row r="27" spans="1:12">
      <c r="B27" s="2" t="s">
        <v>58</v>
      </c>
      <c r="C27" s="3"/>
      <c r="D27" s="24"/>
    </row>
    <row r="28" spans="1:12">
      <c r="B28" s="7" t="s">
        <v>49</v>
      </c>
      <c r="C28" s="3">
        <v>45</v>
      </c>
      <c r="D28" s="26">
        <f>C28/1153</f>
        <v>3.9028620988725067E-2</v>
      </c>
    </row>
    <row r="29" spans="1:12">
      <c r="B29" s="7" t="s">
        <v>52</v>
      </c>
      <c r="C29" s="3">
        <v>88</v>
      </c>
      <c r="D29" s="26">
        <f>C29/1153</f>
        <v>7.6322636600173466E-2</v>
      </c>
    </row>
    <row r="30" spans="1:12">
      <c r="B30" s="7" t="s">
        <v>53</v>
      </c>
      <c r="C30" s="3">
        <v>40</v>
      </c>
      <c r="D30" s="26">
        <f>C30/1153</f>
        <v>3.4692107545533389E-2</v>
      </c>
    </row>
    <row r="31" spans="1:12">
      <c r="B31" s="25" t="s">
        <v>54</v>
      </c>
      <c r="C31" s="23">
        <v>146</v>
      </c>
      <c r="D31" s="26">
        <f>C31/1153</f>
        <v>0.12662619254119689</v>
      </c>
    </row>
    <row r="32" spans="1:12">
      <c r="B32" s="25" t="s">
        <v>55</v>
      </c>
      <c r="C32" s="23">
        <v>175</v>
      </c>
      <c r="D32" s="26">
        <f>C32/1153</f>
        <v>0.15177797051170858</v>
      </c>
    </row>
    <row r="33" spans="2:4">
      <c r="B33" s="7" t="s">
        <v>56</v>
      </c>
      <c r="C33" s="23">
        <v>94</v>
      </c>
      <c r="D33" s="26">
        <f>C33/1153</f>
        <v>8.1526452732003471E-2</v>
      </c>
    </row>
    <row r="35" spans="2:4">
      <c r="D35" s="10"/>
    </row>
    <row r="36" spans="2:4">
      <c r="D36" s="10"/>
    </row>
    <row r="37" spans="2:4">
      <c r="D37" s="10"/>
    </row>
    <row r="38" spans="2:4">
      <c r="D38" s="10"/>
    </row>
    <row r="39" spans="2:4">
      <c r="D39" s="10"/>
    </row>
    <row r="40" spans="2:4">
      <c r="D40" s="10"/>
    </row>
    <row r="41" spans="2:4">
      <c r="D41" s="10"/>
    </row>
    <row r="42" spans="2:4">
      <c r="D42" s="10"/>
    </row>
    <row r="43" spans="2:4">
      <c r="D43" s="10"/>
    </row>
    <row r="44" spans="2:4">
      <c r="D44" s="10"/>
    </row>
    <row r="45" spans="2:4">
      <c r="D45" s="10"/>
    </row>
    <row r="46" spans="2:4">
      <c r="D46" s="10"/>
    </row>
    <row r="47" spans="2:4">
      <c r="D47" s="10"/>
    </row>
    <row r="48" spans="2:4">
      <c r="D48" s="10"/>
    </row>
    <row r="49" spans="4:4">
      <c r="D49" s="10"/>
    </row>
    <row r="50" spans="4:4">
      <c r="D50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31F24-73FF-D344-912C-946F82D912BC}">
  <dimension ref="A1:N18"/>
  <sheetViews>
    <sheetView workbookViewId="0">
      <selection activeCell="B10" sqref="B10"/>
    </sheetView>
  </sheetViews>
  <sheetFormatPr baseColWidth="10" defaultRowHeight="16"/>
  <cols>
    <col min="1" max="1" width="33.33203125" bestFit="1" customWidth="1"/>
    <col min="9" max="9" width="36" bestFit="1" customWidth="1"/>
  </cols>
  <sheetData>
    <row r="1" spans="1:14" ht="17" thickBot="1"/>
    <row r="2" spans="1:14" ht="17" thickBot="1">
      <c r="A2" s="4" t="s">
        <v>32</v>
      </c>
      <c r="B2" s="5"/>
      <c r="C2" s="5" t="s">
        <v>4</v>
      </c>
      <c r="D2" s="5" t="s">
        <v>5</v>
      </c>
      <c r="E2" s="5" t="s">
        <v>6</v>
      </c>
      <c r="F2" s="6" t="s">
        <v>7</v>
      </c>
      <c r="I2" s="4" t="s">
        <v>31</v>
      </c>
      <c r="J2" s="5"/>
      <c r="K2" s="5" t="s">
        <v>4</v>
      </c>
      <c r="L2" s="5" t="s">
        <v>5</v>
      </c>
      <c r="M2" s="5" t="s">
        <v>6</v>
      </c>
      <c r="N2" s="6" t="s">
        <v>7</v>
      </c>
    </row>
    <row r="3" spans="1:14">
      <c r="A3" s="3" t="s">
        <v>12</v>
      </c>
      <c r="B3" s="3">
        <v>5852</v>
      </c>
      <c r="C3" s="8"/>
      <c r="D3" s="3"/>
      <c r="E3" s="3"/>
      <c r="F3" s="3"/>
      <c r="I3" s="3" t="s">
        <v>12</v>
      </c>
      <c r="J3" s="3">
        <v>5852</v>
      </c>
      <c r="K3" s="8"/>
      <c r="L3" s="3"/>
      <c r="M3" s="3"/>
      <c r="N3" s="3"/>
    </row>
    <row r="4" spans="1:14">
      <c r="A4" s="3" t="s">
        <v>13</v>
      </c>
      <c r="B4" s="3">
        <v>860</v>
      </c>
      <c r="C4" s="18"/>
      <c r="D4" s="19"/>
      <c r="E4" s="19"/>
      <c r="F4" s="3"/>
      <c r="I4" s="3" t="s">
        <v>13</v>
      </c>
      <c r="J4" s="3">
        <v>860</v>
      </c>
      <c r="K4" s="18"/>
      <c r="L4" s="19"/>
      <c r="M4" s="19"/>
      <c r="N4" s="3"/>
    </row>
    <row r="5" spans="1:14">
      <c r="A5" s="3">
        <v>0</v>
      </c>
      <c r="B5" s="3"/>
      <c r="C5" s="18">
        <v>0.9</v>
      </c>
      <c r="D5" s="19">
        <v>0.84</v>
      </c>
      <c r="E5" s="19">
        <v>0.87</v>
      </c>
      <c r="F5" s="3">
        <v>620</v>
      </c>
      <c r="I5" s="3">
        <v>0</v>
      </c>
      <c r="J5" s="3"/>
      <c r="K5" s="18">
        <v>0.88</v>
      </c>
      <c r="L5" s="19">
        <v>0.69</v>
      </c>
      <c r="M5" s="19">
        <v>0.78</v>
      </c>
      <c r="N5" s="3">
        <v>620</v>
      </c>
    </row>
    <row r="6" spans="1:14">
      <c r="A6" s="3">
        <v>1</v>
      </c>
      <c r="B6" s="3"/>
      <c r="C6" s="18">
        <v>0.65</v>
      </c>
      <c r="D6" s="19">
        <v>0.75</v>
      </c>
      <c r="E6" s="19">
        <v>0.69</v>
      </c>
      <c r="F6" s="3">
        <v>240</v>
      </c>
      <c r="I6" s="3">
        <v>1</v>
      </c>
      <c r="J6" s="3"/>
      <c r="K6" s="18">
        <v>0.49</v>
      </c>
      <c r="L6" s="19">
        <v>0.76</v>
      </c>
      <c r="M6" s="19">
        <v>0.59</v>
      </c>
      <c r="N6" s="3">
        <v>240</v>
      </c>
    </row>
    <row r="7" spans="1:14">
      <c r="A7" s="3" t="s">
        <v>9</v>
      </c>
      <c r="B7" s="3"/>
      <c r="C7" s="18"/>
      <c r="D7" s="19"/>
      <c r="E7" s="19">
        <v>0.82</v>
      </c>
      <c r="F7" s="3">
        <v>860</v>
      </c>
      <c r="I7" s="3" t="s">
        <v>9</v>
      </c>
      <c r="J7" s="3"/>
      <c r="K7" s="18"/>
      <c r="L7" s="19"/>
      <c r="M7" s="19">
        <v>0.71</v>
      </c>
      <c r="N7" s="3">
        <v>860</v>
      </c>
    </row>
    <row r="8" spans="1:14">
      <c r="A8" s="3" t="s">
        <v>10</v>
      </c>
      <c r="B8" s="3"/>
      <c r="C8" s="18">
        <v>0.77</v>
      </c>
      <c r="D8" s="19">
        <v>0.79</v>
      </c>
      <c r="E8" s="19">
        <v>0.78</v>
      </c>
      <c r="F8" s="3">
        <v>860</v>
      </c>
      <c r="I8" s="3" t="s">
        <v>10</v>
      </c>
      <c r="J8" s="3"/>
      <c r="K8" s="18">
        <v>0.68</v>
      </c>
      <c r="L8" s="19">
        <v>0.73</v>
      </c>
      <c r="M8" s="19">
        <v>0.68</v>
      </c>
      <c r="N8" s="3">
        <v>860</v>
      </c>
    </row>
    <row r="9" spans="1:14">
      <c r="A9" s="3" t="s">
        <v>11</v>
      </c>
      <c r="B9" s="3"/>
      <c r="C9" s="18">
        <v>0.83</v>
      </c>
      <c r="D9" s="19">
        <v>0.82</v>
      </c>
      <c r="E9" s="19">
        <v>0.82</v>
      </c>
      <c r="F9" s="3">
        <v>860</v>
      </c>
      <c r="I9" s="3" t="s">
        <v>11</v>
      </c>
      <c r="J9" s="3"/>
      <c r="K9" s="18">
        <v>0.77</v>
      </c>
      <c r="L9" s="19">
        <v>0.71</v>
      </c>
      <c r="M9" s="19">
        <v>0.72</v>
      </c>
      <c r="N9" s="3">
        <v>860</v>
      </c>
    </row>
    <row r="10" spans="1:14" ht="17" thickBot="1">
      <c r="B10" s="1">
        <v>46</v>
      </c>
    </row>
    <row r="11" spans="1:14" ht="17" thickBot="1">
      <c r="A11" s="4" t="s">
        <v>30</v>
      </c>
      <c r="B11" s="5"/>
      <c r="C11" s="5" t="s">
        <v>4</v>
      </c>
      <c r="D11" s="5" t="s">
        <v>5</v>
      </c>
      <c r="E11" s="5" t="s">
        <v>6</v>
      </c>
      <c r="F11" s="6" t="s">
        <v>7</v>
      </c>
      <c r="I11" s="4" t="s">
        <v>33</v>
      </c>
      <c r="J11" s="5"/>
      <c r="K11" s="5" t="s">
        <v>4</v>
      </c>
      <c r="L11" s="5" t="s">
        <v>5</v>
      </c>
      <c r="M11" s="5" t="s">
        <v>6</v>
      </c>
      <c r="N11" s="6" t="s">
        <v>7</v>
      </c>
    </row>
    <row r="12" spans="1:14">
      <c r="A12" s="3" t="s">
        <v>12</v>
      </c>
      <c r="B12" s="3">
        <v>5852</v>
      </c>
      <c r="C12" s="8"/>
      <c r="D12" s="3"/>
      <c r="E12" s="3"/>
      <c r="F12" s="3"/>
      <c r="I12" s="3" t="s">
        <v>12</v>
      </c>
      <c r="J12" s="3">
        <v>5852</v>
      </c>
      <c r="K12" s="8"/>
      <c r="L12" s="3"/>
      <c r="M12" s="3"/>
      <c r="N12" s="3"/>
    </row>
    <row r="13" spans="1:14">
      <c r="A13" s="3" t="s">
        <v>13</v>
      </c>
      <c r="B13" s="3">
        <v>1153</v>
      </c>
      <c r="C13" s="18"/>
      <c r="D13" s="19"/>
      <c r="E13" s="19"/>
      <c r="F13" s="3"/>
      <c r="I13" s="3" t="s">
        <v>13</v>
      </c>
      <c r="J13" s="3">
        <v>1153</v>
      </c>
      <c r="K13" s="18"/>
      <c r="L13" s="19"/>
      <c r="M13" s="19"/>
      <c r="N13" s="3"/>
    </row>
    <row r="14" spans="1:14">
      <c r="A14" s="3">
        <v>0</v>
      </c>
      <c r="B14" s="3"/>
      <c r="C14" s="18">
        <v>0.89</v>
      </c>
      <c r="D14" s="19">
        <v>0.65</v>
      </c>
      <c r="E14" s="19">
        <v>0.75</v>
      </c>
      <c r="F14" s="3">
        <v>865</v>
      </c>
      <c r="I14" s="3">
        <v>0</v>
      </c>
      <c r="J14" s="3"/>
      <c r="K14" s="18">
        <v>0.9</v>
      </c>
      <c r="L14" s="19">
        <v>0.77</v>
      </c>
      <c r="M14" s="19">
        <v>0.83</v>
      </c>
      <c r="N14" s="3">
        <v>865</v>
      </c>
    </row>
    <row r="15" spans="1:14">
      <c r="A15" s="3">
        <v>1</v>
      </c>
      <c r="B15" s="3"/>
      <c r="C15" s="18">
        <v>0.42</v>
      </c>
      <c r="D15" s="19">
        <v>0.76</v>
      </c>
      <c r="E15" s="19">
        <v>0.54</v>
      </c>
      <c r="F15" s="3">
        <v>288</v>
      </c>
      <c r="I15" s="3">
        <v>1</v>
      </c>
      <c r="J15" s="3"/>
      <c r="K15" s="18">
        <v>0.52</v>
      </c>
      <c r="L15" s="19">
        <v>0.75</v>
      </c>
      <c r="M15" s="19">
        <v>0.61</v>
      </c>
      <c r="N15" s="3">
        <v>288</v>
      </c>
    </row>
    <row r="16" spans="1:14">
      <c r="A16" s="3" t="s">
        <v>9</v>
      </c>
      <c r="B16" s="3"/>
      <c r="C16" s="18"/>
      <c r="D16" s="19"/>
      <c r="E16" s="19">
        <v>0.67</v>
      </c>
      <c r="F16" s="3">
        <v>1153</v>
      </c>
      <c r="I16" s="3" t="s">
        <v>9</v>
      </c>
      <c r="J16" s="3"/>
      <c r="K16" s="18"/>
      <c r="L16" s="19"/>
      <c r="M16" s="19">
        <v>0.76</v>
      </c>
      <c r="N16" s="3">
        <v>1153</v>
      </c>
    </row>
    <row r="17" spans="1:14">
      <c r="A17" s="3" t="s">
        <v>10</v>
      </c>
      <c r="B17" s="3"/>
      <c r="C17" s="18">
        <v>0.65</v>
      </c>
      <c r="D17" s="19">
        <v>0.7</v>
      </c>
      <c r="E17" s="19">
        <v>0.64</v>
      </c>
      <c r="F17" s="3">
        <v>1153</v>
      </c>
      <c r="I17" s="3" t="s">
        <v>10</v>
      </c>
      <c r="J17" s="3"/>
      <c r="K17" s="18">
        <v>0.71</v>
      </c>
      <c r="L17" s="19">
        <v>0.76</v>
      </c>
      <c r="M17" s="19">
        <v>0.72</v>
      </c>
      <c r="N17" s="3">
        <v>1153</v>
      </c>
    </row>
    <row r="18" spans="1:14">
      <c r="A18" s="3" t="s">
        <v>11</v>
      </c>
      <c r="B18" s="3"/>
      <c r="C18" s="18">
        <v>0.77</v>
      </c>
      <c r="D18" s="19">
        <v>0.67</v>
      </c>
      <c r="E18" s="19">
        <v>0.7</v>
      </c>
      <c r="F18" s="3">
        <v>1153</v>
      </c>
      <c r="I18" s="3" t="s">
        <v>11</v>
      </c>
      <c r="J18" s="3"/>
      <c r="K18" s="18">
        <v>0.81</v>
      </c>
      <c r="L18" s="19">
        <v>0.76</v>
      </c>
      <c r="M18" s="19">
        <v>0.78</v>
      </c>
      <c r="N18" s="3">
        <v>1153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18BC2-553E-D248-9A07-740A8D734165}">
  <dimension ref="A1:M21"/>
  <sheetViews>
    <sheetView workbookViewId="0">
      <selection activeCell="B10" sqref="B10"/>
    </sheetView>
  </sheetViews>
  <sheetFormatPr baseColWidth="10" defaultRowHeight="16"/>
  <cols>
    <col min="1" max="1" width="32.1640625" bestFit="1" customWidth="1"/>
    <col min="8" max="8" width="33" bestFit="1" customWidth="1"/>
  </cols>
  <sheetData>
    <row r="1" spans="1:13" ht="17" thickBot="1"/>
    <row r="2" spans="1:13" ht="17" thickBot="1">
      <c r="A2" s="4" t="s">
        <v>22</v>
      </c>
      <c r="B2" s="5"/>
      <c r="C2" s="5" t="s">
        <v>4</v>
      </c>
      <c r="D2" s="5" t="s">
        <v>5</v>
      </c>
      <c r="E2" s="5" t="s">
        <v>6</v>
      </c>
      <c r="F2" s="6" t="s">
        <v>7</v>
      </c>
      <c r="H2" s="4" t="s">
        <v>23</v>
      </c>
      <c r="I2" s="5"/>
      <c r="J2" s="5" t="s">
        <v>4</v>
      </c>
      <c r="K2" s="5" t="s">
        <v>5</v>
      </c>
      <c r="L2" s="5" t="s">
        <v>6</v>
      </c>
      <c r="M2" s="6" t="s">
        <v>7</v>
      </c>
    </row>
    <row r="3" spans="1:13">
      <c r="A3" s="3" t="s">
        <v>12</v>
      </c>
      <c r="B3" s="3">
        <v>5852</v>
      </c>
      <c r="C3" s="8"/>
      <c r="D3" s="3"/>
      <c r="E3" s="3"/>
      <c r="F3" s="3"/>
      <c r="H3" s="3" t="s">
        <v>12</v>
      </c>
      <c r="I3" s="3">
        <v>5852</v>
      </c>
      <c r="J3" s="8"/>
      <c r="K3" s="3"/>
      <c r="L3" s="3"/>
      <c r="M3" s="3"/>
    </row>
    <row r="4" spans="1:13">
      <c r="A4" s="3" t="s">
        <v>13</v>
      </c>
      <c r="B4" s="3">
        <v>860</v>
      </c>
      <c r="C4" s="18"/>
      <c r="D4" s="19"/>
      <c r="E4" s="19"/>
      <c r="F4" s="3"/>
      <c r="H4" s="3" t="s">
        <v>13</v>
      </c>
      <c r="I4" s="3">
        <v>860</v>
      </c>
      <c r="J4" s="18"/>
      <c r="K4" s="19"/>
      <c r="L4" s="19"/>
      <c r="M4" s="3"/>
    </row>
    <row r="5" spans="1:13">
      <c r="A5" s="3">
        <v>0</v>
      </c>
      <c r="B5" s="3"/>
      <c r="C5" s="18">
        <v>0.85</v>
      </c>
      <c r="D5" s="19">
        <v>0.84</v>
      </c>
      <c r="E5" s="19">
        <v>0.85</v>
      </c>
      <c r="F5" s="3">
        <v>620</v>
      </c>
      <c r="H5" s="3">
        <v>0</v>
      </c>
      <c r="I5" s="3"/>
      <c r="J5" s="18">
        <v>0.83</v>
      </c>
      <c r="K5" s="19">
        <v>0.76</v>
      </c>
      <c r="L5" s="19">
        <v>0.79</v>
      </c>
      <c r="M5" s="3">
        <v>620</v>
      </c>
    </row>
    <row r="6" spans="1:13">
      <c r="A6" s="3">
        <v>1</v>
      </c>
      <c r="B6" s="3"/>
      <c r="C6" s="18">
        <v>0.6</v>
      </c>
      <c r="D6" s="19">
        <v>0.62</v>
      </c>
      <c r="E6" s="19">
        <v>0.61</v>
      </c>
      <c r="F6" s="3">
        <v>240</v>
      </c>
      <c r="H6" s="3">
        <v>1</v>
      </c>
      <c r="I6" s="3"/>
      <c r="J6" s="18">
        <v>0.49</v>
      </c>
      <c r="K6" s="19">
        <v>0.61</v>
      </c>
      <c r="L6" s="19">
        <v>0.54</v>
      </c>
      <c r="M6" s="3">
        <v>240</v>
      </c>
    </row>
    <row r="7" spans="1:13">
      <c r="A7" s="3" t="s">
        <v>9</v>
      </c>
      <c r="B7" s="3"/>
      <c r="C7" s="18"/>
      <c r="D7" s="19"/>
      <c r="E7" s="19">
        <v>0.78</v>
      </c>
      <c r="F7" s="3">
        <v>860</v>
      </c>
      <c r="H7" s="3" t="s">
        <v>9</v>
      </c>
      <c r="I7" s="3"/>
      <c r="J7" s="18"/>
      <c r="K7" s="19"/>
      <c r="L7" s="19">
        <v>0.72</v>
      </c>
      <c r="M7" s="3">
        <v>860</v>
      </c>
    </row>
    <row r="8" spans="1:13">
      <c r="A8" s="3" t="s">
        <v>10</v>
      </c>
      <c r="B8" s="3"/>
      <c r="C8" s="18">
        <v>0.73</v>
      </c>
      <c r="D8" s="19">
        <v>0.73</v>
      </c>
      <c r="E8" s="19">
        <v>0.73</v>
      </c>
      <c r="F8" s="3">
        <v>860</v>
      </c>
      <c r="H8" s="3" t="s">
        <v>10</v>
      </c>
      <c r="I8" s="3"/>
      <c r="J8" s="18">
        <v>0.66</v>
      </c>
      <c r="K8" s="19">
        <v>0.68</v>
      </c>
      <c r="L8" s="19">
        <v>0.67</v>
      </c>
      <c r="M8" s="3">
        <v>860</v>
      </c>
    </row>
    <row r="9" spans="1:13">
      <c r="A9" s="3" t="s">
        <v>11</v>
      </c>
      <c r="B9" s="3"/>
      <c r="C9" s="18">
        <v>0.78</v>
      </c>
      <c r="D9" s="19">
        <v>0.78</v>
      </c>
      <c r="E9" s="19">
        <v>0.78</v>
      </c>
      <c r="F9" s="3">
        <v>860</v>
      </c>
      <c r="H9" s="3" t="s">
        <v>11</v>
      </c>
      <c r="I9" s="3"/>
      <c r="J9" s="18">
        <v>0.74</v>
      </c>
      <c r="K9" s="19">
        <v>0.72</v>
      </c>
      <c r="L9" s="19">
        <v>0.72</v>
      </c>
      <c r="M9" s="3">
        <v>860</v>
      </c>
    </row>
    <row r="10" spans="1:13">
      <c r="B10" s="1">
        <v>108</v>
      </c>
    </row>
    <row r="13" spans="1:13" ht="17" thickBot="1"/>
    <row r="14" spans="1:13" ht="17" thickBot="1">
      <c r="A14" s="4" t="s">
        <v>24</v>
      </c>
      <c r="B14" s="5"/>
      <c r="C14" s="5" t="s">
        <v>4</v>
      </c>
      <c r="D14" s="5" t="s">
        <v>5</v>
      </c>
      <c r="E14" s="5" t="s">
        <v>6</v>
      </c>
      <c r="F14" s="6" t="s">
        <v>7</v>
      </c>
      <c r="H14" s="4" t="s">
        <v>25</v>
      </c>
      <c r="I14" s="5"/>
      <c r="J14" s="5" t="s">
        <v>4</v>
      </c>
      <c r="K14" s="5" t="s">
        <v>5</v>
      </c>
      <c r="L14" s="5" t="s">
        <v>6</v>
      </c>
      <c r="M14" s="6" t="s">
        <v>7</v>
      </c>
    </row>
    <row r="15" spans="1:13">
      <c r="A15" s="3" t="s">
        <v>12</v>
      </c>
      <c r="B15" s="3">
        <v>5852</v>
      </c>
      <c r="C15" s="8"/>
      <c r="D15" s="3"/>
      <c r="E15" s="3"/>
      <c r="F15" s="3"/>
      <c r="H15" s="3" t="s">
        <v>12</v>
      </c>
      <c r="I15" s="3">
        <v>5852</v>
      </c>
      <c r="J15" s="8"/>
      <c r="K15" s="3"/>
      <c r="L15" s="3"/>
      <c r="M15" s="3"/>
    </row>
    <row r="16" spans="1:13">
      <c r="A16" s="3" t="s">
        <v>13</v>
      </c>
      <c r="B16" s="3">
        <v>1153</v>
      </c>
      <c r="C16" s="18"/>
      <c r="D16" s="19"/>
      <c r="E16" s="19"/>
      <c r="F16" s="3"/>
      <c r="H16" s="3" t="s">
        <v>13</v>
      </c>
      <c r="I16" s="3">
        <v>1153</v>
      </c>
      <c r="J16" s="18"/>
      <c r="K16" s="19"/>
      <c r="L16" s="19"/>
      <c r="M16" s="3"/>
    </row>
    <row r="17" spans="1:13">
      <c r="A17" s="3">
        <v>0</v>
      </c>
      <c r="B17" s="3"/>
      <c r="C17" s="18">
        <v>0.88</v>
      </c>
      <c r="D17" s="19">
        <v>0.74</v>
      </c>
      <c r="E17" s="19">
        <v>0.8</v>
      </c>
      <c r="F17" s="3">
        <v>865</v>
      </c>
      <c r="H17" s="3">
        <v>0</v>
      </c>
      <c r="I17" s="3"/>
      <c r="J17" s="18">
        <v>0.88</v>
      </c>
      <c r="K17" s="19">
        <v>0.79</v>
      </c>
      <c r="L17" s="19">
        <v>0.83</v>
      </c>
      <c r="M17" s="3">
        <v>865</v>
      </c>
    </row>
    <row r="18" spans="1:13">
      <c r="A18" s="3">
        <v>1</v>
      </c>
      <c r="B18" s="3"/>
      <c r="C18" s="18">
        <v>0.47</v>
      </c>
      <c r="D18" s="19">
        <v>0.69</v>
      </c>
      <c r="E18" s="19">
        <v>0.56000000000000005</v>
      </c>
      <c r="F18" s="3">
        <v>288</v>
      </c>
      <c r="H18" s="3">
        <v>1</v>
      </c>
      <c r="I18" s="3"/>
      <c r="J18" s="18">
        <v>0.51</v>
      </c>
      <c r="K18" s="19">
        <v>0.67</v>
      </c>
      <c r="L18" s="19">
        <v>0.57999999999999996</v>
      </c>
      <c r="M18" s="3">
        <v>288</v>
      </c>
    </row>
    <row r="19" spans="1:13">
      <c r="A19" s="3" t="s">
        <v>9</v>
      </c>
      <c r="B19" s="3"/>
      <c r="C19" s="18"/>
      <c r="D19" s="19"/>
      <c r="E19" s="19">
        <v>0.73</v>
      </c>
      <c r="F19" s="3">
        <v>1153</v>
      </c>
      <c r="H19" s="3" t="s">
        <v>9</v>
      </c>
      <c r="I19" s="3"/>
      <c r="J19" s="18"/>
      <c r="K19" s="19"/>
      <c r="L19" s="19">
        <v>0.76</v>
      </c>
      <c r="M19" s="3">
        <v>1153</v>
      </c>
    </row>
    <row r="20" spans="1:13">
      <c r="A20" s="3" t="s">
        <v>10</v>
      </c>
      <c r="B20" s="3"/>
      <c r="C20" s="18">
        <v>0.67</v>
      </c>
      <c r="D20" s="19">
        <v>0.72</v>
      </c>
      <c r="E20" s="19">
        <v>0.68</v>
      </c>
      <c r="F20" s="3">
        <v>1153</v>
      </c>
      <c r="H20" s="3" t="s">
        <v>10</v>
      </c>
      <c r="I20" s="3"/>
      <c r="J20" s="18">
        <v>0.7</v>
      </c>
      <c r="K20" s="19">
        <v>0.73</v>
      </c>
      <c r="L20" s="19">
        <v>0.71</v>
      </c>
      <c r="M20" s="3">
        <v>1153</v>
      </c>
    </row>
    <row r="21" spans="1:13">
      <c r="A21" s="3" t="s">
        <v>11</v>
      </c>
      <c r="B21" s="3"/>
      <c r="C21" s="18">
        <v>0.78</v>
      </c>
      <c r="D21" s="19">
        <v>0.73</v>
      </c>
      <c r="E21" s="19">
        <v>0.74</v>
      </c>
      <c r="F21" s="3">
        <v>1153</v>
      </c>
      <c r="H21" s="3" t="s">
        <v>11</v>
      </c>
      <c r="I21" s="3"/>
      <c r="J21" s="18">
        <v>0.79</v>
      </c>
      <c r="K21" s="19">
        <v>0.76</v>
      </c>
      <c r="L21" s="19">
        <v>0.77</v>
      </c>
      <c r="M21" s="3">
        <v>1153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5AB2F-6159-494D-8858-9C7129CD6C52}">
  <dimension ref="A1:N18"/>
  <sheetViews>
    <sheetView topLeftCell="A2" workbookViewId="0">
      <selection activeCell="B10" sqref="B10"/>
    </sheetView>
  </sheetViews>
  <sheetFormatPr baseColWidth="10" defaultRowHeight="16"/>
  <cols>
    <col min="1" max="1" width="33.33203125" bestFit="1" customWidth="1"/>
    <col min="9" max="9" width="36" bestFit="1" customWidth="1"/>
  </cols>
  <sheetData>
    <row r="1" spans="1:14" ht="17" thickBot="1"/>
    <row r="2" spans="1:14" ht="17" thickBot="1">
      <c r="A2" s="4" t="s">
        <v>34</v>
      </c>
      <c r="B2" s="5"/>
      <c r="C2" s="5" t="s">
        <v>4</v>
      </c>
      <c r="D2" s="5" t="s">
        <v>5</v>
      </c>
      <c r="E2" s="5" t="s">
        <v>6</v>
      </c>
      <c r="F2" s="6" t="s">
        <v>7</v>
      </c>
      <c r="I2" s="4" t="s">
        <v>36</v>
      </c>
      <c r="J2" s="5"/>
      <c r="K2" s="5" t="s">
        <v>4</v>
      </c>
      <c r="L2" s="5" t="s">
        <v>5</v>
      </c>
      <c r="M2" s="5" t="s">
        <v>6</v>
      </c>
      <c r="N2" s="6" t="s">
        <v>7</v>
      </c>
    </row>
    <row r="3" spans="1:14">
      <c r="A3" s="3" t="s">
        <v>12</v>
      </c>
      <c r="B3" s="3">
        <v>5852</v>
      </c>
      <c r="C3" s="8"/>
      <c r="D3" s="3"/>
      <c r="E3" s="3"/>
      <c r="F3" s="3"/>
      <c r="I3" s="3" t="s">
        <v>12</v>
      </c>
      <c r="J3" s="3">
        <v>5852</v>
      </c>
      <c r="K3" s="8"/>
      <c r="L3" s="3"/>
      <c r="M3" s="3"/>
      <c r="N3" s="3"/>
    </row>
    <row r="4" spans="1:14">
      <c r="A4" s="3" t="s">
        <v>13</v>
      </c>
      <c r="B4" s="3">
        <v>860</v>
      </c>
      <c r="C4" s="18"/>
      <c r="D4" s="19"/>
      <c r="E4" s="19"/>
      <c r="F4" s="3"/>
      <c r="I4" s="3" t="s">
        <v>13</v>
      </c>
      <c r="J4" s="3">
        <v>860</v>
      </c>
      <c r="K4" s="18"/>
      <c r="L4" s="19"/>
      <c r="M4" s="19"/>
      <c r="N4" s="3"/>
    </row>
    <row r="5" spans="1:14">
      <c r="A5" s="3">
        <v>0</v>
      </c>
      <c r="B5" s="3"/>
      <c r="C5" s="18">
        <v>0.86</v>
      </c>
      <c r="D5" s="19">
        <v>0.85</v>
      </c>
      <c r="E5" s="19">
        <v>0.86</v>
      </c>
      <c r="F5" s="3">
        <v>620</v>
      </c>
      <c r="I5" s="3">
        <v>0</v>
      </c>
      <c r="J5" s="3"/>
      <c r="K5" s="18">
        <v>0.84</v>
      </c>
      <c r="L5" s="19">
        <v>0.8</v>
      </c>
      <c r="M5" s="19">
        <v>0.82</v>
      </c>
      <c r="N5" s="3">
        <v>620</v>
      </c>
    </row>
    <row r="6" spans="1:14">
      <c r="A6" s="3">
        <v>1</v>
      </c>
      <c r="B6" s="3"/>
      <c r="C6" s="18">
        <v>0.63</v>
      </c>
      <c r="D6" s="19">
        <v>0.65</v>
      </c>
      <c r="E6" s="19">
        <v>0.64</v>
      </c>
      <c r="F6" s="3">
        <v>240</v>
      </c>
      <c r="I6" s="3">
        <v>1</v>
      </c>
      <c r="J6" s="3"/>
      <c r="K6" s="18">
        <v>0.54</v>
      </c>
      <c r="L6" s="19">
        <v>0.6</v>
      </c>
      <c r="M6" s="19">
        <v>0.56999999999999995</v>
      </c>
      <c r="N6" s="3">
        <v>240</v>
      </c>
    </row>
    <row r="7" spans="1:14">
      <c r="A7" s="3" t="s">
        <v>9</v>
      </c>
      <c r="B7" s="3"/>
      <c r="C7" s="18"/>
      <c r="D7" s="19"/>
      <c r="E7" s="19">
        <v>0.8</v>
      </c>
      <c r="F7" s="3">
        <v>860</v>
      </c>
      <c r="I7" s="3" t="s">
        <v>9</v>
      </c>
      <c r="J7" s="3"/>
      <c r="K7" s="18"/>
      <c r="L7" s="19"/>
      <c r="M7" s="19">
        <v>0.75</v>
      </c>
      <c r="N7" s="3">
        <v>860</v>
      </c>
    </row>
    <row r="8" spans="1:14">
      <c r="A8" s="3" t="s">
        <v>10</v>
      </c>
      <c r="B8" s="3"/>
      <c r="C8" s="18">
        <v>0.75</v>
      </c>
      <c r="D8" s="19">
        <v>0.75</v>
      </c>
      <c r="E8" s="19">
        <v>0.75</v>
      </c>
      <c r="F8" s="3">
        <v>860</v>
      </c>
      <c r="I8" s="3" t="s">
        <v>10</v>
      </c>
      <c r="J8" s="3"/>
      <c r="K8" s="18">
        <v>0.69</v>
      </c>
      <c r="L8" s="19">
        <v>0.7</v>
      </c>
      <c r="M8" s="19">
        <v>0.69</v>
      </c>
      <c r="N8" s="3">
        <v>860</v>
      </c>
    </row>
    <row r="9" spans="1:14">
      <c r="A9" s="3" t="s">
        <v>11</v>
      </c>
      <c r="B9" s="3"/>
      <c r="C9" s="18">
        <v>0.8</v>
      </c>
      <c r="D9" s="19">
        <v>0.8</v>
      </c>
      <c r="E9" s="19">
        <v>0.8</v>
      </c>
      <c r="F9" s="3">
        <v>860</v>
      </c>
      <c r="I9" s="3" t="s">
        <v>11</v>
      </c>
      <c r="J9" s="3"/>
      <c r="K9" s="18">
        <v>0.75</v>
      </c>
      <c r="L9" s="19">
        <v>0.75</v>
      </c>
      <c r="M9" s="19">
        <v>0.75</v>
      </c>
      <c r="N9" s="3">
        <v>860</v>
      </c>
    </row>
    <row r="10" spans="1:14" ht="17" thickBot="1">
      <c r="B10">
        <v>55</v>
      </c>
    </row>
    <row r="11" spans="1:14" ht="17" thickBot="1">
      <c r="A11" s="4" t="s">
        <v>35</v>
      </c>
      <c r="B11" s="5"/>
      <c r="C11" s="5" t="s">
        <v>4</v>
      </c>
      <c r="D11" s="5" t="s">
        <v>5</v>
      </c>
      <c r="E11" s="5" t="s">
        <v>6</v>
      </c>
      <c r="F11" s="6" t="s">
        <v>7</v>
      </c>
      <c r="I11" s="4" t="s">
        <v>37</v>
      </c>
      <c r="J11" s="5"/>
      <c r="K11" s="5" t="s">
        <v>4</v>
      </c>
      <c r="L11" s="5" t="s">
        <v>5</v>
      </c>
      <c r="M11" s="5" t="s">
        <v>6</v>
      </c>
      <c r="N11" s="6" t="s">
        <v>7</v>
      </c>
    </row>
    <row r="12" spans="1:14">
      <c r="A12" s="3" t="s">
        <v>12</v>
      </c>
      <c r="B12" s="3">
        <v>5852</v>
      </c>
      <c r="C12" s="8"/>
      <c r="D12" s="3"/>
      <c r="E12" s="3"/>
      <c r="F12" s="3"/>
      <c r="I12" s="3" t="s">
        <v>12</v>
      </c>
      <c r="J12" s="3">
        <v>5852</v>
      </c>
      <c r="K12" s="8"/>
      <c r="L12" s="3"/>
      <c r="M12" s="3"/>
      <c r="N12" s="3"/>
    </row>
    <row r="13" spans="1:14">
      <c r="A13" s="3" t="s">
        <v>13</v>
      </c>
      <c r="B13" s="3">
        <v>1153</v>
      </c>
      <c r="C13" s="18"/>
      <c r="D13" s="19"/>
      <c r="E13" s="19"/>
      <c r="F13" s="3"/>
      <c r="I13" s="3" t="s">
        <v>13</v>
      </c>
      <c r="J13" s="3">
        <v>1153</v>
      </c>
      <c r="K13" s="18"/>
      <c r="L13" s="19"/>
      <c r="M13" s="19"/>
      <c r="N13" s="3"/>
    </row>
    <row r="14" spans="1:14">
      <c r="A14" s="3">
        <v>0</v>
      </c>
      <c r="B14" s="3"/>
      <c r="C14" s="18">
        <v>0.88</v>
      </c>
      <c r="D14" s="19">
        <v>0.75</v>
      </c>
      <c r="E14" s="19">
        <v>0.81</v>
      </c>
      <c r="F14" s="3">
        <v>865</v>
      </c>
      <c r="I14" s="3">
        <v>0</v>
      </c>
      <c r="J14" s="3"/>
      <c r="K14" s="18">
        <v>0.9</v>
      </c>
      <c r="L14" s="19">
        <v>0.79</v>
      </c>
      <c r="M14" s="19">
        <v>0.84</v>
      </c>
      <c r="N14" s="3">
        <v>865</v>
      </c>
    </row>
    <row r="15" spans="1:14">
      <c r="A15" s="3">
        <v>1</v>
      </c>
      <c r="B15" s="3"/>
      <c r="C15" s="18">
        <v>0.49</v>
      </c>
      <c r="D15" s="19">
        <v>0.69</v>
      </c>
      <c r="E15" s="19">
        <v>0.56999999999999995</v>
      </c>
      <c r="F15" s="3">
        <v>288</v>
      </c>
      <c r="I15" s="3">
        <v>1</v>
      </c>
      <c r="J15" s="3"/>
      <c r="K15" s="18">
        <v>0.53</v>
      </c>
      <c r="L15" s="19">
        <v>0.73</v>
      </c>
      <c r="M15" s="19">
        <v>0.62</v>
      </c>
      <c r="N15" s="3">
        <v>288</v>
      </c>
    </row>
    <row r="16" spans="1:14">
      <c r="A16" s="3" t="s">
        <v>9</v>
      </c>
      <c r="B16" s="3"/>
      <c r="C16" s="18"/>
      <c r="D16" s="19"/>
      <c r="E16" s="19">
        <v>0.74</v>
      </c>
      <c r="F16" s="3">
        <v>1153</v>
      </c>
      <c r="I16" s="3" t="s">
        <v>9</v>
      </c>
      <c r="J16" s="3"/>
      <c r="K16" s="18"/>
      <c r="L16" s="19"/>
      <c r="M16" s="19">
        <v>0.77</v>
      </c>
      <c r="N16" s="3">
        <v>1153</v>
      </c>
    </row>
    <row r="17" spans="1:14">
      <c r="A17" s="3" t="s">
        <v>10</v>
      </c>
      <c r="B17" s="3"/>
      <c r="C17" s="18">
        <v>0.68</v>
      </c>
      <c r="D17" s="19">
        <v>0.72</v>
      </c>
      <c r="E17" s="19">
        <v>0.69</v>
      </c>
      <c r="F17" s="3">
        <v>1153</v>
      </c>
      <c r="I17" s="3" t="s">
        <v>10</v>
      </c>
      <c r="J17" s="3"/>
      <c r="K17" s="18">
        <v>0.72</v>
      </c>
      <c r="L17" s="19">
        <v>0.76</v>
      </c>
      <c r="M17" s="19">
        <v>0.73</v>
      </c>
      <c r="N17" s="3">
        <v>1153</v>
      </c>
    </row>
    <row r="18" spans="1:14">
      <c r="A18" s="3" t="s">
        <v>11</v>
      </c>
      <c r="B18" s="3"/>
      <c r="C18" s="18">
        <v>0.78</v>
      </c>
      <c r="D18" s="19">
        <v>0.74</v>
      </c>
      <c r="E18" s="19">
        <v>0.75</v>
      </c>
      <c r="F18" s="3">
        <v>1153</v>
      </c>
      <c r="I18" s="3" t="s">
        <v>11</v>
      </c>
      <c r="J18" s="3"/>
      <c r="K18" s="18">
        <v>0.81</v>
      </c>
      <c r="L18" s="19">
        <v>0.77</v>
      </c>
      <c r="M18" s="19">
        <v>0.78</v>
      </c>
      <c r="N18" s="3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B6CCF-E5F6-E34F-BB77-673AF97D8987}">
  <dimension ref="A1:P27"/>
  <sheetViews>
    <sheetView workbookViewId="0">
      <selection activeCell="B10" sqref="B10"/>
    </sheetView>
  </sheetViews>
  <sheetFormatPr baseColWidth="10" defaultRowHeight="16"/>
  <cols>
    <col min="1" max="1" width="35.1640625" bestFit="1" customWidth="1"/>
    <col min="8" max="8" width="38" bestFit="1" customWidth="1"/>
  </cols>
  <sheetData>
    <row r="1" spans="1:13" ht="17" thickBot="1"/>
    <row r="2" spans="1:13" ht="17" thickBot="1">
      <c r="A2" s="4" t="s">
        <v>18</v>
      </c>
      <c r="B2" s="5"/>
      <c r="C2" s="5" t="s">
        <v>4</v>
      </c>
      <c r="D2" s="5" t="s">
        <v>5</v>
      </c>
      <c r="E2" s="5" t="s">
        <v>6</v>
      </c>
      <c r="F2" s="6" t="s">
        <v>7</v>
      </c>
      <c r="H2" s="4" t="s">
        <v>19</v>
      </c>
      <c r="I2" s="5"/>
      <c r="J2" s="21" t="s">
        <v>4</v>
      </c>
      <c r="K2" s="21" t="s">
        <v>5</v>
      </c>
      <c r="L2" s="21" t="s">
        <v>6</v>
      </c>
      <c r="M2" s="6" t="s">
        <v>7</v>
      </c>
    </row>
    <row r="3" spans="1:13">
      <c r="A3" s="3" t="s">
        <v>12</v>
      </c>
      <c r="B3" s="3">
        <v>5852</v>
      </c>
      <c r="C3" s="8"/>
      <c r="D3" s="3"/>
      <c r="E3" s="3"/>
      <c r="F3" s="3"/>
      <c r="H3" s="3" t="s">
        <v>12</v>
      </c>
      <c r="I3" s="3">
        <v>5852</v>
      </c>
      <c r="J3" s="18"/>
      <c r="K3" s="19"/>
      <c r="L3" s="19"/>
      <c r="M3" s="3"/>
    </row>
    <row r="4" spans="1:13">
      <c r="A4" s="3" t="s">
        <v>13</v>
      </c>
      <c r="B4" s="3">
        <v>860</v>
      </c>
      <c r="C4" s="18"/>
      <c r="D4" s="19"/>
      <c r="E4" s="19"/>
      <c r="F4" s="3"/>
      <c r="H4" s="3" t="s">
        <v>13</v>
      </c>
      <c r="I4" s="3">
        <v>860</v>
      </c>
      <c r="J4" s="18"/>
      <c r="K4" s="19"/>
      <c r="L4" s="19"/>
      <c r="M4" s="3"/>
    </row>
    <row r="5" spans="1:13">
      <c r="A5" s="3">
        <v>0</v>
      </c>
      <c r="B5" s="3"/>
      <c r="C5" s="18">
        <v>0.88</v>
      </c>
      <c r="D5" s="19">
        <v>0.81</v>
      </c>
      <c r="E5" s="19">
        <v>0.84</v>
      </c>
      <c r="F5" s="3">
        <v>620</v>
      </c>
      <c r="H5" s="3">
        <v>0</v>
      </c>
      <c r="I5" s="3"/>
      <c r="J5" s="18">
        <v>0.84</v>
      </c>
      <c r="K5" s="19">
        <v>0.75</v>
      </c>
      <c r="L5" s="19">
        <v>0.79</v>
      </c>
      <c r="M5" s="3">
        <v>620</v>
      </c>
    </row>
    <row r="6" spans="1:13">
      <c r="A6" s="3">
        <v>1</v>
      </c>
      <c r="B6" s="3"/>
      <c r="C6" s="18">
        <v>0.59</v>
      </c>
      <c r="D6" s="19">
        <v>0.73</v>
      </c>
      <c r="E6" s="19">
        <v>0.65</v>
      </c>
      <c r="F6" s="3">
        <v>240</v>
      </c>
      <c r="H6" s="3">
        <v>1</v>
      </c>
      <c r="I6" s="3"/>
      <c r="J6" s="18">
        <v>0.49</v>
      </c>
      <c r="K6" s="19">
        <v>0.64</v>
      </c>
      <c r="L6" s="19">
        <v>0.56000000000000005</v>
      </c>
      <c r="M6" s="3">
        <v>240</v>
      </c>
    </row>
    <row r="7" spans="1:13">
      <c r="A7" s="3" t="s">
        <v>9</v>
      </c>
      <c r="B7" s="3"/>
      <c r="C7" s="18"/>
      <c r="D7" s="19"/>
      <c r="E7" s="19">
        <v>0.78</v>
      </c>
      <c r="F7" s="3">
        <v>860</v>
      </c>
      <c r="H7" s="3" t="s">
        <v>9</v>
      </c>
      <c r="I7" s="3"/>
      <c r="J7" s="18"/>
      <c r="K7" s="19"/>
      <c r="L7" s="19">
        <v>0.72</v>
      </c>
      <c r="M7" s="3">
        <v>860</v>
      </c>
    </row>
    <row r="8" spans="1:13">
      <c r="A8" s="3" t="s">
        <v>10</v>
      </c>
      <c r="B8" s="3"/>
      <c r="C8" s="18">
        <v>0.74</v>
      </c>
      <c r="D8" s="19">
        <v>0.77</v>
      </c>
      <c r="E8" s="19">
        <v>0.75</v>
      </c>
      <c r="F8" s="3">
        <v>860</v>
      </c>
      <c r="H8" s="3" t="s">
        <v>10</v>
      </c>
      <c r="I8" s="3"/>
      <c r="J8" s="18">
        <v>0.67</v>
      </c>
      <c r="K8" s="19">
        <v>0.69</v>
      </c>
      <c r="L8" s="19">
        <v>0.67</v>
      </c>
      <c r="M8" s="3">
        <v>860</v>
      </c>
    </row>
    <row r="9" spans="1:13">
      <c r="A9" s="3" t="s">
        <v>11</v>
      </c>
      <c r="B9" s="3"/>
      <c r="C9" s="18">
        <v>0.8</v>
      </c>
      <c r="D9" s="19">
        <v>0.78</v>
      </c>
      <c r="E9" s="19">
        <v>0.79</v>
      </c>
      <c r="F9" s="3">
        <v>860</v>
      </c>
      <c r="H9" s="3" t="s">
        <v>11</v>
      </c>
      <c r="I9" s="3"/>
      <c r="J9" s="18">
        <v>0.75</v>
      </c>
      <c r="K9" s="19">
        <v>0.72</v>
      </c>
      <c r="L9" s="19">
        <v>0.73</v>
      </c>
      <c r="M9" s="3">
        <v>860</v>
      </c>
    </row>
    <row r="10" spans="1:13">
      <c r="B10" s="1">
        <v>86</v>
      </c>
      <c r="C10" s="20">
        <f>B10/B4*100</f>
        <v>10</v>
      </c>
      <c r="D10" s="20"/>
      <c r="E10" s="20"/>
    </row>
    <row r="11" spans="1:13" ht="17" thickBot="1">
      <c r="C11" s="20"/>
      <c r="D11" s="20"/>
      <c r="E11" s="20"/>
    </row>
    <row r="12" spans="1:13" ht="17" thickBot="1">
      <c r="A12" s="4" t="s">
        <v>29</v>
      </c>
      <c r="B12" s="5"/>
      <c r="C12" s="5" t="s">
        <v>4</v>
      </c>
      <c r="D12" s="5" t="s">
        <v>5</v>
      </c>
      <c r="E12" s="5" t="s">
        <v>6</v>
      </c>
      <c r="F12" s="6" t="s">
        <v>7</v>
      </c>
      <c r="H12" s="4" t="s">
        <v>28</v>
      </c>
      <c r="I12" s="5"/>
      <c r="J12" s="5" t="s">
        <v>4</v>
      </c>
      <c r="K12" s="5" t="s">
        <v>5</v>
      </c>
      <c r="L12" s="5" t="s">
        <v>6</v>
      </c>
      <c r="M12" s="6" t="s">
        <v>7</v>
      </c>
    </row>
    <row r="13" spans="1:13">
      <c r="A13" s="3" t="s">
        <v>12</v>
      </c>
      <c r="B13" s="3">
        <v>5852</v>
      </c>
      <c r="C13" s="8"/>
      <c r="D13" s="3"/>
      <c r="E13" s="3"/>
      <c r="F13" s="3"/>
      <c r="H13" s="3" t="s">
        <v>12</v>
      </c>
      <c r="I13" s="3">
        <v>5852</v>
      </c>
      <c r="J13" s="8"/>
      <c r="K13" s="3"/>
      <c r="L13" s="3"/>
      <c r="M13" s="3"/>
    </row>
    <row r="14" spans="1:13">
      <c r="A14" s="3" t="s">
        <v>13</v>
      </c>
      <c r="B14" s="3">
        <v>1153</v>
      </c>
      <c r="C14" s="18"/>
      <c r="D14" s="19"/>
      <c r="E14" s="19"/>
      <c r="F14" s="3"/>
      <c r="H14" s="3" t="s">
        <v>13</v>
      </c>
      <c r="I14" s="3">
        <v>1153</v>
      </c>
      <c r="J14" s="18"/>
      <c r="K14" s="19"/>
      <c r="L14" s="19"/>
      <c r="M14" s="3"/>
    </row>
    <row r="15" spans="1:13">
      <c r="A15" s="3">
        <v>0</v>
      </c>
      <c r="B15" s="3"/>
      <c r="C15" s="18">
        <v>0.89</v>
      </c>
      <c r="D15" s="19">
        <v>0.68</v>
      </c>
      <c r="E15" s="19">
        <v>0.77</v>
      </c>
      <c r="F15" s="3">
        <v>865</v>
      </c>
      <c r="H15" s="3">
        <v>0</v>
      </c>
      <c r="I15" s="3"/>
      <c r="J15" s="18">
        <v>0.87</v>
      </c>
      <c r="K15" s="19">
        <v>0.8</v>
      </c>
      <c r="L15" s="19">
        <v>0.83</v>
      </c>
      <c r="M15" s="3">
        <v>865</v>
      </c>
    </row>
    <row r="16" spans="1:13">
      <c r="A16" s="3">
        <v>1</v>
      </c>
      <c r="B16" s="3"/>
      <c r="C16" s="18">
        <v>0.44</v>
      </c>
      <c r="D16" s="19">
        <v>0.76</v>
      </c>
      <c r="E16" s="19">
        <v>0.56000000000000005</v>
      </c>
      <c r="F16" s="3">
        <v>288</v>
      </c>
      <c r="H16" s="3">
        <v>1</v>
      </c>
      <c r="I16" s="3"/>
      <c r="J16" s="18">
        <v>0.51</v>
      </c>
      <c r="K16" s="19">
        <v>0.64</v>
      </c>
      <c r="L16" s="19">
        <v>0.56999999999999995</v>
      </c>
      <c r="M16" s="3">
        <v>288</v>
      </c>
    </row>
    <row r="17" spans="1:16">
      <c r="A17" s="3" t="s">
        <v>9</v>
      </c>
      <c r="B17" s="3"/>
      <c r="C17" s="18"/>
      <c r="D17" s="19"/>
      <c r="E17" s="19">
        <v>0.7</v>
      </c>
      <c r="F17" s="3">
        <v>1153</v>
      </c>
      <c r="H17" s="3" t="s">
        <v>9</v>
      </c>
      <c r="I17" s="3"/>
      <c r="J17" s="18"/>
      <c r="K17" s="19"/>
      <c r="L17" s="19">
        <v>0.76</v>
      </c>
      <c r="M17" s="3">
        <v>1153</v>
      </c>
    </row>
    <row r="18" spans="1:16">
      <c r="A18" s="3" t="s">
        <v>10</v>
      </c>
      <c r="B18" s="3"/>
      <c r="C18" s="18">
        <v>0.67</v>
      </c>
      <c r="D18" s="19">
        <v>0.72</v>
      </c>
      <c r="E18" s="19">
        <v>0.66</v>
      </c>
      <c r="F18" s="3">
        <v>1153</v>
      </c>
      <c r="H18" s="3" t="s">
        <v>10</v>
      </c>
      <c r="I18" s="3"/>
      <c r="J18" s="18">
        <v>0.69</v>
      </c>
      <c r="K18" s="19">
        <v>0.72</v>
      </c>
      <c r="L18" s="19">
        <v>0.7</v>
      </c>
      <c r="M18" s="3">
        <v>1153</v>
      </c>
    </row>
    <row r="19" spans="1:16">
      <c r="A19" s="3" t="s">
        <v>11</v>
      </c>
      <c r="B19" s="3"/>
      <c r="C19" s="18">
        <v>0.78</v>
      </c>
      <c r="D19" s="19">
        <v>0.7</v>
      </c>
      <c r="E19" s="19">
        <v>0.72</v>
      </c>
      <c r="F19" s="3">
        <v>1153</v>
      </c>
      <c r="H19" s="3" t="s">
        <v>11</v>
      </c>
      <c r="I19" s="3"/>
      <c r="J19" s="18">
        <v>0.78</v>
      </c>
      <c r="K19" s="19">
        <v>0.76</v>
      </c>
      <c r="L19" s="19">
        <v>0.76</v>
      </c>
      <c r="M19" s="3">
        <v>1153</v>
      </c>
    </row>
    <row r="20" spans="1:16">
      <c r="K20" s="17"/>
      <c r="L20" s="12"/>
      <c r="M20" s="12"/>
      <c r="N20" s="12"/>
      <c r="O20" s="12"/>
      <c r="P20" s="12"/>
    </row>
    <row r="21" spans="1:16">
      <c r="C21" s="20"/>
      <c r="D21" s="20"/>
      <c r="E21" s="20"/>
      <c r="K21" s="12"/>
      <c r="L21" s="12"/>
      <c r="M21" s="12"/>
      <c r="N21" s="12"/>
      <c r="O21" s="12"/>
      <c r="P21" s="12"/>
    </row>
    <row r="22" spans="1:16">
      <c r="C22" s="20"/>
      <c r="D22" s="20"/>
      <c r="E22" s="20"/>
      <c r="K22" s="12"/>
      <c r="L22" s="12"/>
      <c r="M22" s="12"/>
      <c r="N22" s="12"/>
      <c r="O22" s="12"/>
      <c r="P22" s="12"/>
    </row>
    <row r="23" spans="1:16">
      <c r="K23" s="12"/>
      <c r="L23" s="12"/>
      <c r="M23" s="12"/>
      <c r="N23" s="12"/>
      <c r="O23" s="12"/>
      <c r="P23" s="12"/>
    </row>
    <row r="24" spans="1:16">
      <c r="K24" s="12"/>
      <c r="L24" s="12"/>
      <c r="M24" s="12"/>
      <c r="N24" s="12"/>
      <c r="O24" s="12"/>
      <c r="P24" s="12"/>
    </row>
    <row r="25" spans="1:16">
      <c r="K25" s="12"/>
      <c r="L25" s="12"/>
      <c r="M25" s="12"/>
      <c r="N25" s="12"/>
      <c r="O25" s="12"/>
      <c r="P25" s="12"/>
    </row>
    <row r="26" spans="1:16">
      <c r="K26" s="12"/>
      <c r="L26" s="12"/>
      <c r="M26" s="12"/>
      <c r="N26" s="12"/>
      <c r="O26" s="12"/>
      <c r="P26" s="12"/>
    </row>
    <row r="27" spans="1:16">
      <c r="K27" s="12"/>
      <c r="L27" s="12"/>
      <c r="M27" s="12"/>
      <c r="N27" s="12"/>
      <c r="O27" s="12"/>
      <c r="P27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C4E5-8D68-824F-8A4E-4E17E6EB570A}">
  <dimension ref="A1:N20"/>
  <sheetViews>
    <sheetView topLeftCell="A3" workbookViewId="0">
      <selection activeCell="B10" sqref="B10"/>
    </sheetView>
  </sheetViews>
  <sheetFormatPr baseColWidth="10" defaultRowHeight="16"/>
  <cols>
    <col min="1" max="1" width="27.33203125" bestFit="1" customWidth="1"/>
    <col min="9" max="9" width="34.83203125" bestFit="1" customWidth="1"/>
  </cols>
  <sheetData>
    <row r="1" spans="1:14" ht="17" thickBot="1"/>
    <row r="2" spans="1:14" ht="17" thickBot="1">
      <c r="A2" s="4" t="s">
        <v>20</v>
      </c>
      <c r="B2" s="5"/>
      <c r="C2" s="5" t="s">
        <v>4</v>
      </c>
      <c r="D2" s="5" t="s">
        <v>5</v>
      </c>
      <c r="E2" s="5" t="s">
        <v>6</v>
      </c>
      <c r="F2" s="6" t="s">
        <v>7</v>
      </c>
      <c r="I2" s="4" t="s">
        <v>21</v>
      </c>
      <c r="J2" s="5"/>
      <c r="K2" s="21" t="s">
        <v>4</v>
      </c>
      <c r="L2" s="21" t="s">
        <v>5</v>
      </c>
      <c r="M2" s="21" t="s">
        <v>6</v>
      </c>
      <c r="N2" s="6" t="s">
        <v>7</v>
      </c>
    </row>
    <row r="3" spans="1:14">
      <c r="A3" s="3" t="s">
        <v>12</v>
      </c>
      <c r="B3" s="3">
        <v>5852</v>
      </c>
      <c r="C3" s="8"/>
      <c r="D3" s="3"/>
      <c r="E3" s="3"/>
      <c r="F3" s="3"/>
      <c r="I3" s="3" t="s">
        <v>12</v>
      </c>
      <c r="J3" s="3">
        <v>5852</v>
      </c>
      <c r="K3" s="18"/>
      <c r="L3" s="19"/>
      <c r="M3" s="19"/>
      <c r="N3" s="3"/>
    </row>
    <row r="4" spans="1:14">
      <c r="A4" s="3" t="s">
        <v>13</v>
      </c>
      <c r="B4" s="3">
        <v>860</v>
      </c>
      <c r="C4" s="18"/>
      <c r="D4" s="19"/>
      <c r="E4" s="19"/>
      <c r="F4" s="3"/>
      <c r="I4" s="3" t="s">
        <v>13</v>
      </c>
      <c r="J4" s="3">
        <v>860</v>
      </c>
      <c r="K4" s="18"/>
      <c r="L4" s="19"/>
      <c r="M4" s="19"/>
      <c r="N4" s="3"/>
    </row>
    <row r="5" spans="1:14">
      <c r="A5" s="3">
        <v>0</v>
      </c>
      <c r="B5" s="3"/>
      <c r="C5" s="18">
        <v>0.82</v>
      </c>
      <c r="D5" s="19">
        <v>0.87</v>
      </c>
      <c r="E5" s="19">
        <v>0.85</v>
      </c>
      <c r="F5" s="3">
        <v>620</v>
      </c>
      <c r="I5" s="3">
        <v>0</v>
      </c>
      <c r="J5" s="3"/>
      <c r="K5" s="18">
        <v>0.8</v>
      </c>
      <c r="L5" s="19">
        <v>0.8</v>
      </c>
      <c r="M5" s="19">
        <v>0.8</v>
      </c>
      <c r="N5" s="3">
        <v>620</v>
      </c>
    </row>
    <row r="6" spans="1:14">
      <c r="A6" s="3">
        <v>1</v>
      </c>
      <c r="B6" s="3"/>
      <c r="C6" s="18">
        <v>0.62</v>
      </c>
      <c r="D6" s="19">
        <v>0.52</v>
      </c>
      <c r="E6" s="19">
        <v>0.56000000000000005</v>
      </c>
      <c r="F6" s="3">
        <v>240</v>
      </c>
      <c r="I6" s="3">
        <v>1</v>
      </c>
      <c r="J6" s="3"/>
      <c r="K6" s="18">
        <v>0.48</v>
      </c>
      <c r="L6" s="19">
        <v>0.49</v>
      </c>
      <c r="M6" s="19">
        <v>0.48</v>
      </c>
      <c r="N6" s="3">
        <v>240</v>
      </c>
    </row>
    <row r="7" spans="1:14">
      <c r="A7" s="3" t="s">
        <v>9</v>
      </c>
      <c r="B7" s="3"/>
      <c r="C7" s="18"/>
      <c r="D7" s="19"/>
      <c r="E7" s="19">
        <v>0.78</v>
      </c>
      <c r="F7" s="3">
        <v>860</v>
      </c>
      <c r="I7" s="3" t="s">
        <v>9</v>
      </c>
      <c r="J7" s="3"/>
      <c r="K7" s="18"/>
      <c r="L7" s="19"/>
      <c r="M7" s="19">
        <v>0.71</v>
      </c>
      <c r="N7" s="3">
        <v>860</v>
      </c>
    </row>
    <row r="8" spans="1:14">
      <c r="A8" s="3" t="s">
        <v>10</v>
      </c>
      <c r="B8" s="3"/>
      <c r="C8" s="18">
        <v>0.72</v>
      </c>
      <c r="D8" s="19">
        <v>0.7</v>
      </c>
      <c r="E8" s="19">
        <v>0.71</v>
      </c>
      <c r="F8" s="3">
        <v>860</v>
      </c>
      <c r="I8" s="3" t="s">
        <v>10</v>
      </c>
      <c r="J8" s="3"/>
      <c r="K8" s="18">
        <v>0.64</v>
      </c>
      <c r="L8" s="19">
        <v>0.64</v>
      </c>
      <c r="M8" s="19">
        <v>0.64</v>
      </c>
      <c r="N8" s="3">
        <v>860</v>
      </c>
    </row>
    <row r="9" spans="1:14">
      <c r="A9" s="3" t="s">
        <v>11</v>
      </c>
      <c r="B9" s="3"/>
      <c r="C9" s="18">
        <v>0.77</v>
      </c>
      <c r="D9" s="19">
        <v>0.78</v>
      </c>
      <c r="E9" s="19">
        <v>0.77</v>
      </c>
      <c r="F9" s="3">
        <v>860</v>
      </c>
      <c r="I9" s="3" t="s">
        <v>11</v>
      </c>
      <c r="J9" s="3"/>
      <c r="K9" s="18">
        <v>0.71</v>
      </c>
      <c r="L9" s="19">
        <v>0.71</v>
      </c>
      <c r="M9" s="19">
        <v>0.71</v>
      </c>
      <c r="N9" s="3">
        <v>860</v>
      </c>
    </row>
    <row r="10" spans="1:14">
      <c r="B10" s="1">
        <v>106</v>
      </c>
    </row>
    <row r="12" spans="1:14" ht="17" thickBot="1"/>
    <row r="13" spans="1:14" ht="17" thickBot="1">
      <c r="A13" s="4" t="s">
        <v>27</v>
      </c>
      <c r="B13" s="5"/>
      <c r="C13" s="5" t="s">
        <v>4</v>
      </c>
      <c r="D13" s="5" t="s">
        <v>5</v>
      </c>
      <c r="E13" s="5" t="s">
        <v>6</v>
      </c>
      <c r="F13" s="6" t="s">
        <v>7</v>
      </c>
      <c r="I13" s="4" t="s">
        <v>26</v>
      </c>
      <c r="J13" s="5"/>
      <c r="K13" s="5" t="s">
        <v>4</v>
      </c>
      <c r="L13" s="5" t="s">
        <v>5</v>
      </c>
      <c r="M13" s="5" t="s">
        <v>6</v>
      </c>
      <c r="N13" s="6" t="s">
        <v>7</v>
      </c>
    </row>
    <row r="14" spans="1:14">
      <c r="A14" s="3" t="s">
        <v>12</v>
      </c>
      <c r="B14" s="3">
        <v>5852</v>
      </c>
      <c r="C14" s="8"/>
      <c r="D14" s="3"/>
      <c r="E14" s="3"/>
      <c r="F14" s="3"/>
      <c r="I14" s="3" t="s">
        <v>12</v>
      </c>
      <c r="J14" s="3">
        <v>5852</v>
      </c>
      <c r="K14" s="8"/>
      <c r="L14" s="3"/>
      <c r="M14" s="3"/>
      <c r="N14" s="3"/>
    </row>
    <row r="15" spans="1:14">
      <c r="A15" s="3" t="s">
        <v>13</v>
      </c>
      <c r="B15" s="3">
        <v>1153</v>
      </c>
      <c r="C15" s="18"/>
      <c r="D15" s="19"/>
      <c r="E15" s="19"/>
      <c r="F15" s="3"/>
      <c r="I15" s="3" t="s">
        <v>13</v>
      </c>
      <c r="J15" s="3">
        <v>1153</v>
      </c>
      <c r="K15" s="18"/>
      <c r="L15" s="19"/>
      <c r="M15" s="19"/>
      <c r="N15" s="3"/>
    </row>
    <row r="16" spans="1:14">
      <c r="A16" s="3">
        <v>0</v>
      </c>
      <c r="B16" s="3"/>
      <c r="C16" s="18">
        <v>0.85</v>
      </c>
      <c r="D16" s="19">
        <v>0.77</v>
      </c>
      <c r="E16" s="19">
        <v>0.81</v>
      </c>
      <c r="F16" s="3">
        <v>865</v>
      </c>
      <c r="I16" s="3">
        <v>0</v>
      </c>
      <c r="J16" s="3"/>
      <c r="K16" s="18">
        <v>0.83</v>
      </c>
      <c r="L16" s="19">
        <v>0.87</v>
      </c>
      <c r="M16" s="19">
        <v>0.85</v>
      </c>
      <c r="N16" s="3">
        <v>865</v>
      </c>
    </row>
    <row r="17" spans="1:14">
      <c r="A17" s="3">
        <v>1</v>
      </c>
      <c r="B17" s="3"/>
      <c r="C17" s="18">
        <v>0.46</v>
      </c>
      <c r="D17" s="19">
        <v>0.57999999999999996</v>
      </c>
      <c r="E17" s="19">
        <v>0.51</v>
      </c>
      <c r="F17" s="3">
        <v>288</v>
      </c>
      <c r="I17" s="3">
        <v>1</v>
      </c>
      <c r="J17" s="3"/>
      <c r="K17" s="18">
        <v>0.54</v>
      </c>
      <c r="L17" s="19">
        <v>0.47</v>
      </c>
      <c r="M17" s="19">
        <v>0.5</v>
      </c>
      <c r="N17" s="3">
        <v>288</v>
      </c>
    </row>
    <row r="18" spans="1:14">
      <c r="A18" s="3" t="s">
        <v>9</v>
      </c>
      <c r="B18" s="3"/>
      <c r="C18" s="18"/>
      <c r="D18" s="19"/>
      <c r="E18" s="19">
        <v>0.73</v>
      </c>
      <c r="F18" s="3">
        <v>1153</v>
      </c>
      <c r="I18" s="3" t="s">
        <v>9</v>
      </c>
      <c r="J18" s="3"/>
      <c r="K18" s="18"/>
      <c r="L18" s="19"/>
      <c r="M18" s="19">
        <v>0.77</v>
      </c>
      <c r="N18" s="3">
        <v>1153</v>
      </c>
    </row>
    <row r="19" spans="1:14">
      <c r="A19" s="3" t="s">
        <v>10</v>
      </c>
      <c r="B19" s="3"/>
      <c r="C19" s="18">
        <v>0.65</v>
      </c>
      <c r="D19" s="19">
        <v>0.68</v>
      </c>
      <c r="E19" s="19">
        <v>0.66</v>
      </c>
      <c r="F19" s="3">
        <v>1153</v>
      </c>
      <c r="I19" s="3" t="s">
        <v>10</v>
      </c>
      <c r="J19" s="3"/>
      <c r="K19" s="18">
        <v>0.69</v>
      </c>
      <c r="L19" s="19">
        <v>0.67</v>
      </c>
      <c r="M19" s="19">
        <v>0.68</v>
      </c>
      <c r="N19" s="3">
        <v>1153</v>
      </c>
    </row>
    <row r="20" spans="1:14">
      <c r="A20" s="3" t="s">
        <v>11</v>
      </c>
      <c r="B20" s="3"/>
      <c r="C20" s="18">
        <v>0.75</v>
      </c>
      <c r="D20" s="19">
        <v>0.73</v>
      </c>
      <c r="E20" s="19">
        <v>0.73</v>
      </c>
      <c r="F20" s="3">
        <v>1153</v>
      </c>
      <c r="I20" s="3" t="s">
        <v>11</v>
      </c>
      <c r="J20" s="3"/>
      <c r="K20" s="18">
        <v>0.76</v>
      </c>
      <c r="L20" s="19">
        <v>0.77</v>
      </c>
      <c r="M20" s="19">
        <v>0.76</v>
      </c>
      <c r="N20" s="3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B1FD6-E906-2642-8370-B86891ECA02D}">
  <dimension ref="A1:N18"/>
  <sheetViews>
    <sheetView workbookViewId="0">
      <selection activeCell="B10" sqref="B10"/>
    </sheetView>
  </sheetViews>
  <sheetFormatPr baseColWidth="10" defaultRowHeight="16"/>
  <cols>
    <col min="1" max="1" width="33.33203125" bestFit="1" customWidth="1"/>
    <col min="9" max="9" width="36" bestFit="1" customWidth="1"/>
  </cols>
  <sheetData>
    <row r="1" spans="1:14" ht="17" thickBot="1"/>
    <row r="2" spans="1:14" ht="17" thickBot="1">
      <c r="A2" s="4" t="s">
        <v>39</v>
      </c>
      <c r="B2" s="5"/>
      <c r="C2" s="5" t="s">
        <v>4</v>
      </c>
      <c r="D2" s="5" t="s">
        <v>5</v>
      </c>
      <c r="E2" s="5" t="s">
        <v>6</v>
      </c>
      <c r="F2" s="6" t="s">
        <v>7</v>
      </c>
      <c r="I2" s="4" t="s">
        <v>40</v>
      </c>
      <c r="J2" s="5"/>
      <c r="K2" s="5" t="s">
        <v>4</v>
      </c>
      <c r="L2" s="5" t="s">
        <v>5</v>
      </c>
      <c r="M2" s="5" t="s">
        <v>6</v>
      </c>
      <c r="N2" s="6" t="s">
        <v>7</v>
      </c>
    </row>
    <row r="3" spans="1:14">
      <c r="A3" s="3" t="s">
        <v>12</v>
      </c>
      <c r="B3" s="3">
        <v>5852</v>
      </c>
      <c r="C3" s="8"/>
      <c r="D3" s="3"/>
      <c r="E3" s="3"/>
      <c r="F3" s="3"/>
      <c r="I3" s="3" t="s">
        <v>12</v>
      </c>
      <c r="J3" s="3">
        <v>5852</v>
      </c>
      <c r="K3" s="8"/>
      <c r="L3" s="3"/>
      <c r="M3" s="3"/>
      <c r="N3" s="3"/>
    </row>
    <row r="4" spans="1:14">
      <c r="A4" s="3" t="s">
        <v>13</v>
      </c>
      <c r="B4" s="3">
        <v>860</v>
      </c>
      <c r="C4" s="18"/>
      <c r="D4" s="19"/>
      <c r="E4" s="19"/>
      <c r="F4" s="3"/>
      <c r="I4" s="3" t="s">
        <v>13</v>
      </c>
      <c r="J4" s="3">
        <v>860</v>
      </c>
      <c r="K4" s="18"/>
      <c r="L4" s="19"/>
      <c r="M4" s="19"/>
      <c r="N4" s="3"/>
    </row>
    <row r="5" spans="1:14">
      <c r="A5" s="3">
        <v>0</v>
      </c>
      <c r="B5" s="3"/>
      <c r="C5" s="18">
        <v>0.9</v>
      </c>
      <c r="D5" s="19">
        <v>0.82</v>
      </c>
      <c r="E5" s="19">
        <v>0.85</v>
      </c>
      <c r="F5" s="3">
        <v>620</v>
      </c>
      <c r="I5" s="3">
        <v>0</v>
      </c>
      <c r="J5" s="3"/>
      <c r="K5" s="18">
        <v>0.86</v>
      </c>
      <c r="L5" s="19">
        <v>0.69</v>
      </c>
      <c r="M5" s="19">
        <v>0.76</v>
      </c>
      <c r="N5" s="3">
        <v>620</v>
      </c>
    </row>
    <row r="6" spans="1:14">
      <c r="A6" s="3">
        <v>1</v>
      </c>
      <c r="B6" s="3"/>
      <c r="C6" s="18">
        <v>0.61</v>
      </c>
      <c r="D6" s="19">
        <v>0.75</v>
      </c>
      <c r="E6" s="19">
        <v>0.68</v>
      </c>
      <c r="F6" s="3">
        <v>240</v>
      </c>
      <c r="I6" s="3">
        <v>1</v>
      </c>
      <c r="J6" s="3"/>
      <c r="K6" s="18">
        <v>0.47</v>
      </c>
      <c r="L6" s="19">
        <v>0.7</v>
      </c>
      <c r="M6" s="19">
        <v>0.56000000000000005</v>
      </c>
      <c r="N6" s="3">
        <v>240</v>
      </c>
    </row>
    <row r="7" spans="1:14">
      <c r="A7" s="3" t="s">
        <v>9</v>
      </c>
      <c r="B7" s="3"/>
      <c r="C7" s="18"/>
      <c r="D7" s="19"/>
      <c r="E7" s="19">
        <v>0.8</v>
      </c>
      <c r="F7" s="3">
        <v>860</v>
      </c>
      <c r="I7" s="3" t="s">
        <v>9</v>
      </c>
      <c r="J7" s="3"/>
      <c r="K7" s="18"/>
      <c r="L7" s="19"/>
      <c r="M7" s="19">
        <v>0.69</v>
      </c>
      <c r="N7" s="3">
        <v>860</v>
      </c>
    </row>
    <row r="8" spans="1:14">
      <c r="A8" s="3" t="s">
        <v>10</v>
      </c>
      <c r="B8" s="3"/>
      <c r="C8" s="18">
        <v>0.75</v>
      </c>
      <c r="D8" s="19">
        <v>0.79</v>
      </c>
      <c r="E8" s="19">
        <v>0.77</v>
      </c>
      <c r="F8" s="3">
        <v>860</v>
      </c>
      <c r="I8" s="3" t="s">
        <v>10</v>
      </c>
      <c r="J8" s="3"/>
      <c r="K8" s="18">
        <v>0.66</v>
      </c>
      <c r="L8" s="19">
        <v>0.7</v>
      </c>
      <c r="M8" s="19">
        <v>0.66</v>
      </c>
      <c r="N8" s="3">
        <v>860</v>
      </c>
    </row>
    <row r="9" spans="1:14">
      <c r="A9" s="3" t="s">
        <v>11</v>
      </c>
      <c r="B9" s="3"/>
      <c r="C9" s="18">
        <v>0.82</v>
      </c>
      <c r="D9" s="19">
        <v>0.8</v>
      </c>
      <c r="E9" s="19">
        <v>0.8</v>
      </c>
      <c r="F9" s="3">
        <v>860</v>
      </c>
      <c r="I9" s="3" t="s">
        <v>11</v>
      </c>
      <c r="J9" s="3"/>
      <c r="K9" s="18">
        <v>0.75</v>
      </c>
      <c r="L9" s="19">
        <v>0.69</v>
      </c>
      <c r="M9" s="19">
        <v>0.71</v>
      </c>
      <c r="N9" s="3">
        <v>860</v>
      </c>
    </row>
    <row r="10" spans="1:14" ht="17" thickBot="1">
      <c r="B10" s="1">
        <v>40</v>
      </c>
      <c r="C10" s="1"/>
    </row>
    <row r="11" spans="1:14" ht="17" thickBot="1">
      <c r="A11" s="4" t="s">
        <v>38</v>
      </c>
      <c r="B11" s="5"/>
      <c r="C11" s="5" t="s">
        <v>4</v>
      </c>
      <c r="D11" s="5" t="s">
        <v>5</v>
      </c>
      <c r="E11" s="5" t="s">
        <v>6</v>
      </c>
      <c r="F11" s="6" t="s">
        <v>7</v>
      </c>
      <c r="I11" s="4" t="s">
        <v>41</v>
      </c>
      <c r="J11" s="5"/>
      <c r="K11" s="5" t="s">
        <v>4</v>
      </c>
      <c r="L11" s="5" t="s">
        <v>5</v>
      </c>
      <c r="M11" s="5" t="s">
        <v>6</v>
      </c>
      <c r="N11" s="6" t="s">
        <v>7</v>
      </c>
    </row>
    <row r="12" spans="1:14">
      <c r="A12" s="3" t="s">
        <v>12</v>
      </c>
      <c r="B12" s="3">
        <v>5852</v>
      </c>
      <c r="C12" s="8"/>
      <c r="D12" s="3"/>
      <c r="E12" s="3"/>
      <c r="F12" s="3"/>
      <c r="I12" s="3" t="s">
        <v>12</v>
      </c>
      <c r="J12" s="3">
        <v>5852</v>
      </c>
      <c r="K12" s="8"/>
      <c r="L12" s="3"/>
      <c r="M12" s="3"/>
      <c r="N12" s="3"/>
    </row>
    <row r="13" spans="1:14">
      <c r="A13" s="3" t="s">
        <v>13</v>
      </c>
      <c r="B13" s="3">
        <v>1153</v>
      </c>
      <c r="C13" s="18"/>
      <c r="D13" s="19"/>
      <c r="E13" s="19"/>
      <c r="F13" s="3"/>
      <c r="I13" s="3" t="s">
        <v>13</v>
      </c>
      <c r="J13" s="3">
        <v>1153</v>
      </c>
      <c r="K13" s="18"/>
      <c r="L13" s="19"/>
      <c r="M13" s="19"/>
      <c r="N13" s="3"/>
    </row>
    <row r="14" spans="1:14">
      <c r="A14" s="3">
        <v>0</v>
      </c>
      <c r="B14" s="3"/>
      <c r="C14" s="18">
        <v>0.91</v>
      </c>
      <c r="D14" s="19">
        <v>0.65</v>
      </c>
      <c r="E14" s="19">
        <v>0.76</v>
      </c>
      <c r="F14" s="3">
        <v>865</v>
      </c>
      <c r="I14" s="3">
        <v>0</v>
      </c>
      <c r="J14" s="3"/>
      <c r="K14" s="18">
        <v>0.9</v>
      </c>
      <c r="L14" s="19">
        <v>0.8</v>
      </c>
      <c r="M14" s="19">
        <v>0.85</v>
      </c>
      <c r="N14" s="3">
        <v>865</v>
      </c>
    </row>
    <row r="15" spans="1:14">
      <c r="A15" s="3">
        <v>1</v>
      </c>
      <c r="B15" s="3"/>
      <c r="C15" s="18">
        <v>0.43</v>
      </c>
      <c r="D15" s="19">
        <v>0.81</v>
      </c>
      <c r="E15" s="19">
        <v>0.56000000000000005</v>
      </c>
      <c r="F15" s="3">
        <v>288</v>
      </c>
      <c r="I15" s="3">
        <v>1</v>
      </c>
      <c r="J15" s="3"/>
      <c r="K15" s="18">
        <v>0.55000000000000004</v>
      </c>
      <c r="L15" s="19">
        <v>0.72</v>
      </c>
      <c r="M15" s="19">
        <v>0.62</v>
      </c>
      <c r="N15" s="3">
        <v>288</v>
      </c>
    </row>
    <row r="16" spans="1:14">
      <c r="A16" s="3" t="s">
        <v>9</v>
      </c>
      <c r="B16" s="3"/>
      <c r="C16" s="18"/>
      <c r="D16" s="19"/>
      <c r="E16" s="19">
        <v>0.69</v>
      </c>
      <c r="F16" s="3">
        <v>1153</v>
      </c>
      <c r="I16" s="3" t="s">
        <v>9</v>
      </c>
      <c r="J16" s="3"/>
      <c r="K16" s="18"/>
      <c r="L16" s="19"/>
      <c r="M16" s="19">
        <v>0.78</v>
      </c>
      <c r="N16" s="3">
        <v>1153</v>
      </c>
    </row>
    <row r="17" spans="1:14">
      <c r="A17" s="3" t="s">
        <v>10</v>
      </c>
      <c r="B17" s="3"/>
      <c r="C17" s="18">
        <v>0.67</v>
      </c>
      <c r="D17" s="19">
        <v>0.73</v>
      </c>
      <c r="E17" s="19">
        <v>0.66</v>
      </c>
      <c r="F17" s="3">
        <v>1153</v>
      </c>
      <c r="I17" s="3" t="s">
        <v>10</v>
      </c>
      <c r="J17" s="3"/>
      <c r="K17" s="18">
        <v>0.72</v>
      </c>
      <c r="L17" s="19">
        <v>0.76</v>
      </c>
      <c r="M17" s="19">
        <v>0.73</v>
      </c>
      <c r="N17" s="3">
        <v>1153</v>
      </c>
    </row>
    <row r="18" spans="1:14">
      <c r="A18" s="3" t="s">
        <v>11</v>
      </c>
      <c r="B18" s="3"/>
      <c r="C18" s="18">
        <v>0.79</v>
      </c>
      <c r="D18" s="19">
        <v>0.69</v>
      </c>
      <c r="E18" s="19">
        <v>0.71</v>
      </c>
      <c r="F18" s="3">
        <v>1153</v>
      </c>
      <c r="I18" s="3" t="s">
        <v>11</v>
      </c>
      <c r="J18" s="3"/>
      <c r="K18" s="18">
        <v>0.81</v>
      </c>
      <c r="L18" s="19">
        <v>0.78</v>
      </c>
      <c r="M18" s="19">
        <v>0.79</v>
      </c>
      <c r="N18" s="3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in_VS_cross</vt:lpstr>
      <vt:lpstr>INV test</vt:lpstr>
      <vt:lpstr>a to star</vt:lpstr>
      <vt:lpstr>all_caps</vt:lpstr>
      <vt:lpstr>I to !</vt:lpstr>
      <vt:lpstr>Punctuation</vt:lpstr>
      <vt:lpstr>Typo's</vt:lpstr>
      <vt:lpstr>u to 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2022-04-21T15:13:12Z</dcterms:created>
  <dcterms:modified xsi:type="dcterms:W3CDTF">2022-06-27T12:06:05Z</dcterms:modified>
</cp:coreProperties>
</file>