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echim/Downloads/streamlit/capstone/"/>
    </mc:Choice>
  </mc:AlternateContent>
  <xr:revisionPtr revIDLastSave="0" documentId="13_ncr:1_{FE23D6F5-0964-004E-841B-71D06A68209A}" xr6:coauthVersionLast="47" xr6:coauthVersionMax="47" xr10:uidLastSave="{00000000-0000-0000-0000-000000000000}"/>
  <bookViews>
    <workbookView xWindow="880" yWindow="1500" windowWidth="27240" windowHeight="15080" xr2:uid="{FDAAD264-F98D-F146-8BE0-3889EEC35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J5" i="1"/>
  <c r="J4" i="1"/>
  <c r="J3" i="1"/>
  <c r="J2" i="1"/>
  <c r="I5" i="1"/>
  <c r="I4" i="1"/>
  <c r="I3" i="1"/>
  <c r="I2" i="1"/>
  <c r="H5" i="1"/>
  <c r="H4" i="1"/>
  <c r="H3" i="1"/>
  <c r="H2" i="1"/>
  <c r="G5" i="1"/>
  <c r="G4" i="1"/>
  <c r="G3" i="1"/>
  <c r="G2" i="1"/>
  <c r="F5" i="1"/>
  <c r="F4" i="1"/>
  <c r="F3" i="1"/>
  <c r="F2" i="1"/>
  <c r="E5" i="1"/>
  <c r="E4" i="1"/>
  <c r="E3" i="1"/>
  <c r="E2" i="1"/>
  <c r="D5" i="1"/>
  <c r="D4" i="1"/>
  <c r="D3" i="1"/>
  <c r="D2" i="1"/>
  <c r="C5" i="1"/>
  <c r="C4" i="1"/>
  <c r="C3" i="1"/>
  <c r="C2" i="1"/>
  <c r="B5" i="1"/>
  <c r="B4" i="1"/>
  <c r="B3" i="1"/>
  <c r="B2" i="1"/>
</calcChain>
</file>

<file path=xl/sharedStrings.xml><?xml version="1.0" encoding="utf-8"?>
<sst xmlns="http://schemas.openxmlformats.org/spreadsheetml/2006/main" count="11" uniqueCount="11">
  <si>
    <t>Tahun</t>
  </si>
  <si>
    <t>TimbulanSampahTahunan</t>
  </si>
  <si>
    <t>PenguranganSampahTahunan</t>
  </si>
  <si>
    <t>PenguranganSampah</t>
  </si>
  <si>
    <t>PenangananSampahTahunan</t>
  </si>
  <si>
    <t>PenangananSampah</t>
  </si>
  <si>
    <t>SampahTerkelolaTahunan</t>
  </si>
  <si>
    <t>SampahTerkelola</t>
  </si>
  <si>
    <t>DaurUlangSampahTahunan</t>
  </si>
  <si>
    <t>BahanBakuSampahTahunan</t>
  </si>
  <si>
    <t>RecyclingRate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</si>
</sst>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25A5B-57C6-BB4B-A771-23DF98E40875}">
  <dimension ref="A1:K5"/>
  <sheetViews>
    <sheetView tabSelected="1" workbookViewId="0">
      <selection activeCell="A5" sqref="A2:A5"/>
    </sheetView>
  </sheetViews>
  <sheetFormatPr baseColWidth="10" defaultRowHeight="16" x14ac:dyDescent="0.2"/>
  <cols>
    <col min="2" max="11" width="36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1">
        <v>2019</v>
      </c>
      <c r="B2">
        <f>29246738.35/244</f>
        <v>119863.68176229509</v>
      </c>
      <c r="C2">
        <f>28938463.03/236</f>
        <v>122620.60605932203</v>
      </c>
      <c r="D2">
        <f>24749.72/236</f>
        <v>104.87169491525424</v>
      </c>
      <c r="E2">
        <f>217065793.69/244</f>
        <v>889613.90856557374</v>
      </c>
      <c r="F2">
        <f>1033520.53/244</f>
        <v>4235.73987704918</v>
      </c>
      <c r="G2">
        <f>246004256.65/244</f>
        <v>1008214.1665983606</v>
      </c>
      <c r="H2">
        <f>1058270.27/244</f>
        <v>4337.1732377049184</v>
      </c>
      <c r="I2">
        <f>26875927.42/208</f>
        <v>129211.18951923077</v>
      </c>
      <c r="J2">
        <f>459796.12/117</f>
        <v>3929.8813675213673</v>
      </c>
      <c r="K2">
        <f>23529.32/244</f>
        <v>96.431639344262294</v>
      </c>
    </row>
    <row r="3" spans="1:11" x14ac:dyDescent="0.2">
      <c r="A3" s="1">
        <v>2020</v>
      </c>
      <c r="B3">
        <f>33270416.14/282</f>
        <v>117980.19907801419</v>
      </c>
      <c r="C3">
        <f>49625206.22/273</f>
        <v>181777.31216117216</v>
      </c>
      <c r="D3">
        <f>76077.42/273</f>
        <v>278.67186813186811</v>
      </c>
      <c r="E3">
        <f>17541426.19/280</f>
        <v>62647.950678571433</v>
      </c>
      <c r="F3">
        <f>14906.35/280</f>
        <v>53.236964285714286</v>
      </c>
      <c r="G3">
        <f>67166632.31/282</f>
        <v>238179.54719858157</v>
      </c>
      <c r="H3">
        <f>90983.82/282</f>
        <v>322.6376595744681</v>
      </c>
      <c r="I3">
        <f>47304909.69/245</f>
        <v>193081.26404081631</v>
      </c>
      <c r="J3">
        <f>565769.24/145</f>
        <v>3901.8568275862067</v>
      </c>
      <c r="K3">
        <f>74694.97/282</f>
        <v>264.87578014184396</v>
      </c>
    </row>
    <row r="4" spans="1:11" x14ac:dyDescent="0.2">
      <c r="A4" s="1">
        <v>2021</v>
      </c>
      <c r="B4">
        <f>31092543.37/249</f>
        <v>124869.65208835342</v>
      </c>
      <c r="C4">
        <f>10221127.68/242</f>
        <v>42236.064793388432</v>
      </c>
      <c r="D4">
        <f>17192.33/242</f>
        <v>71.04268595041323</v>
      </c>
      <c r="E4">
        <f>14845430.86/249</f>
        <v>59620.204257028112</v>
      </c>
      <c r="F4">
        <f>11562.49/249</f>
        <v>46.43570281124498</v>
      </c>
      <c r="G4">
        <f>25066558.59/249</f>
        <v>100668.91</v>
      </c>
      <c r="H4">
        <f>28754.86/249</f>
        <v>115.48136546184739</v>
      </c>
      <c r="I4">
        <f>7978060.58/219</f>
        <v>36429.500365296801</v>
      </c>
      <c r="J4">
        <f>482020.85/136</f>
        <v>3544.2709558823526</v>
      </c>
      <c r="K4">
        <f>15890.48/249</f>
        <v>63.817188755020076</v>
      </c>
    </row>
    <row r="5" spans="1:11" x14ac:dyDescent="0.2">
      <c r="A5" s="1">
        <v>2022</v>
      </c>
      <c r="B5">
        <f>23409238.92/195</f>
        <v>120047.37907692308</v>
      </c>
      <c r="C5">
        <f>4313746.89/194</f>
        <v>22235.808711340203</v>
      </c>
      <c r="D5">
        <f>3102.58/194</f>
        <v>15.992680412371133</v>
      </c>
      <c r="E5">
        <f>11634839.15/195</f>
        <v>59665.841794871798</v>
      </c>
      <c r="F5">
        <f>8950.21/195</f>
        <v>45.898512820512813</v>
      </c>
      <c r="G5">
        <f>15948586.05/195</f>
        <v>81787.62076923078</v>
      </c>
      <c r="H5">
        <f>12052.77/195</f>
        <v>61.809076923076923</v>
      </c>
      <c r="I5">
        <f>2884799.45/181</f>
        <v>15938.118508287294</v>
      </c>
      <c r="J5">
        <f>281218.37/103</f>
        <v>2730.2754368932037</v>
      </c>
      <c r="K5">
        <f>2260.89/195</f>
        <v>11.594307692307691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2023-06-11T15:57:31Z</dcterms:created>
  <dcterms:modified xsi:type="dcterms:W3CDTF">2023-06-11T16:23:02Z</dcterms:modified>
</cp:coreProperties>
</file>