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chim/Downloads/streamlit/capstone/"/>
    </mc:Choice>
  </mc:AlternateContent>
  <xr:revisionPtr revIDLastSave="0" documentId="13_ncr:1_{7B5A3062-4626-5646-B50A-02CADFBF0697}" xr6:coauthVersionLast="47" xr6:coauthVersionMax="47" xr10:uidLastSave="{00000000-0000-0000-0000-000000000000}"/>
  <bookViews>
    <workbookView xWindow="300" yWindow="6000" windowWidth="27240" windowHeight="15080" xr2:uid="{38165920-39F8-8D41-8DCE-0D48DCFD9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K5" i="1"/>
  <c r="J5" i="1"/>
  <c r="L4" i="1"/>
  <c r="K4" i="1"/>
  <c r="J4" i="1"/>
  <c r="I5" i="1"/>
  <c r="I4" i="1"/>
  <c r="H5" i="1"/>
  <c r="H4" i="1"/>
  <c r="J2" i="1"/>
  <c r="K2" i="1"/>
  <c r="L2" i="1"/>
  <c r="L3" i="1"/>
  <c r="K3" i="1"/>
  <c r="J3" i="1"/>
  <c r="I3" i="1"/>
  <c r="I2" i="1"/>
  <c r="H3" i="1"/>
  <c r="H2" i="1"/>
  <c r="G5" i="1"/>
  <c r="G4" i="1"/>
  <c r="G3" i="1"/>
  <c r="G2" i="1"/>
  <c r="F5" i="1"/>
  <c r="F4" i="1"/>
  <c r="F3" i="1"/>
  <c r="F2" i="1"/>
  <c r="E5" i="1"/>
  <c r="E4" i="1"/>
  <c r="E3" i="1"/>
  <c r="E2" i="1"/>
  <c r="D5" i="1"/>
  <c r="D4" i="1"/>
  <c r="D3" i="1"/>
  <c r="D2" i="1"/>
</calcChain>
</file>

<file path=xl/sharedStrings.xml><?xml version="1.0" encoding="utf-8"?>
<sst xmlns="http://schemas.openxmlformats.org/spreadsheetml/2006/main" count="12" uniqueCount="12">
  <si>
    <t>Tahun</t>
  </si>
  <si>
    <t>Provinsi</t>
  </si>
  <si>
    <t>Kabupaten/Kota</t>
  </si>
  <si>
    <t>Sisa_Makanan</t>
  </si>
  <si>
    <t>Kayu_Ranting</t>
  </si>
  <si>
    <t>Kertas_Karton</t>
  </si>
  <si>
    <t>Plastik</t>
  </si>
  <si>
    <t>Logam</t>
  </si>
  <si>
    <t>Kain</t>
  </si>
  <si>
    <t>Karet_Kulit</t>
  </si>
  <si>
    <t>Kaca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</si>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</sst>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C1D3-29CB-7448-B1D9-4DBF2A0A05D0}">
  <dimension ref="A1:L14"/>
  <sheetViews>
    <sheetView tabSelected="1" workbookViewId="0">
      <selection sqref="A1:L4"/>
    </sheetView>
  </sheetViews>
  <sheetFormatPr baseColWidth="10" defaultColWidth="14.33203125" defaultRowHeight="16" x14ac:dyDescent="0.2"/>
  <cols>
    <col min="3" max="6" width="20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2022</v>
      </c>
      <c r="D2">
        <f>7678.07/206</f>
        <v>37.272184466019418</v>
      </c>
      <c r="E2">
        <f>3003.75/202</f>
        <v>14.870049504950495</v>
      </c>
      <c r="F2">
        <f>2164.2/207</f>
        <v>10.455072463768115</v>
      </c>
      <c r="G2">
        <f>3037.22/207</f>
        <v>14.672560386473428</v>
      </c>
      <c r="H2">
        <f>577.39/203</f>
        <v>2.8442857142857143</v>
      </c>
      <c r="I2">
        <f>430.31/196</f>
        <v>2.1954591836734694</v>
      </c>
      <c r="J2">
        <f>300.12/186</f>
        <v>1.6135483870967742</v>
      </c>
      <c r="K2">
        <f>378.82/197</f>
        <v>1.9229441624365482</v>
      </c>
      <c r="L2">
        <f>973.12/196</f>
        <v>4.9648979591836735</v>
      </c>
    </row>
    <row r="3" spans="1:12" x14ac:dyDescent="0.2">
      <c r="A3">
        <v>2021</v>
      </c>
      <c r="D3">
        <f>8342.79/186</f>
        <v>44.85370967741936</v>
      </c>
      <c r="E3">
        <f>2967.55/180</f>
        <v>16.486388888888889</v>
      </c>
      <c r="F3">
        <f>2427.39/187</f>
        <v>12.980695187165775</v>
      </c>
      <c r="G3">
        <f>3536.04/187</f>
        <v>18.909304812834225</v>
      </c>
      <c r="H3">
        <f>603.13/182</f>
        <v>3.3139010989010989</v>
      </c>
      <c r="I3">
        <f>513/176</f>
        <v>2.9147727272727271</v>
      </c>
      <c r="J3">
        <f>348.88/164</f>
        <v>2.1273170731707318</v>
      </c>
      <c r="K3">
        <f>435.06/176</f>
        <v>2.4719318181818184</v>
      </c>
      <c r="L3">
        <f>1298.55/176</f>
        <v>7.3781249999999998</v>
      </c>
    </row>
    <row r="4" spans="1:12" x14ac:dyDescent="0.2">
      <c r="A4">
        <v>2020</v>
      </c>
      <c r="D4">
        <f>7401.41/184</f>
        <v>40.225054347826088</v>
      </c>
      <c r="E4">
        <f>2339.2/180</f>
        <v>12.995555555555555</v>
      </c>
      <c r="F4">
        <f>2152.44/186</f>
        <v>11.572258064516129</v>
      </c>
      <c r="G4">
        <f>3363.62/186</f>
        <v>18.083978494623654</v>
      </c>
      <c r="H4">
        <f>555.19/182</f>
        <v>3.0504945054945058</v>
      </c>
      <c r="I4">
        <f>460.54/180</f>
        <v>2.5585555555555555</v>
      </c>
      <c r="J4">
        <f>304.74/169</f>
        <v>1.8031952662721895</v>
      </c>
      <c r="K4">
        <f>430.09/179</f>
        <v>2.4027374301675977</v>
      </c>
      <c r="L4">
        <f>1352.25/174</f>
        <v>7.7715517241379306</v>
      </c>
    </row>
    <row r="5" spans="1:12" x14ac:dyDescent="0.2">
      <c r="A5">
        <v>2019</v>
      </c>
      <c r="D5">
        <f>6043.04/142</f>
        <v>42.556619718309861</v>
      </c>
      <c r="E5">
        <f>1912.67/139</f>
        <v>13.760215827338129</v>
      </c>
      <c r="F5">
        <f>1660.21/146</f>
        <v>11.371301369863014</v>
      </c>
      <c r="G5">
        <f>2658.07/146</f>
        <v>18.20595890410959</v>
      </c>
      <c r="H5">
        <f>437.22/144</f>
        <v>3.0362500000000003</v>
      </c>
      <c r="I5">
        <f>367.38/140</f>
        <v>2.6241428571428571</v>
      </c>
      <c r="J5">
        <f>248.85/134</f>
        <v>1.857089552238806</v>
      </c>
      <c r="K5">
        <f>284.46/138</f>
        <v>2.0613043478260868</v>
      </c>
      <c r="L5">
        <f>872.64/136</f>
        <v>6.4164705882352937</v>
      </c>
    </row>
    <row r="12" spans="1:12" ht="19" x14ac:dyDescent="0.25">
      <c r="F12" s="1"/>
    </row>
    <row r="13" spans="1:12" ht="19" x14ac:dyDescent="0.25">
      <c r="G13" s="1"/>
    </row>
    <row r="14" spans="1:12" ht="19" x14ac:dyDescent="0.25"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2023-06-11T14:04:57Z</dcterms:created>
  <dcterms:modified xsi:type="dcterms:W3CDTF">2023-06-11T14:18:28Z</dcterms:modified>
</cp:coreProperties>
</file>