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comments2.xml" ContentType="application/vnd.openxmlformats-officedocument.spreadsheetml.comments+xml"/>
  <Override PartName="/xl/tables/table4.xml" ContentType="application/vnd.openxmlformats-officedocument.spreadsheetml.table+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bouda\Desktop\Formation\Jira xray oceane\"/>
    </mc:Choice>
  </mc:AlternateContent>
  <xr:revisionPtr revIDLastSave="0" documentId="8_{B89253FB-6339-4E6F-96E5-4CCA4B0A6A23}" xr6:coauthVersionLast="47" xr6:coauthVersionMax="47" xr10:uidLastSave="{00000000-0000-0000-0000-000000000000}"/>
  <bookViews>
    <workbookView xWindow="-120" yWindow="-120" windowWidth="20730" windowHeight="11160" tabRatio="701" activeTab="6" xr2:uid="{00000000-000D-0000-FFFF-FFFF00000000}"/>
  </bookViews>
  <sheets>
    <sheet name="SUT" sheetId="5" r:id="rId1"/>
    <sheet name="Backlog" sheetId="1" r:id="rId2"/>
    <sheet name="US Détaillées" sheetId="2" r:id="rId3"/>
    <sheet name="Graph" sheetId="6" r:id="rId4"/>
    <sheet name="Scénario Selenium" sheetId="7" r:id="rId5"/>
    <sheet name="Rapports de défaut" sheetId="3" r:id="rId6"/>
    <sheet name="Cas de test" sheetId="4" r:id="rId7"/>
  </sheets>
  <calcPr calcId="191028"/>
  <pivotCaches>
    <pivotCache cacheId="1"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49" i="1" l="1"/>
  <c r="I49" i="1"/>
  <c r="F49" i="1"/>
  <c r="C49" i="1"/>
  <c r="C47" i="1"/>
  <c r="C48" i="1"/>
  <c r="F47" i="1"/>
  <c r="F48" i="1"/>
  <c r="I47" i="1"/>
  <c r="I48" i="1"/>
  <c r="Q47" i="1"/>
  <c r="Q48" i="1"/>
  <c r="F4" i="1" l="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Q21" i="1"/>
  <c r="Q19" i="1"/>
  <c r="Q37" i="1"/>
  <c r="Q25" i="1"/>
  <c r="Q20" i="1"/>
  <c r="Q34" i="1"/>
  <c r="Q39" i="1"/>
  <c r="Q40" i="1"/>
  <c r="Q6" i="1"/>
  <c r="Q7" i="1"/>
  <c r="Q8" i="1"/>
  <c r="Q9" i="1"/>
  <c r="Q10" i="1"/>
  <c r="Q11" i="1"/>
  <c r="Q12" i="1"/>
  <c r="Q13" i="1"/>
  <c r="Q14" i="1"/>
  <c r="Q15" i="1"/>
  <c r="Q16" i="1"/>
  <c r="Q17" i="1"/>
  <c r="Q18" i="1"/>
  <c r="Q22" i="1"/>
  <c r="Q23" i="1"/>
  <c r="Q24" i="1"/>
  <c r="Q26" i="1"/>
  <c r="Q27" i="1"/>
  <c r="Q28" i="1"/>
  <c r="Q29" i="1"/>
  <c r="Q30" i="1"/>
  <c r="Q31" i="1"/>
  <c r="Q32" i="1"/>
  <c r="Q33" i="1"/>
  <c r="Q35" i="1"/>
  <c r="Q36" i="1"/>
  <c r="Q38" i="1"/>
  <c r="Q41" i="1"/>
  <c r="Q42" i="1"/>
  <c r="Q43" i="1"/>
  <c r="Q44" i="1"/>
  <c r="Q45" i="1"/>
  <c r="Q46" i="1"/>
  <c r="H18" i="2" l="1"/>
  <c r="H14" i="2"/>
  <c r="H10" i="2"/>
  <c r="H6" i="2"/>
  <c r="H17" i="2"/>
  <c r="H13" i="2"/>
  <c r="H9" i="2"/>
  <c r="H5" i="2"/>
  <c r="H16" i="2"/>
  <c r="H12" i="2"/>
  <c r="H8" i="2"/>
  <c r="H4" i="2"/>
  <c r="H15" i="2"/>
  <c r="H11" i="2"/>
  <c r="H7" i="2"/>
  <c r="H3" i="2"/>
  <c r="G5" i="2"/>
  <c r="G11" i="2"/>
  <c r="G3" i="2"/>
  <c r="G16" i="2"/>
  <c r="F5" i="2"/>
  <c r="F11" i="2"/>
  <c r="F3" i="2"/>
  <c r="F16" i="2"/>
  <c r="E5" i="2"/>
  <c r="E11" i="2"/>
  <c r="E3" i="2"/>
  <c r="E16" i="2"/>
  <c r="C14" i="2"/>
  <c r="G6" i="2"/>
  <c r="G10" i="2"/>
  <c r="G9" i="2"/>
  <c r="G17" i="2"/>
  <c r="F6" i="2"/>
  <c r="F10" i="2"/>
  <c r="F9" i="2"/>
  <c r="F17" i="2"/>
  <c r="E6" i="2"/>
  <c r="E10" i="2"/>
  <c r="E9" i="2"/>
  <c r="E17" i="2"/>
  <c r="G13" i="2"/>
  <c r="G8" i="2"/>
  <c r="F13" i="2"/>
  <c r="F15" i="2"/>
  <c r="E4" i="2"/>
  <c r="E15" i="2"/>
  <c r="G12" i="2"/>
  <c r="G7" i="2"/>
  <c r="G18" i="2"/>
  <c r="G14" i="2"/>
  <c r="F12" i="2"/>
  <c r="F7" i="2"/>
  <c r="F18" i="2"/>
  <c r="F14" i="2"/>
  <c r="E12" i="2"/>
  <c r="E7" i="2"/>
  <c r="E18" i="2"/>
  <c r="E14" i="2"/>
  <c r="G4" i="2"/>
  <c r="G15" i="2"/>
  <c r="F4" i="2"/>
  <c r="F8" i="2"/>
  <c r="E13" i="2"/>
  <c r="E8" i="2"/>
  <c r="C5" i="2"/>
  <c r="C11" i="2"/>
  <c r="C3" i="2"/>
  <c r="C16" i="2"/>
  <c r="C10" i="2"/>
  <c r="C9" i="2"/>
  <c r="C17" i="2"/>
  <c r="C6" i="2"/>
  <c r="C13" i="2"/>
  <c r="C4" i="2"/>
  <c r="C8" i="2"/>
  <c r="C15" i="2"/>
  <c r="C7" i="2"/>
  <c r="C18" i="2"/>
  <c r="C1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Edouard DARJO</author>
  </authors>
  <commentList>
    <comment ref="J2" authorId="0" shapeId="0" xr:uid="{A682FFCC-7087-4AE5-BD85-7BB7C8086A8F}">
      <text>
        <r>
          <rPr>
            <sz val="9"/>
            <color indexed="81"/>
            <rFont val="Tahoma"/>
            <family val="2"/>
          </rPr>
          <t xml:space="preserve">New
In Progress
In Testing
Done </t>
        </r>
      </text>
    </comment>
    <comment ref="K2" authorId="0" shapeId="0" xr:uid="{BA769EEE-83ED-4B29-9E4A-13FE0BD2BBD1}">
      <text>
        <r>
          <rPr>
            <sz val="9"/>
            <color indexed="81"/>
            <rFont val="Tahoma"/>
            <family val="2"/>
          </rPr>
          <t>Low
Medium
High
Very High
Urgent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Edouard DARJO</author>
  </authors>
  <commentList>
    <comment ref="C2" authorId="0" shapeId="0" xr:uid="{3E7C99D8-41FC-48F5-957B-206ED458A6E3}">
      <text>
        <r>
          <rPr>
            <b/>
            <sz val="9"/>
            <color indexed="81"/>
            <rFont val="Tahoma"/>
            <family val="2"/>
          </rPr>
          <t>Edouard DARJO:</t>
        </r>
        <r>
          <rPr>
            <sz val="9"/>
            <color indexed="81"/>
            <rFont val="Tahoma"/>
            <family val="2"/>
          </rPr>
          <t xml:space="preserve">
Low
Medium
High
Very high
Critical</t>
        </r>
      </text>
    </comment>
    <comment ref="F2" authorId="0" shapeId="0" xr:uid="{6A45EDD9-8786-4B33-9BD1-B4D4B2AE1AD4}">
      <text>
        <r>
          <rPr>
            <b/>
            <sz val="9"/>
            <color indexed="81"/>
            <rFont val="Tahoma"/>
            <charset val="1"/>
          </rPr>
          <t>Edouard DARJO:</t>
        </r>
        <r>
          <rPr>
            <sz val="9"/>
            <color indexed="81"/>
            <rFont val="Tahoma"/>
            <charset val="1"/>
          </rPr>
          <t xml:space="preserve">
Low
Medium
High
Very High
Urgent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Edouard DARJO</author>
  </authors>
  <commentList>
    <comment ref="B2" authorId="0" shapeId="0" xr:uid="{99E2074B-31B6-491F-8021-512E8D7866FA}">
      <text>
        <r>
          <rPr>
            <b/>
            <sz val="9"/>
            <color indexed="81"/>
            <rFont val="Tahoma"/>
            <family val="2"/>
          </rPr>
          <t>Edouard DARJO:</t>
        </r>
        <r>
          <rPr>
            <sz val="9"/>
            <color indexed="81"/>
            <rFont val="Tahoma"/>
            <family val="2"/>
          </rPr>
          <t xml:space="preserve">
Feature
User Story
Defect</t>
        </r>
      </text>
    </comment>
    <comment ref="C2" authorId="0" shapeId="0" xr:uid="{820C9079-EC66-468A-8021-968F4E498165}">
      <text>
        <r>
          <rPr>
            <b/>
            <sz val="9"/>
            <color indexed="81"/>
            <rFont val="Tahoma"/>
            <family val="2"/>
          </rPr>
          <t>Edouard DARJO:</t>
        </r>
        <r>
          <rPr>
            <sz val="9"/>
            <color indexed="81"/>
            <rFont val="Tahoma"/>
            <family val="2"/>
          </rPr>
          <t xml:space="preserve">
Feature Name
US Name
Defect Name</t>
        </r>
      </text>
    </comment>
    <comment ref="D2" authorId="0" shapeId="0" xr:uid="{DB749D46-22C5-4619-9DC4-95640875AF05}">
      <text>
        <r>
          <rPr>
            <b/>
            <sz val="9"/>
            <color indexed="81"/>
            <rFont val="Tahoma"/>
            <family val="2"/>
          </rPr>
          <t>Edouard DARJO:</t>
        </r>
        <r>
          <rPr>
            <sz val="9"/>
            <color indexed="81"/>
            <rFont val="Tahoma"/>
            <family val="2"/>
          </rPr>
          <t xml:space="preserve">
Not automated
Ready for automation
</t>
        </r>
      </text>
    </comment>
    <comment ref="F2" authorId="0" shapeId="0" xr:uid="{AA17AE83-F601-4048-B7AC-22FE68E8657F}">
      <text>
        <r>
          <rPr>
            <b/>
            <sz val="9"/>
            <color indexed="81"/>
            <rFont val="Tahoma"/>
            <charset val="1"/>
          </rPr>
          <t>Edouard DARJO:</t>
        </r>
        <r>
          <rPr>
            <sz val="9"/>
            <color indexed="81"/>
            <rFont val="Tahoma"/>
            <charset val="1"/>
          </rPr>
          <t xml:space="preserve">
Setup step
Validation step
Call step</t>
        </r>
      </text>
    </comment>
  </commentList>
</comments>
</file>

<file path=xl/sharedStrings.xml><?xml version="1.0" encoding="utf-8"?>
<sst xmlns="http://schemas.openxmlformats.org/spreadsheetml/2006/main" count="895" uniqueCount="362">
  <si>
    <t>System Under Test</t>
  </si>
  <si>
    <t xml:space="preserve">http://automationpractice.com/index.php </t>
  </si>
  <si>
    <t xml:space="preserve">Description </t>
  </si>
  <si>
    <t>PRODUCT BACKLOG</t>
  </si>
  <si>
    <t>Epic</t>
  </si>
  <si>
    <t>Feature</t>
  </si>
  <si>
    <t>US Name</t>
  </si>
  <si>
    <t>Release</t>
  </si>
  <si>
    <t>Sprint</t>
  </si>
  <si>
    <t>Effort Eval</t>
  </si>
  <si>
    <t>Effort Real</t>
  </si>
  <si>
    <t>Effort RàF</t>
  </si>
  <si>
    <t>Create an account</t>
  </si>
  <si>
    <t>Authentication</t>
  </si>
  <si>
    <t>Sign in</t>
  </si>
  <si>
    <t>Sign out</t>
  </si>
  <si>
    <t>My account</t>
  </si>
  <si>
    <t>Order history and details</t>
  </si>
  <si>
    <t>Order history</t>
  </si>
  <si>
    <t>Order details</t>
  </si>
  <si>
    <t>Send a message</t>
  </si>
  <si>
    <t>My Credit slips</t>
  </si>
  <si>
    <t>My adresses</t>
  </si>
  <si>
    <t>Add a new adress</t>
  </si>
  <si>
    <t>Update an adress</t>
  </si>
  <si>
    <t>Delete an adress</t>
  </si>
  <si>
    <t>My personal information</t>
  </si>
  <si>
    <t>My wishlists</t>
  </si>
  <si>
    <t>Add a wishlist</t>
  </si>
  <si>
    <t>Update a wishlist</t>
  </si>
  <si>
    <t>Delete a wishlist</t>
  </si>
  <si>
    <t>Send a wishlist</t>
  </si>
  <si>
    <t>Shopping cart</t>
  </si>
  <si>
    <t>Cart</t>
  </si>
  <si>
    <t>Shopping cart Summary</t>
  </si>
  <si>
    <t>Shopping cart Adress</t>
  </si>
  <si>
    <t>Shopping cart Shipping</t>
  </si>
  <si>
    <t>Payment</t>
  </si>
  <si>
    <t>Order confirmation</t>
  </si>
  <si>
    <t>Catalog</t>
  </si>
  <si>
    <t>Categories</t>
  </si>
  <si>
    <t>Sélectionner une catégorie (Exemple : Women)</t>
  </si>
  <si>
    <t>Filtre</t>
  </si>
  <si>
    <t>Sélectionner un ou plusieurs critères de filtre</t>
  </si>
  <si>
    <t>Sort by</t>
  </si>
  <si>
    <t>Search</t>
  </si>
  <si>
    <t>Recherche de produits par mot-clé</t>
  </si>
  <si>
    <t>View</t>
  </si>
  <si>
    <t>Product information</t>
  </si>
  <si>
    <t>Quick view</t>
  </si>
  <si>
    <t>Product details (via click ou MORE)</t>
  </si>
  <si>
    <t>Sélectionner une quantité d'un produit</t>
  </si>
  <si>
    <t>Sélectionner une taille</t>
  </si>
  <si>
    <t>Sélectionner une couleur</t>
  </si>
  <si>
    <t>Add to cart</t>
  </si>
  <si>
    <t>Add to Wishlist</t>
  </si>
  <si>
    <t>Add to Compare</t>
  </si>
  <si>
    <t>Product comparison</t>
  </si>
  <si>
    <t>Information</t>
  </si>
  <si>
    <t>Delivery</t>
  </si>
  <si>
    <t>Delivery Information</t>
  </si>
  <si>
    <t>Legal Notice</t>
  </si>
  <si>
    <t>Legal Notice Information</t>
  </si>
  <si>
    <t>Terms and conditions of use</t>
  </si>
  <si>
    <t>Terms and conditions of use Information</t>
  </si>
  <si>
    <t>About us</t>
  </si>
  <si>
    <t>About us Information</t>
  </si>
  <si>
    <t>Secure payment</t>
  </si>
  <si>
    <t>Secure payment Information</t>
  </si>
  <si>
    <t>Our stores</t>
  </si>
  <si>
    <t>Our stores Information</t>
  </si>
  <si>
    <t>User Stories</t>
  </si>
  <si>
    <t>US Détail</t>
  </si>
  <si>
    <t>SP</t>
  </si>
  <si>
    <t>Candidat à l'automatisation</t>
  </si>
  <si>
    <t>En tant qu'utilisateur
Je souhaite rechercher un produit par catégorie
Afin de voir la fiche détail du produit</t>
  </si>
  <si>
    <t>Done</t>
  </si>
  <si>
    <t>V1.0</t>
  </si>
  <si>
    <t>C1-Etant donné que je suis sur la page d'accueil
Lorsque je clique sur la catégorie du produit
Alors la liste des produits de la catégorie s'affiche</t>
  </si>
  <si>
    <t>O</t>
  </si>
  <si>
    <t>En tant qu'utilisateur
Je souhaite sélectionner la taille d'un produit sélectionné
Afin de préparer mon choix du produit pour éventuellement l'ajouter au panier</t>
  </si>
  <si>
    <t>En tant qu'utilisateur
Je souhaite choisir la quantité d'un produit sélectionné
Afin de préparer mon choix du produit pour éventuellement l'ajouter au panier</t>
  </si>
  <si>
    <t>En tant qu'utilisateur
Je souhaite sélectionner un produit 
Afin de l'ajouter au panier</t>
  </si>
  <si>
    <t xml:space="preserve">C1-Etant donné que je suis sur la fiche détail du produit
Lorsque je clique sur  le bouton "Add to Cart" 
Alors le produit est ajouté au panier
</t>
  </si>
  <si>
    <t>En tant qu'utilisateur ayant un compte
Je souhaite m'authentifier sur le site
Afin de pouvoir passer et suivre mes commandes</t>
  </si>
  <si>
    <t>N</t>
  </si>
  <si>
    <t xml:space="preserve">En tant qu'utilisateur authentifié sur le site et ayant donné mon agrément sur le mode de livraison
Je souhaite choisir le mode de paiement de ma commande
Afin de régler ma commande selon mon choix </t>
  </si>
  <si>
    <t>Manual Tests</t>
  </si>
  <si>
    <t>Test Name</t>
  </si>
  <si>
    <t>Type Backlog Coverage</t>
  </si>
  <si>
    <t>Backlog coverage</t>
  </si>
  <si>
    <t>Automation status</t>
  </si>
  <si>
    <t>Step</t>
  </si>
  <si>
    <t>Defects</t>
  </si>
  <si>
    <t>Defect Name</t>
  </si>
  <si>
    <t>Severity</t>
  </si>
  <si>
    <t>Site de vente en ligne de vêtements</t>
  </si>
  <si>
    <t>En tant qu'utilisateur authentifié 
Je souhaite me déconnecter du site
Afin que personne ne puisse accéder à mes données</t>
  </si>
  <si>
    <t>Critères Acceptation</t>
  </si>
  <si>
    <t>Exécution</t>
  </si>
  <si>
    <t xml:space="preserve">En tant qu'utilisateur authentifié sur le site
Je souhaite choisir une adresse de livraison et apporter des précisions pour la livraison
Afin de pouvoir être livré à cette adresse </t>
  </si>
  <si>
    <t>Adresses</t>
  </si>
  <si>
    <t>Shipping</t>
  </si>
  <si>
    <t>Synthèse du panier (Cart)</t>
  </si>
  <si>
    <t>C1-Etant donné que je suis sur n'importe quelle page du site 
Lorsque je clique sur la zone "Cart" ou lorsque je clique sur "Proceed to checkout"
Alors le détail de mon panier s'affiche avec la liste et la quantité de produits sélectionnés, le montant total HT des produits, des coûts de livraison (shipping) et le montant total du panier TTC</t>
  </si>
  <si>
    <t>En tant qu'utilisateur
Je souhaite visualiser le contenu de mon panier 
Afin de prendre connaissance du contenu de mon panier  ou le modifier</t>
  </si>
  <si>
    <t>Supprimer un produit du panier</t>
  </si>
  <si>
    <t>En tant qu'utilisateur
Je souhaite créer un compte
Afin de pouvoir passer et suivre mes commandes</t>
  </si>
  <si>
    <t>En tant qu'utilisateur n'ayant pas encore de compte
Je souhaite saisir mes informations personnelles
Afin de m'enregistrer</t>
  </si>
  <si>
    <t xml:space="preserve">C1- Etant donné que je suis sur la page "Your personal information" et que je ne suis pas encore inscrit
Lorsque je saisis au moins tous les champs obligatoires et que je valide mes informations
Alors mon compte est créé, je suis connecté et je peux ensuite me déconnecter à tout moment </t>
  </si>
  <si>
    <t>En tant qu'utilisateur ayant confirmé des commandes
Je souhaite avoir un récapitulatif de toutes mes commandes passées
Afin de consulter l'historique de mes commandes et voir le détail de celles-ci</t>
  </si>
  <si>
    <t>En tant qu'utilisateur ayant procédé au paiement de ma commande
Je souhaite avoir une confirmation de ma commande
Afin de m'assurer que ma commande a été prise en compte</t>
  </si>
  <si>
    <t>C1-Etant donné que je viens de procéder à la confirmation du mode de paiment de ma commande
Lorsque je clique sur "I confirm my order"
Alors un message "Your order on My Store is complete." s'affiche
Et le site donne les informations pour le paiement de ma commande</t>
  </si>
  <si>
    <t>AjoutProduitsDansPanier()</t>
  </si>
  <si>
    <t>CommandesAvecChrome</t>
  </si>
  <si>
    <t>Classe2</t>
  </si>
  <si>
    <t>Méthode2</t>
  </si>
  <si>
    <t>Classe3</t>
  </si>
  <si>
    <t>Méthode3</t>
  </si>
  <si>
    <t>CommandeAvecCreationCompte()</t>
  </si>
  <si>
    <t>AjoutProduits()</t>
  </si>
  <si>
    <t>Classe4</t>
  </si>
  <si>
    <t>Méthode4</t>
  </si>
  <si>
    <t>Page_Accueil</t>
  </si>
  <si>
    <t>AjouterProduiParCategorie(driver, vcategorie)</t>
  </si>
  <si>
    <t>ModifierTaille(driver, vTaille)</t>
  </si>
  <si>
    <t>ModifierQuantiteAvecControle(driver, vQuant)</t>
  </si>
  <si>
    <t>AjouterProduiAuPanier(driver)</t>
  </si>
  <si>
    <t>AjouterProduitParMotcle(driver, vMotCle)</t>
  </si>
  <si>
    <t>SignIn</t>
  </si>
  <si>
    <t>Authentification</t>
  </si>
  <si>
    <t>Page_Sign_in</t>
  </si>
  <si>
    <t>Classe1</t>
  </si>
  <si>
    <t>Méthode1</t>
  </si>
  <si>
    <t>Package1 Campagnes</t>
  </si>
  <si>
    <t>Package2 Tests</t>
  </si>
  <si>
    <t>Pckage3 Modules</t>
  </si>
  <si>
    <t>Package4 Pages_Objets</t>
  </si>
  <si>
    <t>DIRECT&gt;</t>
  </si>
  <si>
    <t>Page_Commune</t>
  </si>
  <si>
    <t>TunelDeCommande</t>
  </si>
  <si>
    <t>CommandeLivraisonParDefautPaiementBank(WebDriver driver)</t>
  </si>
  <si>
    <t>Page_Summary</t>
  </si>
  <si>
    <t xml:space="preserve">Page_Adress </t>
  </si>
  <si>
    <t>Page_Shipping</t>
  </si>
  <si>
    <t>EtapeSippingControleSimlpe(driver)</t>
  </si>
  <si>
    <t>EtapeAdresseControleSimple(driver, "Hello World")</t>
  </si>
  <si>
    <t>EtapeSummaryControleSimple(driver)</t>
  </si>
  <si>
    <t>AccesPanier(driver)</t>
  </si>
  <si>
    <t>SignInCreateAcountWithoutControle(driver, NomfichierExcel, vmail, vpwd)</t>
  </si>
  <si>
    <t>AjouterToutsLesProduits(driver, NomfichierExcel)</t>
  </si>
  <si>
    <t>AjouterArticleAvecModifParMotCle(driver, vMotCleProduit, vTaille, vQuant)</t>
  </si>
  <si>
    <t>AjouterArticleParCategorie(driver, vcategorieProduit, vTaille, vQuant)</t>
  </si>
  <si>
    <t>createAcount(driver, vemail , vgender, vFirstName, vLastName, vPwd, vLigneadresse, vCity, vState, vZipCode, vPhoneNumber)</t>
  </si>
  <si>
    <t>(vide)</t>
  </si>
  <si>
    <t>Total général</t>
  </si>
  <si>
    <t>Étiquettes de lignes</t>
  </si>
  <si>
    <t>Evaluation</t>
  </si>
  <si>
    <t>reste à faire</t>
  </si>
  <si>
    <t>Effort Réel</t>
  </si>
  <si>
    <t>Effort Total</t>
  </si>
  <si>
    <t>Nombre de Effort Total</t>
  </si>
  <si>
    <t>Status</t>
  </si>
  <si>
    <t>US Code</t>
  </si>
  <si>
    <t>Epic Code</t>
  </si>
  <si>
    <t>001</t>
  </si>
  <si>
    <t>002</t>
  </si>
  <si>
    <t>003</t>
  </si>
  <si>
    <t>004</t>
  </si>
  <si>
    <t>005</t>
  </si>
  <si>
    <t>Code Feature</t>
  </si>
  <si>
    <t>01</t>
  </si>
  <si>
    <t>02</t>
  </si>
  <si>
    <t>03</t>
  </si>
  <si>
    <t>04</t>
  </si>
  <si>
    <t>05</t>
  </si>
  <si>
    <t>06</t>
  </si>
  <si>
    <t>07</t>
  </si>
  <si>
    <t>08</t>
  </si>
  <si>
    <t>09</t>
  </si>
  <si>
    <t>10</t>
  </si>
  <si>
    <t>11</t>
  </si>
  <si>
    <t>12</t>
  </si>
  <si>
    <t>13</t>
  </si>
  <si>
    <t>14</t>
  </si>
  <si>
    <t>15</t>
  </si>
  <si>
    <t>16</t>
  </si>
  <si>
    <t>17</t>
  </si>
  <si>
    <t>18</t>
  </si>
  <si>
    <t>19</t>
  </si>
  <si>
    <t>20</t>
  </si>
  <si>
    <t>21</t>
  </si>
  <si>
    <t>22</t>
  </si>
  <si>
    <t>23</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</si>
  <si>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</si>
  <si>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</si>
  <si>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</si>
  <si>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</si>
  <si>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</si>
  <si>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</si>
  <si>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</si>
  <si>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</si>
  <si>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</si>
  <si>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</si>
  <si>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</si>
  <si>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</si>
  <si>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</si>
  <si>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</si>
  <si>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</si>
  <si>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</si>
  <si>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</si>
  <si>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</si>
  <si>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</si>
  <si>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</si>
  <si>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</si>
  <si>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</si>
  <si>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</si>
  <si>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</si>
  <si>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</si>
  <si>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</si>
  <si>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</si>
  <si>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</si>
  <si>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</si>
  <si>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</si>
  <si>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</si>
  <si>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</si>
  <si>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</si>
  <si>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</si>
  <si>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</si>
  <si>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</si>
  <si>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</si>
  <si>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</si>
  <si>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Epic - Libellé</t>
  </si>
  <si>
    <t>Feature  - Libellé</t>
  </si>
  <si>
    <t>US Libellé</t>
  </si>
  <si>
    <t>US name</t>
  </si>
  <si>
    <t>E04-F12-US 023 - Sélectionner une catégorie (Exemple : Women)</t>
  </si>
  <si>
    <t>Page_Payment</t>
  </si>
  <si>
    <t>PaymentByBankWire(driver)</t>
  </si>
  <si>
    <t>SignOut(driver)</t>
  </si>
  <si>
    <t>AjouterUnProduit(driver , NomfichierExcel)</t>
  </si>
  <si>
    <t>SignInWithValideAcount(driver , vmail , vpwd2 )</t>
  </si>
  <si>
    <t>SignInWithValideAccount(driver , vemail , vPwd)</t>
  </si>
  <si>
    <t>CommandeLivraisonParDefautPaiementCheck(driver)</t>
  </si>
  <si>
    <t>PaymentByCheck(driver)</t>
  </si>
  <si>
    <t>Scénario 1.1 : avec création de compte et achat de plusieurs produits</t>
  </si>
  <si>
    <t>Scénario 1.2 : avec login sur le compte et achat d'un seul produit</t>
  </si>
  <si>
    <t>Scénario 1 : commandes avec Chrome</t>
  </si>
  <si>
    <t>Scénario 2 : commandes avec FireFox</t>
  </si>
  <si>
    <t>Idem</t>
  </si>
  <si>
    <t>CreateAcountWithoutControle(driver, StartEmail + vemail, vgender, vFirstName, vLastName, vPwd, vLigneadresse, vCity, vState, vZipCode, vPhoneNumber)</t>
  </si>
  <si>
    <t>Détaillée</t>
  </si>
  <si>
    <t>E04-F17-US 032 - Sélectionner une taille</t>
  </si>
  <si>
    <t>E04-F17-US 031 - Sélectionner une quantité d'un produit</t>
  </si>
  <si>
    <t>E04-F17-US 034 - Add to cart</t>
  </si>
  <si>
    <t>E03-F07-US 016 - Synthèse du panier (Cart)</t>
  </si>
  <si>
    <t>E03-F08-US 017 - Shopping cart Summary</t>
  </si>
  <si>
    <t>E01-F01-US 001 - Create an account</t>
  </si>
  <si>
    <t>E02-F05-US 011 - My personal information</t>
  </si>
  <si>
    <t>E01-F01-US 002 - Sign in</t>
  </si>
  <si>
    <t>E03-F09-US 019 - Shopping cart Adress</t>
  </si>
  <si>
    <t>E03-F10-US 020 - Shopping cart Shipping</t>
  </si>
  <si>
    <t>E03-F11-US 022 - Order confirmation</t>
  </si>
  <si>
    <t>E02-F02-US 004 - Order history</t>
  </si>
  <si>
    <t>E01-F01-US 003 - Sign out</t>
  </si>
  <si>
    <t>Automatisée</t>
  </si>
  <si>
    <t>E04-F15-US 027 - Recherche de produits par mot-clé</t>
  </si>
  <si>
    <t>En tant qu'utilisateur
Je souhaite sélectionner des produits à partir d'un mot-clé
Afin de consulter tous les produits correspondant à mon mon-clé</t>
  </si>
  <si>
    <t>F15 - Search</t>
  </si>
  <si>
    <t>F12 - Categories</t>
  </si>
  <si>
    <t>F17 - Product information</t>
  </si>
  <si>
    <t>F07 - Cart</t>
  </si>
  <si>
    <t>F08 - Shopping cart Summary</t>
  </si>
  <si>
    <t>F01 - Authentication</t>
  </si>
  <si>
    <t>F05 - My personal information</t>
  </si>
  <si>
    <t>F09 - Adresses</t>
  </si>
  <si>
    <t>F10 - Shipping</t>
  </si>
  <si>
    <t>F11 - Payment</t>
  </si>
  <si>
    <t>F02 - Order history and details</t>
  </si>
  <si>
    <t>In Progress</t>
  </si>
  <si>
    <t>C1-Etant donné que je suis connecté sur le site et que je suis sur n'importe quelle page du site
Lorsque je clique sur "Sign out"
Alors le site me déconnecte et affiche la page "Authentication"</t>
  </si>
  <si>
    <t>Manuel / Auto</t>
  </si>
  <si>
    <t>Manuel</t>
  </si>
  <si>
    <t>Nom du site</t>
  </si>
  <si>
    <t>My Store</t>
  </si>
  <si>
    <t>Client</t>
  </si>
  <si>
    <t>Seleniumframework.com</t>
  </si>
  <si>
    <t>Closed</t>
  </si>
  <si>
    <t>Medium</t>
  </si>
  <si>
    <t>High</t>
  </si>
  <si>
    <t>La sélection par couleur n'est pas accessible</t>
  </si>
  <si>
    <t xml:space="preserve">La date sur ORDER HISTORY n'apparaît pas </t>
  </si>
  <si>
    <t>F13 - Filtre</t>
  </si>
  <si>
    <t>Opened</t>
  </si>
  <si>
    <t>Very High</t>
  </si>
  <si>
    <t>Le filtre ne fonctionne pas (attente infinie ou message 508 "Resource Limit Is Reached")</t>
  </si>
  <si>
    <t>Priority</t>
  </si>
  <si>
    <t>Urgent</t>
  </si>
  <si>
    <t>Low</t>
  </si>
  <si>
    <t>Architecture</t>
  </si>
  <si>
    <t>Portabilité</t>
  </si>
  <si>
    <t>Navigateur Chrome</t>
  </si>
  <si>
    <t>044</t>
  </si>
  <si>
    <t>24</t>
  </si>
  <si>
    <t>Navigateur Firefox</t>
  </si>
  <si>
    <t>045</t>
  </si>
  <si>
    <t>C1-Etant donné que je suis sur n'importe quelle page du site
Lorsque je renseigne le mot-clé "Faded" - correspondant à au moins un article - dans le champ de recherche et que je clique sur la loupe
Alors le site affiche tous les articles dont le nom ou la description contient le mot-clé "Faded"
---
C2-Etant donné que je suis sur n'importe quelle page du site
Lorsque je renseigne le mot-clé "pantalon" - ne correspondant à aucun produit - dans le champ de recherche et que je clique sur la loupe
Alors le site affiche le message : No results were found for your search "pantalon"</t>
  </si>
  <si>
    <t xml:space="preserve">C1-Etant donné que je suis sur la fiche détail du produit
Lorsque je sélectionne une taille dans la liste des tailles non grisé (produit disponible dans cette taille)
Alors la valeur sélectionnée de la taille s'affiche dans la fiche détail produit
---
C2-Etant donné que je suis sur la fiche détail du produit
Lorsque qu'une taille dans la liste des tailles est grisée 
Alors je ne dois pouvoir la sélectionner </t>
  </si>
  <si>
    <r>
      <t xml:space="preserve">C1-Etant donné que je suis sur la fiche détail du produit
Lorsque je clique sur le bouton "+" de quantité 
Alors la valeur de la quantité doit être incrémentée de 1 mais ne doit pas être &gt; 5
---
</t>
    </r>
    <r>
      <rPr>
        <sz val="11"/>
        <rFont val="Calibri"/>
        <family val="2"/>
        <scheme val="minor"/>
      </rPr>
      <t xml:space="preserve">C2-Etant donné que je suis sur la fiche détail du produit
Lorsque je clique sur le bouton "-" de quantité 
Alors la valeur de la quantité doit être décrémentée de 1 mais ne doit pas être &lt; 1 </t>
    </r>
    <r>
      <rPr>
        <sz val="11"/>
        <color rgb="FFFF0000"/>
        <rFont val="Calibri"/>
        <family val="2"/>
        <scheme val="minor"/>
      </rPr>
      <t xml:space="preserve">
---
C3-Etant donné que je suis sur la fiche détail du produit
Lorsque je modifie le champ quantité 
Alors la valeur de la quantité doit être prise en compte mais comprise entre 1 et 5 </t>
    </r>
  </si>
  <si>
    <t>C1-Etant donné que je suis sur n'importe quelle page du site 
Lorsque je survole la zone "Cart"
Alors la synthèse de mon panier s'affiche
---
C2-Etant donné que je suis sur n'importe quelle page du site 
Lorsque je survole la zone "Cart" 
Et lorsque je clique sur la croix "Remove this product" d'un produit
Alors le produit sélectionné est supprimé de mon panier</t>
  </si>
  <si>
    <t>C1-Etant donné que je suis déjà inscrit et que je suis déconnecté
Lorsque je clique sur "Sign in"
Et que je renseigne mon email et mon mot de passe
Alors ma connexion aboutit et j'arrive sur la page "My account"
---
C2-Etant donné que je suis déjà inscrit et que je suis déconnecté et que je suis en check-out
Lorsque je renseigne mon email et mon mot de passe
Et que je clique sur le bouton "Sign in"
Alors ma connexion aboutit et je peux poursuivre mon check-out
---
C3- Etant donné que je suis déjà inscrit et que je suis déconnecté
Lorsque je clique sur "Sign in"
Et que je renseigne un email ou un mot de passe invalides
Alors ma connexion n'aboutit pas</t>
  </si>
  <si>
    <r>
      <rPr>
        <sz val="11"/>
        <rFont val="Calibri"/>
        <family val="2"/>
        <scheme val="minor"/>
      </rPr>
      <t xml:space="preserve">C1-Etant donné que je suis sur la page "PLEASE CHOOSE YOUR PAYMENT METHOD"
Lorsque je clique sur "Pay by bank wire" 
Alors le site m'affiche la page "You have chosen to pay by bank wire. " avec un résumé des informations sur ma commande et je peux confirmer ma commande
---
C2-Etant donné que je suis sur la page "PLEASE CHOOSE YOUR PAYMENT METHOD"
Lorsque je clique sur "Pay by check" 
Alors le site m'affiche la page "You have chosen to pay by check. " avec un résumé des informations sur ma commande et je peux confirmer ma commande
</t>
    </r>
    <r>
      <rPr>
        <sz val="11"/>
        <color rgb="FFFF0000"/>
        <rFont val="Calibri"/>
        <family val="2"/>
        <scheme val="minor"/>
      </rPr>
      <t xml:space="preserve">---
C3-Etant donné que je suis sur la page "PLEASE CHOOSE YOUR PAYMENT METHOD"
Lorsque je clique sur "Pay by Visa card" 
Alors le site affiche une page sécurisée pour saisir les informations de ma carte Visa et une fois les informations validées, le site affiche une page  "You have chosen to pay by visa. " avec un résumé des informations sur ma commande et je peux confirmer ma commande
</t>
    </r>
  </si>
  <si>
    <t xml:space="preserve">C1-Etant donné que j'ai effectué une à plusieurs commandes et que je suis sur MY ACCOUNT
Lorsque je clique sur "Order history and details"
Alors la liste de toutes mes commandes s'affiche
Et il est possible de consulter le détail de chaque commande 
---
C2-Etant donné que je viens de payer une commande et que j'ai confirmé ma commande
Lorsque je clique sur "Back to orders"
Alors la liste de toutes mes commandes s'affiche
Et il est possible de consulter le détail de chaque commande </t>
  </si>
  <si>
    <r>
      <rPr>
        <sz val="11"/>
        <rFont val="Calibri"/>
        <family val="2"/>
        <scheme val="minor"/>
      </rPr>
      <t xml:space="preserve">C1-Etant donné que je suis sur la page "Choose a shipping option for this address"
Lorsque je clique sur le radio bouton "My carrier Delivery next day!"
Alors le radio bouton de cette option de livraison est sélectionné et je peux valider les conditions d'utilisation
</t>
    </r>
    <r>
      <rPr>
        <sz val="11"/>
        <color rgb="FFFF0000"/>
        <rFont val="Calibri"/>
        <family val="2"/>
        <scheme val="minor"/>
      </rPr>
      <t xml:space="preserve">---
C2-Etant donné que je suis sur la page "Choose a shipping option for this address"
Lorsque je clique sur le radio bouton "My carrier Delivery Economy 3 days"
Alors le radio bouton de cette option de livraison est sélectionné et je peux valider les conditions d'utilisation
---
</t>
    </r>
    <r>
      <rPr>
        <sz val="11"/>
        <rFont val="Calibri"/>
        <family val="2"/>
        <scheme val="minor"/>
      </rPr>
      <t>C3-Etant donné que je suis sur la page "Choose a shipping option for this address"
Lorsque je clique sur le radio bouton d'une des options de shipping
Et que je clique sur "Proceed to checkout" sans valider les conditions d'utilisation
Alors le message d'erreur "You must agree to the terms of service before continuing"</t>
    </r>
  </si>
  <si>
    <t>Phase</t>
  </si>
  <si>
    <t>Interopérabilité</t>
  </si>
  <si>
    <t>Interface avec gestion des stocks</t>
  </si>
  <si>
    <t>046</t>
  </si>
  <si>
    <t>New</t>
  </si>
  <si>
    <t>User Story</t>
  </si>
  <si>
    <t>Ready for automation</t>
  </si>
  <si>
    <t>Detected in Release</t>
  </si>
  <si>
    <t>Sign in OK depuis bandeau principal</t>
  </si>
  <si>
    <t>Step type</t>
  </si>
  <si>
    <t>Setup step</t>
  </si>
  <si>
    <t>Validation step</t>
  </si>
  <si>
    <t>2. La fenêtre AUTHENTICATION s'affiche avec deux frames : CREATE AN ACCOUNT et ALREADY REGISTERED?</t>
  </si>
  <si>
    <t>4. La fenêtre MY ACCOUNT s'affiche, où je peux appeler les fonctions suivantes :
. ORDER HISTORY AND DETAILS
. MY CREDIT SLIPS
. MY ADRESSES
. MY PERSONAL INFORMATION
. MY WISHLISTS</t>
  </si>
  <si>
    <t>Description</t>
  </si>
  <si>
    <t>Objectif : tester la connexion passante depuis le bouton "Sign In" du bandeau principal dans le cas où l'utilisateur est déjà inscrit.
Prérequis : être déjà inscrit et être déconnecté
Postrequis : fenêtre MY ACCOUNT</t>
  </si>
  <si>
    <t>1. Cliquer sur le bouton "Sign In" du bandeau</t>
  </si>
  <si>
    <t>3. Dans la frame ALREADY REGISTERED?, saisir :
. dans le champ "Email address" la valeur &lt;Email&gt;
. dans le champ "Password" la valeur &lt;Password&gt;
Cliquer sur le bouton "Sign in"</t>
  </si>
  <si>
    <t>5. Dans le bandeau, le bouton "Sign in" est remplacé par "Sign out" et mon login est visible</t>
  </si>
  <si>
    <t>Sprint 1</t>
  </si>
  <si>
    <t>Sprint 2</t>
  </si>
  <si>
    <t>Sprint 4</t>
  </si>
  <si>
    <t>Sprint 3</t>
  </si>
  <si>
    <t>C1-Etant donné que je suis connecté sur le site
Et que je suis en train de procéder au check-out
Lorsque je sélectionne une adresse de livraison 
Et que j'ajoute des commentaires
Alors ces informations sont enregistrées dans l'historique de mes commandes</t>
  </si>
  <si>
    <t>C1-Etant donné que je suis sur la page d'authentification et que mon adresse email n'est pas encore enregistrée
Lorsque je saisis mon adresse email et que je clique sur "Create an account"
Alors la page "Your personal information" s'affiche
Et je peux sasir mes informations personnelles pour m'enregistrer
---
C2-Etant donné que je suis sur la page d'authentification et que mon adresse email est déjà enregistrée
Lorsque je saisis mon adresse email et que je clique sur "Create an account"
Alors le message d'erreur "An account using this email address has already been registered. Please enter a valid password or request a new one" s'affiche</t>
  </si>
  <si>
    <t xml:space="preserve">En tant qu'utilisateur authentifié sur le site
Je souhaite choisir le mode de livraison "My carrier Delivery next day" ou "My carrier Delivery Economy 3 days" et exprimer mon agrément pour le choix
Afin que ma livraison soit livrée selon mon choix </t>
  </si>
  <si>
    <t>En tant qu'utilisateur
Je souhaite avoir une synthèse de mon Panier
Afin de visualiser et mettre à jour mon panier ou procéder au check-out</t>
  </si>
  <si>
    <t>E03-F11-US 021 - Payment methods (bank wire - check - visa)</t>
  </si>
  <si>
    <t>Payment methods (bank wire - check - visa)</t>
  </si>
  <si>
    <t>Sélectionner une sous-catégorie (Exemple : Top - Dresses)</t>
  </si>
  <si>
    <t>Trier l'affichage des articles (par prix - par nom…)</t>
  </si>
  <si>
    <t>Type d'affichage des produits (grid - list)</t>
  </si>
  <si>
    <t xml:space="preserve">Creation d'un compte </t>
  </si>
  <si>
    <t>E01-F01-US 001 -En tant qu'utilisateur
Je souhaite créer un compte
Afin de pouvoir passer et suivre mes commandes</t>
  </si>
  <si>
    <t>Objectif : 
---
C2-tester l'authentification avec une adresse email  email est déjà enregistrée
C1- tester l'authentification avec une adresse email n'est pas encore enregistrée</t>
  </si>
  <si>
    <t xml:space="preserve">1. Cliquer sur Sign in </t>
  </si>
  <si>
    <t xml:space="preserve">2. L'ecran Create an account s'affiche </t>
  </si>
  <si>
    <t>3. Dans la frame CREATE AN ACCOUNT 
Saisir une adresse mail existant</t>
  </si>
  <si>
    <t>4. Dans la frame CREATE AN ACCOUNT 
Saisir une une nouvelle adresse mail</t>
  </si>
  <si>
    <t xml:space="preserve">5. saisir un mdp et enregistrer </t>
  </si>
  <si>
    <t>Verification step</t>
  </si>
  <si>
    <t xml:space="preserve">6. Saisir les données client </t>
  </si>
  <si>
    <t>Visualiser la synthèse du panier (Cart)</t>
  </si>
  <si>
    <t>E03-F07-US 016 - En tant qu'utilisateur
Je souhaite avoir une synthèse de mon Panier
Afin de visualiser et mettre à jour mon panier ou procéder au check-out</t>
  </si>
  <si>
    <t>Objectif : 
---
C1- tester  lorsque je consulte la zone "Cart"
Alors la synthèse de mon panier s'affiche
---
C2-
tester lorsque je survole la zone "Cart" 
Et lorsque je clique sur la croix "Remove this product" d'un produit
Alors le produit sélectionné est supprimé de mon panier</t>
  </si>
  <si>
    <t xml:space="preserve">1. Rajouter 2 ou 3 produits dans le panier </t>
  </si>
  <si>
    <t>2. Je mets le curseur sur la rubrique "Cart"</t>
  </si>
  <si>
    <t>3. Choisir un produit puis cliquer sur la croix “remove this product from my cart”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</si>
</sst>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name val="Calibri"/>
      <family val="2"/>
      <scheme val="minor"/>
    </font>
    <font>
      <sz val="9"/>
      <color indexed="81"/>
      <name val="Tahoma"/>
      <family val="2"/>
    </font>
    <font>
      <b/>
      <sz val="9"/>
      <color indexed="81"/>
      <name val="Tahoma"/>
      <family val="2"/>
    </font>
    <font>
      <u/>
      <sz val="11"/>
      <color theme="10"/>
      <name val="Calibri"/>
      <family val="2"/>
      <scheme val="minor"/>
    </font>
    <font>
      <sz val="11"/>
      <color rgb="FFFF0000"/>
      <name val="Calibri"/>
      <family val="2"/>
      <scheme val="minor"/>
    </font>
    <font>
      <sz val="8"/>
      <name val="Calibri"/>
      <family val="2"/>
      <scheme val="minor"/>
    </font>
    <font>
      <sz val="11"/>
      <color theme="0"/>
      <name val="Calibri"/>
      <family val="2"/>
      <scheme val="minor"/>
    </font>
    <font>
      <sz val="9"/>
      <color indexed="81"/>
      <name val="Tahoma"/>
      <charset val="1"/>
    </font>
    <font>
      <b/>
      <sz val="9"/>
      <color indexed="81"/>
      <name val="Tahoma"/>
      <charset val="1"/>
    </font>
  </fonts>
  <fills count="7">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5"/>
        <bgColor indexed="64"/>
      </patternFill>
    </fill>
  </fills>
  <borders count="9">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theme="7" tint="0.39997558519241921"/>
      </left>
      <right/>
      <top style="thin">
        <color theme="7" tint="0.39997558519241921"/>
      </top>
      <bottom style="thin">
        <color theme="7" tint="0.39997558519241921"/>
      </bottom>
      <diagonal/>
    </border>
    <border>
      <left/>
      <right/>
      <top style="thin">
        <color theme="7" tint="0.39997558519241921"/>
      </top>
      <bottom style="thin">
        <color theme="7" tint="0.39997558519241921"/>
      </bottom>
      <diagonal/>
    </border>
  </borders>
  <cellStyleXfs count="3">
    <xf numFmtId="0" fontId="0" fillId="0" borderId="0"/>
    <xf numFmtId="0" fontId="5" fillId="0" borderId="0" applyNumberFormat="0" applyFill="0" applyBorder="0" applyAlignment="0" applyProtection="0"/>
    <xf numFmtId="0" fontId="5" fillId="0" borderId="0" applyNumberFormat="0" applyFill="0" applyBorder="0" applyAlignment="0" applyProtection="0"/>
  </cellStyleXfs>
  <cellXfs count="42">
    <xf numFmtId="0" fontId="0" fillId="0" borderId="0" xfId="0"/>
    <xf numFmtId="0" fontId="0" fillId="0" borderId="0" xfId="0" applyAlignment="1">
      <alignment horizontal="left" vertical="top"/>
    </xf>
    <xf numFmtId="0" fontId="0" fillId="0" borderId="0" xfId="0" applyAlignment="1">
      <alignment horizontal="center" vertical="center"/>
    </xf>
    <xf numFmtId="0" fontId="1" fillId="0" borderId="0" xfId="0" applyFont="1"/>
    <xf numFmtId="1" fontId="0" fillId="0" borderId="0" xfId="0" applyNumberFormat="1" applyAlignment="1">
      <alignment horizontal="center" vertical="center"/>
    </xf>
    <xf numFmtId="0" fontId="0" fillId="0" borderId="0" xfId="0" applyAlignment="1">
      <alignment horizontal="left"/>
    </xf>
    <xf numFmtId="0" fontId="0" fillId="0" borderId="0" xfId="0" applyAlignment="1">
      <alignment horizontal="left" vertical="top" wrapText="1"/>
    </xf>
    <xf numFmtId="0" fontId="0" fillId="0" borderId="0" xfId="0" applyAlignment="1">
      <alignment wrapText="1"/>
    </xf>
    <xf numFmtId="0" fontId="0" fillId="0" borderId="0" xfId="0" applyAlignment="1">
      <alignment horizontal="center"/>
    </xf>
    <xf numFmtId="0" fontId="0" fillId="0" borderId="0" xfId="0" applyAlignment="1">
      <alignment horizontal="center" vertical="top" wrapText="1"/>
    </xf>
    <xf numFmtId="0" fontId="2" fillId="0" borderId="0" xfId="0" applyFont="1" applyAlignment="1">
      <alignment horizontal="left" vertical="center" wrapText="1"/>
    </xf>
    <xf numFmtId="0" fontId="0" fillId="0" borderId="0" xfId="0" applyNumberFormat="1" applyAlignment="1">
      <alignment horizontal="center" vertical="center"/>
    </xf>
    <xf numFmtId="0" fontId="6" fillId="0" borderId="0" xfId="0" applyFont="1" applyAlignment="1">
      <alignment horizontal="left" vertical="top" wrapText="1"/>
    </xf>
    <xf numFmtId="0" fontId="0" fillId="0" borderId="0" xfId="0" applyNumberFormat="1"/>
    <xf numFmtId="0" fontId="0" fillId="0" borderId="0" xfId="0" pivotButton="1"/>
    <xf numFmtId="0" fontId="0" fillId="0" borderId="0" xfId="0" applyNumberFormat="1" applyAlignment="1">
      <alignment horizontal="left" vertical="top"/>
    </xf>
    <xf numFmtId="0" fontId="0" fillId="0" borderId="0" xfId="0" quotePrefix="1" applyAlignment="1">
      <alignment horizontal="left" vertical="top"/>
    </xf>
    <xf numFmtId="0" fontId="1" fillId="5" borderId="1" xfId="0" applyFont="1" applyFill="1" applyBorder="1" applyAlignment="1">
      <alignment horizontal="left" vertical="top"/>
    </xf>
    <xf numFmtId="0" fontId="0" fillId="5" borderId="2" xfId="0" applyFill="1" applyBorder="1" applyAlignment="1">
      <alignment horizontal="left" vertical="top" wrapText="1"/>
    </xf>
    <xf numFmtId="0" fontId="1" fillId="4" borderId="3" xfId="0" applyFont="1" applyFill="1" applyBorder="1" applyAlignment="1">
      <alignment horizontal="left" vertical="top" wrapText="1"/>
    </xf>
    <xf numFmtId="0" fontId="1" fillId="4" borderId="4" xfId="0" applyFont="1" applyFill="1" applyBorder="1" applyAlignment="1">
      <alignment horizontal="left" vertical="top" wrapText="1"/>
    </xf>
    <xf numFmtId="0" fontId="8" fillId="3" borderId="3" xfId="0" applyFont="1" applyFill="1" applyBorder="1" applyAlignment="1">
      <alignment horizontal="left" vertical="top"/>
    </xf>
    <xf numFmtId="0" fontId="0" fillId="3" borderId="4" xfId="0" applyFill="1"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2" borderId="3" xfId="0" applyFill="1" applyBorder="1" applyAlignment="1">
      <alignment horizontal="left" vertical="top"/>
    </xf>
    <xf numFmtId="0" fontId="0" fillId="2" borderId="4" xfId="0" applyFill="1"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3" borderId="3" xfId="0" applyFill="1" applyBorder="1" applyAlignment="1">
      <alignment horizontal="left" vertical="top" wrapText="1"/>
    </xf>
    <xf numFmtId="0" fontId="0" fillId="2" borderId="3" xfId="0" applyFill="1" applyBorder="1" applyAlignment="1">
      <alignment horizontal="left" vertical="top" wrapText="1"/>
    </xf>
    <xf numFmtId="0" fontId="0" fillId="0" borderId="0" xfId="0" applyAlignment="1">
      <alignment horizontal="center" vertical="center" wrapText="1"/>
    </xf>
    <xf numFmtId="0" fontId="5" fillId="0" borderId="0" xfId="2" applyAlignment="1">
      <alignment horizontal="center" vertical="center"/>
    </xf>
    <xf numFmtId="0" fontId="0" fillId="0" borderId="0" xfId="0" applyAlignment="1">
      <alignment horizontal="left" vertical="center"/>
    </xf>
    <xf numFmtId="1" fontId="0" fillId="0" borderId="0" xfId="0" applyNumberFormat="1" applyAlignment="1">
      <alignment horizontal="center" vertical="top" wrapText="1"/>
    </xf>
    <xf numFmtId="0" fontId="0" fillId="0" borderId="0" xfId="0" applyAlignment="1">
      <alignment horizontal="left" vertical="center" wrapText="1"/>
    </xf>
    <xf numFmtId="0" fontId="0" fillId="6" borderId="0" xfId="0" applyFill="1" applyAlignment="1">
      <alignment horizontal="left" vertical="top" wrapText="1"/>
    </xf>
    <xf numFmtId="1" fontId="0" fillId="6" borderId="0" xfId="0" applyNumberFormat="1" applyFill="1" applyAlignment="1">
      <alignment horizontal="left" vertical="top" wrapText="1"/>
    </xf>
    <xf numFmtId="0" fontId="0" fillId="6" borderId="0" xfId="0" applyFill="1" applyAlignment="1">
      <alignment horizontal="center" vertical="top" wrapText="1"/>
    </xf>
    <xf numFmtId="1" fontId="0" fillId="0" borderId="0" xfId="0" applyNumberFormat="1" applyAlignment="1">
      <alignment horizontal="left" vertical="center" wrapText="1"/>
    </xf>
    <xf numFmtId="0" fontId="0" fillId="0" borderId="7" xfId="0" applyFont="1" applyBorder="1" applyAlignment="1">
      <alignment horizontal="left" vertical="top" wrapText="1"/>
    </xf>
    <xf numFmtId="0" fontId="0" fillId="0" borderId="8" xfId="0" applyFont="1" applyBorder="1" applyAlignment="1">
      <alignment horizontal="left" vertical="top" wrapText="1"/>
    </xf>
  </cellXfs>
  <cellStyles count="3">
    <cellStyle name="Hyperlink" xfId="1" xr:uid="{00000000-000B-0000-0000-000008000000}"/>
    <cellStyle name="Lien hypertexte" xfId="2" builtinId="8"/>
    <cellStyle name="Normal" xfId="0" builtinId="0"/>
  </cellStyles>
  <dxfs count="54">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0" indent="0" justifyLastLine="0" shrinkToFit="0" readingOrder="0"/>
    </dxf>
    <dxf>
      <alignment horizontal="left"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 formatCode="0"/>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top"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an-Michel TEISSIER" refreshedDate="44238.710815509257" createdVersion="6" refreshedVersion="6" minRefreshableVersion="3" recordCount="44" xr:uid="{5CDD0885-2C6E-420A-9189-D193866FF34B}">
  <cacheSource type="worksheet">
    <worksheetSource name="Tableau1"/>
  </cacheSource>
  <cacheFields count="10">
    <cacheField name="Epic" numFmtId="0">
      <sharedItems containsBlank="1"/>
    </cacheField>
    <cacheField name="Feature" numFmtId="0">
      <sharedItems containsBlank="1"/>
    </cacheField>
    <cacheField name="US Name" numFmtId="0">
      <sharedItems containsBlank="1"/>
    </cacheField>
    <cacheField name="Rank" numFmtId="1">
      <sharedItems containsNonDate="0" containsString="0" containsBlank="1"/>
    </cacheField>
    <cacheField name="Release" numFmtId="0">
      <sharedItems containsBlank="1"/>
    </cacheField>
    <cacheField name="Sprint" numFmtId="0">
      <sharedItems containsString="0" containsBlank="1" containsNumber="1" containsInteger="1" minValue="1" maxValue="4" count="5">
        <n v="1"/>
        <n v="3"/>
        <n v="2"/>
        <n v="4"/>
        <m/>
      </sharedItems>
    </cacheField>
    <cacheField name="Effort Eval" numFmtId="0">
      <sharedItems containsString="0" containsBlank="1" containsNumber="1" containsInteger="1" minValue="1" maxValue="4"/>
    </cacheField>
    <cacheField name="Effort Real" numFmtId="0">
      <sharedItems containsString="0" containsBlank="1" containsNumber="1" containsInteger="1" minValue="2" maxValue="5"/>
    </cacheField>
    <cacheField name="Effort RàF" numFmtId="0">
      <sharedItems containsSemiMixedTypes="0" containsString="0" containsNumber="1" containsInteger="1" minValue="0" maxValue="3"/>
    </cacheField>
    <cacheField name="Effort Total"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
  <r>
    <s v="Authentication"/>
    <s v="Authentication"/>
    <s v="Create an account"/>
    <m/>
    <s v="V1.0"/>
    <x v="0"/>
    <n v="1"/>
    <n v="2"/>
    <n v="0"/>
    <m/>
  </r>
  <r>
    <s v="Authentication"/>
    <s v="Authentication"/>
    <s v="Sign in"/>
    <m/>
    <s v="V1.0"/>
    <x v="0"/>
    <n v="3"/>
    <n v="5"/>
    <n v="0"/>
    <m/>
  </r>
  <r>
    <s v="Authentication"/>
    <s v="Authentication"/>
    <s v="Sign out"/>
    <m/>
    <s v="V1.0"/>
    <x v="0"/>
    <n v="4"/>
    <n v="4"/>
    <n v="0"/>
    <m/>
  </r>
  <r>
    <s v="My account"/>
    <s v="Order history and details"/>
    <s v="Order history"/>
    <m/>
    <s v="V1.0"/>
    <x v="0"/>
    <n v="3"/>
    <n v="3"/>
    <n v="0"/>
    <m/>
  </r>
  <r>
    <s v="My account"/>
    <s v="Order history and details"/>
    <s v="Order details"/>
    <m/>
    <m/>
    <x v="1"/>
    <n v="3"/>
    <m/>
    <n v="3"/>
    <m/>
  </r>
  <r>
    <s v="My account"/>
    <s v="Order history and details"/>
    <s v="Send a message"/>
    <m/>
    <m/>
    <x v="1"/>
    <n v="2"/>
    <m/>
    <n v="2"/>
    <m/>
  </r>
  <r>
    <s v="My account"/>
    <s v="My Credit slips"/>
    <s v="My Credit slips"/>
    <m/>
    <m/>
    <x v="1"/>
    <n v="2"/>
    <m/>
    <n v="2"/>
    <m/>
  </r>
  <r>
    <s v="My account"/>
    <s v="My adresses"/>
    <s v="Add a new adress"/>
    <m/>
    <m/>
    <x v="1"/>
    <n v="2"/>
    <m/>
    <n v="2"/>
    <m/>
  </r>
  <r>
    <s v="My account"/>
    <s v="My adresses"/>
    <s v="Update an adress"/>
    <m/>
    <m/>
    <x v="1"/>
    <n v="2"/>
    <m/>
    <n v="2"/>
    <m/>
  </r>
  <r>
    <s v="My account"/>
    <s v="My adresses"/>
    <s v="Delete an adress"/>
    <m/>
    <m/>
    <x v="1"/>
    <n v="2"/>
    <m/>
    <n v="2"/>
    <m/>
  </r>
  <r>
    <s v="My account"/>
    <s v="My personal information"/>
    <s v="My personal information"/>
    <m/>
    <s v="V1.0"/>
    <x v="0"/>
    <n v="2"/>
    <m/>
    <n v="2"/>
    <m/>
  </r>
  <r>
    <s v="My account"/>
    <s v="My wishlists"/>
    <s v="Add a wishlist"/>
    <m/>
    <m/>
    <x v="1"/>
    <n v="2"/>
    <m/>
    <n v="2"/>
    <m/>
  </r>
  <r>
    <s v="My account"/>
    <s v="My wishlists"/>
    <s v="Update a wishlist"/>
    <m/>
    <m/>
    <x v="1"/>
    <n v="2"/>
    <m/>
    <n v="2"/>
    <m/>
  </r>
  <r>
    <s v="My account"/>
    <s v="My wishlists"/>
    <s v="Delete a wishlist"/>
    <m/>
    <m/>
    <x v="1"/>
    <n v="2"/>
    <m/>
    <n v="2"/>
    <m/>
  </r>
  <r>
    <s v="My account"/>
    <s v="My wishlists"/>
    <s v="Send a wishlist"/>
    <m/>
    <m/>
    <x v="1"/>
    <n v="2"/>
    <m/>
    <n v="2"/>
    <m/>
  </r>
  <r>
    <s v="Shopping cart"/>
    <s v="Cart"/>
    <s v="Synthèse du panier (Cart)"/>
    <m/>
    <m/>
    <x v="0"/>
    <m/>
    <m/>
    <n v="0"/>
    <m/>
  </r>
  <r>
    <s v="Shopping cart"/>
    <s v="Shopping cart Summary"/>
    <s v="Shopping cart Summary"/>
    <m/>
    <s v="V1.0"/>
    <x v="0"/>
    <m/>
    <m/>
    <n v="0"/>
    <m/>
  </r>
  <r>
    <s v="Shopping cart"/>
    <s v="Shopping cart Summary"/>
    <s v="Supprimer un produit du panier"/>
    <m/>
    <m/>
    <x v="0"/>
    <m/>
    <m/>
    <n v="0"/>
    <m/>
  </r>
  <r>
    <s v="Shopping cart"/>
    <s v="Adresses"/>
    <s v="Shopping cart Adress"/>
    <m/>
    <s v="V1.0"/>
    <x v="0"/>
    <m/>
    <m/>
    <n v="0"/>
    <m/>
  </r>
  <r>
    <s v="Shopping cart"/>
    <s v="Shipping"/>
    <s v="Shopping cart Shipping"/>
    <m/>
    <s v="V1.0"/>
    <x v="2"/>
    <m/>
    <m/>
    <n v="0"/>
    <m/>
  </r>
  <r>
    <s v="Shopping cart"/>
    <s v="Payment"/>
    <s v="Payment methods (bank wire, check, visa)"/>
    <m/>
    <s v="V1.0"/>
    <x v="2"/>
    <m/>
    <m/>
    <n v="0"/>
    <m/>
  </r>
  <r>
    <s v="Shopping cart"/>
    <s v="Payment"/>
    <s v="Order confirmation"/>
    <m/>
    <s v="V1.0"/>
    <x v="0"/>
    <m/>
    <m/>
    <n v="0"/>
    <m/>
  </r>
  <r>
    <s v="Catalog"/>
    <s v="Categories"/>
    <s v="Sélectionner une catégorie (Exemple : Women)"/>
    <m/>
    <s v="V1.0"/>
    <x v="0"/>
    <m/>
    <m/>
    <n v="0"/>
    <m/>
  </r>
  <r>
    <s v="Catalog"/>
    <s v="Categories"/>
    <s v="Sélectionner une sous-catégorie (Exemple : Top, Dresses)"/>
    <m/>
    <m/>
    <x v="0"/>
    <m/>
    <m/>
    <n v="0"/>
    <m/>
  </r>
  <r>
    <s v="Catalog"/>
    <s v="Filtre"/>
    <s v="Sélectionner un ou plusieurs critères de filtre"/>
    <m/>
    <m/>
    <x v="0"/>
    <m/>
    <m/>
    <n v="0"/>
    <m/>
  </r>
  <r>
    <s v="Catalog"/>
    <s v="Sort by"/>
    <s v="Trier l'affichage des articles (par prix, par nom…)"/>
    <m/>
    <m/>
    <x v="1"/>
    <m/>
    <m/>
    <n v="0"/>
    <m/>
  </r>
  <r>
    <s v="Catalog"/>
    <s v="Search"/>
    <s v="Recherche de produits par mot-clé"/>
    <m/>
    <s v="V1.0"/>
    <x v="0"/>
    <m/>
    <m/>
    <n v="0"/>
    <m/>
  </r>
  <r>
    <s v="Catalog"/>
    <s v="View"/>
    <s v="Type d'affichage des produits (grid, list)"/>
    <m/>
    <m/>
    <x v="1"/>
    <m/>
    <m/>
    <n v="0"/>
    <m/>
  </r>
  <r>
    <s v="Catalog"/>
    <s v="Product information"/>
    <s v="Quick view"/>
    <m/>
    <m/>
    <x v="1"/>
    <m/>
    <m/>
    <n v="0"/>
    <m/>
  </r>
  <r>
    <s v="Catalog"/>
    <s v="Product information"/>
    <s v="Product details (via click ou MORE)"/>
    <m/>
    <s v="V1.0"/>
    <x v="0"/>
    <m/>
    <m/>
    <n v="0"/>
    <m/>
  </r>
  <r>
    <s v="Catalog"/>
    <s v="Product information"/>
    <s v="Sélectionner une quantité d'un produit"/>
    <m/>
    <s v="V1.0"/>
    <x v="2"/>
    <m/>
    <m/>
    <n v="0"/>
    <m/>
  </r>
  <r>
    <s v="Catalog"/>
    <s v="Product information"/>
    <s v="Sélectionner une taille"/>
    <m/>
    <s v="V1.0"/>
    <x v="0"/>
    <m/>
    <m/>
    <n v="0"/>
    <m/>
  </r>
  <r>
    <s v="Catalog"/>
    <s v="Product information"/>
    <s v="Sélectionner une couleur"/>
    <m/>
    <m/>
    <x v="1"/>
    <m/>
    <m/>
    <n v="0"/>
    <m/>
  </r>
  <r>
    <s v="Catalog"/>
    <s v="Product information"/>
    <s v="Add to cart"/>
    <m/>
    <s v="V1.0"/>
    <x v="0"/>
    <m/>
    <m/>
    <n v="0"/>
    <m/>
  </r>
  <r>
    <s v="Catalog"/>
    <s v="Product information"/>
    <s v="Add to Wishlist"/>
    <m/>
    <m/>
    <x v="1"/>
    <m/>
    <m/>
    <n v="0"/>
    <m/>
  </r>
  <r>
    <s v="Catalog"/>
    <s v="Product information"/>
    <s v="Add to Compare"/>
    <m/>
    <m/>
    <x v="1"/>
    <m/>
    <m/>
    <n v="0"/>
    <m/>
  </r>
  <r>
    <s v="Catalog"/>
    <s v="Product information"/>
    <s v="Product comparison"/>
    <m/>
    <m/>
    <x v="1"/>
    <m/>
    <m/>
    <n v="0"/>
    <m/>
  </r>
  <r>
    <s v="Information"/>
    <s v="Delivery"/>
    <s v="Delivery Information"/>
    <m/>
    <m/>
    <x v="3"/>
    <m/>
    <m/>
    <n v="0"/>
    <m/>
  </r>
  <r>
    <s v="Information"/>
    <s v="Legal Notice"/>
    <s v="Legal Notice Information"/>
    <m/>
    <m/>
    <x v="3"/>
    <m/>
    <m/>
    <n v="0"/>
    <m/>
  </r>
  <r>
    <s v="Information"/>
    <s v="Terms and conditions of use"/>
    <s v="Terms and conditions of use Information"/>
    <m/>
    <m/>
    <x v="3"/>
    <m/>
    <m/>
    <n v="0"/>
    <m/>
  </r>
  <r>
    <s v="Information"/>
    <s v="About us"/>
    <s v="About us Information"/>
    <m/>
    <m/>
    <x v="3"/>
    <m/>
    <m/>
    <n v="0"/>
    <m/>
  </r>
  <r>
    <s v="Information"/>
    <s v="Secure payment"/>
    <s v="Secure payment Information"/>
    <m/>
    <m/>
    <x v="3"/>
    <m/>
    <m/>
    <n v="0"/>
    <m/>
  </r>
  <r>
    <s v="Information"/>
    <s v="Our stores"/>
    <s v="Our stores Information"/>
    <m/>
    <m/>
    <x v="3"/>
    <m/>
    <m/>
    <n v="0"/>
    <m/>
  </r>
  <r>
    <m/>
    <m/>
    <m/>
    <m/>
    <m/>
    <x v="4"/>
    <m/>
    <m/>
    <n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4575D8-1D92-4871-A41B-8E36D97A4961}" name="Tableau croisé dynamique1" cacheId="1"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1:E7" firstHeaderRow="0" firstDataRow="1" firstDataCol="1"/>
  <pivotFields count="10">
    <pivotField showAll="0"/>
    <pivotField showAll="0"/>
    <pivotField showAll="0"/>
    <pivotField showAll="0"/>
    <pivotField showAll="0"/>
    <pivotField axis="axisRow" showAll="0">
      <items count="6">
        <item x="0"/>
        <item x="2"/>
        <item x="1"/>
        <item x="3"/>
        <item x="4"/>
        <item t="default"/>
      </items>
    </pivotField>
    <pivotField dataField="1" showAll="0"/>
    <pivotField dataField="1" showAll="0"/>
    <pivotField dataField="1" showAll="0"/>
    <pivotField dataField="1" showAll="0"/>
  </pivotFields>
  <rowFields count="1">
    <field x="5"/>
  </rowFields>
  <rowItems count="6">
    <i>
      <x/>
    </i>
    <i>
      <x v="1"/>
    </i>
    <i>
      <x v="2"/>
    </i>
    <i>
      <x v="3"/>
    </i>
    <i>
      <x v="4"/>
    </i>
    <i t="grand">
      <x/>
    </i>
  </rowItems>
  <colFields count="1">
    <field x="-2"/>
  </colFields>
  <colItems count="4">
    <i>
      <x/>
    </i>
    <i i="1">
      <x v="1"/>
    </i>
    <i i="2">
      <x v="2"/>
    </i>
    <i i="3">
      <x v="3"/>
    </i>
  </colItems>
  <dataFields count="4">
    <dataField name="Evaluation" fld="6" baseField="5" baseItem="0"/>
    <dataField name="reste à faire" fld="8" baseField="5" baseItem="0"/>
    <dataField name="Effort Réel" fld="7" baseField="5" baseItem="0"/>
    <dataField name="Nombre de Effort Total"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A52F70-3EB3-476F-9F5F-4A7A4032C6E6}" name="Tableau1" displayName="Tableau1" ref="A2:T49" totalsRowShown="0" headerRowDxfId="53" dataDxfId="52">
  <autoFilter ref="A2:T49" xr:uid="{38C4337F-32C1-449B-B696-8EA196836BF2}"/>
  <tableColumns count="20">
    <tableColumn id="1" xr3:uid="{59617510-3EFE-4686-842A-C1675F2E59A3}" name="Epic - Libellé" dataDxfId="51"/>
    <tableColumn id="14" xr3:uid="{5386E035-A02C-4EF5-8EE1-092548166511}" name="Epic Code" dataDxfId="50"/>
    <tableColumn id="16" xr3:uid="{25594959-BD29-4D57-B4E6-442246FB3632}" name="Epic" dataDxfId="49">
      <calculatedColumnFormula>"E"&amp;Tableau1[[#This Row],[Epic Code]] &amp; " - " &amp; Tableau1[[#This Row],[Epic - Libellé]]</calculatedColumnFormula>
    </tableColumn>
    <tableColumn id="5" xr3:uid="{828D10EF-4304-4FA1-99E5-800F7872C7DE}" name="Feature  - Libellé" dataDxfId="48"/>
    <tableColumn id="15" xr3:uid="{3AF1D7AE-8AD6-4D00-8666-F7DAABEB6438}" name="Code Feature" dataDxfId="47"/>
    <tableColumn id="17" xr3:uid="{1128C43F-F297-469C-8A11-C4F5B104A8E3}" name="Feature" dataDxfId="46">
      <calculatedColumnFormula>"F"&amp;Tableau1[[#This Row],[Code Feature]] &amp; " - " &amp; Tableau1[[#This Row],[Feature  - Libellé]]</calculatedColumnFormula>
    </tableColumn>
    <tableColumn id="2" xr3:uid="{3C4CF670-A265-4559-AB38-5EE46030A494}" name="US Libellé" dataDxfId="45"/>
    <tableColumn id="12" xr3:uid="{617C3926-6F6A-4F97-B71F-C6762FA7BDFB}" name="US Code" dataDxfId="44"/>
    <tableColumn id="13" xr3:uid="{114747B3-5852-4EA3-8F12-B07AFB831459}" name="US name" dataDxfId="43">
      <calculatedColumnFormula>"E"&amp;Tableau1[[#This Row],[Epic Code]]&amp;"-F"&amp;Tableau1[[#This Row],[Code Feature]]&amp;"-US " &amp; Tableau1[[#This Row],[US Code]] &amp; " - " &amp;Tableau1[[#This Row],[US Libellé]]</calculatedColumnFormula>
    </tableColumn>
    <tableColumn id="11" xr3:uid="{C10D79B2-CD5A-489E-B89D-3307647DD30F}" name="Phase" dataDxfId="42"/>
    <tableColumn id="20" xr3:uid="{7BEB1798-993A-4B00-B999-804A7C89EB96}" name="Priority" dataDxfId="41"/>
    <tableColumn id="6" xr3:uid="{1A962CDC-8BAF-4DFE-AFA7-4B55C38F6393}" name="SP" dataDxfId="40"/>
    <tableColumn id="3" xr3:uid="{EE3B8EF5-82E4-4472-8444-A6D3811DF663}" name="Release" dataDxfId="39"/>
    <tableColumn id="4" xr3:uid="{64E34C9B-CA63-4E90-83E4-5BEA508D975B}" name="Sprint" dataDxfId="38"/>
    <tableColumn id="7" xr3:uid="{9E7484C7-F558-48AC-9D64-E415F334BC6E}" name="Effort Eval" dataDxfId="37"/>
    <tableColumn id="8" xr3:uid="{EBF9C400-EB4A-4CCE-9DDE-6C44B69F9903}" name="Effort Real" dataDxfId="36"/>
    <tableColumn id="9" xr3:uid="{4AD962EA-F284-4A90-8C89-BD17A7C2BF92}" name="Effort RàF" dataDxfId="35">
      <calculatedColumnFormula>Tableau1[[#This Row],[Effort Eval]]-Tableau1[[#This Row],[Effort Real]]</calculatedColumnFormula>
    </tableColumn>
    <tableColumn id="10" xr3:uid="{D0355FBD-956F-4616-B1BF-09F28FF1AB21}" name="Effort Total" dataDxfId="34"/>
    <tableColumn id="18" xr3:uid="{F791CFDF-3AE7-4557-AE76-10A18DE71B80}" name="Détaillée" dataDxfId="33"/>
    <tableColumn id="19" xr3:uid="{FA6A0278-9681-4820-B320-47ECC75B6BFA}" name="Automatisée" dataDxfId="32"/>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5460AE9-1BB5-45A2-8D8E-394352697A79}" name="Tableau2" displayName="Tableau2" ref="A2:K19" totalsRowShown="0" headerRowDxfId="31" dataDxfId="30">
  <autoFilter ref="A2:K19" xr:uid="{8F7266BE-D76E-4ED0-8280-FBAED6F175F3}"/>
  <sortState xmlns:xlrd2="http://schemas.microsoft.com/office/spreadsheetml/2017/richdata2" ref="A3:K19">
    <sortCondition ref="A3:A19"/>
  </sortState>
  <tableColumns count="11">
    <tableColumn id="1" xr3:uid="{4944B06E-6B47-4DDD-ABF7-22027F31DB7D}" name="US Name" dataDxfId="29"/>
    <tableColumn id="7" xr3:uid="{EA9A2813-0B7B-482B-A1EC-B46F116ECA01}" name="US Détail" dataDxfId="28"/>
    <tableColumn id="2" xr3:uid="{2763CB8D-6162-46A4-B742-0D932D5B4893}" name="SP" dataDxfId="27"/>
    <tableColumn id="3" xr3:uid="{14EB3030-B7F1-442D-9EBF-846C411428C8}" name="Feature" dataDxfId="26"/>
    <tableColumn id="9" xr3:uid="{3C2E84BB-8655-49BC-8640-8A5F00FA4384}" name="Phase" dataDxfId="25"/>
    <tableColumn id="11" xr3:uid="{6C112D1B-F9C1-4992-A6E3-74AC11EE66F2}" name="Priority" dataDxfId="24"/>
    <tableColumn id="4" xr3:uid="{9D3D180B-CD8C-4FBF-BAA1-27E184543DCA}" name="Release" dataDxfId="23"/>
    <tableColumn id="5" xr3:uid="{4C3EF379-5D8D-496A-8F59-E62AF02BC160}" name="Sprint" dataDxfId="22"/>
    <tableColumn id="6" xr3:uid="{0AF116A5-0096-4ACF-9221-84E586AD97CC}" name="Critères Acceptation" dataDxfId="21"/>
    <tableColumn id="8" xr3:uid="{881AB6AC-1DAE-420B-89E5-59DDEBB90C28}" name="Candidat à l'automatisation" dataDxfId="20"/>
    <tableColumn id="10" xr3:uid="{FBA0F931-7C95-41A8-B33B-3AE2F9084D06}" name="Exécution" dataDxfId="19"/>
  </tableColumns>
  <tableStyleInfo name="TableStyleMedium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51AEA39-E855-4428-9632-E7324E54B791}" name="Tableau4" displayName="Tableau4" ref="A2:I11" totalsRowShown="0" dataDxfId="18">
  <autoFilter ref="A2:I11" xr:uid="{BD2891FB-383B-4BE0-8DA0-E9433027848C}"/>
  <tableColumns count="9">
    <tableColumn id="1" xr3:uid="{C38746AD-F910-4207-AE8D-DE09F9FFB7FD}" name="Defect Name" dataDxfId="17"/>
    <tableColumn id="2" xr3:uid="{2BABE5BF-5AAF-4E9D-A594-1D0FDC91029D}" name="Feature" dataDxfId="16"/>
    <tableColumn id="10" xr3:uid="{65C9001D-6414-404F-AF79-762E7D8A8B16}" name="Severity" dataDxfId="15"/>
    <tableColumn id="9" xr3:uid="{836CB54D-6BBA-419D-9655-2A067602FBC1}" name="Detected in Release" dataDxfId="14"/>
    <tableColumn id="4" xr3:uid="{CBC5428C-4709-4AC8-BF52-F63408446C29}" name="SP" dataDxfId="13"/>
    <tableColumn id="8" xr3:uid="{6015942F-9600-4162-A9D5-57C9CFA7E57C}" name="Priority" dataDxfId="12"/>
    <tableColumn id="5" xr3:uid="{C8F15259-54EC-440D-862D-A7208C942D4E}" name="Release" dataDxfId="11"/>
    <tableColumn id="6" xr3:uid="{B2FEC371-5481-4587-800E-BB396A73BF23}" name="Sprint" dataDxfId="10"/>
    <tableColumn id="7" xr3:uid="{362511A4-1489-4AD7-A670-E060E104F408}" name="Status" dataDxfId="9"/>
  </tableColumns>
  <tableStyleInfo name="TableStyleDark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F579A5A-DD9F-44A8-92A7-8AEBE29887A2}" name="Tableau3" displayName="Tableau3" ref="A2:G16" totalsRowShown="0" headerRowDxfId="8" dataDxfId="7">
  <autoFilter ref="A2:G16" xr:uid="{9A1F98DC-E5F7-4E18-ABFA-ADF24AAB2181}"/>
  <tableColumns count="7">
    <tableColumn id="1" xr3:uid="{8EAC7F57-57EC-4EBC-BB29-1E50620735BD}" name="Test Name" dataDxfId="6"/>
    <tableColumn id="2" xr3:uid="{53F890F7-BFD4-4FE0-9134-519D24B4F64D}" name="Type Backlog Coverage" dataDxfId="5"/>
    <tableColumn id="3" xr3:uid="{1CAF2A8A-920C-4F88-B7E4-96EB30451A2F}" name="Backlog coverage" dataDxfId="4"/>
    <tableColumn id="4" xr3:uid="{33D3371C-754F-42B6-AD47-721F809E588B}" name="Automation status" dataDxfId="3"/>
    <tableColumn id="7" xr3:uid="{5F3E9904-CCB8-41EE-BD1C-2139090D6140}" name="Description" dataDxfId="2"/>
    <tableColumn id="6" xr3:uid="{F7913B56-7BDA-41E4-8E5D-7CA9CC55152F}" name="Step type" dataDxfId="1"/>
    <tableColumn id="5" xr3:uid="{0CD2ED01-0F64-4EE8-97D9-44B30BF0290C}" name="Step"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automationpractice.com/index.php"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3.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4.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B9078-3004-47D8-BD4A-D9FED185D82A}">
  <dimension ref="A1:A11"/>
  <sheetViews>
    <sheetView topLeftCell="A2" workbookViewId="0">
      <selection activeCell="A2" sqref="A2"/>
    </sheetView>
  </sheetViews>
  <sheetFormatPr baseColWidth="10" defaultColWidth="11.42578125" defaultRowHeight="15" x14ac:dyDescent="0.25"/>
  <cols>
    <col min="1" max="1" width="44" customWidth="1"/>
  </cols>
  <sheetData>
    <row r="1" spans="1:1" x14ac:dyDescent="0.25">
      <c r="A1" s="3" t="s">
        <v>0</v>
      </c>
    </row>
    <row r="2" spans="1:1" x14ac:dyDescent="0.25">
      <c r="A2" s="32" t="s">
        <v>1</v>
      </c>
    </row>
    <row r="4" spans="1:1" x14ac:dyDescent="0.25">
      <c r="A4" s="3" t="s">
        <v>283</v>
      </c>
    </row>
    <row r="5" spans="1:1" x14ac:dyDescent="0.25">
      <c r="A5" s="2" t="s">
        <v>284</v>
      </c>
    </row>
    <row r="7" spans="1:1" x14ac:dyDescent="0.25">
      <c r="A7" s="3" t="s">
        <v>2</v>
      </c>
    </row>
    <row r="8" spans="1:1" x14ac:dyDescent="0.25">
      <c r="A8" s="2" t="s">
        <v>96</v>
      </c>
    </row>
    <row r="10" spans="1:1" x14ac:dyDescent="0.25">
      <c r="A10" s="3" t="s">
        <v>285</v>
      </c>
    </row>
    <row r="11" spans="1:1" x14ac:dyDescent="0.25">
      <c r="A11" s="2" t="s">
        <v>286</v>
      </c>
    </row>
  </sheetData>
  <hyperlinks>
    <hyperlink ref="A2" r:id="rId1" xr:uid="{7435DE90-DA24-4EDA-BAFC-C638086A28F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9"/>
  <sheetViews>
    <sheetView topLeftCell="C1" zoomScale="85" zoomScaleNormal="85" workbookViewId="0">
      <pane ySplit="2" topLeftCell="A3" activePane="bottomLeft" state="frozen"/>
      <selection pane="bottomLeft" activeCell="J2" sqref="J2"/>
    </sheetView>
  </sheetViews>
  <sheetFormatPr baseColWidth="10" defaultColWidth="9.140625" defaultRowHeight="15" outlineLevelCol="1" x14ac:dyDescent="0.25"/>
  <cols>
    <col min="1" max="1" width="19" hidden="1" customWidth="1" outlineLevel="1"/>
    <col min="2" max="2" width="9.7109375" hidden="1" customWidth="1" outlineLevel="1"/>
    <col min="3" max="3" width="19" customWidth="1" collapsed="1"/>
    <col min="4" max="4" width="26" hidden="1" customWidth="1" outlineLevel="1"/>
    <col min="5" max="5" width="10.28515625" hidden="1" customWidth="1" outlineLevel="1"/>
    <col min="6" max="6" width="30.7109375" bestFit="1" customWidth="1" collapsed="1"/>
    <col min="7" max="7" width="53.28515625" hidden="1" customWidth="1" outlineLevel="1"/>
    <col min="8" max="8" width="10.7109375" hidden="1" customWidth="1" outlineLevel="1"/>
    <col min="9" max="9" width="66.42578125" customWidth="1" collapsed="1"/>
    <col min="10" max="10" width="10.7109375" bestFit="1" customWidth="1"/>
    <col min="11" max="11" width="10.7109375" customWidth="1"/>
    <col min="12" max="12" width="7.7109375" style="4" customWidth="1"/>
    <col min="13" max="13" width="10.85546875" customWidth="1"/>
    <col min="14" max="14" width="8.5703125" bestFit="1" customWidth="1"/>
    <col min="15" max="18" width="9.140625" style="8" hidden="1" customWidth="1"/>
    <col min="19" max="19" width="9.140625" style="2" customWidth="1"/>
    <col min="20" max="20" width="14" style="31" customWidth="1"/>
  </cols>
  <sheetData>
    <row r="1" spans="1:20" x14ac:dyDescent="0.25">
      <c r="A1" s="3" t="s">
        <v>3</v>
      </c>
      <c r="B1" s="3"/>
      <c r="C1" s="3"/>
    </row>
    <row r="2" spans="1:20" s="7" customFormat="1" ht="54" customHeight="1" x14ac:dyDescent="0.25">
      <c r="A2" s="35" t="s">
        <v>232</v>
      </c>
      <c r="B2" s="35" t="s">
        <v>164</v>
      </c>
      <c r="C2" s="35" t="s">
        <v>4</v>
      </c>
      <c r="D2" s="35" t="s">
        <v>233</v>
      </c>
      <c r="E2" s="35" t="s">
        <v>170</v>
      </c>
      <c r="F2" s="35" t="s">
        <v>5</v>
      </c>
      <c r="G2" s="35" t="s">
        <v>234</v>
      </c>
      <c r="H2" s="35" t="s">
        <v>163</v>
      </c>
      <c r="I2" s="35" t="s">
        <v>235</v>
      </c>
      <c r="J2" s="35" t="s">
        <v>314</v>
      </c>
      <c r="K2" s="35" t="s">
        <v>296</v>
      </c>
      <c r="L2" s="39" t="s">
        <v>73</v>
      </c>
      <c r="M2" s="35" t="s">
        <v>7</v>
      </c>
      <c r="N2" s="35" t="s">
        <v>8</v>
      </c>
      <c r="O2" s="31" t="s">
        <v>9</v>
      </c>
      <c r="P2" s="31" t="s">
        <v>10</v>
      </c>
      <c r="Q2" s="31" t="s">
        <v>11</v>
      </c>
      <c r="R2" s="35" t="s">
        <v>160</v>
      </c>
      <c r="S2" s="31" t="s">
        <v>251</v>
      </c>
      <c r="T2" s="31" t="s">
        <v>265</v>
      </c>
    </row>
    <row r="3" spans="1:20" s="7" customFormat="1" x14ac:dyDescent="0.25">
      <c r="A3" s="36"/>
      <c r="B3" s="36"/>
      <c r="C3" s="36"/>
      <c r="D3" s="36"/>
      <c r="E3" s="36"/>
      <c r="F3" s="36"/>
      <c r="G3" s="36"/>
      <c r="H3" s="36"/>
      <c r="I3" s="36"/>
      <c r="J3" s="36"/>
      <c r="K3" s="36"/>
      <c r="L3" s="37"/>
      <c r="M3" s="36"/>
      <c r="N3" s="36"/>
      <c r="O3" s="38"/>
      <c r="P3" s="38"/>
      <c r="Q3" s="38"/>
      <c r="R3" s="36"/>
      <c r="S3" s="38"/>
      <c r="T3" s="38"/>
    </row>
    <row r="4" spans="1:20" x14ac:dyDescent="0.25">
      <c r="A4" s="1" t="s">
        <v>13</v>
      </c>
      <c r="B4" s="16" t="s">
        <v>171</v>
      </c>
      <c r="C4" s="16" t="str">
        <f>"E"&amp;Tableau1[[#This Row],[Epic Code]] &amp; " - " &amp; Tableau1[[#This Row],[Epic - Libellé]]</f>
        <v>E01 - Authentication</v>
      </c>
      <c r="D4" s="1" t="s">
        <v>13</v>
      </c>
      <c r="E4" s="16" t="s">
        <v>171</v>
      </c>
      <c r="F4" s="16" t="str">
        <f>"F"&amp;Tableau1[[#This Row],[Code Feature]] &amp; " - " &amp; Tableau1[[#This Row],[Feature  - Libellé]]</f>
        <v>F01 - Authentication</v>
      </c>
      <c r="G4" s="1" t="s">
        <v>12</v>
      </c>
      <c r="H4" s="16" t="s">
        <v>165</v>
      </c>
      <c r="I4" s="1" t="str">
        <f>"E"&amp;Tableau1[[#This Row],[Epic Code]]&amp;"-F"&amp;Tableau1[[#This Row],[Code Feature]]&amp;"-US " &amp; Tableau1[[#This Row],[US Code]] &amp; " - " &amp;Tableau1[[#This Row],[US Libellé]]</f>
        <v>E01-F01-US 001 - Create an account</v>
      </c>
      <c r="J4" s="1" t="s">
        <v>76</v>
      </c>
      <c r="K4" s="1" t="s">
        <v>297</v>
      </c>
      <c r="L4" s="4">
        <v>3</v>
      </c>
      <c r="M4" s="2" t="s">
        <v>77</v>
      </c>
      <c r="N4" s="2" t="s">
        <v>333</v>
      </c>
      <c r="O4" s="2">
        <v>1</v>
      </c>
      <c r="P4" s="2">
        <v>2</v>
      </c>
      <c r="Q4" s="2">
        <v>0</v>
      </c>
      <c r="R4" s="1"/>
      <c r="S4" s="2" t="s">
        <v>79</v>
      </c>
      <c r="T4" s="2" t="s">
        <v>79</v>
      </c>
    </row>
    <row r="5" spans="1:20" x14ac:dyDescent="0.25">
      <c r="A5" s="1" t="s">
        <v>13</v>
      </c>
      <c r="B5" s="16" t="s">
        <v>171</v>
      </c>
      <c r="C5" s="16" t="str">
        <f>"E"&amp;Tableau1[[#This Row],[Epic Code]] &amp; " - " &amp; Tableau1[[#This Row],[Epic - Libellé]]</f>
        <v>E01 - Authentication</v>
      </c>
      <c r="D5" s="1" t="s">
        <v>13</v>
      </c>
      <c r="E5" s="16" t="s">
        <v>171</v>
      </c>
      <c r="F5" s="16" t="str">
        <f>"F"&amp;Tableau1[[#This Row],[Code Feature]] &amp; " - " &amp; Tableau1[[#This Row],[Feature  - Libellé]]</f>
        <v>F01 - Authentication</v>
      </c>
      <c r="G5" s="1" t="s">
        <v>14</v>
      </c>
      <c r="H5" s="16" t="s">
        <v>166</v>
      </c>
      <c r="I5" s="1" t="str">
        <f>"E"&amp;Tableau1[[#This Row],[Epic Code]]&amp;"-F"&amp;Tableau1[[#This Row],[Code Feature]]&amp;"-US " &amp; Tableau1[[#This Row],[US Code]] &amp; " - " &amp;Tableau1[[#This Row],[US Libellé]]</f>
        <v>E01-F01-US 002 - Sign in</v>
      </c>
      <c r="J5" s="1" t="s">
        <v>76</v>
      </c>
      <c r="K5" s="1" t="s">
        <v>294</v>
      </c>
      <c r="L5" s="4">
        <v>2</v>
      </c>
      <c r="M5" s="2" t="s">
        <v>77</v>
      </c>
      <c r="N5" s="2" t="s">
        <v>334</v>
      </c>
      <c r="O5" s="2">
        <v>3</v>
      </c>
      <c r="P5" s="2">
        <v>5</v>
      </c>
      <c r="Q5" s="2">
        <v>0</v>
      </c>
      <c r="R5" s="1"/>
      <c r="S5" s="2" t="s">
        <v>79</v>
      </c>
      <c r="T5" s="2" t="s">
        <v>79</v>
      </c>
    </row>
    <row r="6" spans="1:20" x14ac:dyDescent="0.25">
      <c r="A6" s="1" t="s">
        <v>13</v>
      </c>
      <c r="B6" s="16" t="s">
        <v>171</v>
      </c>
      <c r="C6" s="16" t="str">
        <f>"E"&amp;Tableau1[[#This Row],[Epic Code]] &amp; " - " &amp; Tableau1[[#This Row],[Epic - Libellé]]</f>
        <v>E01 - Authentication</v>
      </c>
      <c r="D6" s="1" t="s">
        <v>13</v>
      </c>
      <c r="E6" s="16" t="s">
        <v>171</v>
      </c>
      <c r="F6" s="16" t="str">
        <f>"F"&amp;Tableau1[[#This Row],[Code Feature]] &amp; " - " &amp; Tableau1[[#This Row],[Feature  - Libellé]]</f>
        <v>F01 - Authentication</v>
      </c>
      <c r="G6" s="1" t="s">
        <v>15</v>
      </c>
      <c r="H6" s="16" t="s">
        <v>167</v>
      </c>
      <c r="I6" s="1" t="str">
        <f>"E"&amp;Tableau1[[#This Row],[Epic Code]]&amp;"-F"&amp;Tableau1[[#This Row],[Code Feature]]&amp;"-US " &amp; Tableau1[[#This Row],[US Code]] &amp; " - " &amp;Tableau1[[#This Row],[US Libellé]]</f>
        <v>E01-F01-US 003 - Sign out</v>
      </c>
      <c r="J6" s="1" t="s">
        <v>76</v>
      </c>
      <c r="K6" s="1" t="s">
        <v>288</v>
      </c>
      <c r="L6" s="4">
        <v>1</v>
      </c>
      <c r="M6" s="2" t="s">
        <v>77</v>
      </c>
      <c r="N6" s="2" t="s">
        <v>335</v>
      </c>
      <c r="O6" s="2">
        <v>4</v>
      </c>
      <c r="P6" s="2">
        <v>4</v>
      </c>
      <c r="Q6" s="2">
        <f>Tableau1[[#This Row],[Effort Eval]]-Tableau1[[#This Row],[Effort Real]]</f>
        <v>0</v>
      </c>
      <c r="R6" s="1"/>
      <c r="S6" s="2" t="s">
        <v>79</v>
      </c>
      <c r="T6" s="2" t="s">
        <v>79</v>
      </c>
    </row>
    <row r="7" spans="1:20" x14ac:dyDescent="0.25">
      <c r="A7" s="1" t="s">
        <v>16</v>
      </c>
      <c r="B7" s="16" t="s">
        <v>172</v>
      </c>
      <c r="C7" s="16" t="str">
        <f>"E"&amp;Tableau1[[#This Row],[Epic Code]] &amp; " - " &amp; Tableau1[[#This Row],[Epic - Libellé]]</f>
        <v>E02 - My account</v>
      </c>
      <c r="D7" s="1" t="s">
        <v>17</v>
      </c>
      <c r="E7" s="16" t="s">
        <v>172</v>
      </c>
      <c r="F7" s="16" t="str">
        <f>"F"&amp;Tableau1[[#This Row],[Code Feature]] &amp; " - " &amp; Tableau1[[#This Row],[Feature  - Libellé]]</f>
        <v>F02 - Order history and details</v>
      </c>
      <c r="G7" s="1" t="s">
        <v>18</v>
      </c>
      <c r="H7" s="16" t="s">
        <v>168</v>
      </c>
      <c r="I7" s="1" t="str">
        <f>"E"&amp;Tableau1[[#This Row],[Epic Code]]&amp;"-F"&amp;Tableau1[[#This Row],[Code Feature]]&amp;"-US " &amp; Tableau1[[#This Row],[US Code]] &amp; " - " &amp;Tableau1[[#This Row],[US Libellé]]</f>
        <v>E02-F02-US 004 - Order history</v>
      </c>
      <c r="J7" s="1" t="s">
        <v>76</v>
      </c>
      <c r="K7" s="1" t="s">
        <v>294</v>
      </c>
      <c r="L7" s="4">
        <v>5</v>
      </c>
      <c r="M7" s="2" t="s">
        <v>77</v>
      </c>
      <c r="N7" s="2" t="s">
        <v>334</v>
      </c>
      <c r="O7" s="2">
        <v>3</v>
      </c>
      <c r="P7" s="2">
        <v>3</v>
      </c>
      <c r="Q7" s="2">
        <f>Tableau1[[#This Row],[Effort Eval]]-Tableau1[[#This Row],[Effort Real]]</f>
        <v>0</v>
      </c>
      <c r="R7" s="1"/>
      <c r="S7" s="2" t="s">
        <v>79</v>
      </c>
      <c r="T7" s="2" t="s">
        <v>85</v>
      </c>
    </row>
    <row r="8" spans="1:20" x14ac:dyDescent="0.25">
      <c r="A8" s="1" t="s">
        <v>16</v>
      </c>
      <c r="B8" s="16" t="s">
        <v>172</v>
      </c>
      <c r="C8" s="16" t="str">
        <f>"E"&amp;Tableau1[[#This Row],[Epic Code]] &amp; " - " &amp; Tableau1[[#This Row],[Epic - Libellé]]</f>
        <v>E02 - My account</v>
      </c>
      <c r="D8" s="1" t="s">
        <v>17</v>
      </c>
      <c r="E8" s="16" t="s">
        <v>172</v>
      </c>
      <c r="F8" s="16" t="str">
        <f>"F"&amp;Tableau1[[#This Row],[Code Feature]] &amp; " - " &amp; Tableau1[[#This Row],[Feature  - Libellé]]</f>
        <v>F02 - Order history and details</v>
      </c>
      <c r="G8" s="1" t="s">
        <v>19</v>
      </c>
      <c r="H8" s="16" t="s">
        <v>169</v>
      </c>
      <c r="I8" s="1" t="str">
        <f>"E"&amp;Tableau1[[#This Row],[Epic Code]]&amp;"-F"&amp;Tableau1[[#This Row],[Code Feature]]&amp;"-US " &amp; Tableau1[[#This Row],[US Code]] &amp; " - " &amp;Tableau1[[#This Row],[US Libellé]]</f>
        <v>E02-F02-US 005 - Order details</v>
      </c>
      <c r="J8" s="1" t="s">
        <v>76</v>
      </c>
      <c r="K8" s="1" t="s">
        <v>289</v>
      </c>
      <c r="L8" s="4">
        <v>3</v>
      </c>
      <c r="M8" s="2" t="s">
        <v>77</v>
      </c>
      <c r="N8" s="2" t="s">
        <v>336</v>
      </c>
      <c r="O8" s="2">
        <v>3</v>
      </c>
      <c r="P8" s="2"/>
      <c r="Q8" s="2">
        <f>Tableau1[[#This Row],[Effort Eval]]-Tableau1[[#This Row],[Effort Real]]</f>
        <v>3</v>
      </c>
      <c r="R8" s="1"/>
      <c r="S8" s="2" t="s">
        <v>85</v>
      </c>
      <c r="T8" s="2" t="s">
        <v>85</v>
      </c>
    </row>
    <row r="9" spans="1:20" x14ac:dyDescent="0.25">
      <c r="A9" s="1" t="s">
        <v>16</v>
      </c>
      <c r="B9" s="16" t="s">
        <v>172</v>
      </c>
      <c r="C9" s="16" t="str">
        <f>"E"&amp;Tableau1[[#This Row],[Epic Code]] &amp; " - " &amp; Tableau1[[#This Row],[Epic - Libellé]]</f>
        <v>E02 - My account</v>
      </c>
      <c r="D9" s="1" t="s">
        <v>17</v>
      </c>
      <c r="E9" s="16" t="s">
        <v>172</v>
      </c>
      <c r="F9" s="16" t="str">
        <f>"F"&amp;Tableau1[[#This Row],[Code Feature]] &amp; " - " &amp; Tableau1[[#This Row],[Feature  - Libellé]]</f>
        <v>F02 - Order history and details</v>
      </c>
      <c r="G9" s="1" t="s">
        <v>20</v>
      </c>
      <c r="H9" s="16" t="s">
        <v>194</v>
      </c>
      <c r="I9" s="1" t="str">
        <f>"E"&amp;Tableau1[[#This Row],[Epic Code]]&amp;"-F"&amp;Tableau1[[#This Row],[Code Feature]]&amp;"-US " &amp; Tableau1[[#This Row],[US Code]] &amp; " - " &amp;Tableau1[[#This Row],[US Libellé]]</f>
        <v>E02-F02-US 006 - Send a message</v>
      </c>
      <c r="J9" s="1" t="s">
        <v>76</v>
      </c>
      <c r="K9" s="1" t="s">
        <v>289</v>
      </c>
      <c r="L9" s="4">
        <v>2</v>
      </c>
      <c r="M9" s="2" t="s">
        <v>77</v>
      </c>
      <c r="N9" s="2" t="s">
        <v>336</v>
      </c>
      <c r="O9" s="2">
        <v>2</v>
      </c>
      <c r="P9" s="2"/>
      <c r="Q9" s="2">
        <f>Tableau1[[#This Row],[Effort Eval]]-Tableau1[[#This Row],[Effort Real]]</f>
        <v>2</v>
      </c>
      <c r="R9" s="1"/>
      <c r="S9" s="2" t="s">
        <v>85</v>
      </c>
      <c r="T9" s="2" t="s">
        <v>85</v>
      </c>
    </row>
    <row r="10" spans="1:20" x14ac:dyDescent="0.25">
      <c r="A10" s="1" t="s">
        <v>16</v>
      </c>
      <c r="B10" s="16" t="s">
        <v>172</v>
      </c>
      <c r="C10" s="16" t="str">
        <f>"E"&amp;Tableau1[[#This Row],[Epic Code]] &amp; " - " &amp; Tableau1[[#This Row],[Epic - Libellé]]</f>
        <v>E02 - My account</v>
      </c>
      <c r="D10" s="1" t="s">
        <v>21</v>
      </c>
      <c r="E10" s="16" t="s">
        <v>173</v>
      </c>
      <c r="F10" s="16" t="str">
        <f>"F"&amp;Tableau1[[#This Row],[Code Feature]] &amp; " - " &amp; Tableau1[[#This Row],[Feature  - Libellé]]</f>
        <v>F03 - My Credit slips</v>
      </c>
      <c r="G10" s="1" t="s">
        <v>21</v>
      </c>
      <c r="H10" s="16" t="s">
        <v>195</v>
      </c>
      <c r="I10" s="1" t="str">
        <f>"E"&amp;Tableau1[[#This Row],[Epic Code]]&amp;"-F"&amp;Tableau1[[#This Row],[Code Feature]]&amp;"-US " &amp; Tableau1[[#This Row],[US Code]] &amp; " - " &amp;Tableau1[[#This Row],[US Libellé]]</f>
        <v>E02-F03-US 007 - My Credit slips</v>
      </c>
      <c r="J10" s="1" t="s">
        <v>76</v>
      </c>
      <c r="K10" s="1" t="s">
        <v>294</v>
      </c>
      <c r="L10" s="4">
        <v>2</v>
      </c>
      <c r="M10" s="2" t="s">
        <v>77</v>
      </c>
      <c r="N10" s="2" t="s">
        <v>334</v>
      </c>
      <c r="O10" s="2">
        <v>2</v>
      </c>
      <c r="P10" s="2"/>
      <c r="Q10" s="2">
        <f>Tableau1[[#This Row],[Effort Eval]]-Tableau1[[#This Row],[Effort Real]]</f>
        <v>2</v>
      </c>
      <c r="R10" s="1"/>
      <c r="S10" s="2" t="s">
        <v>85</v>
      </c>
      <c r="T10" s="2" t="s">
        <v>85</v>
      </c>
    </row>
    <row r="11" spans="1:20" x14ac:dyDescent="0.25">
      <c r="A11" s="1" t="s">
        <v>16</v>
      </c>
      <c r="B11" s="16" t="s">
        <v>172</v>
      </c>
      <c r="C11" s="16" t="str">
        <f>"E"&amp;Tableau1[[#This Row],[Epic Code]] &amp; " - " &amp; Tableau1[[#This Row],[Epic - Libellé]]</f>
        <v>E02 - My account</v>
      </c>
      <c r="D11" s="1" t="s">
        <v>22</v>
      </c>
      <c r="E11" s="16" t="s">
        <v>174</v>
      </c>
      <c r="F11" s="16" t="str">
        <f>"F"&amp;Tableau1[[#This Row],[Code Feature]] &amp; " - " &amp; Tableau1[[#This Row],[Feature  - Libellé]]</f>
        <v>F04 - My adresses</v>
      </c>
      <c r="G11" s="1" t="s">
        <v>23</v>
      </c>
      <c r="H11" s="16" t="s">
        <v>196</v>
      </c>
      <c r="I11" s="1" t="str">
        <f>"E"&amp;Tableau1[[#This Row],[Epic Code]]&amp;"-F"&amp;Tableau1[[#This Row],[Code Feature]]&amp;"-US " &amp; Tableau1[[#This Row],[US Code]] &amp; " - " &amp;Tableau1[[#This Row],[US Libellé]]</f>
        <v>E02-F04-US 008 - Add a new adress</v>
      </c>
      <c r="J11" s="1" t="s">
        <v>76</v>
      </c>
      <c r="K11" s="1" t="s">
        <v>289</v>
      </c>
      <c r="L11" s="4">
        <v>2</v>
      </c>
      <c r="M11" s="2" t="s">
        <v>77</v>
      </c>
      <c r="N11" s="2" t="s">
        <v>336</v>
      </c>
      <c r="O11" s="2">
        <v>2</v>
      </c>
      <c r="P11" s="2"/>
      <c r="Q11" s="2">
        <f>Tableau1[[#This Row],[Effort Eval]]-Tableau1[[#This Row],[Effort Real]]</f>
        <v>2</v>
      </c>
      <c r="R11" s="1"/>
      <c r="S11" s="2" t="s">
        <v>85</v>
      </c>
      <c r="T11" s="2" t="s">
        <v>85</v>
      </c>
    </row>
    <row r="12" spans="1:20" x14ac:dyDescent="0.25">
      <c r="A12" s="1" t="s">
        <v>16</v>
      </c>
      <c r="B12" s="16" t="s">
        <v>172</v>
      </c>
      <c r="C12" s="16" t="str">
        <f>"E"&amp;Tableau1[[#This Row],[Epic Code]] &amp; " - " &amp; Tableau1[[#This Row],[Epic - Libellé]]</f>
        <v>E02 - My account</v>
      </c>
      <c r="D12" s="1" t="s">
        <v>22</v>
      </c>
      <c r="E12" s="16" t="s">
        <v>174</v>
      </c>
      <c r="F12" s="16" t="str">
        <f>"F"&amp;Tableau1[[#This Row],[Code Feature]] &amp; " - " &amp; Tableau1[[#This Row],[Feature  - Libellé]]</f>
        <v>F04 - My adresses</v>
      </c>
      <c r="G12" s="1" t="s">
        <v>24</v>
      </c>
      <c r="H12" s="16" t="s">
        <v>197</v>
      </c>
      <c r="I12" s="1" t="str">
        <f>"E"&amp;Tableau1[[#This Row],[Epic Code]]&amp;"-F"&amp;Tableau1[[#This Row],[Code Feature]]&amp;"-US " &amp; Tableau1[[#This Row],[US Code]] &amp; " - " &amp;Tableau1[[#This Row],[US Libellé]]</f>
        <v>E02-F04-US 009 - Update an adress</v>
      </c>
      <c r="J12" s="1" t="s">
        <v>76</v>
      </c>
      <c r="K12" s="1" t="s">
        <v>289</v>
      </c>
      <c r="L12" s="4">
        <v>2</v>
      </c>
      <c r="M12" s="2" t="s">
        <v>77</v>
      </c>
      <c r="N12" s="2" t="s">
        <v>336</v>
      </c>
      <c r="O12" s="2">
        <v>2</v>
      </c>
      <c r="P12" s="2"/>
      <c r="Q12" s="2">
        <f>Tableau1[[#This Row],[Effort Eval]]-Tableau1[[#This Row],[Effort Real]]</f>
        <v>2</v>
      </c>
      <c r="R12" s="1"/>
      <c r="S12" s="2" t="s">
        <v>85</v>
      </c>
      <c r="T12" s="2" t="s">
        <v>85</v>
      </c>
    </row>
    <row r="13" spans="1:20" x14ac:dyDescent="0.25">
      <c r="A13" s="1" t="s">
        <v>16</v>
      </c>
      <c r="B13" s="16" t="s">
        <v>172</v>
      </c>
      <c r="C13" s="16" t="str">
        <f>"E"&amp;Tableau1[[#This Row],[Epic Code]] &amp; " - " &amp; Tableau1[[#This Row],[Epic - Libellé]]</f>
        <v>E02 - My account</v>
      </c>
      <c r="D13" s="1" t="s">
        <v>22</v>
      </c>
      <c r="E13" s="16" t="s">
        <v>174</v>
      </c>
      <c r="F13" s="16" t="str">
        <f>"F"&amp;Tableau1[[#This Row],[Code Feature]] &amp; " - " &amp; Tableau1[[#This Row],[Feature  - Libellé]]</f>
        <v>F04 - My adresses</v>
      </c>
      <c r="G13" s="1" t="s">
        <v>25</v>
      </c>
      <c r="H13" s="16" t="s">
        <v>198</v>
      </c>
      <c r="I13" s="1" t="str">
        <f>"E"&amp;Tableau1[[#This Row],[Epic Code]]&amp;"-F"&amp;Tableau1[[#This Row],[Code Feature]]&amp;"-US " &amp; Tableau1[[#This Row],[US Code]] &amp; " - " &amp;Tableau1[[#This Row],[US Libellé]]</f>
        <v>E02-F04-US 010 - Delete an adress</v>
      </c>
      <c r="J13" s="1" t="s">
        <v>76</v>
      </c>
      <c r="K13" s="1" t="s">
        <v>289</v>
      </c>
      <c r="L13" s="4">
        <v>1</v>
      </c>
      <c r="M13" s="2" t="s">
        <v>77</v>
      </c>
      <c r="N13" s="2" t="s">
        <v>336</v>
      </c>
      <c r="O13" s="2">
        <v>2</v>
      </c>
      <c r="P13" s="2"/>
      <c r="Q13" s="2">
        <f>Tableau1[[#This Row],[Effort Eval]]-Tableau1[[#This Row],[Effort Real]]</f>
        <v>2</v>
      </c>
      <c r="R13" s="1"/>
      <c r="S13" s="2" t="s">
        <v>85</v>
      </c>
      <c r="T13" s="2" t="s">
        <v>85</v>
      </c>
    </row>
    <row r="14" spans="1:20" x14ac:dyDescent="0.25">
      <c r="A14" s="1" t="s">
        <v>16</v>
      </c>
      <c r="B14" s="16" t="s">
        <v>172</v>
      </c>
      <c r="C14" s="16" t="str">
        <f>"E"&amp;Tableau1[[#This Row],[Epic Code]] &amp; " - " &amp; Tableau1[[#This Row],[Epic - Libellé]]</f>
        <v>E02 - My account</v>
      </c>
      <c r="D14" s="1" t="s">
        <v>26</v>
      </c>
      <c r="E14" s="16" t="s">
        <v>175</v>
      </c>
      <c r="F14" s="16" t="str">
        <f>"F"&amp;Tableau1[[#This Row],[Code Feature]] &amp; " - " &amp; Tableau1[[#This Row],[Feature  - Libellé]]</f>
        <v>F05 - My personal information</v>
      </c>
      <c r="G14" s="1" t="s">
        <v>26</v>
      </c>
      <c r="H14" s="16" t="s">
        <v>199</v>
      </c>
      <c r="I14" s="1" t="str">
        <f>"E"&amp;Tableau1[[#This Row],[Epic Code]]&amp;"-F"&amp;Tableau1[[#This Row],[Code Feature]]&amp;"-US " &amp; Tableau1[[#This Row],[US Code]] &amp; " - " &amp;Tableau1[[#This Row],[US Libellé]]</f>
        <v>E02-F05-US 011 - My personal information</v>
      </c>
      <c r="J14" s="1" t="s">
        <v>76</v>
      </c>
      <c r="K14" s="1" t="s">
        <v>297</v>
      </c>
      <c r="L14" s="4">
        <v>5</v>
      </c>
      <c r="M14" s="2" t="s">
        <v>77</v>
      </c>
      <c r="N14" s="2" t="s">
        <v>333</v>
      </c>
      <c r="O14" s="2">
        <v>2</v>
      </c>
      <c r="P14" s="2"/>
      <c r="Q14" s="2">
        <f>Tableau1[[#This Row],[Effort Eval]]-Tableau1[[#This Row],[Effort Real]]</f>
        <v>2</v>
      </c>
      <c r="R14" s="1"/>
      <c r="S14" s="2" t="s">
        <v>79</v>
      </c>
      <c r="T14" s="2" t="s">
        <v>79</v>
      </c>
    </row>
    <row r="15" spans="1:20" x14ac:dyDescent="0.25">
      <c r="A15" s="1" t="s">
        <v>16</v>
      </c>
      <c r="B15" s="16" t="s">
        <v>172</v>
      </c>
      <c r="C15" s="16" t="str">
        <f>"E"&amp;Tableau1[[#This Row],[Epic Code]] &amp; " - " &amp; Tableau1[[#This Row],[Epic - Libellé]]</f>
        <v>E02 - My account</v>
      </c>
      <c r="D15" s="1" t="s">
        <v>27</v>
      </c>
      <c r="E15" s="16" t="s">
        <v>176</v>
      </c>
      <c r="F15" s="16" t="str">
        <f>"F"&amp;Tableau1[[#This Row],[Code Feature]] &amp; " - " &amp; Tableau1[[#This Row],[Feature  - Libellé]]</f>
        <v>F06 - My wishlists</v>
      </c>
      <c r="G15" s="1" t="s">
        <v>28</v>
      </c>
      <c r="H15" s="16" t="s">
        <v>200</v>
      </c>
      <c r="I15" s="1" t="str">
        <f>"E"&amp;Tableau1[[#This Row],[Epic Code]]&amp;"-F"&amp;Tableau1[[#This Row],[Code Feature]]&amp;"-US " &amp; Tableau1[[#This Row],[US Code]] &amp; " - " &amp;Tableau1[[#This Row],[US Libellé]]</f>
        <v>E02-F06-US 012 - Add a wishlist</v>
      </c>
      <c r="J15" s="1" t="s">
        <v>76</v>
      </c>
      <c r="K15" s="1" t="s">
        <v>289</v>
      </c>
      <c r="L15" s="4">
        <v>3</v>
      </c>
      <c r="M15" s="2" t="s">
        <v>77</v>
      </c>
      <c r="N15" s="2" t="s">
        <v>336</v>
      </c>
      <c r="O15" s="2">
        <v>2</v>
      </c>
      <c r="P15" s="2"/>
      <c r="Q15" s="2">
        <f>Tableau1[[#This Row],[Effort Eval]]-Tableau1[[#This Row],[Effort Real]]</f>
        <v>2</v>
      </c>
      <c r="R15" s="1"/>
      <c r="S15" s="2" t="s">
        <v>85</v>
      </c>
      <c r="T15" s="2" t="s">
        <v>85</v>
      </c>
    </row>
    <row r="16" spans="1:20" x14ac:dyDescent="0.25">
      <c r="A16" s="1" t="s">
        <v>16</v>
      </c>
      <c r="B16" s="16" t="s">
        <v>172</v>
      </c>
      <c r="C16" s="16" t="str">
        <f>"E"&amp;Tableau1[[#This Row],[Epic Code]] &amp; " - " &amp; Tableau1[[#This Row],[Epic - Libellé]]</f>
        <v>E02 - My account</v>
      </c>
      <c r="D16" s="1" t="s">
        <v>27</v>
      </c>
      <c r="E16" s="16" t="s">
        <v>176</v>
      </c>
      <c r="F16" s="16" t="str">
        <f>"F"&amp;Tableau1[[#This Row],[Code Feature]] &amp; " - " &amp; Tableau1[[#This Row],[Feature  - Libellé]]</f>
        <v>F06 - My wishlists</v>
      </c>
      <c r="G16" s="1" t="s">
        <v>29</v>
      </c>
      <c r="H16" s="16" t="s">
        <v>201</v>
      </c>
      <c r="I16" s="1" t="str">
        <f>"E"&amp;Tableau1[[#This Row],[Epic Code]]&amp;"-F"&amp;Tableau1[[#This Row],[Code Feature]]&amp;"-US " &amp; Tableau1[[#This Row],[US Code]] &amp; " - " &amp;Tableau1[[#This Row],[US Libellé]]</f>
        <v>E02-F06-US 013 - Update a wishlist</v>
      </c>
      <c r="J16" s="1" t="s">
        <v>76</v>
      </c>
      <c r="K16" s="1" t="s">
        <v>289</v>
      </c>
      <c r="L16" s="4">
        <v>3</v>
      </c>
      <c r="M16" s="2" t="s">
        <v>77</v>
      </c>
      <c r="N16" s="2" t="s">
        <v>336</v>
      </c>
      <c r="O16" s="2">
        <v>2</v>
      </c>
      <c r="P16" s="2"/>
      <c r="Q16" s="2">
        <f>Tableau1[[#This Row],[Effort Eval]]-Tableau1[[#This Row],[Effort Real]]</f>
        <v>2</v>
      </c>
      <c r="R16" s="1"/>
      <c r="S16" s="2" t="s">
        <v>85</v>
      </c>
      <c r="T16" s="2" t="s">
        <v>85</v>
      </c>
    </row>
    <row r="17" spans="1:20" x14ac:dyDescent="0.25">
      <c r="A17" s="1" t="s">
        <v>16</v>
      </c>
      <c r="B17" s="16" t="s">
        <v>172</v>
      </c>
      <c r="C17" s="16" t="str">
        <f>"E"&amp;Tableau1[[#This Row],[Epic Code]] &amp; " - " &amp; Tableau1[[#This Row],[Epic - Libellé]]</f>
        <v>E02 - My account</v>
      </c>
      <c r="D17" s="1" t="s">
        <v>27</v>
      </c>
      <c r="E17" s="16" t="s">
        <v>176</v>
      </c>
      <c r="F17" s="16" t="str">
        <f>"F"&amp;Tableau1[[#This Row],[Code Feature]] &amp; " - " &amp; Tableau1[[#This Row],[Feature  - Libellé]]</f>
        <v>F06 - My wishlists</v>
      </c>
      <c r="G17" s="1" t="s">
        <v>30</v>
      </c>
      <c r="H17" s="16" t="s">
        <v>202</v>
      </c>
      <c r="I17" s="1" t="str">
        <f>"E"&amp;Tableau1[[#This Row],[Epic Code]]&amp;"-F"&amp;Tableau1[[#This Row],[Code Feature]]&amp;"-US " &amp; Tableau1[[#This Row],[US Code]] &amp; " - " &amp;Tableau1[[#This Row],[US Libellé]]</f>
        <v>E02-F06-US 014 - Delete a wishlist</v>
      </c>
      <c r="J17" s="1" t="s">
        <v>76</v>
      </c>
      <c r="K17" s="1" t="s">
        <v>289</v>
      </c>
      <c r="L17" s="4">
        <v>1</v>
      </c>
      <c r="M17" s="2" t="s">
        <v>77</v>
      </c>
      <c r="N17" s="2" t="s">
        <v>336</v>
      </c>
      <c r="O17" s="2">
        <v>2</v>
      </c>
      <c r="P17" s="2"/>
      <c r="Q17" s="2">
        <f>Tableau1[[#This Row],[Effort Eval]]-Tableau1[[#This Row],[Effort Real]]</f>
        <v>2</v>
      </c>
      <c r="R17" s="1"/>
      <c r="S17" s="2" t="s">
        <v>85</v>
      </c>
      <c r="T17" s="2" t="s">
        <v>85</v>
      </c>
    </row>
    <row r="18" spans="1:20" x14ac:dyDescent="0.25">
      <c r="A18" s="1" t="s">
        <v>16</v>
      </c>
      <c r="B18" s="16" t="s">
        <v>172</v>
      </c>
      <c r="C18" s="16" t="str">
        <f>"E"&amp;Tableau1[[#This Row],[Epic Code]] &amp; " - " &amp; Tableau1[[#This Row],[Epic - Libellé]]</f>
        <v>E02 - My account</v>
      </c>
      <c r="D18" s="1" t="s">
        <v>27</v>
      </c>
      <c r="E18" s="16" t="s">
        <v>176</v>
      </c>
      <c r="F18" s="16" t="str">
        <f>"F"&amp;Tableau1[[#This Row],[Code Feature]] &amp; " - " &amp; Tableau1[[#This Row],[Feature  - Libellé]]</f>
        <v>F06 - My wishlists</v>
      </c>
      <c r="G18" s="1" t="s">
        <v>31</v>
      </c>
      <c r="H18" s="16" t="s">
        <v>203</v>
      </c>
      <c r="I18" s="1" t="str">
        <f>"E"&amp;Tableau1[[#This Row],[Epic Code]]&amp;"-F"&amp;Tableau1[[#This Row],[Code Feature]]&amp;"-US " &amp; Tableau1[[#This Row],[US Code]] &amp; " - " &amp;Tableau1[[#This Row],[US Libellé]]</f>
        <v>E02-F06-US 015 - Send a wishlist</v>
      </c>
      <c r="J18" s="1" t="s">
        <v>76</v>
      </c>
      <c r="K18" s="1" t="s">
        <v>289</v>
      </c>
      <c r="L18" s="4">
        <v>3</v>
      </c>
      <c r="M18" s="2" t="s">
        <v>77</v>
      </c>
      <c r="N18" s="2" t="s">
        <v>336</v>
      </c>
      <c r="O18" s="2">
        <v>2</v>
      </c>
      <c r="P18" s="2"/>
      <c r="Q18" s="2">
        <f>Tableau1[[#This Row],[Effort Eval]]-Tableau1[[#This Row],[Effort Real]]</f>
        <v>2</v>
      </c>
      <c r="R18" s="1"/>
      <c r="S18" s="2" t="s">
        <v>85</v>
      </c>
      <c r="T18" s="2" t="s">
        <v>85</v>
      </c>
    </row>
    <row r="19" spans="1:20" x14ac:dyDescent="0.25">
      <c r="A19" s="1" t="s">
        <v>32</v>
      </c>
      <c r="B19" s="16" t="s">
        <v>173</v>
      </c>
      <c r="C19" s="16" t="str">
        <f>"E"&amp;Tableau1[[#This Row],[Epic Code]] &amp; " - " &amp; Tableau1[[#This Row],[Epic - Libellé]]</f>
        <v>E03 - Shopping cart</v>
      </c>
      <c r="D19" s="1" t="s">
        <v>33</v>
      </c>
      <c r="E19" s="16" t="s">
        <v>177</v>
      </c>
      <c r="F19" s="16" t="str">
        <f>"F"&amp;Tableau1[[#This Row],[Code Feature]] &amp; " - " &amp; Tableau1[[#This Row],[Feature  - Libellé]]</f>
        <v>F07 - Cart</v>
      </c>
      <c r="G19" s="1" t="s">
        <v>103</v>
      </c>
      <c r="H19" s="16" t="s">
        <v>204</v>
      </c>
      <c r="I19" s="1" t="str">
        <f>"E"&amp;Tableau1[[#This Row],[Epic Code]]&amp;"-F"&amp;Tableau1[[#This Row],[Code Feature]]&amp;"-US " &amp; Tableau1[[#This Row],[US Code]] &amp; " - " &amp;Tableau1[[#This Row],[US Libellé]]</f>
        <v>E03-F07-US 016 - Synthèse du panier (Cart)</v>
      </c>
      <c r="J19" s="1" t="s">
        <v>76</v>
      </c>
      <c r="K19" s="1" t="s">
        <v>294</v>
      </c>
      <c r="L19" s="4">
        <v>5</v>
      </c>
      <c r="M19" s="2" t="s">
        <v>77</v>
      </c>
      <c r="N19" s="2" t="s">
        <v>334</v>
      </c>
      <c r="O19" s="2"/>
      <c r="P19" s="2"/>
      <c r="Q19" s="11">
        <f>Tableau1[[#This Row],[Effort Eval]]-Tableau1[[#This Row],[Effort Real]]</f>
        <v>0</v>
      </c>
      <c r="R19" s="15"/>
      <c r="S19" s="11" t="s">
        <v>79</v>
      </c>
      <c r="T19" s="2" t="s">
        <v>85</v>
      </c>
    </row>
    <row r="20" spans="1:20" x14ac:dyDescent="0.25">
      <c r="A20" s="1" t="s">
        <v>32</v>
      </c>
      <c r="B20" s="16" t="s">
        <v>173</v>
      </c>
      <c r="C20" s="16" t="str">
        <f>"E"&amp;Tableau1[[#This Row],[Epic Code]] &amp; " - " &amp; Tableau1[[#This Row],[Epic - Libellé]]</f>
        <v>E03 - Shopping cart</v>
      </c>
      <c r="D20" s="1" t="s">
        <v>34</v>
      </c>
      <c r="E20" s="16" t="s">
        <v>178</v>
      </c>
      <c r="F20" s="16" t="str">
        <f>"F"&amp;Tableau1[[#This Row],[Code Feature]] &amp; " - " &amp; Tableau1[[#This Row],[Feature  - Libellé]]</f>
        <v>F08 - Shopping cart Summary</v>
      </c>
      <c r="G20" s="1" t="s">
        <v>34</v>
      </c>
      <c r="H20" s="16" t="s">
        <v>205</v>
      </c>
      <c r="I20" s="1" t="str">
        <f>"E"&amp;Tableau1[[#This Row],[Epic Code]]&amp;"-F"&amp;Tableau1[[#This Row],[Code Feature]]&amp;"-US " &amp; Tableau1[[#This Row],[US Code]] &amp; " - " &amp;Tableau1[[#This Row],[US Libellé]]</f>
        <v>E03-F08-US 017 - Shopping cart Summary</v>
      </c>
      <c r="J20" s="1" t="s">
        <v>76</v>
      </c>
      <c r="K20" s="1" t="s">
        <v>297</v>
      </c>
      <c r="L20" s="4">
        <v>5</v>
      </c>
      <c r="M20" s="2" t="s">
        <v>77</v>
      </c>
      <c r="N20" s="2" t="s">
        <v>333</v>
      </c>
      <c r="O20" s="2"/>
      <c r="P20" s="2"/>
      <c r="Q20" s="2">
        <f>Tableau1[[#This Row],[Effort Eval]]-Tableau1[[#This Row],[Effort Real]]</f>
        <v>0</v>
      </c>
      <c r="R20" s="1"/>
      <c r="S20" s="2" t="s">
        <v>79</v>
      </c>
      <c r="T20" s="2" t="s">
        <v>79</v>
      </c>
    </row>
    <row r="21" spans="1:20" x14ac:dyDescent="0.25">
      <c r="A21" s="1" t="s">
        <v>32</v>
      </c>
      <c r="B21" s="16" t="s">
        <v>173</v>
      </c>
      <c r="C21" s="16" t="str">
        <f>"E"&amp;Tableau1[[#This Row],[Epic Code]] &amp; " - " &amp; Tableau1[[#This Row],[Epic - Libellé]]</f>
        <v>E03 - Shopping cart</v>
      </c>
      <c r="D21" s="1" t="s">
        <v>34</v>
      </c>
      <c r="E21" s="16" t="s">
        <v>178</v>
      </c>
      <c r="F21" s="16" t="str">
        <f>"F"&amp;Tableau1[[#This Row],[Code Feature]] &amp; " - " &amp; Tableau1[[#This Row],[Feature  - Libellé]]</f>
        <v>F08 - Shopping cart Summary</v>
      </c>
      <c r="G21" s="1" t="s">
        <v>106</v>
      </c>
      <c r="H21" s="16" t="s">
        <v>206</v>
      </c>
      <c r="I21" s="1" t="str">
        <f>"E"&amp;Tableau1[[#This Row],[Epic Code]]&amp;"-F"&amp;Tableau1[[#This Row],[Code Feature]]&amp;"-US " &amp; Tableau1[[#This Row],[US Code]] &amp; " - " &amp;Tableau1[[#This Row],[US Libellé]]</f>
        <v>E03-F08-US 018 - Supprimer un produit du panier</v>
      </c>
      <c r="J21" s="1" t="s">
        <v>76</v>
      </c>
      <c r="K21" s="1" t="s">
        <v>297</v>
      </c>
      <c r="L21" s="4">
        <v>3</v>
      </c>
      <c r="M21" s="2" t="s">
        <v>77</v>
      </c>
      <c r="N21" s="2" t="s">
        <v>333</v>
      </c>
      <c r="O21" s="2"/>
      <c r="P21" s="2"/>
      <c r="Q21" s="2">
        <f>Tableau1[[#This Row],[Effort Eval]]-Tableau1[[#This Row],[Effort Real]]</f>
        <v>0</v>
      </c>
      <c r="R21" s="1"/>
      <c r="S21" s="2" t="s">
        <v>85</v>
      </c>
      <c r="T21" s="2" t="s">
        <v>85</v>
      </c>
    </row>
    <row r="22" spans="1:20" x14ac:dyDescent="0.25">
      <c r="A22" s="1" t="s">
        <v>32</v>
      </c>
      <c r="B22" s="16" t="s">
        <v>173</v>
      </c>
      <c r="C22" s="16" t="str">
        <f>"E"&amp;Tableau1[[#This Row],[Epic Code]] &amp; " - " &amp; Tableau1[[#This Row],[Epic - Libellé]]</f>
        <v>E03 - Shopping cart</v>
      </c>
      <c r="D22" s="1" t="s">
        <v>101</v>
      </c>
      <c r="E22" s="16" t="s">
        <v>179</v>
      </c>
      <c r="F22" s="16" t="str">
        <f>"F"&amp;Tableau1[[#This Row],[Code Feature]] &amp; " - " &amp; Tableau1[[#This Row],[Feature  - Libellé]]</f>
        <v>F09 - Adresses</v>
      </c>
      <c r="G22" s="1" t="s">
        <v>35</v>
      </c>
      <c r="H22" s="16" t="s">
        <v>207</v>
      </c>
      <c r="I22" s="1" t="str">
        <f>"E"&amp;Tableau1[[#This Row],[Epic Code]]&amp;"-F"&amp;Tableau1[[#This Row],[Code Feature]]&amp;"-US " &amp; Tableau1[[#This Row],[US Code]] &amp; " - " &amp;Tableau1[[#This Row],[US Libellé]]</f>
        <v>E03-F09-US 019 - Shopping cart Adress</v>
      </c>
      <c r="J22" s="1" t="s">
        <v>76</v>
      </c>
      <c r="K22" s="1" t="s">
        <v>297</v>
      </c>
      <c r="L22" s="4">
        <v>5</v>
      </c>
      <c r="M22" s="2" t="s">
        <v>77</v>
      </c>
      <c r="N22" s="2" t="s">
        <v>333</v>
      </c>
      <c r="O22" s="2"/>
      <c r="P22" s="2"/>
      <c r="Q22" s="2">
        <f>Tableau1[[#This Row],[Effort Eval]]-Tableau1[[#This Row],[Effort Real]]</f>
        <v>0</v>
      </c>
      <c r="R22" s="1"/>
      <c r="S22" s="2" t="s">
        <v>79</v>
      </c>
      <c r="T22" s="2" t="s">
        <v>79</v>
      </c>
    </row>
    <row r="23" spans="1:20" x14ac:dyDescent="0.25">
      <c r="A23" s="1" t="s">
        <v>32</v>
      </c>
      <c r="B23" s="16" t="s">
        <v>173</v>
      </c>
      <c r="C23" s="16" t="str">
        <f>"E"&amp;Tableau1[[#This Row],[Epic Code]] &amp; " - " &amp; Tableau1[[#This Row],[Epic - Libellé]]</f>
        <v>E03 - Shopping cart</v>
      </c>
      <c r="D23" s="1" t="s">
        <v>102</v>
      </c>
      <c r="E23" s="16" t="s">
        <v>180</v>
      </c>
      <c r="F23" s="16" t="str">
        <f>"F"&amp;Tableau1[[#This Row],[Code Feature]] &amp; " - " &amp; Tableau1[[#This Row],[Feature  - Libellé]]</f>
        <v>F10 - Shipping</v>
      </c>
      <c r="G23" s="1" t="s">
        <v>36</v>
      </c>
      <c r="H23" s="16" t="s">
        <v>208</v>
      </c>
      <c r="I23" s="1" t="str">
        <f>"E"&amp;Tableau1[[#This Row],[Epic Code]]&amp;"-F"&amp;Tableau1[[#This Row],[Code Feature]]&amp;"-US " &amp; Tableau1[[#This Row],[US Code]] &amp; " - " &amp;Tableau1[[#This Row],[US Libellé]]</f>
        <v>E03-F10-US 020 - Shopping cart Shipping</v>
      </c>
      <c r="J23" s="1" t="s">
        <v>279</v>
      </c>
      <c r="K23" s="1" t="s">
        <v>297</v>
      </c>
      <c r="L23" s="4">
        <v>5</v>
      </c>
      <c r="M23" s="2" t="s">
        <v>77</v>
      </c>
      <c r="N23" s="2" t="s">
        <v>335</v>
      </c>
      <c r="O23" s="2"/>
      <c r="P23" s="2"/>
      <c r="Q23" s="2">
        <f>Tableau1[[#This Row],[Effort Eval]]-Tableau1[[#This Row],[Effort Real]]</f>
        <v>0</v>
      </c>
      <c r="R23" s="1"/>
      <c r="S23" s="2" t="s">
        <v>79</v>
      </c>
      <c r="T23" s="2" t="s">
        <v>79</v>
      </c>
    </row>
    <row r="24" spans="1:20" x14ac:dyDescent="0.25">
      <c r="A24" s="1" t="s">
        <v>32</v>
      </c>
      <c r="B24" s="16" t="s">
        <v>173</v>
      </c>
      <c r="C24" s="16" t="str">
        <f>"E"&amp;Tableau1[[#This Row],[Epic Code]] &amp; " - " &amp; Tableau1[[#This Row],[Epic - Libellé]]</f>
        <v>E03 - Shopping cart</v>
      </c>
      <c r="D24" s="1" t="s">
        <v>37</v>
      </c>
      <c r="E24" s="16" t="s">
        <v>181</v>
      </c>
      <c r="F24" s="16" t="str">
        <f>"F"&amp;Tableau1[[#This Row],[Code Feature]] &amp; " - " &amp; Tableau1[[#This Row],[Feature  - Libellé]]</f>
        <v>F11 - Payment</v>
      </c>
      <c r="G24" s="1" t="s">
        <v>342</v>
      </c>
      <c r="H24" s="16" t="s">
        <v>209</v>
      </c>
      <c r="I24" s="1" t="str">
        <f>"E"&amp;Tableau1[[#This Row],[Epic Code]]&amp;"-F"&amp;Tableau1[[#This Row],[Code Feature]]&amp;"-US " &amp; Tableau1[[#This Row],[US Code]] &amp; " - " &amp;Tableau1[[#This Row],[US Libellé]]</f>
        <v>E03-F11-US 021 - Payment methods (bank wire - check - visa)</v>
      </c>
      <c r="J24" s="1" t="s">
        <v>279</v>
      </c>
      <c r="K24" s="1" t="s">
        <v>297</v>
      </c>
      <c r="L24" s="4">
        <v>5</v>
      </c>
      <c r="M24" s="2" t="s">
        <v>77</v>
      </c>
      <c r="N24" s="2" t="s">
        <v>335</v>
      </c>
      <c r="O24" s="2"/>
      <c r="P24" s="2"/>
      <c r="Q24" s="2">
        <f>Tableau1[[#This Row],[Effort Eval]]-Tableau1[[#This Row],[Effort Real]]</f>
        <v>0</v>
      </c>
      <c r="R24" s="1"/>
      <c r="S24" s="2" t="s">
        <v>79</v>
      </c>
      <c r="T24" s="2" t="s">
        <v>79</v>
      </c>
    </row>
    <row r="25" spans="1:20" x14ac:dyDescent="0.25">
      <c r="A25" s="1" t="s">
        <v>32</v>
      </c>
      <c r="B25" s="16" t="s">
        <v>173</v>
      </c>
      <c r="C25" s="16" t="str">
        <f>"E"&amp;Tableau1[[#This Row],[Epic Code]] &amp; " - " &amp; Tableau1[[#This Row],[Epic - Libellé]]</f>
        <v>E03 - Shopping cart</v>
      </c>
      <c r="D25" s="1" t="s">
        <v>37</v>
      </c>
      <c r="E25" s="16" t="s">
        <v>181</v>
      </c>
      <c r="F25" s="16" t="str">
        <f>"F"&amp;Tableau1[[#This Row],[Code Feature]] &amp; " - " &amp; Tableau1[[#This Row],[Feature  - Libellé]]</f>
        <v>F11 - Payment</v>
      </c>
      <c r="G25" s="1" t="s">
        <v>38</v>
      </c>
      <c r="H25" s="16" t="s">
        <v>210</v>
      </c>
      <c r="I25" s="1" t="str">
        <f>"E"&amp;Tableau1[[#This Row],[Epic Code]]&amp;"-F"&amp;Tableau1[[#This Row],[Code Feature]]&amp;"-US " &amp; Tableau1[[#This Row],[US Code]] &amp; " - " &amp;Tableau1[[#This Row],[US Libellé]]</f>
        <v>E03-F11-US 022 - Order confirmation</v>
      </c>
      <c r="J25" s="1" t="s">
        <v>76</v>
      </c>
      <c r="K25" s="1" t="s">
        <v>297</v>
      </c>
      <c r="L25" s="4">
        <v>3</v>
      </c>
      <c r="M25" s="2" t="s">
        <v>77</v>
      </c>
      <c r="N25" s="2" t="s">
        <v>333</v>
      </c>
      <c r="O25" s="2"/>
      <c r="P25" s="2"/>
      <c r="Q25" s="2">
        <f>Tableau1[[#This Row],[Effort Eval]]-Tableau1[[#This Row],[Effort Real]]</f>
        <v>0</v>
      </c>
      <c r="R25" s="1"/>
      <c r="S25" s="2" t="s">
        <v>79</v>
      </c>
      <c r="T25" s="2" t="s">
        <v>79</v>
      </c>
    </row>
    <row r="26" spans="1:20" x14ac:dyDescent="0.25">
      <c r="A26" s="1" t="s">
        <v>39</v>
      </c>
      <c r="B26" s="16" t="s">
        <v>174</v>
      </c>
      <c r="C26" s="16" t="str">
        <f>"E"&amp;Tableau1[[#This Row],[Epic Code]] &amp; " - " &amp; Tableau1[[#This Row],[Epic - Libellé]]</f>
        <v>E04 - Catalog</v>
      </c>
      <c r="D26" s="1" t="s">
        <v>40</v>
      </c>
      <c r="E26" s="16" t="s">
        <v>182</v>
      </c>
      <c r="F26" s="16" t="str">
        <f>"F"&amp;Tableau1[[#This Row],[Code Feature]] &amp; " - " &amp; Tableau1[[#This Row],[Feature  - Libellé]]</f>
        <v>F12 - Categories</v>
      </c>
      <c r="G26" s="1" t="s">
        <v>41</v>
      </c>
      <c r="H26" s="16" t="s">
        <v>211</v>
      </c>
      <c r="I26" s="1" t="str">
        <f>"E"&amp;Tableau1[[#This Row],[Epic Code]]&amp;"-F"&amp;Tableau1[[#This Row],[Code Feature]]&amp;"-US " &amp; Tableau1[[#This Row],[US Code]] &amp; " - " &amp;Tableau1[[#This Row],[US Libellé]]</f>
        <v>E04-F12-US 023 - Sélectionner une catégorie (Exemple : Women)</v>
      </c>
      <c r="J26" s="1" t="s">
        <v>76</v>
      </c>
      <c r="K26" s="1" t="s">
        <v>294</v>
      </c>
      <c r="L26" s="4">
        <v>5</v>
      </c>
      <c r="M26" s="2" t="s">
        <v>77</v>
      </c>
      <c r="N26" s="2" t="s">
        <v>334</v>
      </c>
      <c r="O26" s="2"/>
      <c r="P26" s="2"/>
      <c r="Q26" s="2">
        <f>Tableau1[[#This Row],[Effort Eval]]-Tableau1[[#This Row],[Effort Real]]</f>
        <v>0</v>
      </c>
      <c r="R26" s="1"/>
      <c r="S26" s="2" t="s">
        <v>79</v>
      </c>
      <c r="T26" s="2" t="s">
        <v>79</v>
      </c>
    </row>
    <row r="27" spans="1:20" x14ac:dyDescent="0.25">
      <c r="A27" s="1" t="s">
        <v>39</v>
      </c>
      <c r="B27" s="16" t="s">
        <v>174</v>
      </c>
      <c r="C27" s="16" t="str">
        <f>"E"&amp;Tableau1[[#This Row],[Epic Code]] &amp; " - " &amp; Tableau1[[#This Row],[Epic - Libellé]]</f>
        <v>E04 - Catalog</v>
      </c>
      <c r="D27" s="1" t="s">
        <v>40</v>
      </c>
      <c r="E27" s="16" t="s">
        <v>182</v>
      </c>
      <c r="F27" s="16" t="str">
        <f>"F"&amp;Tableau1[[#This Row],[Code Feature]] &amp; " - " &amp; Tableau1[[#This Row],[Feature  - Libellé]]</f>
        <v>F12 - Categories</v>
      </c>
      <c r="G27" s="1" t="s">
        <v>343</v>
      </c>
      <c r="H27" s="16" t="s">
        <v>212</v>
      </c>
      <c r="I27" s="1" t="str">
        <f>"E"&amp;Tableau1[[#This Row],[Epic Code]]&amp;"-F"&amp;Tableau1[[#This Row],[Code Feature]]&amp;"-US " &amp; Tableau1[[#This Row],[US Code]] &amp; " - " &amp;Tableau1[[#This Row],[US Libellé]]</f>
        <v>E04-F12-US 024 - Sélectionner une sous-catégorie (Exemple : Top - Dresses)</v>
      </c>
      <c r="J27" s="1" t="s">
        <v>76</v>
      </c>
      <c r="K27" s="1" t="s">
        <v>294</v>
      </c>
      <c r="L27" s="4">
        <v>5</v>
      </c>
      <c r="M27" s="2" t="s">
        <v>77</v>
      </c>
      <c r="N27" s="2" t="s">
        <v>334</v>
      </c>
      <c r="O27" s="2"/>
      <c r="P27" s="2"/>
      <c r="Q27" s="2">
        <f>Tableau1[[#This Row],[Effort Eval]]-Tableau1[[#This Row],[Effort Real]]</f>
        <v>0</v>
      </c>
      <c r="R27" s="1"/>
      <c r="S27" s="2" t="s">
        <v>85</v>
      </c>
      <c r="T27" s="2" t="s">
        <v>85</v>
      </c>
    </row>
    <row r="28" spans="1:20" x14ac:dyDescent="0.25">
      <c r="A28" s="1" t="s">
        <v>39</v>
      </c>
      <c r="B28" s="16" t="s">
        <v>174</v>
      </c>
      <c r="C28" s="16" t="str">
        <f>"E"&amp;Tableau1[[#This Row],[Epic Code]] &amp; " - " &amp; Tableau1[[#This Row],[Epic - Libellé]]</f>
        <v>E04 - Catalog</v>
      </c>
      <c r="D28" s="1" t="s">
        <v>42</v>
      </c>
      <c r="E28" s="16" t="s">
        <v>183</v>
      </c>
      <c r="F28" s="16" t="str">
        <f>"F"&amp;Tableau1[[#This Row],[Code Feature]] &amp; " - " &amp; Tableau1[[#This Row],[Feature  - Libellé]]</f>
        <v>F13 - Filtre</v>
      </c>
      <c r="G28" s="1" t="s">
        <v>43</v>
      </c>
      <c r="H28" s="16" t="s">
        <v>213</v>
      </c>
      <c r="I28" s="1" t="str">
        <f>"E"&amp;Tableau1[[#This Row],[Epic Code]]&amp;"-F"&amp;Tableau1[[#This Row],[Code Feature]]&amp;"-US " &amp; Tableau1[[#This Row],[US Code]] &amp; " - " &amp;Tableau1[[#This Row],[US Libellé]]</f>
        <v>E04-F13-US 025 - Sélectionner un ou plusieurs critères de filtre</v>
      </c>
      <c r="J28" s="1" t="s">
        <v>76</v>
      </c>
      <c r="K28" s="1" t="s">
        <v>297</v>
      </c>
      <c r="L28" s="4">
        <v>8</v>
      </c>
      <c r="M28" s="2" t="s">
        <v>77</v>
      </c>
      <c r="N28" s="2" t="s">
        <v>333</v>
      </c>
      <c r="O28" s="2"/>
      <c r="P28" s="2"/>
      <c r="Q28" s="2">
        <f>Tableau1[[#This Row],[Effort Eval]]-Tableau1[[#This Row],[Effort Real]]</f>
        <v>0</v>
      </c>
      <c r="R28" s="1"/>
      <c r="S28" s="2" t="s">
        <v>85</v>
      </c>
      <c r="T28" s="2" t="s">
        <v>85</v>
      </c>
    </row>
    <row r="29" spans="1:20" x14ac:dyDescent="0.25">
      <c r="A29" s="1" t="s">
        <v>39</v>
      </c>
      <c r="B29" s="16" t="s">
        <v>174</v>
      </c>
      <c r="C29" s="16" t="str">
        <f>"E"&amp;Tableau1[[#This Row],[Epic Code]] &amp; " - " &amp; Tableau1[[#This Row],[Epic - Libellé]]</f>
        <v>E04 - Catalog</v>
      </c>
      <c r="D29" s="1" t="s">
        <v>44</v>
      </c>
      <c r="E29" s="16" t="s">
        <v>184</v>
      </c>
      <c r="F29" s="16" t="str">
        <f>"F"&amp;Tableau1[[#This Row],[Code Feature]] &amp; " - " &amp; Tableau1[[#This Row],[Feature  - Libellé]]</f>
        <v>F14 - Sort by</v>
      </c>
      <c r="G29" s="1" t="s">
        <v>344</v>
      </c>
      <c r="H29" s="16" t="s">
        <v>214</v>
      </c>
      <c r="I29" s="1" t="str">
        <f>"E"&amp;Tableau1[[#This Row],[Epic Code]]&amp;"-F"&amp;Tableau1[[#This Row],[Code Feature]]&amp;"-US " &amp; Tableau1[[#This Row],[US Code]] &amp; " - " &amp;Tableau1[[#This Row],[US Libellé]]</f>
        <v>E04-F14-US 026 - Trier l'affichage des articles (par prix - par nom…)</v>
      </c>
      <c r="J29" s="1" t="s">
        <v>76</v>
      </c>
      <c r="K29" s="1" t="s">
        <v>289</v>
      </c>
      <c r="L29" s="4">
        <v>5</v>
      </c>
      <c r="M29" s="2" t="s">
        <v>77</v>
      </c>
      <c r="N29" s="2" t="s">
        <v>336</v>
      </c>
      <c r="O29" s="2"/>
      <c r="P29" s="2"/>
      <c r="Q29" s="2">
        <f>Tableau1[[#This Row],[Effort Eval]]-Tableau1[[#This Row],[Effort Real]]</f>
        <v>0</v>
      </c>
      <c r="R29" s="1"/>
      <c r="S29" s="2" t="s">
        <v>85</v>
      </c>
      <c r="T29" s="2" t="s">
        <v>85</v>
      </c>
    </row>
    <row r="30" spans="1:20" x14ac:dyDescent="0.25">
      <c r="A30" s="1" t="s">
        <v>39</v>
      </c>
      <c r="B30" s="16" t="s">
        <v>174</v>
      </c>
      <c r="C30" s="16" t="str">
        <f>"E"&amp;Tableau1[[#This Row],[Epic Code]] &amp; " - " &amp; Tableau1[[#This Row],[Epic - Libellé]]</f>
        <v>E04 - Catalog</v>
      </c>
      <c r="D30" s="1" t="s">
        <v>45</v>
      </c>
      <c r="E30" s="16" t="s">
        <v>185</v>
      </c>
      <c r="F30" s="16" t="str">
        <f>"F"&amp;Tableau1[[#This Row],[Code Feature]] &amp; " - " &amp; Tableau1[[#This Row],[Feature  - Libellé]]</f>
        <v>F15 - Search</v>
      </c>
      <c r="G30" s="1" t="s">
        <v>46</v>
      </c>
      <c r="H30" s="16" t="s">
        <v>215</v>
      </c>
      <c r="I30" s="1" t="str">
        <f>"E"&amp;Tableau1[[#This Row],[Epic Code]]&amp;"-F"&amp;Tableau1[[#This Row],[Code Feature]]&amp;"-US " &amp; Tableau1[[#This Row],[US Code]] &amp; " - " &amp;Tableau1[[#This Row],[US Libellé]]</f>
        <v>E04-F15-US 027 - Recherche de produits par mot-clé</v>
      </c>
      <c r="J30" s="1" t="s">
        <v>76</v>
      </c>
      <c r="K30" s="1" t="s">
        <v>294</v>
      </c>
      <c r="L30" s="4">
        <v>8</v>
      </c>
      <c r="M30" s="2" t="s">
        <v>77</v>
      </c>
      <c r="N30" s="2" t="s">
        <v>334</v>
      </c>
      <c r="O30" s="2"/>
      <c r="P30" s="2"/>
      <c r="Q30" s="2">
        <f>Tableau1[[#This Row],[Effort Eval]]-Tableau1[[#This Row],[Effort Real]]</f>
        <v>0</v>
      </c>
      <c r="R30" s="1"/>
      <c r="S30" s="2" t="s">
        <v>79</v>
      </c>
      <c r="T30" s="2" t="s">
        <v>79</v>
      </c>
    </row>
    <row r="31" spans="1:20" x14ac:dyDescent="0.25">
      <c r="A31" s="1" t="s">
        <v>39</v>
      </c>
      <c r="B31" s="16" t="s">
        <v>174</v>
      </c>
      <c r="C31" s="16" t="str">
        <f>"E"&amp;Tableau1[[#This Row],[Epic Code]] &amp; " - " &amp; Tableau1[[#This Row],[Epic - Libellé]]</f>
        <v>E04 - Catalog</v>
      </c>
      <c r="D31" s="1" t="s">
        <v>47</v>
      </c>
      <c r="E31" s="16" t="s">
        <v>186</v>
      </c>
      <c r="F31" s="16" t="str">
        <f>"F"&amp;Tableau1[[#This Row],[Code Feature]] &amp; " - " &amp; Tableau1[[#This Row],[Feature  - Libellé]]</f>
        <v>F16 - View</v>
      </c>
      <c r="G31" s="1" t="s">
        <v>345</v>
      </c>
      <c r="H31" s="16" t="s">
        <v>216</v>
      </c>
      <c r="I31" s="1" t="str">
        <f>"E"&amp;Tableau1[[#This Row],[Epic Code]]&amp;"-F"&amp;Tableau1[[#This Row],[Code Feature]]&amp;"-US " &amp; Tableau1[[#This Row],[US Code]] &amp; " - " &amp;Tableau1[[#This Row],[US Libellé]]</f>
        <v>E04-F16-US 028 - Type d'affichage des produits (grid - list)</v>
      </c>
      <c r="J31" s="1" t="s">
        <v>76</v>
      </c>
      <c r="K31" s="1" t="s">
        <v>289</v>
      </c>
      <c r="L31" s="4">
        <v>5</v>
      </c>
      <c r="M31" s="2" t="s">
        <v>77</v>
      </c>
      <c r="N31" s="2" t="s">
        <v>336</v>
      </c>
      <c r="O31" s="2"/>
      <c r="P31" s="2"/>
      <c r="Q31" s="2">
        <f>Tableau1[[#This Row],[Effort Eval]]-Tableau1[[#This Row],[Effort Real]]</f>
        <v>0</v>
      </c>
      <c r="R31" s="1"/>
      <c r="S31" s="2" t="s">
        <v>85</v>
      </c>
      <c r="T31" s="2" t="s">
        <v>85</v>
      </c>
    </row>
    <row r="32" spans="1:20" x14ac:dyDescent="0.25">
      <c r="A32" s="1" t="s">
        <v>39</v>
      </c>
      <c r="B32" s="16" t="s">
        <v>174</v>
      </c>
      <c r="C32" s="16" t="str">
        <f>"E"&amp;Tableau1[[#This Row],[Epic Code]] &amp; " - " &amp; Tableau1[[#This Row],[Epic - Libellé]]</f>
        <v>E04 - Catalog</v>
      </c>
      <c r="D32" s="1" t="s">
        <v>48</v>
      </c>
      <c r="E32" s="16" t="s">
        <v>187</v>
      </c>
      <c r="F32" s="16" t="str">
        <f>"F"&amp;Tableau1[[#This Row],[Code Feature]] &amp; " - " &amp; Tableau1[[#This Row],[Feature  - Libellé]]</f>
        <v>F17 - Product information</v>
      </c>
      <c r="G32" s="1" t="s">
        <v>49</v>
      </c>
      <c r="H32" s="16" t="s">
        <v>217</v>
      </c>
      <c r="I32" s="1" t="str">
        <f>"E"&amp;Tableau1[[#This Row],[Epic Code]]&amp;"-F"&amp;Tableau1[[#This Row],[Code Feature]]&amp;"-US " &amp; Tableau1[[#This Row],[US Code]] &amp; " - " &amp;Tableau1[[#This Row],[US Libellé]]</f>
        <v>E04-F17-US 029 - Quick view</v>
      </c>
      <c r="J32" s="1" t="s">
        <v>76</v>
      </c>
      <c r="K32" s="1" t="s">
        <v>289</v>
      </c>
      <c r="L32" s="4">
        <v>5</v>
      </c>
      <c r="M32" s="2" t="s">
        <v>77</v>
      </c>
      <c r="N32" s="2" t="s">
        <v>336</v>
      </c>
      <c r="O32" s="2"/>
      <c r="P32" s="2"/>
      <c r="Q32" s="2">
        <f>Tableau1[[#This Row],[Effort Eval]]-Tableau1[[#This Row],[Effort Real]]</f>
        <v>0</v>
      </c>
      <c r="R32" s="1"/>
      <c r="S32" s="2" t="s">
        <v>85</v>
      </c>
      <c r="T32" s="2" t="s">
        <v>85</v>
      </c>
    </row>
    <row r="33" spans="1:20" x14ac:dyDescent="0.25">
      <c r="A33" s="1" t="s">
        <v>39</v>
      </c>
      <c r="B33" s="16" t="s">
        <v>174</v>
      </c>
      <c r="C33" s="16" t="str">
        <f>"E"&amp;Tableau1[[#This Row],[Epic Code]] &amp; " - " &amp; Tableau1[[#This Row],[Epic - Libellé]]</f>
        <v>E04 - Catalog</v>
      </c>
      <c r="D33" s="1" t="s">
        <v>48</v>
      </c>
      <c r="E33" s="16" t="s">
        <v>187</v>
      </c>
      <c r="F33" s="16" t="str">
        <f>"F"&amp;Tableau1[[#This Row],[Code Feature]] &amp; " - " &amp; Tableau1[[#This Row],[Feature  - Libellé]]</f>
        <v>F17 - Product information</v>
      </c>
      <c r="G33" s="1" t="s">
        <v>50</v>
      </c>
      <c r="H33" s="16" t="s">
        <v>218</v>
      </c>
      <c r="I33" s="1" t="str">
        <f>"E"&amp;Tableau1[[#This Row],[Epic Code]]&amp;"-F"&amp;Tableau1[[#This Row],[Code Feature]]&amp;"-US " &amp; Tableau1[[#This Row],[US Code]] &amp; " - " &amp;Tableau1[[#This Row],[US Libellé]]</f>
        <v>E04-F17-US 030 - Product details (via click ou MORE)</v>
      </c>
      <c r="J33" s="1" t="s">
        <v>76</v>
      </c>
      <c r="K33" s="1" t="s">
        <v>294</v>
      </c>
      <c r="L33" s="4">
        <v>5</v>
      </c>
      <c r="M33" s="2" t="s">
        <v>77</v>
      </c>
      <c r="N33" s="2" t="s">
        <v>334</v>
      </c>
      <c r="O33" s="2"/>
      <c r="P33" s="2"/>
      <c r="Q33" s="2">
        <f>Tableau1[[#This Row],[Effort Eval]]-Tableau1[[#This Row],[Effort Real]]</f>
        <v>0</v>
      </c>
      <c r="R33" s="1"/>
      <c r="S33" s="2" t="s">
        <v>85</v>
      </c>
      <c r="T33" s="2" t="s">
        <v>85</v>
      </c>
    </row>
    <row r="34" spans="1:20" x14ac:dyDescent="0.25">
      <c r="A34" s="1" t="s">
        <v>39</v>
      </c>
      <c r="B34" s="16" t="s">
        <v>174</v>
      </c>
      <c r="C34" s="16" t="str">
        <f>"E"&amp;Tableau1[[#This Row],[Epic Code]] &amp; " - " &amp; Tableau1[[#This Row],[Epic - Libellé]]</f>
        <v>E04 - Catalog</v>
      </c>
      <c r="D34" s="1" t="s">
        <v>48</v>
      </c>
      <c r="E34" s="16" t="s">
        <v>187</v>
      </c>
      <c r="F34" s="16" t="str">
        <f>"F"&amp;Tableau1[[#This Row],[Code Feature]] &amp; " - " &amp; Tableau1[[#This Row],[Feature  - Libellé]]</f>
        <v>F17 - Product information</v>
      </c>
      <c r="G34" s="1" t="s">
        <v>51</v>
      </c>
      <c r="H34" s="16" t="s">
        <v>219</v>
      </c>
      <c r="I34" s="1" t="str">
        <f>"E"&amp;Tableau1[[#This Row],[Epic Code]]&amp;"-F"&amp;Tableau1[[#This Row],[Code Feature]]&amp;"-US " &amp; Tableau1[[#This Row],[US Code]] &amp; " - " &amp;Tableau1[[#This Row],[US Libellé]]</f>
        <v>E04-F17-US 031 - Sélectionner une quantité d'un produit</v>
      </c>
      <c r="J34" s="1" t="s">
        <v>279</v>
      </c>
      <c r="K34" s="1" t="s">
        <v>297</v>
      </c>
      <c r="L34" s="4">
        <v>8</v>
      </c>
      <c r="M34" s="2" t="s">
        <v>77</v>
      </c>
      <c r="N34" s="2" t="s">
        <v>335</v>
      </c>
      <c r="O34" s="2"/>
      <c r="P34" s="2"/>
      <c r="Q34" s="2">
        <f>Tableau1[[#This Row],[Effort Eval]]-Tableau1[[#This Row],[Effort Real]]</f>
        <v>0</v>
      </c>
      <c r="R34" s="1"/>
      <c r="S34" s="2" t="s">
        <v>79</v>
      </c>
      <c r="T34" s="2" t="s">
        <v>79</v>
      </c>
    </row>
    <row r="35" spans="1:20" x14ac:dyDescent="0.25">
      <c r="A35" s="1" t="s">
        <v>39</v>
      </c>
      <c r="B35" s="16" t="s">
        <v>174</v>
      </c>
      <c r="C35" s="16" t="str">
        <f>"E"&amp;Tableau1[[#This Row],[Epic Code]] &amp; " - " &amp; Tableau1[[#This Row],[Epic - Libellé]]</f>
        <v>E04 - Catalog</v>
      </c>
      <c r="D35" s="1" t="s">
        <v>48</v>
      </c>
      <c r="E35" s="16" t="s">
        <v>187</v>
      </c>
      <c r="F35" s="16" t="str">
        <f>"F"&amp;Tableau1[[#This Row],[Code Feature]] &amp; " - " &amp; Tableau1[[#This Row],[Feature  - Libellé]]</f>
        <v>F17 - Product information</v>
      </c>
      <c r="G35" s="1" t="s">
        <v>52</v>
      </c>
      <c r="H35" s="16" t="s">
        <v>220</v>
      </c>
      <c r="I35" s="1" t="str">
        <f>"E"&amp;Tableau1[[#This Row],[Epic Code]]&amp;"-F"&amp;Tableau1[[#This Row],[Code Feature]]&amp;"-US " &amp; Tableau1[[#This Row],[US Code]] &amp; " - " &amp;Tableau1[[#This Row],[US Libellé]]</f>
        <v>E04-F17-US 032 - Sélectionner une taille</v>
      </c>
      <c r="J35" s="1" t="s">
        <v>76</v>
      </c>
      <c r="K35" s="1" t="s">
        <v>294</v>
      </c>
      <c r="L35" s="4">
        <v>3</v>
      </c>
      <c r="M35" s="2" t="s">
        <v>77</v>
      </c>
      <c r="N35" s="2" t="s">
        <v>334</v>
      </c>
      <c r="O35" s="2"/>
      <c r="P35" s="2"/>
      <c r="Q35" s="2">
        <f>Tableau1[[#This Row],[Effort Eval]]-Tableau1[[#This Row],[Effort Real]]</f>
        <v>0</v>
      </c>
      <c r="R35" s="1"/>
      <c r="S35" s="2" t="s">
        <v>79</v>
      </c>
      <c r="T35" s="2" t="s">
        <v>79</v>
      </c>
    </row>
    <row r="36" spans="1:20" x14ac:dyDescent="0.25">
      <c r="A36" s="1" t="s">
        <v>39</v>
      </c>
      <c r="B36" s="16" t="s">
        <v>174</v>
      </c>
      <c r="C36" s="16" t="str">
        <f>"E"&amp;Tableau1[[#This Row],[Epic Code]] &amp; " - " &amp; Tableau1[[#This Row],[Epic - Libellé]]</f>
        <v>E04 - Catalog</v>
      </c>
      <c r="D36" s="1" t="s">
        <v>48</v>
      </c>
      <c r="E36" s="16" t="s">
        <v>187</v>
      </c>
      <c r="F36" s="16" t="str">
        <f>"F"&amp;Tableau1[[#This Row],[Code Feature]] &amp; " - " &amp; Tableau1[[#This Row],[Feature  - Libellé]]</f>
        <v>F17 - Product information</v>
      </c>
      <c r="G36" s="1" t="s">
        <v>53</v>
      </c>
      <c r="H36" s="16" t="s">
        <v>221</v>
      </c>
      <c r="I36" s="1" t="str">
        <f>"E"&amp;Tableau1[[#This Row],[Epic Code]]&amp;"-F"&amp;Tableau1[[#This Row],[Code Feature]]&amp;"-US " &amp; Tableau1[[#This Row],[US Code]] &amp; " - " &amp;Tableau1[[#This Row],[US Libellé]]</f>
        <v>E04-F17-US 033 - Sélectionner une couleur</v>
      </c>
      <c r="J36" s="1" t="s">
        <v>76</v>
      </c>
      <c r="K36" s="1" t="s">
        <v>289</v>
      </c>
      <c r="L36" s="4">
        <v>3</v>
      </c>
      <c r="M36" s="2" t="s">
        <v>77</v>
      </c>
      <c r="N36" s="2" t="s">
        <v>336</v>
      </c>
      <c r="O36" s="2"/>
      <c r="P36" s="2"/>
      <c r="Q36" s="2">
        <f>Tableau1[[#This Row],[Effort Eval]]-Tableau1[[#This Row],[Effort Real]]</f>
        <v>0</v>
      </c>
      <c r="R36" s="1"/>
      <c r="S36" s="2" t="s">
        <v>85</v>
      </c>
      <c r="T36" s="2" t="s">
        <v>85</v>
      </c>
    </row>
    <row r="37" spans="1:20" x14ac:dyDescent="0.25">
      <c r="A37" s="1" t="s">
        <v>39</v>
      </c>
      <c r="B37" s="16" t="s">
        <v>174</v>
      </c>
      <c r="C37" s="16" t="str">
        <f>"E"&amp;Tableau1[[#This Row],[Epic Code]] &amp; " - " &amp; Tableau1[[#This Row],[Epic - Libellé]]</f>
        <v>E04 - Catalog</v>
      </c>
      <c r="D37" s="1" t="s">
        <v>48</v>
      </c>
      <c r="E37" s="16" t="s">
        <v>187</v>
      </c>
      <c r="F37" s="16" t="str">
        <f>"F"&amp;Tableau1[[#This Row],[Code Feature]] &amp; " - " &amp; Tableau1[[#This Row],[Feature  - Libellé]]</f>
        <v>F17 - Product information</v>
      </c>
      <c r="G37" s="1" t="s">
        <v>54</v>
      </c>
      <c r="H37" s="16" t="s">
        <v>222</v>
      </c>
      <c r="I37" s="1" t="str">
        <f>"E"&amp;Tableau1[[#This Row],[Epic Code]]&amp;"-F"&amp;Tableau1[[#This Row],[Code Feature]]&amp;"-US " &amp; Tableau1[[#This Row],[US Code]] &amp; " - " &amp;Tableau1[[#This Row],[US Libellé]]</f>
        <v>E04-F17-US 034 - Add to cart</v>
      </c>
      <c r="J37" s="1" t="s">
        <v>76</v>
      </c>
      <c r="K37" s="1" t="s">
        <v>297</v>
      </c>
      <c r="L37" s="4">
        <v>8</v>
      </c>
      <c r="M37" s="2" t="s">
        <v>77</v>
      </c>
      <c r="N37" s="2" t="s">
        <v>333</v>
      </c>
      <c r="O37" s="2"/>
      <c r="P37" s="2"/>
      <c r="Q37" s="2">
        <f>Tableau1[[#This Row],[Effort Eval]]-Tableau1[[#This Row],[Effort Real]]</f>
        <v>0</v>
      </c>
      <c r="R37" s="1"/>
      <c r="S37" s="2" t="s">
        <v>79</v>
      </c>
      <c r="T37" s="2" t="s">
        <v>79</v>
      </c>
    </row>
    <row r="38" spans="1:20" x14ac:dyDescent="0.25">
      <c r="A38" s="1" t="s">
        <v>39</v>
      </c>
      <c r="B38" s="16" t="s">
        <v>174</v>
      </c>
      <c r="C38" s="16" t="str">
        <f>"E"&amp;Tableau1[[#This Row],[Epic Code]] &amp; " - " &amp; Tableau1[[#This Row],[Epic - Libellé]]</f>
        <v>E04 - Catalog</v>
      </c>
      <c r="D38" s="1" t="s">
        <v>48</v>
      </c>
      <c r="E38" s="16" t="s">
        <v>187</v>
      </c>
      <c r="F38" s="16" t="str">
        <f>"F"&amp;Tableau1[[#This Row],[Code Feature]] &amp; " - " &amp; Tableau1[[#This Row],[Feature  - Libellé]]</f>
        <v>F17 - Product information</v>
      </c>
      <c r="G38" s="1" t="s">
        <v>55</v>
      </c>
      <c r="H38" s="16" t="s">
        <v>223</v>
      </c>
      <c r="I38" s="1" t="str">
        <f>"E"&amp;Tableau1[[#This Row],[Epic Code]]&amp;"-F"&amp;Tableau1[[#This Row],[Code Feature]]&amp;"-US " &amp; Tableau1[[#This Row],[US Code]] &amp; " - " &amp;Tableau1[[#This Row],[US Libellé]]</f>
        <v>E04-F17-US 035 - Add to Wishlist</v>
      </c>
      <c r="J38" s="1" t="s">
        <v>76</v>
      </c>
      <c r="K38" s="1" t="s">
        <v>288</v>
      </c>
      <c r="L38" s="4">
        <v>3</v>
      </c>
      <c r="M38" s="2" t="s">
        <v>77</v>
      </c>
      <c r="N38" s="2" t="s">
        <v>335</v>
      </c>
      <c r="O38" s="2"/>
      <c r="P38" s="2"/>
      <c r="Q38" s="2">
        <f>Tableau1[[#This Row],[Effort Eval]]-Tableau1[[#This Row],[Effort Real]]</f>
        <v>0</v>
      </c>
      <c r="R38" s="1"/>
      <c r="S38" s="2" t="s">
        <v>85</v>
      </c>
      <c r="T38" s="2" t="s">
        <v>85</v>
      </c>
    </row>
    <row r="39" spans="1:20" x14ac:dyDescent="0.25">
      <c r="A39" s="1" t="s">
        <v>39</v>
      </c>
      <c r="B39" s="16" t="s">
        <v>174</v>
      </c>
      <c r="C39" s="16" t="str">
        <f>"E"&amp;Tableau1[[#This Row],[Epic Code]] &amp; " - " &amp; Tableau1[[#This Row],[Epic - Libellé]]</f>
        <v>E04 - Catalog</v>
      </c>
      <c r="D39" s="1" t="s">
        <v>48</v>
      </c>
      <c r="E39" s="16" t="s">
        <v>187</v>
      </c>
      <c r="F39" s="16" t="str">
        <f>"F"&amp;Tableau1[[#This Row],[Code Feature]] &amp; " - " &amp; Tableau1[[#This Row],[Feature  - Libellé]]</f>
        <v>F17 - Product information</v>
      </c>
      <c r="G39" s="1" t="s">
        <v>56</v>
      </c>
      <c r="H39" s="16" t="s">
        <v>224</v>
      </c>
      <c r="I39" s="1" t="str">
        <f>"E"&amp;Tableau1[[#This Row],[Epic Code]]&amp;"-F"&amp;Tableau1[[#This Row],[Code Feature]]&amp;"-US " &amp; Tableau1[[#This Row],[US Code]] &amp; " - " &amp;Tableau1[[#This Row],[US Libellé]]</f>
        <v>E04-F17-US 036 - Add to Compare</v>
      </c>
      <c r="J39" s="1" t="s">
        <v>318</v>
      </c>
      <c r="K39" s="1" t="s">
        <v>288</v>
      </c>
      <c r="L39" s="4">
        <v>3</v>
      </c>
      <c r="M39" s="2"/>
      <c r="N39" s="2"/>
      <c r="O39" s="2"/>
      <c r="P39" s="2"/>
      <c r="Q39" s="2">
        <f>Tableau1[[#This Row],[Effort Eval]]-Tableau1[[#This Row],[Effort Real]]</f>
        <v>0</v>
      </c>
      <c r="R39" s="1"/>
      <c r="S39" s="2" t="s">
        <v>85</v>
      </c>
      <c r="T39" s="2" t="s">
        <v>85</v>
      </c>
    </row>
    <row r="40" spans="1:20" x14ac:dyDescent="0.25">
      <c r="A40" s="1" t="s">
        <v>39</v>
      </c>
      <c r="B40" s="16" t="s">
        <v>174</v>
      </c>
      <c r="C40" s="16" t="str">
        <f>"E"&amp;Tableau1[[#This Row],[Epic Code]] &amp; " - " &amp; Tableau1[[#This Row],[Epic - Libellé]]</f>
        <v>E04 - Catalog</v>
      </c>
      <c r="D40" s="1" t="s">
        <v>48</v>
      </c>
      <c r="E40" s="16" t="s">
        <v>187</v>
      </c>
      <c r="F40" s="16" t="str">
        <f>"F"&amp;Tableau1[[#This Row],[Code Feature]] &amp; " - " &amp; Tableau1[[#This Row],[Feature  - Libellé]]</f>
        <v>F17 - Product information</v>
      </c>
      <c r="G40" s="1" t="s">
        <v>57</v>
      </c>
      <c r="H40" s="16" t="s">
        <v>225</v>
      </c>
      <c r="I40" s="1" t="str">
        <f>"E"&amp;Tableau1[[#This Row],[Epic Code]]&amp;"-F"&amp;Tableau1[[#This Row],[Code Feature]]&amp;"-US " &amp; Tableau1[[#This Row],[US Code]] &amp; " - " &amp;Tableau1[[#This Row],[US Libellé]]</f>
        <v>E04-F17-US 037 - Product comparison</v>
      </c>
      <c r="J40" s="1" t="s">
        <v>76</v>
      </c>
      <c r="K40" s="1" t="s">
        <v>288</v>
      </c>
      <c r="L40" s="4">
        <v>8</v>
      </c>
      <c r="M40" s="2" t="s">
        <v>77</v>
      </c>
      <c r="N40" s="2" t="s">
        <v>335</v>
      </c>
      <c r="O40" s="2"/>
      <c r="P40" s="2"/>
      <c r="Q40" s="2">
        <f>Tableau1[[#This Row],[Effort Eval]]-Tableau1[[#This Row],[Effort Real]]</f>
        <v>0</v>
      </c>
      <c r="R40" s="1"/>
      <c r="S40" s="2" t="s">
        <v>85</v>
      </c>
      <c r="T40" s="2" t="s">
        <v>85</v>
      </c>
    </row>
    <row r="41" spans="1:20" x14ac:dyDescent="0.25">
      <c r="A41" s="1" t="s">
        <v>58</v>
      </c>
      <c r="B41" s="16" t="s">
        <v>175</v>
      </c>
      <c r="C41" s="16" t="str">
        <f>"E"&amp;Tableau1[[#This Row],[Epic Code]] &amp; " - " &amp; Tableau1[[#This Row],[Epic - Libellé]]</f>
        <v>E05 - Information</v>
      </c>
      <c r="D41" s="1" t="s">
        <v>59</v>
      </c>
      <c r="E41" s="16" t="s">
        <v>188</v>
      </c>
      <c r="F41" s="16" t="str">
        <f>"F"&amp;Tableau1[[#This Row],[Code Feature]] &amp; " - " &amp; Tableau1[[#This Row],[Feature  - Libellé]]</f>
        <v>F18 - Delivery</v>
      </c>
      <c r="G41" s="1" t="s">
        <v>60</v>
      </c>
      <c r="H41" s="16" t="s">
        <v>226</v>
      </c>
      <c r="I41" s="1" t="str">
        <f>"E"&amp;Tableau1[[#This Row],[Epic Code]]&amp;"-F"&amp;Tableau1[[#This Row],[Code Feature]]&amp;"-US " &amp; Tableau1[[#This Row],[US Code]] &amp; " - " &amp;Tableau1[[#This Row],[US Libellé]]</f>
        <v>E05-F18-US 038 - Delivery Information</v>
      </c>
      <c r="J41" s="1" t="s">
        <v>76</v>
      </c>
      <c r="K41" s="1" t="s">
        <v>289</v>
      </c>
      <c r="L41" s="4">
        <v>2</v>
      </c>
      <c r="M41" s="2" t="s">
        <v>77</v>
      </c>
      <c r="N41" s="2" t="s">
        <v>336</v>
      </c>
      <c r="O41" s="2"/>
      <c r="P41" s="2"/>
      <c r="Q41" s="2">
        <f>Tableau1[[#This Row],[Effort Eval]]-Tableau1[[#This Row],[Effort Real]]</f>
        <v>0</v>
      </c>
      <c r="R41" s="1"/>
      <c r="S41" s="2" t="s">
        <v>85</v>
      </c>
      <c r="T41" s="2" t="s">
        <v>85</v>
      </c>
    </row>
    <row r="42" spans="1:20" x14ac:dyDescent="0.25">
      <c r="A42" s="1" t="s">
        <v>58</v>
      </c>
      <c r="B42" s="16" t="s">
        <v>175</v>
      </c>
      <c r="C42" s="16" t="str">
        <f>"E"&amp;Tableau1[[#This Row],[Epic Code]] &amp; " - " &amp; Tableau1[[#This Row],[Epic - Libellé]]</f>
        <v>E05 - Information</v>
      </c>
      <c r="D42" s="1" t="s">
        <v>61</v>
      </c>
      <c r="E42" s="16" t="s">
        <v>189</v>
      </c>
      <c r="F42" s="16" t="str">
        <f>"F"&amp;Tableau1[[#This Row],[Code Feature]] &amp; " - " &amp; Tableau1[[#This Row],[Feature  - Libellé]]</f>
        <v>F19 - Legal Notice</v>
      </c>
      <c r="G42" s="1" t="s">
        <v>62</v>
      </c>
      <c r="H42" s="16" t="s">
        <v>227</v>
      </c>
      <c r="I42" s="1" t="str">
        <f>"E"&amp;Tableau1[[#This Row],[Epic Code]]&amp;"-F"&amp;Tableau1[[#This Row],[Code Feature]]&amp;"-US " &amp; Tableau1[[#This Row],[US Code]] &amp; " - " &amp;Tableau1[[#This Row],[US Libellé]]</f>
        <v>E05-F19-US 039 - Legal Notice Information</v>
      </c>
      <c r="J42" s="1" t="s">
        <v>318</v>
      </c>
      <c r="K42" s="1" t="s">
        <v>298</v>
      </c>
      <c r="L42" s="4">
        <v>1</v>
      </c>
      <c r="M42" s="2"/>
      <c r="N42" s="2"/>
      <c r="O42" s="2"/>
      <c r="P42" s="2"/>
      <c r="Q42" s="2">
        <f>Tableau1[[#This Row],[Effort Eval]]-Tableau1[[#This Row],[Effort Real]]</f>
        <v>0</v>
      </c>
      <c r="R42" s="1"/>
      <c r="S42" s="2" t="s">
        <v>85</v>
      </c>
      <c r="T42" s="2" t="s">
        <v>85</v>
      </c>
    </row>
    <row r="43" spans="1:20" x14ac:dyDescent="0.25">
      <c r="A43" s="1" t="s">
        <v>58</v>
      </c>
      <c r="B43" s="16" t="s">
        <v>175</v>
      </c>
      <c r="C43" s="16" t="str">
        <f>"E"&amp;Tableau1[[#This Row],[Epic Code]] &amp; " - " &amp; Tableau1[[#This Row],[Epic - Libellé]]</f>
        <v>E05 - Information</v>
      </c>
      <c r="D43" s="1" t="s">
        <v>63</v>
      </c>
      <c r="E43" s="16" t="s">
        <v>190</v>
      </c>
      <c r="F43" s="16" t="str">
        <f>"F"&amp;Tableau1[[#This Row],[Code Feature]] &amp; " - " &amp; Tableau1[[#This Row],[Feature  - Libellé]]</f>
        <v>F20 - Terms and conditions of use</v>
      </c>
      <c r="G43" s="1" t="s">
        <v>64</v>
      </c>
      <c r="H43" s="16" t="s">
        <v>228</v>
      </c>
      <c r="I43" s="1" t="str">
        <f>"E"&amp;Tableau1[[#This Row],[Epic Code]]&amp;"-F"&amp;Tableau1[[#This Row],[Code Feature]]&amp;"-US " &amp; Tableau1[[#This Row],[US Code]] &amp; " - " &amp;Tableau1[[#This Row],[US Libellé]]</f>
        <v>E05-F20-US 040 - Terms and conditions of use Information</v>
      </c>
      <c r="J43" s="1" t="s">
        <v>318</v>
      </c>
      <c r="K43" s="1" t="s">
        <v>298</v>
      </c>
      <c r="L43" s="4">
        <v>1</v>
      </c>
      <c r="M43" s="2"/>
      <c r="N43" s="2"/>
      <c r="O43" s="2"/>
      <c r="P43" s="2"/>
      <c r="Q43" s="2">
        <f>Tableau1[[#This Row],[Effort Eval]]-Tableau1[[#This Row],[Effort Real]]</f>
        <v>0</v>
      </c>
      <c r="R43" s="1"/>
      <c r="S43" s="2" t="s">
        <v>85</v>
      </c>
      <c r="T43" s="2" t="s">
        <v>85</v>
      </c>
    </row>
    <row r="44" spans="1:20" x14ac:dyDescent="0.25">
      <c r="A44" s="1" t="s">
        <v>58</v>
      </c>
      <c r="B44" s="16" t="s">
        <v>175</v>
      </c>
      <c r="C44" s="16" t="str">
        <f>"E"&amp;Tableau1[[#This Row],[Epic Code]] &amp; " - " &amp; Tableau1[[#This Row],[Epic - Libellé]]</f>
        <v>E05 - Information</v>
      </c>
      <c r="D44" s="1" t="s">
        <v>65</v>
      </c>
      <c r="E44" s="16" t="s">
        <v>191</v>
      </c>
      <c r="F44" s="16" t="str">
        <f>"F"&amp;Tableau1[[#This Row],[Code Feature]] &amp; " - " &amp; Tableau1[[#This Row],[Feature  - Libellé]]</f>
        <v>F21 - About us</v>
      </c>
      <c r="G44" s="1" t="s">
        <v>66</v>
      </c>
      <c r="H44" s="16" t="s">
        <v>229</v>
      </c>
      <c r="I44" s="1" t="str">
        <f>"E"&amp;Tableau1[[#This Row],[Epic Code]]&amp;"-F"&amp;Tableau1[[#This Row],[Code Feature]]&amp;"-US " &amp; Tableau1[[#This Row],[US Code]] &amp; " - " &amp;Tableau1[[#This Row],[US Libellé]]</f>
        <v>E05-F21-US 041 - About us Information</v>
      </c>
      <c r="J44" s="1" t="s">
        <v>318</v>
      </c>
      <c r="K44" s="1" t="s">
        <v>298</v>
      </c>
      <c r="L44" s="4">
        <v>1</v>
      </c>
      <c r="M44" s="2"/>
      <c r="N44" s="2"/>
      <c r="O44" s="2"/>
      <c r="P44" s="2"/>
      <c r="Q44" s="2">
        <f>Tableau1[[#This Row],[Effort Eval]]-Tableau1[[#This Row],[Effort Real]]</f>
        <v>0</v>
      </c>
      <c r="R44" s="1"/>
      <c r="S44" s="2" t="s">
        <v>85</v>
      </c>
      <c r="T44" s="2" t="s">
        <v>85</v>
      </c>
    </row>
    <row r="45" spans="1:20" x14ac:dyDescent="0.25">
      <c r="A45" s="1" t="s">
        <v>58</v>
      </c>
      <c r="B45" s="16" t="s">
        <v>175</v>
      </c>
      <c r="C45" s="16" t="str">
        <f>"E"&amp;Tableau1[[#This Row],[Epic Code]] &amp; " - " &amp; Tableau1[[#This Row],[Epic - Libellé]]</f>
        <v>E05 - Information</v>
      </c>
      <c r="D45" s="1" t="s">
        <v>67</v>
      </c>
      <c r="E45" s="16" t="s">
        <v>192</v>
      </c>
      <c r="F45" s="16" t="str">
        <f>"F"&amp;Tableau1[[#This Row],[Code Feature]] &amp; " - " &amp; Tableau1[[#This Row],[Feature  - Libellé]]</f>
        <v>F22 - Secure payment</v>
      </c>
      <c r="G45" s="1" t="s">
        <v>68</v>
      </c>
      <c r="H45" s="16" t="s">
        <v>230</v>
      </c>
      <c r="I45" s="1" t="str">
        <f>"E"&amp;Tableau1[[#This Row],[Epic Code]]&amp;"-F"&amp;Tableau1[[#This Row],[Code Feature]]&amp;"-US " &amp; Tableau1[[#This Row],[US Code]] &amp; " - " &amp;Tableau1[[#This Row],[US Libellé]]</f>
        <v>E05-F22-US 042 - Secure payment Information</v>
      </c>
      <c r="J45" s="1" t="s">
        <v>318</v>
      </c>
      <c r="K45" s="1" t="s">
        <v>298</v>
      </c>
      <c r="L45" s="4">
        <v>1</v>
      </c>
      <c r="M45" s="2"/>
      <c r="N45" s="2"/>
      <c r="O45" s="2"/>
      <c r="P45" s="2"/>
      <c r="Q45" s="2">
        <f>Tableau1[[#This Row],[Effort Eval]]-Tableau1[[#This Row],[Effort Real]]</f>
        <v>0</v>
      </c>
      <c r="R45" s="1"/>
      <c r="S45" s="2" t="s">
        <v>85</v>
      </c>
      <c r="T45" s="2" t="s">
        <v>85</v>
      </c>
    </row>
    <row r="46" spans="1:20" x14ac:dyDescent="0.25">
      <c r="A46" s="1" t="s">
        <v>58</v>
      </c>
      <c r="B46" s="16" t="s">
        <v>175</v>
      </c>
      <c r="C46" s="16" t="str">
        <f>"E"&amp;Tableau1[[#This Row],[Epic Code]] &amp; " - " &amp; Tableau1[[#This Row],[Epic - Libellé]]</f>
        <v>E05 - Information</v>
      </c>
      <c r="D46" s="1" t="s">
        <v>69</v>
      </c>
      <c r="E46" s="16" t="s">
        <v>193</v>
      </c>
      <c r="F46" s="16" t="str">
        <f>"F"&amp;Tableau1[[#This Row],[Code Feature]] &amp; " - " &amp; Tableau1[[#This Row],[Feature  - Libellé]]</f>
        <v>F23 - Our stores</v>
      </c>
      <c r="G46" s="1" t="s">
        <v>70</v>
      </c>
      <c r="H46" s="16" t="s">
        <v>231</v>
      </c>
      <c r="I46" s="1" t="str">
        <f>"E"&amp;Tableau1[[#This Row],[Epic Code]]&amp;"-F"&amp;Tableau1[[#This Row],[Code Feature]]&amp;"-US " &amp; Tableau1[[#This Row],[US Code]] &amp; " - " &amp;Tableau1[[#This Row],[US Libellé]]</f>
        <v>E05-F23-US 043 - Our stores Information</v>
      </c>
      <c r="J46" s="1" t="s">
        <v>318</v>
      </c>
      <c r="K46" s="1" t="s">
        <v>298</v>
      </c>
      <c r="L46" s="4">
        <v>3</v>
      </c>
      <c r="M46" s="2"/>
      <c r="N46" s="2"/>
      <c r="O46" s="2"/>
      <c r="P46" s="2"/>
      <c r="Q46" s="2">
        <f>Tableau1[[#This Row],[Effort Eval]]-Tableau1[[#This Row],[Effort Real]]</f>
        <v>0</v>
      </c>
      <c r="R46" s="1"/>
      <c r="S46" s="2" t="s">
        <v>85</v>
      </c>
      <c r="T46" s="2" t="s">
        <v>85</v>
      </c>
    </row>
    <row r="47" spans="1:20" x14ac:dyDescent="0.25">
      <c r="A47" s="1" t="s">
        <v>299</v>
      </c>
      <c r="B47" s="16" t="s">
        <v>176</v>
      </c>
      <c r="C47" s="15" t="str">
        <f>"E"&amp;Tableau1[[#This Row],[Epic Code]] &amp; " - " &amp; Tableau1[[#This Row],[Epic - Libellé]]</f>
        <v>E06 - Architecture</v>
      </c>
      <c r="D47" s="1" t="s">
        <v>300</v>
      </c>
      <c r="E47" s="16" t="s">
        <v>303</v>
      </c>
      <c r="F47" s="15" t="str">
        <f>"F"&amp;Tableau1[[#This Row],[Code Feature]] &amp; " - " &amp; Tableau1[[#This Row],[Feature  - Libellé]]</f>
        <v>F24 - Portabilité</v>
      </c>
      <c r="G47" s="1" t="s">
        <v>301</v>
      </c>
      <c r="H47" s="16" t="s">
        <v>302</v>
      </c>
      <c r="I47" s="15" t="str">
        <f>"E"&amp;Tableau1[[#This Row],[Epic Code]]&amp;"-F"&amp;Tableau1[[#This Row],[Code Feature]]&amp;"-US " &amp; Tableau1[[#This Row],[US Code]] &amp; " - " &amp;Tableau1[[#This Row],[US Libellé]]</f>
        <v>E06-F24-US 044 - Navigateur Chrome</v>
      </c>
      <c r="J47" s="15" t="s">
        <v>279</v>
      </c>
      <c r="K47" s="1" t="s">
        <v>289</v>
      </c>
      <c r="L47" s="4">
        <v>5</v>
      </c>
      <c r="M47" s="2" t="s">
        <v>77</v>
      </c>
      <c r="N47" s="2" t="s">
        <v>335</v>
      </c>
      <c r="O47" s="2"/>
      <c r="P47" s="2"/>
      <c r="Q47" s="11">
        <f>Tableau1[[#This Row],[Effort Eval]]-Tableau1[[#This Row],[Effort Real]]</f>
        <v>0</v>
      </c>
      <c r="R47" s="1"/>
      <c r="S47" s="2" t="s">
        <v>85</v>
      </c>
      <c r="T47" s="2" t="s">
        <v>79</v>
      </c>
    </row>
    <row r="48" spans="1:20" x14ac:dyDescent="0.25">
      <c r="A48" s="1" t="s">
        <v>299</v>
      </c>
      <c r="B48" s="16" t="s">
        <v>176</v>
      </c>
      <c r="C48" s="15" t="str">
        <f>"E"&amp;Tableau1[[#This Row],[Epic Code]] &amp; " - " &amp; Tableau1[[#This Row],[Epic - Libellé]]</f>
        <v>E06 - Architecture</v>
      </c>
      <c r="D48" s="1" t="s">
        <v>300</v>
      </c>
      <c r="E48" s="16" t="s">
        <v>303</v>
      </c>
      <c r="F48" s="15" t="str">
        <f>"F"&amp;Tableau1[[#This Row],[Code Feature]] &amp; " - " &amp; Tableau1[[#This Row],[Feature  - Libellé]]</f>
        <v>F24 - Portabilité</v>
      </c>
      <c r="G48" s="1" t="s">
        <v>304</v>
      </c>
      <c r="H48" s="16" t="s">
        <v>305</v>
      </c>
      <c r="I48" s="15" t="str">
        <f>"E"&amp;Tableau1[[#This Row],[Epic Code]]&amp;"-F"&amp;Tableau1[[#This Row],[Code Feature]]&amp;"-US " &amp; Tableau1[[#This Row],[US Code]] &amp; " - " &amp;Tableau1[[#This Row],[US Libellé]]</f>
        <v>E06-F24-US 045 - Navigateur Firefox</v>
      </c>
      <c r="J48" s="15" t="s">
        <v>279</v>
      </c>
      <c r="K48" s="1" t="s">
        <v>289</v>
      </c>
      <c r="L48" s="4">
        <v>5</v>
      </c>
      <c r="M48" s="2" t="s">
        <v>77</v>
      </c>
      <c r="N48" s="2" t="s">
        <v>335</v>
      </c>
      <c r="O48" s="2"/>
      <c r="P48" s="2"/>
      <c r="Q48" s="11">
        <f>Tableau1[[#This Row],[Effort Eval]]-Tableau1[[#This Row],[Effort Real]]</f>
        <v>0</v>
      </c>
      <c r="R48" s="1"/>
      <c r="S48" s="2" t="s">
        <v>85</v>
      </c>
      <c r="T48" s="2" t="s">
        <v>79</v>
      </c>
    </row>
    <row r="49" spans="1:20" x14ac:dyDescent="0.25">
      <c r="A49" s="1" t="s">
        <v>299</v>
      </c>
      <c r="B49" s="16" t="s">
        <v>176</v>
      </c>
      <c r="C49" s="15" t="str">
        <f>"E"&amp;Tableau1[[#This Row],[Epic Code]] &amp; " - " &amp; Tableau1[[#This Row],[Epic - Libellé]]</f>
        <v>E06 - Architecture</v>
      </c>
      <c r="D49" s="1" t="s">
        <v>315</v>
      </c>
      <c r="E49" s="16">
        <v>25</v>
      </c>
      <c r="F49" s="15" t="str">
        <f>"F"&amp;Tableau1[[#This Row],[Code Feature]] &amp; " - " &amp; Tableau1[[#This Row],[Feature  - Libellé]]</f>
        <v>F25 - Interopérabilité</v>
      </c>
      <c r="G49" s="1" t="s">
        <v>316</v>
      </c>
      <c r="H49" s="16" t="s">
        <v>317</v>
      </c>
      <c r="I49" s="15" t="str">
        <f>"E"&amp;Tableau1[[#This Row],[Epic Code]]&amp;"-F"&amp;Tableau1[[#This Row],[Code Feature]]&amp;"-US " &amp; Tableau1[[#This Row],[US Code]] &amp; " - " &amp;Tableau1[[#This Row],[US Libellé]]</f>
        <v>E06-F25-US 046 - Interface avec gestion des stocks</v>
      </c>
      <c r="J49" s="15" t="s">
        <v>318</v>
      </c>
      <c r="K49" s="1" t="s">
        <v>294</v>
      </c>
      <c r="L49" s="4">
        <v>40</v>
      </c>
      <c r="M49" s="2"/>
      <c r="N49" s="2"/>
      <c r="O49" s="2"/>
      <c r="P49" s="2"/>
      <c r="Q49" s="11">
        <f>Tableau1[[#This Row],[Effort Eval]]-Tableau1[[#This Row],[Effort Real]]</f>
        <v>0</v>
      </c>
      <c r="R49" s="1"/>
      <c r="S49" s="2" t="s">
        <v>85</v>
      </c>
      <c r="T49" s="2" t="s">
        <v>85</v>
      </c>
    </row>
  </sheetData>
  <phoneticPr fontId="7" type="noConversion"/>
  <pageMargins left="0.7" right="0.7" top="0.75" bottom="0.75" header="0.3" footer="0.3"/>
  <pageSetup paperSize="9" orientation="portrait" horizontalDpi="300" verticalDpi="300" r:id="rId1"/>
  <ignoredErrors>
    <ignoredError sqref="E4 E5:E46" numberStoredAsText="1"/>
  </ignoredErrors>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3EBBB-1E73-47DF-9DD1-E672789CE67A}">
  <dimension ref="A1:K19"/>
  <sheetViews>
    <sheetView zoomScale="70" zoomScaleNormal="70" workbookViewId="0">
      <pane xSplit="1" ySplit="2" topLeftCell="B6" activePane="bottomRight" state="frozen"/>
      <selection pane="topRight" activeCell="B1" sqref="B1"/>
      <selection pane="bottomLeft" activeCell="A3" sqref="A3"/>
      <selection pane="bottomRight" activeCell="I8" sqref="A8:I8"/>
    </sheetView>
  </sheetViews>
  <sheetFormatPr baseColWidth="10" defaultColWidth="11.42578125" defaultRowHeight="15" x14ac:dyDescent="0.25"/>
  <cols>
    <col min="1" max="1" width="35" customWidth="1"/>
    <col min="2" max="2" width="47.85546875" customWidth="1"/>
    <col min="3" max="3" width="7" customWidth="1"/>
    <col min="4" max="4" width="22.140625" bestFit="1" customWidth="1"/>
    <col min="5" max="6" width="9.28515625" customWidth="1"/>
    <col min="7" max="7" width="8" customWidth="1"/>
    <col min="8" max="8" width="8.85546875" customWidth="1"/>
    <col min="9" max="9" width="82.85546875" customWidth="1"/>
    <col min="10" max="10" width="11.42578125" style="2"/>
    <col min="11" max="11" width="13.5703125" customWidth="1"/>
  </cols>
  <sheetData>
    <row r="1" spans="1:11" x14ac:dyDescent="0.25">
      <c r="A1" s="3" t="s">
        <v>71</v>
      </c>
      <c r="B1" s="3"/>
    </row>
    <row r="2" spans="1:11" ht="45" x14ac:dyDescent="0.25">
      <c r="A2" s="10" t="s">
        <v>6</v>
      </c>
      <c r="B2" s="10" t="s">
        <v>72</v>
      </c>
      <c r="C2" s="10" t="s">
        <v>73</v>
      </c>
      <c r="D2" s="10" t="s">
        <v>5</v>
      </c>
      <c r="E2" s="10" t="s">
        <v>314</v>
      </c>
      <c r="F2" s="10" t="s">
        <v>296</v>
      </c>
      <c r="G2" s="10" t="s">
        <v>7</v>
      </c>
      <c r="H2" s="10" t="s">
        <v>8</v>
      </c>
      <c r="I2" s="10" t="s">
        <v>98</v>
      </c>
      <c r="J2" s="10" t="s">
        <v>74</v>
      </c>
      <c r="K2" s="10" t="s">
        <v>99</v>
      </c>
    </row>
    <row r="3" spans="1:11" ht="165" x14ac:dyDescent="0.25">
      <c r="A3" s="6" t="s">
        <v>257</v>
      </c>
      <c r="B3" s="6" t="s">
        <v>107</v>
      </c>
      <c r="C3" s="34">
        <f>VLOOKUP(Tableau2[[#This Row],[US Name]],Tableau1[[#All],[US name]:[SP]],4)</f>
        <v>3</v>
      </c>
      <c r="D3" s="6" t="s">
        <v>273</v>
      </c>
      <c r="E3" s="6" t="str">
        <f>VLOOKUP(Tableau2[[#This Row],[US Name]],Tableau1[[#All],[US name]:[SP]],2)</f>
        <v>Done</v>
      </c>
      <c r="F3" s="6" t="str">
        <f>VLOOKUP(Tableau2[[#This Row],[US Name]],Tableau1[[#All],[US name]:[SP]],3)</f>
        <v>Urgent</v>
      </c>
      <c r="G3" s="6" t="str">
        <f>VLOOKUP(Tableau2[[#This Row],[US Name]],Tableau1[[#All],[US name]:[Release]],5)</f>
        <v>V1.0</v>
      </c>
      <c r="H3" s="6" t="str">
        <f>VLOOKUP(Tableau2[[#This Row],[US Name]],Tableau1[[#All],[US name]:[Sprint]],6)</f>
        <v>Sprint 1</v>
      </c>
      <c r="I3" s="6" t="s">
        <v>338</v>
      </c>
      <c r="J3" s="9" t="s">
        <v>79</v>
      </c>
      <c r="K3" s="6" t="s">
        <v>281</v>
      </c>
    </row>
    <row r="4" spans="1:11" ht="225" x14ac:dyDescent="0.25">
      <c r="A4" s="6" t="s">
        <v>259</v>
      </c>
      <c r="B4" s="6" t="s">
        <v>84</v>
      </c>
      <c r="C4" s="34">
        <f>VLOOKUP(Tableau2[[#This Row],[US Name]],Tableau1[[#All],[US name]:[SP]],4)</f>
        <v>2</v>
      </c>
      <c r="D4" s="6" t="s">
        <v>273</v>
      </c>
      <c r="E4" s="6" t="str">
        <f>VLOOKUP(Tableau2[[#This Row],[US Name]],Tableau1[[#All],[US name]:[SP]],2)</f>
        <v>Done</v>
      </c>
      <c r="F4" s="6" t="str">
        <f>VLOOKUP(Tableau2[[#This Row],[US Name]],Tableau1[[#All],[US name]:[SP]],3)</f>
        <v>Very High</v>
      </c>
      <c r="G4" s="6" t="str">
        <f>VLOOKUP(Tableau2[[#This Row],[US Name]],Tableau1[[#All],[US name]:[Release]],5)</f>
        <v>V1.0</v>
      </c>
      <c r="H4" s="6" t="str">
        <f>VLOOKUP(Tableau2[[#This Row],[US Name]],Tableau1[[#All],[US name]:[Sprint]],6)</f>
        <v>Sprint 2</v>
      </c>
      <c r="I4" s="6" t="s">
        <v>310</v>
      </c>
      <c r="J4" s="9" t="s">
        <v>79</v>
      </c>
      <c r="K4" s="6" t="s">
        <v>281</v>
      </c>
    </row>
    <row r="5" spans="1:11" ht="60" x14ac:dyDescent="0.25">
      <c r="A5" s="6" t="s">
        <v>264</v>
      </c>
      <c r="B5" s="6" t="s">
        <v>97</v>
      </c>
      <c r="C5" s="34">
        <f>VLOOKUP(Tableau2[[#This Row],[US Name]],Tableau1[[#All],[US name]:[SP]],4)</f>
        <v>1</v>
      </c>
      <c r="D5" s="6" t="s">
        <v>273</v>
      </c>
      <c r="E5" s="6" t="str">
        <f>VLOOKUP(Tableau2[[#This Row],[US Name]],Tableau1[[#All],[US name]:[SP]],2)</f>
        <v>Done</v>
      </c>
      <c r="F5" s="6" t="str">
        <f>VLOOKUP(Tableau2[[#This Row],[US Name]],Tableau1[[#All],[US name]:[SP]],3)</f>
        <v>Medium</v>
      </c>
      <c r="G5" s="6" t="str">
        <f>VLOOKUP(Tableau2[[#This Row],[US Name]],Tableau1[[#All],[US name]:[Release]],5)</f>
        <v>V1.0</v>
      </c>
      <c r="H5" s="6" t="str">
        <f>VLOOKUP(Tableau2[[#This Row],[US Name]],Tableau1[[#All],[US name]:[Sprint]],6)</f>
        <v>Sprint 4</v>
      </c>
      <c r="I5" s="6" t="s">
        <v>280</v>
      </c>
      <c r="J5" s="9" t="s">
        <v>79</v>
      </c>
      <c r="K5" s="6" t="s">
        <v>281</v>
      </c>
    </row>
    <row r="6" spans="1:11" ht="150" x14ac:dyDescent="0.25">
      <c r="A6" s="6" t="s">
        <v>263</v>
      </c>
      <c r="B6" s="6" t="s">
        <v>110</v>
      </c>
      <c r="C6" s="34">
        <f>VLOOKUP(Tableau2[[#This Row],[US Name]],Tableau1[[#All],[US name]:[SP]],4)</f>
        <v>5</v>
      </c>
      <c r="D6" s="6" t="s">
        <v>278</v>
      </c>
      <c r="E6" s="6" t="str">
        <f>VLOOKUP(Tableau2[[#This Row],[US Name]],Tableau1[[#All],[US name]:[SP]],2)</f>
        <v>Done</v>
      </c>
      <c r="F6" s="6" t="str">
        <f>VLOOKUP(Tableau2[[#This Row],[US Name]],Tableau1[[#All],[US name]:[SP]],3)</f>
        <v>Very High</v>
      </c>
      <c r="G6" s="6" t="str">
        <f>VLOOKUP(Tableau2[[#This Row],[US Name]],Tableau1[[#All],[US name]:[Release]],5)</f>
        <v>V1.0</v>
      </c>
      <c r="H6" s="6" t="str">
        <f>VLOOKUP(Tableau2[[#This Row],[US Name]],Tableau1[[#All],[US name]:[Sprint]],6)</f>
        <v>Sprint 2</v>
      </c>
      <c r="I6" s="6" t="s">
        <v>312</v>
      </c>
      <c r="J6" s="9" t="s">
        <v>85</v>
      </c>
      <c r="K6" s="6" t="s">
        <v>282</v>
      </c>
    </row>
    <row r="7" spans="1:11" ht="75" x14ac:dyDescent="0.25">
      <c r="A7" s="6" t="s">
        <v>258</v>
      </c>
      <c r="B7" s="6" t="s">
        <v>108</v>
      </c>
      <c r="C7" s="34">
        <f>VLOOKUP(Tableau2[[#This Row],[US Name]],Tableau1[[#All],[US name]:[SP]],4)</f>
        <v>5</v>
      </c>
      <c r="D7" s="6" t="s">
        <v>274</v>
      </c>
      <c r="E7" s="6" t="str">
        <f>VLOOKUP(Tableau2[[#This Row],[US Name]],Tableau1[[#All],[US name]:[SP]],2)</f>
        <v>Done</v>
      </c>
      <c r="F7" s="6" t="str">
        <f>VLOOKUP(Tableau2[[#This Row],[US Name]],Tableau1[[#All],[US name]:[SP]],3)</f>
        <v>Urgent</v>
      </c>
      <c r="G7" s="6" t="str">
        <f>VLOOKUP(Tableau2[[#This Row],[US Name]],Tableau1[[#All],[US name]:[Release]],5)</f>
        <v>V1.0</v>
      </c>
      <c r="H7" s="6" t="str">
        <f>VLOOKUP(Tableau2[[#This Row],[US Name]],Tableau1[[#All],[US name]:[Sprint]],6)</f>
        <v>Sprint 1</v>
      </c>
      <c r="I7" s="6" t="s">
        <v>109</v>
      </c>
      <c r="J7" s="9" t="s">
        <v>79</v>
      </c>
      <c r="K7" s="6" t="s">
        <v>281</v>
      </c>
    </row>
    <row r="8" spans="1:11" ht="120" x14ac:dyDescent="0.25">
      <c r="A8" s="6" t="s">
        <v>255</v>
      </c>
      <c r="B8" s="6" t="s">
        <v>340</v>
      </c>
      <c r="C8" s="34">
        <f>VLOOKUP(Tableau2[[#This Row],[US Name]],Tableau1[[#All],[US name]:[SP]],4)</f>
        <v>5</v>
      </c>
      <c r="D8" s="6" t="s">
        <v>271</v>
      </c>
      <c r="E8" s="6" t="str">
        <f>VLOOKUP(Tableau2[[#This Row],[US Name]],Tableau1[[#All],[US name]:[SP]],2)</f>
        <v>Done</v>
      </c>
      <c r="F8" s="6" t="str">
        <f>VLOOKUP(Tableau2[[#This Row],[US Name]],Tableau1[[#All],[US name]:[SP]],3)</f>
        <v>Very High</v>
      </c>
      <c r="G8" s="6" t="str">
        <f>VLOOKUP(Tableau2[[#This Row],[US Name]],Tableau1[[#All],[US name]:[Release]],5)</f>
        <v>V1.0</v>
      </c>
      <c r="H8" s="6" t="str">
        <f>VLOOKUP(Tableau2[[#This Row],[US Name]],Tableau1[[#All],[US name]:[Sprint]],6)</f>
        <v>Sprint 2</v>
      </c>
      <c r="I8" s="6" t="s">
        <v>309</v>
      </c>
      <c r="J8" s="9" t="s">
        <v>85</v>
      </c>
      <c r="K8" s="6" t="s">
        <v>282</v>
      </c>
    </row>
    <row r="9" spans="1:11" ht="75" x14ac:dyDescent="0.25">
      <c r="A9" s="6" t="s">
        <v>256</v>
      </c>
      <c r="B9" s="6" t="s">
        <v>105</v>
      </c>
      <c r="C9" s="34">
        <f>VLOOKUP(Tableau2[[#This Row],[US Name]],Tableau1[[#All],[US name]:[SP]],4)</f>
        <v>5</v>
      </c>
      <c r="D9" s="6" t="s">
        <v>272</v>
      </c>
      <c r="E9" s="6" t="str">
        <f>VLOOKUP(Tableau2[[#This Row],[US Name]],Tableau1[[#All],[US name]:[SP]],2)</f>
        <v>Done</v>
      </c>
      <c r="F9" s="6" t="str">
        <f>VLOOKUP(Tableau2[[#This Row],[US Name]],Tableau1[[#All],[US name]:[SP]],3)</f>
        <v>Urgent</v>
      </c>
      <c r="G9" s="6" t="str">
        <f>VLOOKUP(Tableau2[[#This Row],[US Name]],Tableau1[[#All],[US name]:[Release]],5)</f>
        <v>V1.0</v>
      </c>
      <c r="H9" s="6" t="str">
        <f>VLOOKUP(Tableau2[[#This Row],[US Name]],Tableau1[[#All],[US name]:[Sprint]],6)</f>
        <v>Sprint 1</v>
      </c>
      <c r="I9" s="6" t="s">
        <v>104</v>
      </c>
      <c r="J9" s="9" t="s">
        <v>79</v>
      </c>
      <c r="K9" s="6" t="s">
        <v>281</v>
      </c>
    </row>
    <row r="10" spans="1:11" ht="75" x14ac:dyDescent="0.25">
      <c r="A10" s="6" t="s">
        <v>260</v>
      </c>
      <c r="B10" s="6" t="s">
        <v>100</v>
      </c>
      <c r="C10" s="34">
        <f>VLOOKUP(Tableau2[[#This Row],[US Name]],Tableau1[[#All],[US name]:[SP]],4)</f>
        <v>5</v>
      </c>
      <c r="D10" s="6" t="s">
        <v>275</v>
      </c>
      <c r="E10" s="6" t="str">
        <f>VLOOKUP(Tableau2[[#This Row],[US Name]],Tableau1[[#All],[US name]:[SP]],2)</f>
        <v>Done</v>
      </c>
      <c r="F10" s="6" t="str">
        <f>VLOOKUP(Tableau2[[#This Row],[US Name]],Tableau1[[#All],[US name]:[SP]],3)</f>
        <v>Urgent</v>
      </c>
      <c r="G10" s="6" t="str">
        <f>VLOOKUP(Tableau2[[#This Row],[US Name]],Tableau1[[#All],[US name]:[Release]],5)</f>
        <v>V1.0</v>
      </c>
      <c r="H10" s="6" t="str">
        <f>VLOOKUP(Tableau2[[#This Row],[US Name]],Tableau1[[#All],[US name]:[Sprint]],6)</f>
        <v>Sprint 1</v>
      </c>
      <c r="I10" s="6" t="s">
        <v>337</v>
      </c>
      <c r="J10" s="9" t="s">
        <v>79</v>
      </c>
      <c r="K10" s="6" t="s">
        <v>281</v>
      </c>
    </row>
    <row r="11" spans="1:11" ht="210" x14ac:dyDescent="0.25">
      <c r="A11" s="6" t="s">
        <v>261</v>
      </c>
      <c r="B11" s="6" t="s">
        <v>339</v>
      </c>
      <c r="C11" s="34">
        <f>VLOOKUP(Tableau2[[#This Row],[US Name]],Tableau1[[#All],[US name]:[SP]],4)</f>
        <v>5</v>
      </c>
      <c r="D11" s="6" t="s">
        <v>276</v>
      </c>
      <c r="E11" s="6" t="str">
        <f>VLOOKUP(Tableau2[[#This Row],[US Name]],Tableau1[[#All],[US name]:[SP]],2)</f>
        <v>In Progress</v>
      </c>
      <c r="F11" s="6" t="str">
        <f>VLOOKUP(Tableau2[[#This Row],[US Name]],Tableau1[[#All],[US name]:[SP]],3)</f>
        <v>Urgent</v>
      </c>
      <c r="G11" s="6" t="str">
        <f>VLOOKUP(Tableau2[[#This Row],[US Name]],Tableau1[[#All],[US name]:[Release]],5)</f>
        <v>V1.0</v>
      </c>
      <c r="H11" s="6" t="str">
        <f>VLOOKUP(Tableau2[[#This Row],[US Name]],Tableau1[[#All],[US name]:[Sprint]],6)</f>
        <v>Sprint 4</v>
      </c>
      <c r="I11" s="12" t="s">
        <v>313</v>
      </c>
      <c r="J11" s="9" t="s">
        <v>79</v>
      </c>
      <c r="K11" s="6" t="s">
        <v>281</v>
      </c>
    </row>
    <row r="12" spans="1:11" ht="240" x14ac:dyDescent="0.25">
      <c r="A12" s="6" t="s">
        <v>341</v>
      </c>
      <c r="B12" s="6" t="s">
        <v>86</v>
      </c>
      <c r="C12" s="34">
        <f>VLOOKUP(Tableau2[[#This Row],[US Name]],Tableau1[[#All],[US name]:[SP]],4)</f>
        <v>5</v>
      </c>
      <c r="D12" s="6" t="s">
        <v>277</v>
      </c>
      <c r="E12" s="6" t="str">
        <f>VLOOKUP(Tableau2[[#This Row],[US Name]],Tableau1[[#All],[US name]:[SP]],2)</f>
        <v>In Progress</v>
      </c>
      <c r="F12" s="6" t="str">
        <f>VLOOKUP(Tableau2[[#This Row],[US Name]],Tableau1[[#All],[US name]:[SP]],3)</f>
        <v>Urgent</v>
      </c>
      <c r="G12" s="6" t="str">
        <f>VLOOKUP(Tableau2[[#This Row],[US Name]],Tableau1[[#All],[US name]:[Release]],5)</f>
        <v>V1.0</v>
      </c>
      <c r="H12" s="6" t="str">
        <f>VLOOKUP(Tableau2[[#This Row],[US Name]],Tableau1[[#All],[US name]:[Sprint]],6)</f>
        <v>Sprint 4</v>
      </c>
      <c r="I12" s="12" t="s">
        <v>311</v>
      </c>
      <c r="J12" s="9" t="s">
        <v>79</v>
      </c>
      <c r="K12" s="6" t="s">
        <v>281</v>
      </c>
    </row>
    <row r="13" spans="1:11" ht="90" x14ac:dyDescent="0.25">
      <c r="A13" s="6" t="s">
        <v>262</v>
      </c>
      <c r="B13" s="6" t="s">
        <v>111</v>
      </c>
      <c r="C13" s="34">
        <f>VLOOKUP(Tableau2[[#This Row],[US Name]],Tableau1[[#All],[US name]:[SP]],4)</f>
        <v>3</v>
      </c>
      <c r="D13" s="6" t="s">
        <v>277</v>
      </c>
      <c r="E13" s="6" t="str">
        <f>VLOOKUP(Tableau2[[#This Row],[US Name]],Tableau1[[#All],[US name]:[SP]],2)</f>
        <v>Done</v>
      </c>
      <c r="F13" s="6" t="str">
        <f>VLOOKUP(Tableau2[[#This Row],[US Name]],Tableau1[[#All],[US name]:[SP]],3)</f>
        <v>Urgent</v>
      </c>
      <c r="G13" s="6" t="str">
        <f>VLOOKUP(Tableau2[[#This Row],[US Name]],Tableau1[[#All],[US name]:[Release]],5)</f>
        <v>V1.0</v>
      </c>
      <c r="H13" s="6" t="str">
        <f>VLOOKUP(Tableau2[[#This Row],[US Name]],Tableau1[[#All],[US name]:[Sprint]],6)</f>
        <v>Sprint 1</v>
      </c>
      <c r="I13" s="6" t="s">
        <v>112</v>
      </c>
      <c r="J13" s="9" t="s">
        <v>79</v>
      </c>
      <c r="K13" s="6" t="s">
        <v>281</v>
      </c>
    </row>
    <row r="14" spans="1:11" ht="45" x14ac:dyDescent="0.25">
      <c r="A14" s="6" t="s">
        <v>236</v>
      </c>
      <c r="B14" s="6" t="s">
        <v>75</v>
      </c>
      <c r="C14" s="34">
        <f>VLOOKUP(Tableau2[[#This Row],[US Name]],Tableau1[[#All],[US name]:[SP]],4)</f>
        <v>5</v>
      </c>
      <c r="D14" s="16" t="s">
        <v>269</v>
      </c>
      <c r="E14" s="6" t="str">
        <f>VLOOKUP(Tableau2[[#This Row],[US Name]],Tableau1[[#All],[US name]:[SP]],2)</f>
        <v>Done</v>
      </c>
      <c r="F14" s="6" t="str">
        <f>VLOOKUP(Tableau2[[#This Row],[US Name]],Tableau1[[#All],[US name]:[SP]],3)</f>
        <v>Very High</v>
      </c>
      <c r="G14" s="6" t="str">
        <f>VLOOKUP(Tableau2[[#This Row],[US Name]],Tableau1[[#All],[US name]:[Release]],5)</f>
        <v>V1.0</v>
      </c>
      <c r="H14" s="6" t="str">
        <f>VLOOKUP(Tableau2[[#This Row],[US Name]],Tableau1[[#All],[US name]:[Sprint]],6)</f>
        <v>Sprint 2</v>
      </c>
      <c r="I14" s="6" t="s">
        <v>78</v>
      </c>
      <c r="J14" s="9" t="s">
        <v>79</v>
      </c>
      <c r="K14" s="6" t="s">
        <v>281</v>
      </c>
    </row>
    <row r="15" spans="1:11" ht="150" x14ac:dyDescent="0.25">
      <c r="A15" s="6" t="s">
        <v>266</v>
      </c>
      <c r="B15" s="6" t="s">
        <v>267</v>
      </c>
      <c r="C15" s="34">
        <f>VLOOKUP(Tableau2[[#This Row],[US Name]],Tableau1[[#All],[US name]:[SP]],4)</f>
        <v>8</v>
      </c>
      <c r="D15" s="6" t="s">
        <v>268</v>
      </c>
      <c r="E15" s="6" t="str">
        <f>VLOOKUP(Tableau2[[#This Row],[US Name]],Tableau1[[#All],[US name]:[SP]],2)</f>
        <v>Done</v>
      </c>
      <c r="F15" s="6" t="str">
        <f>VLOOKUP(Tableau2[[#This Row],[US Name]],Tableau1[[#All],[US name]:[SP]],3)</f>
        <v>Very High</v>
      </c>
      <c r="G15" s="6" t="str">
        <f>VLOOKUP(Tableau2[[#This Row],[US Name]],Tableau1[[#All],[US name]:[Release]],5)</f>
        <v>V1.0</v>
      </c>
      <c r="H15" s="6" t="str">
        <f>VLOOKUP(Tableau2[[#This Row],[US Name]],Tableau1[[#All],[US name]:[Sprint]],6)</f>
        <v>Sprint 2</v>
      </c>
      <c r="I15" s="6" t="s">
        <v>306</v>
      </c>
      <c r="J15" s="9" t="s">
        <v>79</v>
      </c>
      <c r="K15" s="6" t="s">
        <v>281</v>
      </c>
    </row>
    <row r="16" spans="1:11" ht="165" x14ac:dyDescent="0.25">
      <c r="A16" s="6" t="s">
        <v>253</v>
      </c>
      <c r="B16" s="6" t="s">
        <v>81</v>
      </c>
      <c r="C16" s="34">
        <f>VLOOKUP(Tableau2[[#This Row],[US Name]],Tableau1[[#All],[US name]:[SP]],4)</f>
        <v>8</v>
      </c>
      <c r="D16" s="6" t="s">
        <v>270</v>
      </c>
      <c r="E16" s="6" t="str">
        <f>VLOOKUP(Tableau2[[#This Row],[US Name]],Tableau1[[#All],[US name]:[SP]],2)</f>
        <v>In Progress</v>
      </c>
      <c r="F16" s="6" t="str">
        <f>VLOOKUP(Tableau2[[#This Row],[US Name]],Tableau1[[#All],[US name]:[SP]],3)</f>
        <v>Urgent</v>
      </c>
      <c r="G16" s="6" t="str">
        <f>VLOOKUP(Tableau2[[#This Row],[US Name]],Tableau1[[#All],[US name]:[Release]],5)</f>
        <v>V1.0</v>
      </c>
      <c r="H16" s="6" t="str">
        <f>VLOOKUP(Tableau2[[#This Row],[US Name]],Tableau1[[#All],[US name]:[Sprint]],6)</f>
        <v>Sprint 4</v>
      </c>
      <c r="I16" s="12" t="s">
        <v>308</v>
      </c>
      <c r="J16" s="9" t="s">
        <v>79</v>
      </c>
      <c r="K16" s="6" t="s">
        <v>281</v>
      </c>
    </row>
    <row r="17" spans="1:11" ht="120" x14ac:dyDescent="0.25">
      <c r="A17" s="6" t="s">
        <v>252</v>
      </c>
      <c r="B17" s="6" t="s">
        <v>80</v>
      </c>
      <c r="C17" s="34">
        <f>VLOOKUP(Tableau2[[#This Row],[US Name]],Tableau1[[#All],[US name]:[SP]],4)</f>
        <v>3</v>
      </c>
      <c r="D17" s="6" t="s">
        <v>270</v>
      </c>
      <c r="E17" s="6" t="str">
        <f>VLOOKUP(Tableau2[[#This Row],[US Name]],Tableau1[[#All],[US name]:[SP]],2)</f>
        <v>Done</v>
      </c>
      <c r="F17" s="6" t="str">
        <f>VLOOKUP(Tableau2[[#This Row],[US Name]],Tableau1[[#All],[US name]:[SP]],3)</f>
        <v>Very High</v>
      </c>
      <c r="G17" s="6" t="str">
        <f>VLOOKUP(Tableau2[[#This Row],[US Name]],Tableau1[[#All],[US name]:[Release]],5)</f>
        <v>V1.0</v>
      </c>
      <c r="H17" s="6" t="str">
        <f>VLOOKUP(Tableau2[[#This Row],[US Name]],Tableau1[[#All],[US name]:[Sprint]],6)</f>
        <v>Sprint 2</v>
      </c>
      <c r="I17" s="6" t="s">
        <v>307</v>
      </c>
      <c r="J17" s="9" t="s">
        <v>79</v>
      </c>
      <c r="K17" s="6" t="s">
        <v>281</v>
      </c>
    </row>
    <row r="18" spans="1:11" ht="50.25" customHeight="1" x14ac:dyDescent="0.25">
      <c r="A18" s="6" t="s">
        <v>254</v>
      </c>
      <c r="B18" s="6" t="s">
        <v>82</v>
      </c>
      <c r="C18" s="34">
        <f>VLOOKUP(Tableau2[[#This Row],[US Name]],Tableau1[[#All],[US name]:[SP]],4)</f>
        <v>8</v>
      </c>
      <c r="D18" s="6" t="s">
        <v>270</v>
      </c>
      <c r="E18" s="6" t="str">
        <f>VLOOKUP(Tableau2[[#This Row],[US Name]],Tableau1[[#All],[US name]:[SP]],2)</f>
        <v>Done</v>
      </c>
      <c r="F18" s="6" t="str">
        <f>VLOOKUP(Tableau2[[#This Row],[US Name]],Tableau1[[#All],[US name]:[SP]],3)</f>
        <v>Urgent</v>
      </c>
      <c r="G18" s="6" t="str">
        <f>VLOOKUP(Tableau2[[#This Row],[US Name]],Tableau1[[#All],[US name]:[Release]],5)</f>
        <v>V1.0</v>
      </c>
      <c r="H18" s="6" t="str">
        <f>VLOOKUP(Tableau2[[#This Row],[US Name]],Tableau1[[#All],[US name]:[Sprint]],6)</f>
        <v>Sprint 1</v>
      </c>
      <c r="I18" s="6" t="s">
        <v>83</v>
      </c>
      <c r="J18" s="9" t="s">
        <v>79</v>
      </c>
      <c r="K18" s="6" t="s">
        <v>281</v>
      </c>
    </row>
    <row r="19" spans="1:11" x14ac:dyDescent="0.25">
      <c r="A19" s="6"/>
      <c r="B19" s="6"/>
      <c r="C19" s="34"/>
      <c r="D19" s="6"/>
      <c r="E19" s="6"/>
      <c r="F19" s="6"/>
      <c r="G19" s="6"/>
      <c r="H19" s="6"/>
      <c r="I19" s="6"/>
      <c r="J19" s="9"/>
      <c r="K19" s="6"/>
    </row>
  </sheetData>
  <pageMargins left="0.7" right="0.7" top="0.75" bottom="0.75" header="0.3" footer="0.3"/>
  <pageSetup paperSize="9"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CC5B8-B9C4-41FB-9C81-588C39102002}">
  <dimension ref="A1:E7"/>
  <sheetViews>
    <sheetView workbookViewId="0">
      <selection activeCell="A2" sqref="A2"/>
    </sheetView>
  </sheetViews>
  <sheetFormatPr baseColWidth="10" defaultColWidth="11.42578125" defaultRowHeight="15" x14ac:dyDescent="0.25"/>
  <cols>
    <col min="1" max="1" width="21" bestFit="1" customWidth="1"/>
    <col min="2" max="2" width="10.28515625" bestFit="1" customWidth="1"/>
    <col min="3" max="3" width="11.5703125" bestFit="1" customWidth="1"/>
    <col min="4" max="4" width="10.42578125" bestFit="1" customWidth="1"/>
    <col min="5" max="5" width="21.5703125" bestFit="1" customWidth="1"/>
    <col min="6" max="6" width="19.5703125" bestFit="1" customWidth="1"/>
    <col min="7" max="7" width="20" bestFit="1" customWidth="1"/>
    <col min="8" max="8" width="19.5703125" bestFit="1" customWidth="1"/>
    <col min="9" max="9" width="20" bestFit="1" customWidth="1"/>
    <col min="10" max="10" width="19.5703125" bestFit="1" customWidth="1"/>
    <col min="11" max="11" width="20" bestFit="1" customWidth="1"/>
    <col min="12" max="12" width="24.5703125" bestFit="1" customWidth="1"/>
    <col min="13" max="13" width="25" bestFit="1" customWidth="1"/>
    <col min="14" max="14" width="12.5703125" bestFit="1" customWidth="1"/>
  </cols>
  <sheetData>
    <row r="1" spans="1:5" x14ac:dyDescent="0.25">
      <c r="A1" s="14" t="s">
        <v>156</v>
      </c>
      <c r="B1" t="s">
        <v>157</v>
      </c>
      <c r="C1" t="s">
        <v>158</v>
      </c>
      <c r="D1" t="s">
        <v>159</v>
      </c>
      <c r="E1" t="s">
        <v>161</v>
      </c>
    </row>
    <row r="2" spans="1:5" x14ac:dyDescent="0.25">
      <c r="A2" s="5">
        <v>1</v>
      </c>
      <c r="B2" s="13">
        <v>13</v>
      </c>
      <c r="C2" s="13">
        <v>2</v>
      </c>
      <c r="D2" s="13">
        <v>14</v>
      </c>
      <c r="E2" s="13"/>
    </row>
    <row r="3" spans="1:5" x14ac:dyDescent="0.25">
      <c r="A3" s="5">
        <v>2</v>
      </c>
      <c r="B3" s="13"/>
      <c r="C3" s="13">
        <v>0</v>
      </c>
      <c r="D3" s="13"/>
      <c r="E3" s="13"/>
    </row>
    <row r="4" spans="1:5" x14ac:dyDescent="0.25">
      <c r="A4" s="5">
        <v>3</v>
      </c>
      <c r="B4" s="13">
        <v>21</v>
      </c>
      <c r="C4" s="13">
        <v>21</v>
      </c>
      <c r="D4" s="13"/>
      <c r="E4" s="13"/>
    </row>
    <row r="5" spans="1:5" x14ac:dyDescent="0.25">
      <c r="A5" s="5">
        <v>4</v>
      </c>
      <c r="B5" s="13"/>
      <c r="C5" s="13">
        <v>0</v>
      </c>
      <c r="D5" s="13"/>
      <c r="E5" s="13"/>
    </row>
    <row r="6" spans="1:5" x14ac:dyDescent="0.25">
      <c r="A6" s="5" t="s">
        <v>154</v>
      </c>
      <c r="B6" s="13"/>
      <c r="C6" s="13">
        <v>0</v>
      </c>
      <c r="D6" s="13"/>
      <c r="E6" s="13"/>
    </row>
    <row r="7" spans="1:5" x14ac:dyDescent="0.25">
      <c r="A7" s="5" t="s">
        <v>155</v>
      </c>
      <c r="B7" s="13">
        <v>34</v>
      </c>
      <c r="C7" s="13">
        <v>23</v>
      </c>
      <c r="D7" s="13">
        <v>14</v>
      </c>
      <c r="E7" s="1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B8D21-27B3-4B30-A67F-5CF650BD6AF5}">
  <sheetPr>
    <outlinePr summaryBelow="0" summaryRight="0"/>
  </sheetPr>
  <dimension ref="A1:J49"/>
  <sheetViews>
    <sheetView zoomScale="70" zoomScaleNormal="70" workbookViewId="0">
      <pane ySplit="2" topLeftCell="A3" activePane="bottomLeft" state="frozen"/>
      <selection pane="bottomLeft"/>
    </sheetView>
  </sheetViews>
  <sheetFormatPr baseColWidth="10" defaultRowHeight="15" outlineLevelRow="3" x14ac:dyDescent="0.25"/>
  <cols>
    <col min="1" max="1" width="15.28515625" style="6" customWidth="1"/>
    <col min="2" max="2" width="33" style="6" customWidth="1"/>
    <col min="3" max="3" width="26.5703125" style="6" customWidth="1"/>
    <col min="4" max="4" width="31.85546875" style="6" customWidth="1"/>
    <col min="5" max="5" width="16.7109375" style="6" customWidth="1"/>
    <col min="6" max="6" width="36.140625" style="6" customWidth="1"/>
    <col min="7" max="7" width="16.7109375" style="6" customWidth="1"/>
    <col min="8" max="8" width="40.85546875" style="6" customWidth="1"/>
  </cols>
  <sheetData>
    <row r="1" spans="1:10" x14ac:dyDescent="0.25">
      <c r="A1" s="17" t="s">
        <v>134</v>
      </c>
      <c r="B1" s="18"/>
      <c r="C1" s="17" t="s">
        <v>135</v>
      </c>
      <c r="D1" s="18"/>
      <c r="E1" s="17" t="s">
        <v>136</v>
      </c>
      <c r="F1" s="18"/>
      <c r="G1" s="17" t="s">
        <v>137</v>
      </c>
      <c r="H1" s="18"/>
    </row>
    <row r="2" spans="1:10" x14ac:dyDescent="0.25">
      <c r="A2" s="19" t="s">
        <v>132</v>
      </c>
      <c r="B2" s="20" t="s">
        <v>133</v>
      </c>
      <c r="C2" s="19" t="s">
        <v>115</v>
      </c>
      <c r="D2" s="20" t="s">
        <v>116</v>
      </c>
      <c r="E2" s="19" t="s">
        <v>117</v>
      </c>
      <c r="F2" s="20" t="s">
        <v>118</v>
      </c>
      <c r="G2" s="19" t="s">
        <v>121</v>
      </c>
      <c r="H2" s="20" t="s">
        <v>122</v>
      </c>
    </row>
    <row r="3" spans="1:10" x14ac:dyDescent="0.25">
      <c r="A3" s="21" t="s">
        <v>247</v>
      </c>
      <c r="B3" s="22"/>
      <c r="C3" s="29"/>
      <c r="D3" s="22"/>
      <c r="E3" s="29"/>
      <c r="F3" s="22"/>
      <c r="G3" s="29"/>
      <c r="H3" s="22"/>
    </row>
    <row r="4" spans="1:10" ht="30" x14ac:dyDescent="0.25">
      <c r="A4" s="23" t="s">
        <v>114</v>
      </c>
      <c r="B4" s="24" t="s">
        <v>119</v>
      </c>
      <c r="C4" s="23"/>
      <c r="D4" s="24"/>
      <c r="E4" s="23"/>
      <c r="F4" s="24"/>
      <c r="G4" s="23"/>
      <c r="H4" s="24"/>
      <c r="I4" s="6"/>
      <c r="J4" s="6"/>
    </row>
    <row r="5" spans="1:10" x14ac:dyDescent="0.25">
      <c r="A5" s="25" t="s">
        <v>245</v>
      </c>
      <c r="B5" s="26"/>
      <c r="C5" s="30"/>
      <c r="D5" s="26"/>
      <c r="E5" s="30"/>
      <c r="F5" s="26"/>
      <c r="G5" s="30"/>
      <c r="H5" s="26"/>
      <c r="I5" s="6"/>
      <c r="J5" s="6"/>
    </row>
    <row r="6" spans="1:10" ht="30" outlineLevel="1" x14ac:dyDescent="0.25">
      <c r="A6" s="23"/>
      <c r="B6" s="24"/>
      <c r="C6" s="23" t="s">
        <v>113</v>
      </c>
      <c r="D6" s="24" t="s">
        <v>150</v>
      </c>
      <c r="E6" s="23"/>
      <c r="F6" s="24"/>
      <c r="G6" s="23"/>
      <c r="H6" s="24"/>
      <c r="I6" s="6"/>
      <c r="J6" s="6"/>
    </row>
    <row r="7" spans="1:10" ht="30" outlineLevel="2" x14ac:dyDescent="0.25">
      <c r="A7" s="23"/>
      <c r="B7" s="24"/>
      <c r="C7" s="23"/>
      <c r="D7" s="24"/>
      <c r="E7" s="23" t="s">
        <v>120</v>
      </c>
      <c r="F7" s="24" t="s">
        <v>152</v>
      </c>
      <c r="G7" s="23"/>
      <c r="H7" s="24"/>
      <c r="I7" s="6"/>
      <c r="J7" s="6"/>
    </row>
    <row r="8" spans="1:10" ht="32.25" customHeight="1" outlineLevel="3" x14ac:dyDescent="0.25">
      <c r="A8" s="23"/>
      <c r="B8" s="24"/>
      <c r="C8" s="23"/>
      <c r="D8" s="24"/>
      <c r="E8" s="23"/>
      <c r="F8" s="24"/>
      <c r="G8" s="23" t="s">
        <v>123</v>
      </c>
      <c r="H8" s="24" t="s">
        <v>124</v>
      </c>
      <c r="I8" s="6"/>
      <c r="J8" s="6"/>
    </row>
    <row r="9" spans="1:10" outlineLevel="3" x14ac:dyDescent="0.25">
      <c r="A9" s="23"/>
      <c r="B9" s="24"/>
      <c r="C9" s="23"/>
      <c r="D9" s="24"/>
      <c r="E9" s="23"/>
      <c r="F9" s="24"/>
      <c r="G9" s="23" t="s">
        <v>123</v>
      </c>
      <c r="H9" s="24" t="s">
        <v>125</v>
      </c>
      <c r="I9" s="6"/>
      <c r="J9" s="6"/>
    </row>
    <row r="10" spans="1:10" ht="29.25" customHeight="1" outlineLevel="3" x14ac:dyDescent="0.25">
      <c r="A10" s="23"/>
      <c r="B10" s="24"/>
      <c r="C10" s="23"/>
      <c r="D10" s="24"/>
      <c r="E10" s="23"/>
      <c r="F10" s="24"/>
      <c r="G10" s="23" t="s">
        <v>123</v>
      </c>
      <c r="H10" s="24" t="s">
        <v>126</v>
      </c>
      <c r="I10" s="6"/>
      <c r="J10" s="6"/>
    </row>
    <row r="11" spans="1:10" outlineLevel="3" x14ac:dyDescent="0.25">
      <c r="A11" s="23"/>
      <c r="B11" s="24"/>
      <c r="C11" s="23"/>
      <c r="D11" s="24"/>
      <c r="E11" s="23"/>
      <c r="F11" s="24"/>
      <c r="G11" s="23" t="s">
        <v>123</v>
      </c>
      <c r="H11" s="24" t="s">
        <v>127</v>
      </c>
      <c r="I11" s="6"/>
      <c r="J11" s="6"/>
    </row>
    <row r="12" spans="1:10" ht="48.75" customHeight="1" outlineLevel="2" x14ac:dyDescent="0.25">
      <c r="A12" s="23"/>
      <c r="B12" s="24"/>
      <c r="C12" s="23"/>
      <c r="D12" s="24"/>
      <c r="E12" s="23" t="s">
        <v>120</v>
      </c>
      <c r="F12" s="24" t="s">
        <v>151</v>
      </c>
      <c r="G12" s="23"/>
      <c r="H12" s="24"/>
      <c r="I12" s="6"/>
      <c r="J12" s="6"/>
    </row>
    <row r="13" spans="1:10" outlineLevel="3" x14ac:dyDescent="0.25">
      <c r="A13" s="23"/>
      <c r="B13" s="24"/>
      <c r="C13" s="23"/>
      <c r="D13" s="24"/>
      <c r="E13" s="23"/>
      <c r="F13" s="24"/>
      <c r="G13" s="23" t="s">
        <v>123</v>
      </c>
      <c r="H13" s="24" t="s">
        <v>128</v>
      </c>
      <c r="I13" s="6"/>
      <c r="J13" s="6"/>
    </row>
    <row r="14" spans="1:10" outlineLevel="3" x14ac:dyDescent="0.25">
      <c r="A14" s="23"/>
      <c r="B14" s="24"/>
      <c r="C14" s="23"/>
      <c r="D14" s="24"/>
      <c r="E14" s="23"/>
      <c r="F14" s="24"/>
      <c r="G14" s="23" t="s">
        <v>123</v>
      </c>
      <c r="H14" s="24" t="s">
        <v>125</v>
      </c>
      <c r="I14" s="6"/>
      <c r="J14" s="6"/>
    </row>
    <row r="15" spans="1:10" ht="29.25" customHeight="1" outlineLevel="3" x14ac:dyDescent="0.25">
      <c r="A15" s="23"/>
      <c r="B15" s="24"/>
      <c r="C15" s="23"/>
      <c r="D15" s="24"/>
      <c r="E15" s="23"/>
      <c r="F15" s="24"/>
      <c r="G15" s="23" t="s">
        <v>123</v>
      </c>
      <c r="H15" s="24" t="s">
        <v>126</v>
      </c>
      <c r="I15" s="6"/>
      <c r="J15" s="6"/>
    </row>
    <row r="16" spans="1:10" outlineLevel="3" x14ac:dyDescent="0.25">
      <c r="A16" s="23"/>
      <c r="B16" s="24"/>
      <c r="C16" s="23"/>
      <c r="D16" s="24"/>
      <c r="E16" s="23"/>
      <c r="F16" s="24"/>
      <c r="G16" s="23" t="s">
        <v>123</v>
      </c>
      <c r="H16" s="24" t="s">
        <v>127</v>
      </c>
      <c r="I16" s="6"/>
      <c r="J16" s="6"/>
    </row>
    <row r="17" spans="1:10" ht="48.75" customHeight="1" outlineLevel="1" x14ac:dyDescent="0.25">
      <c r="A17" s="23"/>
      <c r="B17" s="24"/>
      <c r="C17" s="23" t="s">
        <v>129</v>
      </c>
      <c r="D17" s="24" t="s">
        <v>149</v>
      </c>
      <c r="E17" s="23"/>
      <c r="F17" s="24"/>
      <c r="G17" s="23"/>
      <c r="H17" s="24"/>
      <c r="I17" s="6"/>
      <c r="J17" s="6"/>
    </row>
    <row r="18" spans="1:10" ht="81" customHeight="1" outlineLevel="3" x14ac:dyDescent="0.25">
      <c r="A18" s="23"/>
      <c r="B18" s="24"/>
      <c r="C18" s="23"/>
      <c r="D18" s="24"/>
      <c r="E18" s="23" t="s">
        <v>130</v>
      </c>
      <c r="F18" s="24" t="s">
        <v>250</v>
      </c>
      <c r="G18" s="23"/>
      <c r="H18" s="24"/>
      <c r="I18" s="6"/>
      <c r="J18" s="6"/>
    </row>
    <row r="19" spans="1:10" ht="60" outlineLevel="3" x14ac:dyDescent="0.25">
      <c r="A19" s="23"/>
      <c r="B19" s="24"/>
      <c r="C19" s="23"/>
      <c r="D19" s="24"/>
      <c r="E19" s="23"/>
      <c r="F19" s="24"/>
      <c r="G19" s="23" t="s">
        <v>131</v>
      </c>
      <c r="H19" s="24" t="s">
        <v>153</v>
      </c>
      <c r="I19" s="6"/>
      <c r="J19" s="6"/>
    </row>
    <row r="20" spans="1:10" outlineLevel="1" x14ac:dyDescent="0.25">
      <c r="A20" s="23"/>
      <c r="B20" s="24"/>
      <c r="C20" s="23" t="s">
        <v>138</v>
      </c>
      <c r="D20" s="24" t="s">
        <v>138</v>
      </c>
      <c r="E20" s="23" t="s">
        <v>138</v>
      </c>
      <c r="F20" s="24" t="s">
        <v>138</v>
      </c>
      <c r="G20" s="23" t="s">
        <v>139</v>
      </c>
      <c r="H20" s="24" t="s">
        <v>148</v>
      </c>
      <c r="I20" s="6"/>
      <c r="J20" s="6"/>
    </row>
    <row r="21" spans="1:10" ht="30" outlineLevel="1" collapsed="1" x14ac:dyDescent="0.25">
      <c r="A21" s="23"/>
      <c r="B21" s="24"/>
      <c r="C21" s="23" t="s">
        <v>140</v>
      </c>
      <c r="D21" s="24" t="s">
        <v>141</v>
      </c>
      <c r="E21" s="23"/>
      <c r="F21" s="24"/>
      <c r="G21" s="23"/>
      <c r="H21" s="24"/>
      <c r="I21" s="6"/>
      <c r="J21" s="6"/>
    </row>
    <row r="22" spans="1:10" outlineLevel="1" x14ac:dyDescent="0.25">
      <c r="A22" s="23"/>
      <c r="B22" s="24"/>
      <c r="C22" s="23"/>
      <c r="D22" s="24"/>
      <c r="E22" s="23" t="s">
        <v>138</v>
      </c>
      <c r="F22" s="24" t="s">
        <v>138</v>
      </c>
      <c r="G22" s="23" t="s">
        <v>142</v>
      </c>
      <c r="H22" s="24" t="s">
        <v>147</v>
      </c>
      <c r="I22" s="6"/>
      <c r="J22" s="6"/>
    </row>
    <row r="23" spans="1:10" ht="30" outlineLevel="1" x14ac:dyDescent="0.25">
      <c r="A23" s="23"/>
      <c r="B23" s="24"/>
      <c r="C23" s="23"/>
      <c r="D23" s="24"/>
      <c r="E23" s="23" t="s">
        <v>138</v>
      </c>
      <c r="F23" s="24" t="s">
        <v>138</v>
      </c>
      <c r="G23" s="23" t="s">
        <v>143</v>
      </c>
      <c r="H23" s="24" t="s">
        <v>146</v>
      </c>
      <c r="I23" s="6"/>
      <c r="J23" s="6"/>
    </row>
    <row r="24" spans="1:10" outlineLevel="1" x14ac:dyDescent="0.25">
      <c r="A24" s="23"/>
      <c r="B24" s="24"/>
      <c r="C24" s="23"/>
      <c r="D24" s="24"/>
      <c r="E24" s="23" t="s">
        <v>138</v>
      </c>
      <c r="F24" s="24" t="s">
        <v>138</v>
      </c>
      <c r="G24" s="23" t="s">
        <v>144</v>
      </c>
      <c r="H24" s="24" t="s">
        <v>145</v>
      </c>
      <c r="I24" s="6"/>
      <c r="J24" s="6"/>
    </row>
    <row r="25" spans="1:10" outlineLevel="1" x14ac:dyDescent="0.25">
      <c r="A25" s="23"/>
      <c r="B25" s="24"/>
      <c r="C25" s="23"/>
      <c r="D25" s="24"/>
      <c r="E25" s="23" t="s">
        <v>138</v>
      </c>
      <c r="F25" s="24" t="s">
        <v>138</v>
      </c>
      <c r="G25" s="23" t="s">
        <v>237</v>
      </c>
      <c r="H25" s="24" t="s">
        <v>238</v>
      </c>
      <c r="I25" s="6"/>
      <c r="J25" s="6"/>
    </row>
    <row r="26" spans="1:10" outlineLevel="1" x14ac:dyDescent="0.25">
      <c r="A26" s="23"/>
      <c r="B26" s="24"/>
      <c r="C26" s="23"/>
      <c r="D26" s="24"/>
      <c r="E26" s="23" t="s">
        <v>138</v>
      </c>
      <c r="F26" s="24" t="s">
        <v>138</v>
      </c>
      <c r="G26" s="23" t="s">
        <v>139</v>
      </c>
      <c r="H26" s="24" t="s">
        <v>239</v>
      </c>
      <c r="I26" s="6"/>
      <c r="J26" s="6"/>
    </row>
    <row r="27" spans="1:10" x14ac:dyDescent="0.25">
      <c r="A27" s="25" t="s">
        <v>246</v>
      </c>
      <c r="B27" s="26"/>
      <c r="C27" s="30"/>
      <c r="D27" s="26"/>
      <c r="E27" s="30"/>
      <c r="F27" s="26"/>
      <c r="G27" s="30"/>
      <c r="H27" s="26"/>
      <c r="I27" s="6"/>
      <c r="J27" s="6"/>
    </row>
    <row r="28" spans="1:10" ht="30" outlineLevel="1" x14ac:dyDescent="0.25">
      <c r="A28" s="23"/>
      <c r="B28" s="24"/>
      <c r="C28" s="23" t="s">
        <v>113</v>
      </c>
      <c r="D28" s="24" t="s">
        <v>240</v>
      </c>
      <c r="E28" s="23"/>
      <c r="F28" s="24"/>
      <c r="G28" s="23"/>
      <c r="H28" s="24"/>
      <c r="I28" s="6"/>
      <c r="J28" s="6"/>
    </row>
    <row r="29" spans="1:10" ht="30" outlineLevel="1" x14ac:dyDescent="0.25">
      <c r="A29" s="23"/>
      <c r="B29" s="24"/>
      <c r="C29" s="23"/>
      <c r="D29" s="24"/>
      <c r="E29" s="23" t="s">
        <v>120</v>
      </c>
      <c r="F29" s="24" t="s">
        <v>152</v>
      </c>
      <c r="G29" s="23"/>
      <c r="H29" s="24"/>
      <c r="I29" s="6"/>
      <c r="J29" s="6"/>
    </row>
    <row r="30" spans="1:10" ht="30" outlineLevel="2" x14ac:dyDescent="0.25">
      <c r="A30" s="23"/>
      <c r="B30" s="24"/>
      <c r="C30" s="23"/>
      <c r="D30" s="24"/>
      <c r="E30" s="23"/>
      <c r="F30" s="24"/>
      <c r="G30" s="23" t="s">
        <v>123</v>
      </c>
      <c r="H30" s="24" t="s">
        <v>124</v>
      </c>
      <c r="I30" s="6"/>
      <c r="J30" s="6"/>
    </row>
    <row r="31" spans="1:10" outlineLevel="2" x14ac:dyDescent="0.25">
      <c r="A31" s="23"/>
      <c r="B31" s="24"/>
      <c r="C31" s="23"/>
      <c r="D31" s="24"/>
      <c r="E31" s="23"/>
      <c r="F31" s="24"/>
      <c r="G31" s="23" t="s">
        <v>123</v>
      </c>
      <c r="H31" s="24" t="s">
        <v>125</v>
      </c>
      <c r="I31" s="6"/>
      <c r="J31" s="6"/>
    </row>
    <row r="32" spans="1:10" ht="30" outlineLevel="2" x14ac:dyDescent="0.25">
      <c r="A32" s="23"/>
      <c r="B32" s="24"/>
      <c r="C32" s="23"/>
      <c r="D32" s="24"/>
      <c r="E32" s="23"/>
      <c r="F32" s="24"/>
      <c r="G32" s="23" t="s">
        <v>123</v>
      </c>
      <c r="H32" s="24" t="s">
        <v>126</v>
      </c>
      <c r="I32" s="6"/>
      <c r="J32" s="6"/>
    </row>
    <row r="33" spans="1:10" outlineLevel="2" x14ac:dyDescent="0.25">
      <c r="A33" s="23"/>
      <c r="B33" s="24"/>
      <c r="C33" s="23"/>
      <c r="D33" s="24"/>
      <c r="E33" s="23"/>
      <c r="F33" s="24"/>
      <c r="G33" s="23" t="s">
        <v>123</v>
      </c>
      <c r="H33" s="24" t="s">
        <v>127</v>
      </c>
      <c r="I33" s="6"/>
      <c r="J33" s="6"/>
    </row>
    <row r="34" spans="1:10" ht="45" customHeight="1" outlineLevel="1" x14ac:dyDescent="0.25">
      <c r="A34" s="23"/>
      <c r="B34" s="24"/>
      <c r="C34" s="23"/>
      <c r="D34" s="24"/>
      <c r="E34" s="23" t="s">
        <v>120</v>
      </c>
      <c r="F34" s="24" t="s">
        <v>151</v>
      </c>
      <c r="G34" s="23"/>
      <c r="H34" s="24"/>
      <c r="I34" s="6"/>
      <c r="J34" s="6"/>
    </row>
    <row r="35" spans="1:10" outlineLevel="2" x14ac:dyDescent="0.25">
      <c r="A35" s="23"/>
      <c r="B35" s="24"/>
      <c r="C35" s="23"/>
      <c r="D35" s="24"/>
      <c r="E35" s="23"/>
      <c r="F35" s="24"/>
      <c r="G35" s="23" t="s">
        <v>123</v>
      </c>
      <c r="H35" s="24" t="s">
        <v>128</v>
      </c>
      <c r="I35" s="6"/>
      <c r="J35" s="6"/>
    </row>
    <row r="36" spans="1:10" outlineLevel="2" x14ac:dyDescent="0.25">
      <c r="A36" s="23"/>
      <c r="B36" s="24"/>
      <c r="C36" s="23"/>
      <c r="D36" s="24"/>
      <c r="E36" s="23"/>
      <c r="F36" s="24"/>
      <c r="G36" s="23" t="s">
        <v>123</v>
      </c>
      <c r="H36" s="24" t="s">
        <v>125</v>
      </c>
      <c r="I36" s="6"/>
      <c r="J36" s="6"/>
    </row>
    <row r="37" spans="1:10" ht="30" outlineLevel="2" x14ac:dyDescent="0.25">
      <c r="A37" s="23"/>
      <c r="B37" s="24"/>
      <c r="C37" s="23"/>
      <c r="D37" s="24"/>
      <c r="E37" s="23"/>
      <c r="F37" s="24"/>
      <c r="G37" s="23" t="s">
        <v>123</v>
      </c>
      <c r="H37" s="24" t="s">
        <v>126</v>
      </c>
      <c r="I37" s="6"/>
      <c r="J37" s="6"/>
    </row>
    <row r="38" spans="1:10" outlineLevel="2" x14ac:dyDescent="0.25">
      <c r="A38" s="23"/>
      <c r="B38" s="24"/>
      <c r="C38" s="23"/>
      <c r="D38" s="24"/>
      <c r="E38" s="23"/>
      <c r="F38" s="24"/>
      <c r="G38" s="23" t="s">
        <v>123</v>
      </c>
      <c r="H38" s="24" t="s">
        <v>127</v>
      </c>
      <c r="I38" s="6"/>
      <c r="J38" s="6"/>
    </row>
    <row r="39" spans="1:10" ht="30" outlineLevel="1" x14ac:dyDescent="0.25">
      <c r="A39" s="23"/>
      <c r="B39" s="24"/>
      <c r="C39" s="23" t="s">
        <v>129</v>
      </c>
      <c r="D39" s="24" t="s">
        <v>241</v>
      </c>
      <c r="E39" s="23"/>
      <c r="F39" s="24"/>
      <c r="G39" s="23"/>
      <c r="H39" s="24"/>
      <c r="I39" s="6"/>
      <c r="J39" s="6"/>
    </row>
    <row r="40" spans="1:10" ht="30" outlineLevel="2" x14ac:dyDescent="0.25">
      <c r="A40" s="23"/>
      <c r="B40" s="24"/>
      <c r="C40" s="23"/>
      <c r="D40" s="24"/>
      <c r="E40" s="23" t="s">
        <v>138</v>
      </c>
      <c r="F40" s="24" t="s">
        <v>138</v>
      </c>
      <c r="G40" s="23" t="s">
        <v>131</v>
      </c>
      <c r="H40" s="24" t="s">
        <v>242</v>
      </c>
      <c r="I40" s="6"/>
      <c r="J40" s="6"/>
    </row>
    <row r="41" spans="1:10" outlineLevel="1" x14ac:dyDescent="0.25">
      <c r="A41" s="23"/>
      <c r="B41" s="24"/>
      <c r="C41" s="23" t="s">
        <v>138</v>
      </c>
      <c r="D41" s="24" t="s">
        <v>138</v>
      </c>
      <c r="E41" s="23" t="s">
        <v>138</v>
      </c>
      <c r="F41" s="24" t="s">
        <v>138</v>
      </c>
      <c r="G41" s="23" t="s">
        <v>139</v>
      </c>
      <c r="H41" s="24" t="s">
        <v>148</v>
      </c>
      <c r="I41" s="6"/>
      <c r="J41" s="6"/>
    </row>
    <row r="42" spans="1:10" ht="30" outlineLevel="1" collapsed="1" x14ac:dyDescent="0.25">
      <c r="A42" s="23"/>
      <c r="B42" s="24"/>
      <c r="C42" s="23" t="s">
        <v>140</v>
      </c>
      <c r="D42" s="24" t="s">
        <v>243</v>
      </c>
      <c r="E42" s="23"/>
      <c r="F42" s="24"/>
      <c r="G42" s="23"/>
      <c r="H42" s="24"/>
      <c r="I42" s="6"/>
      <c r="J42" s="6"/>
    </row>
    <row r="43" spans="1:10" outlineLevel="1" x14ac:dyDescent="0.25">
      <c r="A43" s="23"/>
      <c r="B43" s="24"/>
      <c r="C43" s="23"/>
      <c r="D43" s="24"/>
      <c r="E43" s="23" t="s">
        <v>138</v>
      </c>
      <c r="F43" s="24" t="s">
        <v>138</v>
      </c>
      <c r="G43" s="23" t="s">
        <v>142</v>
      </c>
      <c r="H43" s="24" t="s">
        <v>147</v>
      </c>
      <c r="I43" s="6"/>
      <c r="J43" s="6"/>
    </row>
    <row r="44" spans="1:10" ht="30" outlineLevel="1" x14ac:dyDescent="0.25">
      <c r="A44" s="23"/>
      <c r="B44" s="24"/>
      <c r="C44" s="23"/>
      <c r="D44" s="24"/>
      <c r="E44" s="23" t="s">
        <v>138</v>
      </c>
      <c r="F44" s="24" t="s">
        <v>138</v>
      </c>
      <c r="G44" s="23" t="s">
        <v>143</v>
      </c>
      <c r="H44" s="24" t="s">
        <v>146</v>
      </c>
      <c r="I44" s="6"/>
      <c r="J44" s="6"/>
    </row>
    <row r="45" spans="1:10" outlineLevel="1" x14ac:dyDescent="0.25">
      <c r="A45" s="23"/>
      <c r="B45" s="24"/>
      <c r="C45" s="23"/>
      <c r="D45" s="24"/>
      <c r="E45" s="23" t="s">
        <v>138</v>
      </c>
      <c r="F45" s="24" t="s">
        <v>138</v>
      </c>
      <c r="G45" s="23" t="s">
        <v>144</v>
      </c>
      <c r="H45" s="24" t="s">
        <v>145</v>
      </c>
      <c r="I45" s="6"/>
      <c r="J45" s="6"/>
    </row>
    <row r="46" spans="1:10" outlineLevel="1" x14ac:dyDescent="0.25">
      <c r="A46" s="23"/>
      <c r="B46" s="24"/>
      <c r="C46" s="23"/>
      <c r="D46" s="24"/>
      <c r="E46" s="23" t="s">
        <v>138</v>
      </c>
      <c r="F46" s="24" t="s">
        <v>138</v>
      </c>
      <c r="G46" s="23" t="s">
        <v>237</v>
      </c>
      <c r="H46" s="24" t="s">
        <v>244</v>
      </c>
    </row>
    <row r="47" spans="1:10" outlineLevel="1" x14ac:dyDescent="0.25">
      <c r="A47" s="23"/>
      <c r="B47" s="24"/>
      <c r="C47" s="23"/>
      <c r="D47" s="24"/>
      <c r="E47" s="23" t="s">
        <v>138</v>
      </c>
      <c r="F47" s="24" t="s">
        <v>138</v>
      </c>
      <c r="G47" s="23" t="s">
        <v>139</v>
      </c>
      <c r="H47" s="24" t="s">
        <v>239</v>
      </c>
    </row>
    <row r="48" spans="1:10" x14ac:dyDescent="0.25">
      <c r="A48" s="21" t="s">
        <v>248</v>
      </c>
      <c r="B48" s="22"/>
      <c r="C48" s="29"/>
      <c r="D48" s="22"/>
      <c r="E48" s="29"/>
      <c r="F48" s="22"/>
      <c r="G48" s="29"/>
      <c r="H48" s="22"/>
    </row>
    <row r="49" spans="1:8" ht="15.75" thickBot="1" x14ac:dyDescent="0.3">
      <c r="A49" s="27" t="s">
        <v>249</v>
      </c>
      <c r="B49" s="28"/>
      <c r="C49" s="27"/>
      <c r="D49" s="28"/>
      <c r="E49" s="27"/>
      <c r="F49" s="28"/>
      <c r="G49" s="27"/>
      <c r="H49" s="28"/>
    </row>
  </sheetData>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F27C9-9872-4129-A8B7-379F463260B1}">
  <dimension ref="A1:I11"/>
  <sheetViews>
    <sheetView workbookViewId="0">
      <selection activeCell="C14" sqref="C14"/>
    </sheetView>
  </sheetViews>
  <sheetFormatPr baseColWidth="10" defaultColWidth="11.42578125" defaultRowHeight="15" x14ac:dyDescent="0.25"/>
  <cols>
    <col min="1" max="1" width="54.28515625" bestFit="1" customWidth="1"/>
    <col min="2" max="2" width="27.85546875" bestFit="1" customWidth="1"/>
    <col min="4" max="4" width="21.140625" bestFit="1" customWidth="1"/>
    <col min="5" max="5" width="5.42578125" bestFit="1" customWidth="1"/>
    <col min="6" max="6" width="9.85546875" bestFit="1" customWidth="1"/>
    <col min="7" max="7" width="10.28515625" bestFit="1" customWidth="1"/>
    <col min="8" max="8" width="8.5703125" style="2" bestFit="1" customWidth="1"/>
    <col min="9" max="9" width="8.7109375" bestFit="1" customWidth="1"/>
  </cols>
  <sheetData>
    <row r="1" spans="1:9" x14ac:dyDescent="0.25">
      <c r="A1" s="3" t="s">
        <v>93</v>
      </c>
    </row>
    <row r="2" spans="1:9" x14ac:dyDescent="0.25">
      <c r="A2" t="s">
        <v>94</v>
      </c>
      <c r="B2" t="s">
        <v>5</v>
      </c>
      <c r="C2" t="s">
        <v>95</v>
      </c>
      <c r="D2" t="s">
        <v>321</v>
      </c>
      <c r="E2" t="s">
        <v>73</v>
      </c>
      <c r="F2" t="s">
        <v>296</v>
      </c>
      <c r="G2" t="s">
        <v>7</v>
      </c>
      <c r="H2" s="33" t="s">
        <v>8</v>
      </c>
      <c r="I2" t="s">
        <v>162</v>
      </c>
    </row>
    <row r="3" spans="1:9" x14ac:dyDescent="0.25">
      <c r="A3" s="35" t="s">
        <v>291</v>
      </c>
      <c r="B3" s="33" t="s">
        <v>278</v>
      </c>
      <c r="C3" s="33" t="s">
        <v>288</v>
      </c>
      <c r="D3" s="33" t="s">
        <v>77</v>
      </c>
      <c r="E3" s="4">
        <v>2</v>
      </c>
      <c r="F3" s="4" t="s">
        <v>289</v>
      </c>
      <c r="G3" s="33" t="s">
        <v>77</v>
      </c>
      <c r="H3" s="2" t="s">
        <v>333</v>
      </c>
      <c r="I3" s="33" t="s">
        <v>287</v>
      </c>
    </row>
    <row r="4" spans="1:9" x14ac:dyDescent="0.25">
      <c r="A4" s="35" t="s">
        <v>290</v>
      </c>
      <c r="B4" s="33" t="s">
        <v>270</v>
      </c>
      <c r="C4" s="33" t="s">
        <v>289</v>
      </c>
      <c r="D4" s="33" t="s">
        <v>77</v>
      </c>
      <c r="E4" s="4">
        <v>3</v>
      </c>
      <c r="F4" s="4" t="s">
        <v>294</v>
      </c>
      <c r="G4" s="33" t="s">
        <v>77</v>
      </c>
      <c r="H4" s="2" t="s">
        <v>336</v>
      </c>
      <c r="I4" s="33" t="s">
        <v>287</v>
      </c>
    </row>
    <row r="5" spans="1:9" ht="30" x14ac:dyDescent="0.25">
      <c r="A5" s="35" t="s">
        <v>295</v>
      </c>
      <c r="B5" s="33" t="s">
        <v>292</v>
      </c>
      <c r="C5" s="33" t="s">
        <v>294</v>
      </c>
      <c r="D5" s="33" t="s">
        <v>77</v>
      </c>
      <c r="E5" s="4">
        <v>5</v>
      </c>
      <c r="F5" s="4" t="s">
        <v>297</v>
      </c>
      <c r="G5" s="33" t="s">
        <v>77</v>
      </c>
      <c r="H5" s="2" t="s">
        <v>335</v>
      </c>
      <c r="I5" s="33" t="s">
        <v>293</v>
      </c>
    </row>
    <row r="6" spans="1:9" x14ac:dyDescent="0.25">
      <c r="A6" s="35"/>
      <c r="B6" s="33"/>
      <c r="C6" s="33"/>
      <c r="D6" s="33"/>
      <c r="E6" s="4"/>
      <c r="F6" s="4"/>
      <c r="G6" s="33"/>
      <c r="I6" s="33"/>
    </row>
    <row r="7" spans="1:9" x14ac:dyDescent="0.25">
      <c r="A7" s="35"/>
      <c r="B7" s="33"/>
      <c r="C7" s="33"/>
      <c r="D7" s="33"/>
      <c r="E7" s="4"/>
      <c r="F7" s="4"/>
      <c r="G7" s="33"/>
      <c r="I7" s="33"/>
    </row>
    <row r="8" spans="1:9" x14ac:dyDescent="0.25">
      <c r="A8" s="35"/>
      <c r="B8" s="33"/>
      <c r="C8" s="33"/>
      <c r="D8" s="33"/>
      <c r="E8" s="4"/>
      <c r="F8" s="4"/>
      <c r="G8" s="33"/>
      <c r="I8" s="33"/>
    </row>
    <row r="9" spans="1:9" x14ac:dyDescent="0.25">
      <c r="A9" s="35"/>
      <c r="B9" s="33"/>
      <c r="C9" s="33"/>
      <c r="D9" s="33"/>
      <c r="E9" s="4"/>
      <c r="F9" s="4"/>
      <c r="G9" s="33"/>
      <c r="I9" s="33"/>
    </row>
    <row r="10" spans="1:9" x14ac:dyDescent="0.25">
      <c r="A10" s="35"/>
      <c r="B10" s="33"/>
      <c r="C10" s="33"/>
      <c r="D10" s="33"/>
      <c r="E10" s="4"/>
      <c r="F10" s="4"/>
      <c r="G10" s="33"/>
      <c r="I10" s="33"/>
    </row>
    <row r="11" spans="1:9" x14ac:dyDescent="0.25">
      <c r="A11" s="35"/>
      <c r="B11" s="33"/>
      <c r="C11" s="33"/>
      <c r="D11" s="33"/>
      <c r="E11" s="4"/>
      <c r="F11" s="4"/>
      <c r="G11" s="33"/>
      <c r="I11" s="33"/>
    </row>
  </sheetData>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D4037-9CDF-44A6-AA75-717627E6FA40}">
  <sheetPr>
    <outlinePr summaryBelow="0" summaryRight="0"/>
  </sheetPr>
  <dimension ref="A1:G16"/>
  <sheetViews>
    <sheetView tabSelected="1" zoomScale="70" zoomScaleNormal="70" workbookViewId="0">
      <selection activeCell="E22" sqref="E22"/>
    </sheetView>
  </sheetViews>
  <sheetFormatPr baseColWidth="10" defaultColWidth="11.42578125" defaultRowHeight="15" outlineLevelRow="1" x14ac:dyDescent="0.25"/>
  <cols>
    <col min="1" max="1" width="38.140625" bestFit="1" customWidth="1"/>
    <col min="2" max="2" width="23.28515625" customWidth="1"/>
    <col min="3" max="3" width="31.5703125" customWidth="1"/>
    <col min="4" max="4" width="20.28515625" bestFit="1" customWidth="1"/>
    <col min="5" max="5" width="54.7109375" customWidth="1"/>
    <col min="6" max="6" width="14.42578125" bestFit="1" customWidth="1"/>
    <col min="7" max="7" width="66.85546875" customWidth="1"/>
  </cols>
  <sheetData>
    <row r="1" spans="1:7" x14ac:dyDescent="0.25">
      <c r="A1" s="3" t="s">
        <v>87</v>
      </c>
    </row>
    <row r="2" spans="1:7" x14ac:dyDescent="0.25">
      <c r="A2" s="1" t="s">
        <v>88</v>
      </c>
      <c r="B2" s="1" t="s">
        <v>89</v>
      </c>
      <c r="C2" s="1" t="s">
        <v>90</v>
      </c>
      <c r="D2" s="1" t="s">
        <v>91</v>
      </c>
      <c r="E2" s="1" t="s">
        <v>328</v>
      </c>
      <c r="F2" s="1" t="s">
        <v>323</v>
      </c>
      <c r="G2" s="1" t="s">
        <v>92</v>
      </c>
    </row>
    <row r="3" spans="1:7" ht="75" x14ac:dyDescent="0.25">
      <c r="A3" s="6" t="s">
        <v>322</v>
      </c>
      <c r="B3" s="6" t="s">
        <v>319</v>
      </c>
      <c r="C3" s="6" t="s">
        <v>259</v>
      </c>
      <c r="D3" s="6" t="s">
        <v>320</v>
      </c>
      <c r="E3" s="6" t="s">
        <v>329</v>
      </c>
      <c r="F3" s="6" t="s">
        <v>324</v>
      </c>
      <c r="G3" s="6" t="s">
        <v>330</v>
      </c>
    </row>
    <row r="4" spans="1:7" ht="30" outlineLevel="1" x14ac:dyDescent="0.25">
      <c r="A4" s="6"/>
      <c r="B4" s="6"/>
      <c r="C4" s="6"/>
      <c r="D4" s="6"/>
      <c r="E4" s="6"/>
      <c r="F4" s="6" t="s">
        <v>325</v>
      </c>
      <c r="G4" s="6" t="s">
        <v>326</v>
      </c>
    </row>
    <row r="5" spans="1:7" ht="60" outlineLevel="1" x14ac:dyDescent="0.25">
      <c r="A5" s="6"/>
      <c r="B5" s="6"/>
      <c r="C5" s="6"/>
      <c r="D5" s="6"/>
      <c r="E5" s="6"/>
      <c r="F5" s="6" t="s">
        <v>324</v>
      </c>
      <c r="G5" s="6" t="s">
        <v>331</v>
      </c>
    </row>
    <row r="6" spans="1:7" ht="105" outlineLevel="1" x14ac:dyDescent="0.25">
      <c r="A6" s="6"/>
      <c r="B6" s="6"/>
      <c r="C6" s="6"/>
      <c r="D6" s="6"/>
      <c r="E6" s="6"/>
      <c r="F6" s="6" t="s">
        <v>325</v>
      </c>
      <c r="G6" s="6" t="s">
        <v>327</v>
      </c>
    </row>
    <row r="7" spans="1:7" ht="30" outlineLevel="1" x14ac:dyDescent="0.25">
      <c r="A7" s="6"/>
      <c r="B7" s="6"/>
      <c r="C7" s="6"/>
      <c r="D7" s="6"/>
      <c r="E7" s="6"/>
      <c r="F7" s="6" t="s">
        <v>325</v>
      </c>
      <c r="G7" s="6" t="s">
        <v>332</v>
      </c>
    </row>
    <row r="8" spans="1:7" ht="90" collapsed="1" x14ac:dyDescent="0.25">
      <c r="A8" s="6" t="s">
        <v>346</v>
      </c>
      <c r="B8" s="6" t="s">
        <v>319</v>
      </c>
      <c r="C8" s="6" t="s">
        <v>347</v>
      </c>
      <c r="D8" s="6" t="s">
        <v>320</v>
      </c>
      <c r="E8" s="6" t="s">
        <v>348</v>
      </c>
      <c r="F8" s="6" t="s">
        <v>324</v>
      </c>
      <c r="G8" s="6" t="s">
        <v>349</v>
      </c>
    </row>
    <row r="9" spans="1:7" ht="30" x14ac:dyDescent="0.25">
      <c r="A9" s="6"/>
      <c r="B9" s="6"/>
      <c r="C9" s="6"/>
      <c r="D9" s="6"/>
      <c r="E9" s="6"/>
      <c r="F9" s="6" t="s">
        <v>354</v>
      </c>
      <c r="G9" s="6" t="s">
        <v>350</v>
      </c>
    </row>
    <row r="10" spans="1:7" ht="30" x14ac:dyDescent="0.25">
      <c r="A10" s="6"/>
      <c r="B10" s="6"/>
      <c r="C10" s="6"/>
      <c r="D10" s="6"/>
      <c r="E10" s="6"/>
      <c r="F10" s="6" t="s">
        <v>354</v>
      </c>
      <c r="G10" s="6" t="s">
        <v>351</v>
      </c>
    </row>
    <row r="11" spans="1:7" ht="30" x14ac:dyDescent="0.25">
      <c r="A11" s="6"/>
      <c r="B11" s="6"/>
      <c r="C11" s="6"/>
      <c r="D11" s="6"/>
      <c r="E11" s="6"/>
      <c r="F11" s="6" t="s">
        <v>354</v>
      </c>
      <c r="G11" s="6" t="s">
        <v>352</v>
      </c>
    </row>
    <row r="12" spans="1:7" x14ac:dyDescent="0.25">
      <c r="A12" s="6"/>
      <c r="B12" s="6"/>
      <c r="C12" s="6"/>
      <c r="D12" s="6"/>
      <c r="E12" s="6"/>
      <c r="F12" s="6" t="s">
        <v>325</v>
      </c>
      <c r="G12" s="6" t="s">
        <v>353</v>
      </c>
    </row>
    <row r="13" spans="1:7" x14ac:dyDescent="0.25">
      <c r="A13" s="6"/>
      <c r="B13" s="6"/>
      <c r="C13" s="6"/>
      <c r="D13" s="6"/>
      <c r="E13" s="6"/>
      <c r="F13" s="6" t="s">
        <v>324</v>
      </c>
      <c r="G13" s="6" t="s">
        <v>355</v>
      </c>
    </row>
    <row r="14" spans="1:7" ht="150" x14ac:dyDescent="0.25">
      <c r="A14" s="40" t="s">
        <v>356</v>
      </c>
      <c r="B14" s="6"/>
      <c r="C14" s="6" t="s">
        <v>357</v>
      </c>
      <c r="D14" s="6"/>
      <c r="E14" s="41" t="s">
        <v>358</v>
      </c>
      <c r="F14" s="6" t="s">
        <v>324</v>
      </c>
      <c r="G14" s="6" t="s">
        <v>359</v>
      </c>
    </row>
    <row r="15" spans="1:7" ht="30" x14ac:dyDescent="0.25">
      <c r="A15" s="6"/>
      <c r="B15" s="6"/>
      <c r="C15" s="6"/>
      <c r="D15" s="6"/>
      <c r="E15" s="6"/>
      <c r="F15" s="6" t="s">
        <v>354</v>
      </c>
      <c r="G15" s="6" t="s">
        <v>360</v>
      </c>
    </row>
    <row r="16" spans="1:7" ht="30" x14ac:dyDescent="0.25">
      <c r="A16" s="6"/>
      <c r="B16" s="6"/>
      <c r="C16" s="6"/>
      <c r="D16" s="6"/>
      <c r="E16" s="6"/>
      <c r="F16" s="6" t="s">
        <v>354</v>
      </c>
      <c r="G16" s="6" t="s">
        <v>361</v>
      </c>
    </row>
  </sheetData>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SUT</vt:lpstr>
      <vt:lpstr>Backlog</vt:lpstr>
      <vt:lpstr>US Détaillées</vt:lpstr>
      <vt:lpstr>Graph</vt:lpstr>
      <vt:lpstr>Scénario Selenium</vt:lpstr>
      <vt:lpstr>Rapports de défaut</vt:lpstr>
      <vt:lpstr>Cas de test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Jean-Michel TEISSIER;edarjo@oceaneconsulting.com;daniel@halwani.fr</dc:creator>
  <cp:keywords/>
  <dc:description/>
  <cp:lastModifiedBy>rafet boudaya</cp:lastModifiedBy>
  <cp:revision/>
  <dcterms:created xsi:type="dcterms:W3CDTF">2015-06-05T18:19:34Z</dcterms:created>
  <dcterms:modified xsi:type="dcterms:W3CDTF">2021-12-20T17:00:15Z</dcterms:modified>
  <cp:category/>
  <cp:contentStatus/>
</cp:coreProperties>
</file>