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emporary\MCP19215\"/>
    </mc:Choice>
  </mc:AlternateContent>
  <xr:revisionPtr revIDLastSave="0" documentId="13_ncr:1_{99FA135A-9130-48F6-A8B3-667CC8A2F813}" xr6:coauthVersionLast="43" xr6:coauthVersionMax="43" xr10:uidLastSave="{00000000-0000-0000-0000-000000000000}"/>
  <bookViews>
    <workbookView xWindow="-108" yWindow="-108" windowWidth="23256" windowHeight="12576" xr2:uid="{93020CC2-5CBA-4B12-846F-691E3D039D97}"/>
  </bookViews>
  <sheets>
    <sheet name="ADM0079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23" i="1"/>
  <c r="B4" i="1"/>
  <c r="B6" i="1" s="1"/>
  <c r="F16" i="1"/>
  <c r="F18" i="1" s="1"/>
  <c r="B15" i="1"/>
  <c r="B14" i="1"/>
  <c r="B16" i="1"/>
  <c r="B18" i="1" s="1"/>
  <c r="F4" i="1"/>
  <c r="F6" i="1" s="1"/>
  <c r="B3" i="1"/>
  <c r="B2" i="1"/>
</calcChain>
</file>

<file path=xl/sharedStrings.xml><?xml version="1.0" encoding="utf-8"?>
<sst xmlns="http://schemas.openxmlformats.org/spreadsheetml/2006/main" count="48" uniqueCount="30">
  <si>
    <t>R3</t>
    <phoneticPr fontId="2" type="noConversion"/>
  </si>
  <si>
    <t>R8</t>
    <phoneticPr fontId="2" type="noConversion"/>
  </si>
  <si>
    <t>VFB1</t>
    <phoneticPr fontId="2" type="noConversion"/>
  </si>
  <si>
    <t>VOUT1</t>
    <phoneticPr fontId="2" type="noConversion"/>
  </si>
  <si>
    <t>VREF1</t>
    <phoneticPr fontId="2" type="noConversion"/>
  </si>
  <si>
    <t>V</t>
    <phoneticPr fontId="2" type="noConversion"/>
  </si>
  <si>
    <t>ohm</t>
    <phoneticPr fontId="2" type="noConversion"/>
  </si>
  <si>
    <t>mV</t>
    <phoneticPr fontId="2" type="noConversion"/>
  </si>
  <si>
    <t>R10</t>
    <phoneticPr fontId="2" type="noConversion"/>
  </si>
  <si>
    <t>op gain</t>
    <phoneticPr fontId="2" type="noConversion"/>
  </si>
  <si>
    <t>Isns1</t>
    <phoneticPr fontId="2" type="noConversion"/>
  </si>
  <si>
    <t>IOUT1</t>
    <phoneticPr fontId="2" type="noConversion"/>
  </si>
  <si>
    <t>A</t>
    <phoneticPr fontId="2" type="noConversion"/>
  </si>
  <si>
    <t>IREF1</t>
    <phoneticPr fontId="2" type="noConversion"/>
  </si>
  <si>
    <t>VREFCON1</t>
    <phoneticPr fontId="2" type="noConversion"/>
  </si>
  <si>
    <t>CREFCON1</t>
    <phoneticPr fontId="2" type="noConversion"/>
  </si>
  <si>
    <t>VOUT2</t>
    <phoneticPr fontId="2" type="noConversion"/>
  </si>
  <si>
    <t>IOUT2</t>
    <phoneticPr fontId="2" type="noConversion"/>
  </si>
  <si>
    <t>R11</t>
    <phoneticPr fontId="2" type="noConversion"/>
  </si>
  <si>
    <t>R14</t>
    <phoneticPr fontId="2" type="noConversion"/>
  </si>
  <si>
    <t>VFB2</t>
    <phoneticPr fontId="2" type="noConversion"/>
  </si>
  <si>
    <t>VREF2</t>
    <phoneticPr fontId="2" type="noConversion"/>
  </si>
  <si>
    <t>VREFCON2</t>
    <phoneticPr fontId="2" type="noConversion"/>
  </si>
  <si>
    <t>R15</t>
    <phoneticPr fontId="2" type="noConversion"/>
  </si>
  <si>
    <t>Isns2</t>
    <phoneticPr fontId="2" type="noConversion"/>
  </si>
  <si>
    <t>IREF2</t>
    <phoneticPr fontId="2" type="noConversion"/>
  </si>
  <si>
    <t>VINUVLO</t>
    <phoneticPr fontId="2" type="noConversion"/>
  </si>
  <si>
    <t>UVLO</t>
    <phoneticPr fontId="2" type="noConversion"/>
  </si>
  <si>
    <t>VINOVLO</t>
    <phoneticPr fontId="2" type="noConversion"/>
  </si>
  <si>
    <t>OVLO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</si>
</sst>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120015</xdr:rowOff>
    </xdr:from>
    <xdr:to>
      <xdr:col>24</xdr:col>
      <xdr:colOff>553602</xdr:colOff>
      <xdr:row>33</xdr:row>
      <xdr:rowOff>22809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9B4281C-7191-468C-AD69-2321A7F4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120015"/>
          <a:ext cx="9068952" cy="6509334"/>
        </a:xfrm>
        <a:prstGeom prst="rect">
          <a:avLst/>
        </a:prstGeom>
      </xdr:spPr>
    </xdr:pic>
    <xdr:clientData/>
  </xdr:twoCellAnchor>
  <xdr:twoCellAnchor editAs="oneCell">
    <xdr:from>
      <xdr:col>10</xdr:col>
      <xdr:colOff>97155</xdr:colOff>
      <xdr:row>34</xdr:row>
      <xdr:rowOff>100965</xdr:rowOff>
    </xdr:from>
    <xdr:to>
      <xdr:col>23</xdr:col>
      <xdr:colOff>77117</xdr:colOff>
      <xdr:row>44</xdr:row>
      <xdr:rowOff>58812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F7977F5-911F-48DA-8272-DFA83DD0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3155" y="6901815"/>
          <a:ext cx="7904762" cy="194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39F5-DB12-44E6-8FA3-AA9A4D176B52}">
  <dimension ref="A1:G26"/>
  <sheetViews>
    <sheetView tabSelected="1" workbookViewId="0">
      <selection activeCell="B1" sqref="B1"/>
    </sheetView>
  </sheetViews>
  <sheetFormatPr defaultRowHeight="15.6" x14ac:dyDescent="0.3"/>
  <cols>
    <col min="1" max="1" width="11.5546875" style="1" bestFit="1" customWidth="1"/>
    <col min="2" max="4" width="8.88671875" style="1"/>
    <col min="5" max="5" width="11.5546875" style="1" bestFit="1" customWidth="1"/>
    <col min="6" max="16384" width="8.88671875" style="1"/>
  </cols>
  <sheetData>
    <row r="1" spans="1:7" x14ac:dyDescent="0.3">
      <c r="A1" s="2" t="s">
        <v>3</v>
      </c>
      <c r="B1" s="1">
        <v>20</v>
      </c>
      <c r="C1" s="1" t="s">
        <v>5</v>
      </c>
      <c r="E1" s="3" t="s">
        <v>11</v>
      </c>
      <c r="F1" s="1">
        <v>0.2</v>
      </c>
      <c r="G1" s="1" t="s">
        <v>12</v>
      </c>
    </row>
    <row r="2" spans="1:7" x14ac:dyDescent="0.3">
      <c r="A2" s="1" t="s">
        <v>0</v>
      </c>
      <c r="B2" s="1">
        <f>150*10^3</f>
        <v>150000</v>
      </c>
      <c r="C2" s="1" t="s">
        <v>6</v>
      </c>
      <c r="E2" s="1" t="s">
        <v>8</v>
      </c>
      <c r="F2" s="1">
        <v>0.1</v>
      </c>
      <c r="G2" s="1" t="s">
        <v>6</v>
      </c>
    </row>
    <row r="3" spans="1:7" x14ac:dyDescent="0.3">
      <c r="A3" s="1" t="s">
        <v>1</v>
      </c>
      <c r="B3" s="1">
        <f>13*10^3</f>
        <v>13000</v>
      </c>
      <c r="C3" s="1" t="s">
        <v>6</v>
      </c>
      <c r="E3" s="1" t="s">
        <v>9</v>
      </c>
      <c r="F3" s="1">
        <v>10</v>
      </c>
    </row>
    <row r="4" spans="1:7" x14ac:dyDescent="0.3">
      <c r="A4" s="1" t="s">
        <v>2</v>
      </c>
      <c r="B4" s="1">
        <f>B1*(B3/(B2+B3))</f>
        <v>1.5950920245398772</v>
      </c>
      <c r="C4" s="1" t="s">
        <v>5</v>
      </c>
      <c r="E4" s="1" t="s">
        <v>10</v>
      </c>
      <c r="F4" s="1">
        <f>F1*F2*F3</f>
        <v>0.20000000000000004</v>
      </c>
      <c r="G4" s="1" t="s">
        <v>5</v>
      </c>
    </row>
    <row r="5" spans="1:7" x14ac:dyDescent="0.3">
      <c r="A5" s="1" t="s">
        <v>4</v>
      </c>
      <c r="B5" s="1">
        <v>2048</v>
      </c>
      <c r="C5" s="1" t="s">
        <v>7</v>
      </c>
      <c r="E5" s="1" t="s">
        <v>13</v>
      </c>
      <c r="F5" s="1">
        <v>1024</v>
      </c>
      <c r="G5" s="1" t="s">
        <v>7</v>
      </c>
    </row>
    <row r="6" spans="1:7" x14ac:dyDescent="0.3">
      <c r="A6" s="1" t="s">
        <v>14</v>
      </c>
      <c r="B6" s="1">
        <f>(B4*1000)/(B5/(2^8))</f>
        <v>199.38650306748465</v>
      </c>
      <c r="E6" s="1" t="s">
        <v>15</v>
      </c>
      <c r="F6" s="1">
        <f>F4*1000/(F5/(2^8))</f>
        <v>50.000000000000007</v>
      </c>
    </row>
    <row r="13" spans="1:7" x14ac:dyDescent="0.3">
      <c r="A13" s="2" t="s">
        <v>16</v>
      </c>
      <c r="B13" s="1">
        <v>6</v>
      </c>
      <c r="C13" s="1" t="s">
        <v>5</v>
      </c>
      <c r="E13" s="3" t="s">
        <v>17</v>
      </c>
      <c r="F13" s="1">
        <v>0.5</v>
      </c>
      <c r="G13" s="1" t="s">
        <v>12</v>
      </c>
    </row>
    <row r="14" spans="1:7" x14ac:dyDescent="0.3">
      <c r="A14" s="1" t="s">
        <v>18</v>
      </c>
      <c r="B14" s="1">
        <f>150*10^3</f>
        <v>150000</v>
      </c>
      <c r="C14" s="1" t="s">
        <v>6</v>
      </c>
      <c r="E14" s="1" t="s">
        <v>23</v>
      </c>
      <c r="F14" s="1">
        <v>0.1</v>
      </c>
      <c r="G14" s="1" t="s">
        <v>6</v>
      </c>
    </row>
    <row r="15" spans="1:7" x14ac:dyDescent="0.3">
      <c r="A15" s="1" t="s">
        <v>19</v>
      </c>
      <c r="B15" s="1">
        <f>13*10^3</f>
        <v>13000</v>
      </c>
      <c r="C15" s="1" t="s">
        <v>6</v>
      </c>
      <c r="E15" s="1" t="s">
        <v>9</v>
      </c>
      <c r="F15" s="1">
        <v>10</v>
      </c>
    </row>
    <row r="16" spans="1:7" x14ac:dyDescent="0.3">
      <c r="A16" s="1" t="s">
        <v>20</v>
      </c>
      <c r="B16" s="1">
        <f>B13*(B15/(B14+B15))</f>
        <v>0.4785276073619632</v>
      </c>
      <c r="C16" s="1" t="s">
        <v>5</v>
      </c>
      <c r="E16" s="1" t="s">
        <v>24</v>
      </c>
      <c r="F16" s="1">
        <f>F13*F14*F15</f>
        <v>0.5</v>
      </c>
      <c r="G16" s="1" t="s">
        <v>5</v>
      </c>
    </row>
    <row r="17" spans="1:7" x14ac:dyDescent="0.3">
      <c r="A17" s="1" t="s">
        <v>21</v>
      </c>
      <c r="B17" s="1">
        <v>2048</v>
      </c>
      <c r="C17" s="1" t="s">
        <v>7</v>
      </c>
      <c r="E17" s="1" t="s">
        <v>25</v>
      </c>
      <c r="F17" s="1">
        <v>1024</v>
      </c>
      <c r="G17" s="1" t="s">
        <v>7</v>
      </c>
    </row>
    <row r="18" spans="1:7" x14ac:dyDescent="0.3">
      <c r="A18" s="1" t="s">
        <v>22</v>
      </c>
      <c r="B18" s="1">
        <f>(B16*1000)/(B17/(2^8))</f>
        <v>59.815950920245399</v>
      </c>
      <c r="E18" s="1" t="s">
        <v>15</v>
      </c>
      <c r="F18" s="1">
        <f>F16*1000/(F17/(2^8))</f>
        <v>125</v>
      </c>
    </row>
    <row r="22" spans="1:7" x14ac:dyDescent="0.3">
      <c r="A22" s="4" t="s">
        <v>26</v>
      </c>
      <c r="B22" s="1">
        <v>8</v>
      </c>
      <c r="C22" s="1" t="s">
        <v>5</v>
      </c>
    </row>
    <row r="23" spans="1:7" x14ac:dyDescent="0.3">
      <c r="A23" s="1" t="s">
        <v>27</v>
      </c>
      <c r="B23" s="1">
        <f>LOG((B22/3.5472),1.0285)</f>
        <v>28.940981956829276</v>
      </c>
    </row>
    <row r="25" spans="1:7" x14ac:dyDescent="0.3">
      <c r="A25" s="4" t="s">
        <v>28</v>
      </c>
      <c r="B25" s="1">
        <v>15</v>
      </c>
      <c r="C25" s="1" t="s">
        <v>5</v>
      </c>
    </row>
    <row r="26" spans="1:7" x14ac:dyDescent="0.3">
      <c r="A26" s="1" t="s">
        <v>29</v>
      </c>
      <c r="B26" s="1">
        <f>LOG((B25/7.4847),1.0286)</f>
        <v>24.653277966798118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ADM00799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Chen - A50807</dc:creator>
  <cp:lastModifiedBy>Tommy Chen - A50807</cp:lastModifiedBy>
  <dcterms:created xsi:type="dcterms:W3CDTF">2019-05-29T07:55:12Z</dcterms:created>
  <dcterms:modified xsi:type="dcterms:W3CDTF">2019-05-30T07:35:57Z</dcterms:modified>
</cp:coreProperties>
</file>