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7750" windowHeight="13320" activeTab="2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45621"/>
</workbook>
</file>

<file path=xl/calcChain.xml><?xml version="1.0" encoding="utf-8"?>
<calcChain xmlns="http://schemas.openxmlformats.org/spreadsheetml/2006/main">
  <c r="H44" i="5" l="1"/>
  <c r="I44" i="5"/>
  <c r="G44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6" i="5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E5" i="3"/>
  <c r="F19" i="1"/>
  <c r="G19" i="1"/>
  <c r="F29" i="1"/>
  <c r="G29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4" i="1"/>
  <c r="G14" i="1"/>
  <c r="F15" i="1"/>
  <c r="G15" i="1"/>
  <c r="F16" i="1"/>
  <c r="G16" i="1"/>
  <c r="F17" i="1"/>
  <c r="G17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G3" i="1"/>
  <c r="F3" i="1"/>
</calcChain>
</file>

<file path=xl/comments1.xml><?xml version="1.0" encoding="utf-8"?>
<comments xmlns="http://schemas.openxmlformats.org/spreadsheetml/2006/main">
  <authors>
    <author>David Pellon</author>
  </authors>
  <commentList>
    <comment ref="R3" authorId="0">
      <text>
        <r>
          <rPr>
            <b/>
            <sz val="9"/>
            <color indexed="81"/>
            <rFont val="Tahoma"/>
            <family val="2"/>
          </rPr>
          <t>David Pellon:</t>
        </r>
        <r>
          <rPr>
            <sz val="9"/>
            <color indexed="81"/>
            <rFont val="Tahoma"/>
            <family val="2"/>
          </rPr>
          <t xml:space="preserve">
sps=Optimize("sps",30,1,35,.1);
P=optim("P",7,2,mx,1,pct);
A=optim("A",119,2,mx,1,pct);
Th=optim("Th", 48.8878, 0 , 50, .0001,pct);
S1=optim("S1",5,4,mx,1,pct);
S2=optim("S2",125,4,mx,1,pct);
KH=optimX("KH", 0.1, .1, 30000, .0001,pct,30000);
KL=optimX("KL", 1.3249, .1, 30000, .0001,pct,30000);
hb=Optim("hb",4,1,mx,1,pct);
hs=Optim("hs",1,1,mx,1,pct);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David Pellon:</t>
        </r>
        <r>
          <rPr>
            <sz val="9"/>
            <color indexed="81"/>
            <rFont val="Tahoma"/>
            <family val="2"/>
          </rPr>
          <t xml:space="preserve">
sps=Optimize("sps",35,1,35,.1);
P=optim("P",6,2,mx,1,pct);
A=optim("A",40,2,mx,1,pct);
Th=optim("Th", 50, 0 , 50, .0001,pct);
S1=optim("S1",4,4,mx,1,pct);
S2=optim("S2",208,4,mx,1,pct);
KH=optimX("KH", 0.1, .1, 30000, .0001,pct,30000);
KL=optimX("KL", 1.8285, .1, 30000, .0001,pct,30000);
hb=Optim("hb",500,1,mx,1,pct);
hs=Optim("hs",346,1,mx,1,pct);</t>
        </r>
      </text>
    </comment>
  </commentList>
</comments>
</file>

<file path=xl/sharedStrings.xml><?xml version="1.0" encoding="utf-8"?>
<sst xmlns="http://schemas.openxmlformats.org/spreadsheetml/2006/main" count="148" uniqueCount="78">
  <si>
    <t>All trades</t>
  </si>
  <si>
    <t>Long trades</t>
  </si>
  <si>
    <t>Initial capital</t>
  </si>
  <si>
    <t>Ending capital</t>
  </si>
  <si>
    <t>Net Profit</t>
  </si>
  <si>
    <t>Net Profit %</t>
  </si>
  <si>
    <t>Exposure %</t>
  </si>
  <si>
    <t>Net Risk Adjusted Return %</t>
  </si>
  <si>
    <t>N/A</t>
  </si>
  <si>
    <t>Annual Return %</t>
  </si>
  <si>
    <t>Risk Adjusted Return %</t>
  </si>
  <si>
    <t>Total transaction costs</t>
  </si>
  <si>
    <t> Avg. Profit/Loss</t>
  </si>
  <si>
    <t> Avg. Profit/Loss %</t>
  </si>
  <si>
    <t> Avg. Bars Held</t>
  </si>
  <si>
    <t>Winners</t>
  </si>
  <si>
    <t> Total Profit</t>
  </si>
  <si>
    <t> Avg. Profit</t>
  </si>
  <si>
    <t> Avg. Profit %</t>
  </si>
  <si>
    <t> Max. Consecutive</t>
  </si>
  <si>
    <t> Largest win</t>
  </si>
  <si>
    <t> # bars in largest win</t>
  </si>
  <si>
    <t>Losers</t>
  </si>
  <si>
    <t> Total Loss</t>
  </si>
  <si>
    <t> Avg. Loss</t>
  </si>
  <si>
    <t> Avg. Loss %</t>
  </si>
  <si>
    <t> Largest loss</t>
  </si>
  <si>
    <t># bars in largest loss</t>
  </si>
  <si>
    <t>Max. trade drawdown</t>
  </si>
  <si>
    <t>Max. trade % drawdown</t>
  </si>
  <si>
    <t>Max. system drawdown</t>
  </si>
  <si>
    <t>Max. system % drawdown</t>
  </si>
  <si>
    <t>Recovery Factor</t>
  </si>
  <si>
    <t>CAR/MaxDD</t>
  </si>
  <si>
    <t>RAR/MaxDD</t>
  </si>
  <si>
    <t>Profit Factor</t>
  </si>
  <si>
    <t>Payoff Ratio</t>
  </si>
  <si>
    <t>Standard Error</t>
  </si>
  <si>
    <t>Risk-Reward Ratio</t>
  </si>
  <si>
    <t>Ulcer Index</t>
  </si>
  <si>
    <t>Ulcer Performance Index</t>
  </si>
  <si>
    <t>Sharpe Ratio of trades</t>
  </si>
  <si>
    <t>K-Ratio</t>
  </si>
  <si>
    <t>Losers %</t>
  </si>
  <si>
    <t>Winners %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</si>
  <si>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</si>
  <si>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</si>
  <si>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</si>
  <si>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</si>
  <si>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</si>
  <si>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</si>
  <si>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</si>
  <si>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</si>
  <si>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</si>
  <si>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</si>
  <si>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</si>
  <si>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</si>
  <si>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</si>
  <si>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Yr%</t>
  </si>
  <si>
    <t>Avg</t>
  </si>
  <si>
    <t>CNY</t>
  </si>
  <si>
    <t>CNYBTC</t>
  </si>
  <si>
    <t>BTC</t>
  </si>
  <si>
    <t>Fecha</t>
  </si>
  <si>
    <t>Med 1</t>
  </si>
  <si>
    <t>Medicion</t>
  </si>
  <si>
    <t>ADDED</t>
  </si>
  <si>
    <t>Single Buysignal</t>
  </si>
  <si>
    <t>Buy1=ref(BuySignal,-1)</t>
  </si>
  <si>
    <t>Hold(Buy1, 5)</t>
  </si>
  <si>
    <t>L&lt; BuySignalPrice</t>
  </si>
  <si>
    <t>Sum(Hold(Buy1,5),5)</t>
  </si>
  <si>
    <t>Sum(Buy1,5)</t>
  </si>
  <si>
    <t>Sum(L&lt;BuySignalPrice,5)</t>
  </si>
  <si>
    <t>btccny</t>
  </si>
  <si>
    <t>cny</t>
  </si>
  <si>
    <t>btc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</si>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</sst>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,Arial,Helvetica,Sans Se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0" fontId="0" fillId="2" borderId="0" xfId="0" applyFill="1"/>
    <xf numFmtId="9" fontId="0" fillId="0" borderId="0" xfId="1" applyFont="1"/>
    <xf numFmtId="0" fontId="0" fillId="0" borderId="1" xfId="0" applyBorder="1"/>
    <xf numFmtId="0" fontId="0" fillId="0" borderId="2" xfId="0" applyBorder="1"/>
    <xf numFmtId="10" fontId="0" fillId="0" borderId="1" xfId="0" applyNumberFormat="1" applyBorder="1"/>
    <xf numFmtId="10" fontId="0" fillId="0" borderId="2" xfId="0" applyNumberFormat="1" applyBorder="1"/>
    <xf numFmtId="22" fontId="0" fillId="0" borderId="0" xfId="0" applyNumberFormat="1"/>
    <xf numFmtId="171" fontId="0" fillId="0" borderId="0" xfId="0" applyNumberFormat="1"/>
    <xf numFmtId="10" fontId="2" fillId="0" borderId="0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3" borderId="0" xfId="0" applyFill="1"/>
    <xf numFmtId="1" fontId="0" fillId="0" borderId="0" xfId="0" applyNumberFormat="1"/>
    <xf numFmtId="0" fontId="0" fillId="0" borderId="0" xfId="0"/>
    <xf numFmtId="22" fontId="0" fillId="0" borderId="0" xfId="0" applyNumberFormat="1"/>
  </cellXfs>
  <cellStyles count="2">
    <cellStyle name="Normal" xfId="0" builtinId="0"/>
    <cellStyle name="Porcentaje" xfId="1" builtinId="5"/>
  </cellStyles>
  <dxfs count="5">
    <dxf>
      <numFmt numFmtId="2" formatCode="0.00"/>
    </dxf>
    <dxf>
      <numFmt numFmtId="2" formatCode="0.00"/>
    </dxf>
    <dxf>
      <numFmt numFmtId="171" formatCode="0.0000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Hoja3!$D$4</c:f>
              <c:strCache>
                <c:ptCount val="1"/>
                <c:pt idx="0">
                  <c:v>CNY</c:v>
                </c:pt>
              </c:strCache>
            </c:strRef>
          </c:tx>
          <c:spPr>
            <a:ln w="28575">
              <a:noFill/>
            </a:ln>
          </c:spPr>
          <c:xVal>
            <c:strRef>
              <c:f>Hoja3!$C$5:$C$5</c:f>
              <c:strCache>
                <c:ptCount val="1"/>
                <c:pt idx="0">
                  <c:v>Med 1</c:v>
                </c:pt>
              </c:strCache>
            </c:strRef>
          </c:xVal>
          <c:yVal>
            <c:numRef>
              <c:f>Hoja3!$D$5:$D$5</c:f>
              <c:numCache>
                <c:formatCode>0.00</c:formatCode>
                <c:ptCount val="1"/>
                <c:pt idx="0">
                  <c:v>13310.1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7456"/>
        <c:axId val="150145280"/>
      </c:scatterChart>
      <c:scatterChart>
        <c:scatterStyle val="lineMarker"/>
        <c:varyColors val="0"/>
        <c:ser>
          <c:idx val="1"/>
          <c:order val="1"/>
          <c:tx>
            <c:strRef>
              <c:f>Hoja3!$E$4</c:f>
              <c:strCache>
                <c:ptCount val="1"/>
                <c:pt idx="0">
                  <c:v>BTC</c:v>
                </c:pt>
              </c:strCache>
            </c:strRef>
          </c:tx>
          <c:spPr>
            <a:ln w="28575">
              <a:noFill/>
            </a:ln>
          </c:spPr>
          <c:xVal>
            <c:strRef>
              <c:f>Hoja3!$C$5:$C$5</c:f>
              <c:strCache>
                <c:ptCount val="1"/>
                <c:pt idx="0">
                  <c:v>Med 1</c:v>
                </c:pt>
              </c:strCache>
            </c:strRef>
          </c:xVal>
          <c:yVal>
            <c:numRef>
              <c:f>Hoja3!$E$5:$E$5</c:f>
              <c:numCache>
                <c:formatCode>0.0000</c:formatCode>
                <c:ptCount val="1"/>
                <c:pt idx="0">
                  <c:v>3.0001352417446188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2848"/>
        <c:axId val="194958464"/>
      </c:scatterChart>
      <c:valAx>
        <c:axId val="15014745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150145280"/>
        <c:crosses val="autoZero"/>
        <c:crossBetween val="midCat"/>
        <c:majorUnit val="1"/>
      </c:valAx>
      <c:valAx>
        <c:axId val="150145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0147456"/>
        <c:crosses val="autoZero"/>
        <c:crossBetween val="midCat"/>
      </c:valAx>
      <c:valAx>
        <c:axId val="194958464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crossAx val="195022848"/>
        <c:crosses val="max"/>
        <c:crossBetween val="midCat"/>
      </c:valAx>
      <c:valAx>
        <c:axId val="19502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9495846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Hoja5!$G$5</c:f>
              <c:strCache>
                <c:ptCount val="1"/>
                <c:pt idx="0">
                  <c:v>btccny</c:v>
                </c:pt>
              </c:strCache>
            </c:strRef>
          </c:tx>
          <c:marker>
            <c:symbol val="none"/>
          </c:marker>
          <c:val>
            <c:numRef>
              <c:f>Hoja5!$G$6:$G$43</c:f>
              <c:numCache>
                <c:formatCode>General</c:formatCode>
                <c:ptCount val="38"/>
                <c:pt idx="0">
                  <c:v>100.01059407993797</c:v>
                </c:pt>
                <c:pt idx="1">
                  <c:v>100.00563514890317</c:v>
                </c:pt>
                <c:pt idx="2">
                  <c:v>99.990307543886559</c:v>
                </c:pt>
                <c:pt idx="3">
                  <c:v>99.86994076331473</c:v>
                </c:pt>
                <c:pt idx="4">
                  <c:v>100.01149570376249</c:v>
                </c:pt>
                <c:pt idx="5">
                  <c:v>100.00631136677156</c:v>
                </c:pt>
                <c:pt idx="6">
                  <c:v>100.00721299059607</c:v>
                </c:pt>
                <c:pt idx="7">
                  <c:v>100.08520345141601</c:v>
                </c:pt>
                <c:pt idx="8">
                  <c:v>100.39310798748546</c:v>
                </c:pt>
                <c:pt idx="9">
                  <c:v>100.53195805645969</c:v>
                </c:pt>
                <c:pt idx="10">
                  <c:v>100.43413187150058</c:v>
                </c:pt>
                <c:pt idx="11">
                  <c:v>100.56712138561552</c:v>
                </c:pt>
                <c:pt idx="12">
                  <c:v>100.46433626962158</c:v>
                </c:pt>
                <c:pt idx="13">
                  <c:v>100.47673359720859</c:v>
                </c:pt>
                <c:pt idx="14">
                  <c:v>100.44021783231602</c:v>
                </c:pt>
                <c:pt idx="15">
                  <c:v>100.47470494360344</c:v>
                </c:pt>
                <c:pt idx="16">
                  <c:v>100.49003254862008</c:v>
                </c:pt>
                <c:pt idx="17">
                  <c:v>100.57613762386057</c:v>
                </c:pt>
                <c:pt idx="18">
                  <c:v>100.63902588562001</c:v>
                </c:pt>
                <c:pt idx="19">
                  <c:v>100.34374408309365</c:v>
                </c:pt>
                <c:pt idx="20">
                  <c:v>100.46230761601645</c:v>
                </c:pt>
                <c:pt idx="21">
                  <c:v>100.40009557212539</c:v>
                </c:pt>
                <c:pt idx="22">
                  <c:v>100.43480808936896</c:v>
                </c:pt>
                <c:pt idx="23">
                  <c:v>100.43187781193932</c:v>
                </c:pt>
                <c:pt idx="24">
                  <c:v>100.46884438874413</c:v>
                </c:pt>
                <c:pt idx="25">
                  <c:v>100.52339263012686</c:v>
                </c:pt>
                <c:pt idx="26">
                  <c:v>100.48574983545366</c:v>
                </c:pt>
                <c:pt idx="27">
                  <c:v>100.50581096554896</c:v>
                </c:pt>
                <c:pt idx="28">
                  <c:v>100.51663045144306</c:v>
                </c:pt>
                <c:pt idx="29">
                  <c:v>100.58177277276377</c:v>
                </c:pt>
                <c:pt idx="30">
                  <c:v>100.69086925552921</c:v>
                </c:pt>
                <c:pt idx="31">
                  <c:v>100.72468014894827</c:v>
                </c:pt>
                <c:pt idx="32">
                  <c:v>100.79793708468954</c:v>
                </c:pt>
                <c:pt idx="33">
                  <c:v>100.81732199691645</c:v>
                </c:pt>
                <c:pt idx="34">
                  <c:v>100.6814022053719</c:v>
                </c:pt>
                <c:pt idx="35">
                  <c:v>100.65660755019792</c:v>
                </c:pt>
                <c:pt idx="36">
                  <c:v>100.69853305803753</c:v>
                </c:pt>
                <c:pt idx="37">
                  <c:v>100.63970210348839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Hoja5!$H$5</c:f>
              <c:strCache>
                <c:ptCount val="1"/>
                <c:pt idx="0">
                  <c:v>cny</c:v>
                </c:pt>
              </c:strCache>
            </c:strRef>
          </c:tx>
          <c:marker>
            <c:symbol val="none"/>
          </c:marker>
          <c:val>
            <c:numRef>
              <c:f>Hoja5!$H$6:$H$43</c:f>
              <c:numCache>
                <c:formatCode>General</c:formatCode>
                <c:ptCount val="38"/>
                <c:pt idx="0">
                  <c:v>100.00608581906485</c:v>
                </c:pt>
                <c:pt idx="1">
                  <c:v>100.01382457664111</c:v>
                </c:pt>
                <c:pt idx="2">
                  <c:v>100.00571015122132</c:v>
                </c:pt>
                <c:pt idx="3">
                  <c:v>99.913446128855583</c:v>
                </c:pt>
                <c:pt idx="4">
                  <c:v>100.02148820064872</c:v>
                </c:pt>
                <c:pt idx="5">
                  <c:v>100.01991039570596</c:v>
                </c:pt>
                <c:pt idx="6">
                  <c:v>100.02088713209909</c:v>
                </c:pt>
                <c:pt idx="7">
                  <c:v>100.04538067549586</c:v>
                </c:pt>
                <c:pt idx="8">
                  <c:v>100.14801313034248</c:v>
                </c:pt>
                <c:pt idx="9">
                  <c:v>100.19286787085741</c:v>
                </c:pt>
                <c:pt idx="10">
                  <c:v>100.16311497765153</c:v>
                </c:pt>
                <c:pt idx="11">
                  <c:v>100.20248496765124</c:v>
                </c:pt>
                <c:pt idx="12">
                  <c:v>100.17115426950261</c:v>
                </c:pt>
                <c:pt idx="13">
                  <c:v>100.17423474581939</c:v>
                </c:pt>
                <c:pt idx="14">
                  <c:v>100.16198797412102</c:v>
                </c:pt>
                <c:pt idx="15">
                  <c:v>100.17521148221252</c:v>
                </c:pt>
                <c:pt idx="16">
                  <c:v>100.17964436276591</c:v>
                </c:pt>
                <c:pt idx="17">
                  <c:v>100.20894645455959</c:v>
                </c:pt>
                <c:pt idx="18">
                  <c:v>100.2259266410862</c:v>
                </c:pt>
                <c:pt idx="19">
                  <c:v>100.09496883083904</c:v>
                </c:pt>
                <c:pt idx="20">
                  <c:v>100.18603071610556</c:v>
                </c:pt>
                <c:pt idx="21">
                  <c:v>100.14004897206009</c:v>
                </c:pt>
                <c:pt idx="22">
                  <c:v>100.16183770698359</c:v>
                </c:pt>
                <c:pt idx="23">
                  <c:v>100.15800589497981</c:v>
                </c:pt>
                <c:pt idx="24">
                  <c:v>100.17859249280407</c:v>
                </c:pt>
                <c:pt idx="25">
                  <c:v>100.19279273728874</c:v>
                </c:pt>
                <c:pt idx="26">
                  <c:v>100.18092163343384</c:v>
                </c:pt>
                <c:pt idx="27">
                  <c:v>100.18835985673533</c:v>
                </c:pt>
                <c:pt idx="28">
                  <c:v>100.20413790616267</c:v>
                </c:pt>
                <c:pt idx="29">
                  <c:v>100.23862421419678</c:v>
                </c:pt>
                <c:pt idx="30">
                  <c:v>100.277618536353</c:v>
                </c:pt>
                <c:pt idx="31">
                  <c:v>100.28753616742164</c:v>
                </c:pt>
                <c:pt idx="32">
                  <c:v>100.30932490234514</c:v>
                </c:pt>
                <c:pt idx="33">
                  <c:v>100.31668799207793</c:v>
                </c:pt>
                <c:pt idx="34">
                  <c:v>100.25342552723104</c:v>
                </c:pt>
                <c:pt idx="35">
                  <c:v>100.24170469051357</c:v>
                </c:pt>
                <c:pt idx="36">
                  <c:v>100.27679206709728</c:v>
                </c:pt>
                <c:pt idx="37">
                  <c:v>100.22216996265112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Hoja5!$I$5</c:f>
              <c:strCache>
                <c:ptCount val="1"/>
                <c:pt idx="0">
                  <c:v>btc</c:v>
                </c:pt>
              </c:strCache>
            </c:strRef>
          </c:tx>
          <c:marker>
            <c:symbol val="none"/>
          </c:marker>
          <c:val>
            <c:numRef>
              <c:f>Hoja5!$I$6:$I$43</c:f>
              <c:numCache>
                <c:formatCode>General</c:formatCode>
                <c:ptCount val="38"/>
                <c:pt idx="0">
                  <c:v>99.995492216685051</c:v>
                </c:pt>
                <c:pt idx="1">
                  <c:v>100.00818896627767</c:v>
                </c:pt>
                <c:pt idx="2">
                  <c:v>100.01540410037049</c:v>
                </c:pt>
                <c:pt idx="3">
                  <c:v>100.04356202197428</c:v>
                </c:pt>
                <c:pt idx="4">
                  <c:v>100.00999134831071</c:v>
                </c:pt>
                <c:pt idx="5">
                  <c:v>100.0135981707041</c:v>
                </c:pt>
                <c:pt idx="6">
                  <c:v>100.01367315525991</c:v>
                </c:pt>
                <c:pt idx="7">
                  <c:v>99.960211125574432</c:v>
                </c:pt>
                <c:pt idx="8">
                  <c:v>99.755864857602234</c:v>
                </c:pt>
                <c:pt idx="9">
                  <c:v>99.662704087180131</c:v>
                </c:pt>
                <c:pt idx="10">
                  <c:v>99.73015459107512</c:v>
                </c:pt>
                <c:pt idx="11">
                  <c:v>99.637419851597585</c:v>
                </c:pt>
                <c:pt idx="12">
                  <c:v>99.708173058216516</c:v>
                </c:pt>
                <c:pt idx="13">
                  <c:v>99.69893641984649</c:v>
                </c:pt>
                <c:pt idx="14">
                  <c:v>99.722989591022923</c:v>
                </c:pt>
                <c:pt idx="15">
                  <c:v>99.70192153183342</c:v>
                </c:pt>
                <c:pt idx="16">
                  <c:v>99.691125400219363</c:v>
                </c:pt>
                <c:pt idx="17">
                  <c:v>99.634912238652447</c:v>
                </c:pt>
                <c:pt idx="18">
                  <c:v>99.589523804609186</c:v>
                </c:pt>
                <c:pt idx="19">
                  <c:v>99.75207696849688</c:v>
                </c:pt>
                <c:pt idx="20">
                  <c:v>99.7249944715917</c:v>
                </c:pt>
                <c:pt idx="21">
                  <c:v>99.740989688721584</c:v>
                </c:pt>
                <c:pt idx="22">
                  <c:v>99.728211376535711</c:v>
                </c:pt>
                <c:pt idx="23">
                  <c:v>99.727305788833263</c:v>
                </c:pt>
                <c:pt idx="24">
                  <c:v>99.711102583387174</c:v>
                </c:pt>
                <c:pt idx="25">
                  <c:v>99.671121433342066</c:v>
                </c:pt>
                <c:pt idx="26">
                  <c:v>99.696645342728814</c:v>
                </c:pt>
                <c:pt idx="27">
                  <c:v>99.684146512759924</c:v>
                </c:pt>
                <c:pt idx="28">
                  <c:v>99.689113588590374</c:v>
                </c:pt>
                <c:pt idx="29">
                  <c:v>99.658836239303511</c:v>
                </c:pt>
                <c:pt idx="30">
                  <c:v>99.589584713855828</c:v>
                </c:pt>
                <c:pt idx="31">
                  <c:v>99.566001122187643</c:v>
                </c:pt>
                <c:pt idx="32">
                  <c:v>99.515255771619749</c:v>
                </c:pt>
                <c:pt idx="33">
                  <c:v>99.503424615014453</c:v>
                </c:pt>
                <c:pt idx="34">
                  <c:v>99.574919827529285</c:v>
                </c:pt>
                <c:pt idx="35">
                  <c:v>99.58780365265423</c:v>
                </c:pt>
                <c:pt idx="36">
                  <c:v>99.581184573267805</c:v>
                </c:pt>
                <c:pt idx="37">
                  <c:v>99.585121843457131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7536"/>
        <c:axId val="189459072"/>
      </c:lineChart>
      <c:catAx>
        <c:axId val="1894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59072"/>
        <c:crosses val="autoZero"/>
        <c:auto val="1"/>
        <c:lblAlgn val="ctr"/>
        <c:lblOffset val="100"/>
        <c:noMultiLvlLbl val="0"/>
      </c:catAx>
      <c:valAx>
        <c:axId val="1894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10</xdr:row>
      <xdr:rowOff>90486</xdr:rowOff>
    </xdr:from>
    <xdr:to>
      <xdr:col>22</xdr:col>
      <xdr:colOff>266700</xdr:colOff>
      <xdr:row>29</xdr:row>
      <xdr:rowOff>19049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21</xdr:row>
      <xdr:rowOff>138112</xdr:rowOff>
    </xdr:from>
    <xdr:to>
      <xdr:col>22</xdr:col>
      <xdr:colOff>200025</xdr:colOff>
      <xdr:row>46</xdr:row>
      <xdr:rowOff>38100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4:G5" totalsRowShown="0">
  <autoFilter ref="B4:G5"/>
  <tableColumns count="6">
    <tableColumn id="1" name="Fecha" dataDxfId="4"/>
    <tableColumn id="2" name="Medicion" dataDxfId="3"/>
    <tableColumn id="3" name="CNY" dataDxfId="1"/>
    <tableColumn id="4" name="BTC" dataDxfId="2">
      <calculatedColumnFormula>Tabla1[[#This Row],[CNY]]/Tabla1[[#This Row],[CNYBTC]]</calculatedColumnFormula>
    </tableColumn>
    <tableColumn id="5" name="CNYBTC" dataDxfId="0"/>
    <tableColumn id="6" name="ADD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opLeftCell="A10" workbookViewId="0">
      <selection activeCell="B46" sqref="B46"/>
    </sheetView>
  </sheetViews>
  <sheetFormatPr baseColWidth="10" defaultRowHeight="15"/>
  <cols>
    <col min="1" max="1" width="25.42578125" bestFit="1" customWidth="1"/>
    <col min="2" max="2" width="23.42578125" style="4" bestFit="1" customWidth="1"/>
    <col min="3" max="3" width="23.42578125" style="5" bestFit="1" customWidth="1"/>
    <col min="4" max="4" width="26.5703125" style="4" bestFit="1" customWidth="1"/>
    <col min="5" max="5" width="26.5703125" style="5" bestFit="1" customWidth="1"/>
    <col min="6" max="6" width="16" customWidth="1"/>
    <col min="7" max="7" width="15.28515625" customWidth="1"/>
  </cols>
  <sheetData>
    <row r="2" spans="1:7">
      <c r="B2" s="4" t="s">
        <v>0</v>
      </c>
      <c r="C2" s="5" t="s">
        <v>1</v>
      </c>
      <c r="D2" s="4" t="s">
        <v>0</v>
      </c>
      <c r="E2" s="5" t="s">
        <v>1</v>
      </c>
      <c r="F2" t="s">
        <v>0</v>
      </c>
      <c r="G2" t="s">
        <v>1</v>
      </c>
    </row>
    <row r="3" spans="1:7">
      <c r="A3" t="s">
        <v>2</v>
      </c>
      <c r="B3" s="4">
        <v>1330.39</v>
      </c>
      <c r="C3" s="5">
        <v>1330.39</v>
      </c>
      <c r="D3" s="4">
        <v>1330.39</v>
      </c>
      <c r="E3" s="5">
        <v>1330.39</v>
      </c>
      <c r="F3" s="3">
        <f>(D3/B3-1)</f>
        <v>0</v>
      </c>
      <c r="G3" s="3">
        <f>(E3/C3-1)</f>
        <v>0</v>
      </c>
    </row>
    <row r="4" spans="1:7">
      <c r="A4" t="s">
        <v>3</v>
      </c>
      <c r="B4" s="4">
        <v>1.3890564476466099E+18</v>
      </c>
      <c r="C4" s="5">
        <v>1.3890564476466099E+18</v>
      </c>
      <c r="D4" s="4">
        <v>7.36400576945855E+20</v>
      </c>
      <c r="E4" s="5">
        <v>7.36400576945855E+20</v>
      </c>
      <c r="F4" s="3">
        <f t="shared" ref="F4:F54" si="0">(D4/B4-1)</f>
        <v>529.14445755137717</v>
      </c>
      <c r="G4" s="3">
        <f t="shared" ref="G4:G54" si="1">(E4/C4-1)</f>
        <v>529.14445755137717</v>
      </c>
    </row>
    <row r="5" spans="1:7">
      <c r="A5" t="s">
        <v>4</v>
      </c>
      <c r="B5" s="4">
        <v>1.3890564476466099E+18</v>
      </c>
      <c r="C5" s="5">
        <v>1.3890564476466099E+18</v>
      </c>
      <c r="D5" s="4">
        <v>7.36400576945855E+20</v>
      </c>
      <c r="E5" s="5">
        <v>7.36400576945855E+20</v>
      </c>
      <c r="F5" s="3">
        <f t="shared" si="0"/>
        <v>529.14445755137717</v>
      </c>
      <c r="G5" s="3">
        <f t="shared" si="1"/>
        <v>529.14445755137717</v>
      </c>
    </row>
    <row r="6" spans="1:7">
      <c r="A6" t="s">
        <v>5</v>
      </c>
      <c r="B6" s="6">
        <v>1044097935176220</v>
      </c>
      <c r="C6" s="7">
        <v>1044097935176220</v>
      </c>
      <c r="D6" s="6">
        <v>5.53522733474512E+17</v>
      </c>
      <c r="E6" s="7">
        <v>5.53522733474512E+17</v>
      </c>
      <c r="F6" s="3">
        <f t="shared" si="0"/>
        <v>529.14445755137899</v>
      </c>
      <c r="G6" s="3">
        <f t="shared" si="1"/>
        <v>529.14445755137899</v>
      </c>
    </row>
    <row r="7" spans="1:7">
      <c r="A7" t="s">
        <v>6</v>
      </c>
      <c r="B7" s="6">
        <v>0.23219999999999999</v>
      </c>
      <c r="C7" s="7">
        <v>0.23219999999999999</v>
      </c>
      <c r="D7" s="6">
        <v>0.27279999999999999</v>
      </c>
      <c r="E7" s="7">
        <v>0.27279999999999999</v>
      </c>
      <c r="F7" s="3">
        <f t="shared" si="0"/>
        <v>0.17484926787252375</v>
      </c>
      <c r="G7" s="3">
        <f t="shared" si="1"/>
        <v>0.17484926787252375</v>
      </c>
    </row>
    <row r="8" spans="1:7">
      <c r="A8" t="s">
        <v>7</v>
      </c>
      <c r="B8" s="6">
        <v>4497316705956550</v>
      </c>
      <c r="C8" s="7">
        <v>4497316705956550</v>
      </c>
      <c r="D8" s="6">
        <v>2.02901423897151E+18</v>
      </c>
      <c r="E8" s="7">
        <v>2.02901423897151E+18</v>
      </c>
      <c r="F8" s="3">
        <f t="shared" si="0"/>
        <v>450.16107484361652</v>
      </c>
      <c r="G8" s="3">
        <f t="shared" si="1"/>
        <v>450.16107484361652</v>
      </c>
    </row>
    <row r="9" spans="1:7">
      <c r="A9" t="s">
        <v>9</v>
      </c>
      <c r="B9" s="6">
        <v>85930.009000000005</v>
      </c>
      <c r="C9" s="7">
        <v>85930.009000000005</v>
      </c>
      <c r="D9" s="6">
        <v>674842.26769999997</v>
      </c>
      <c r="E9" s="7">
        <v>674842.26769999997</v>
      </c>
      <c r="F9" s="3">
        <f t="shared" si="0"/>
        <v>6.8533945888449743</v>
      </c>
      <c r="G9" s="3">
        <f t="shared" si="1"/>
        <v>6.8533945888449743</v>
      </c>
    </row>
    <row r="10" spans="1:7">
      <c r="A10" t="s">
        <v>10</v>
      </c>
      <c r="B10" s="6">
        <v>370132.3909</v>
      </c>
      <c r="C10" s="7">
        <v>370132.3909</v>
      </c>
      <c r="D10" s="6">
        <v>2473727.7935000001</v>
      </c>
      <c r="E10" s="7">
        <v>2473727.7935000001</v>
      </c>
      <c r="F10" s="3">
        <f t="shared" si="0"/>
        <v>5.68335939874102</v>
      </c>
      <c r="G10" s="3">
        <f t="shared" si="1"/>
        <v>5.68335939874102</v>
      </c>
    </row>
    <row r="11" spans="1:7">
      <c r="A11" t="s">
        <v>11</v>
      </c>
      <c r="B11" s="4">
        <v>2.7782414547876198E+17</v>
      </c>
      <c r="C11" s="5">
        <v>2.7782414547876198E+17</v>
      </c>
      <c r="D11" s="4">
        <v>1.2902595046157001E+20</v>
      </c>
      <c r="E11" s="5">
        <v>1.2902595046157001E+20</v>
      </c>
      <c r="F11" s="3">
        <f t="shared" si="0"/>
        <v>463.41589963041309</v>
      </c>
      <c r="G11" s="3">
        <f t="shared" si="1"/>
        <v>463.41589963041309</v>
      </c>
    </row>
    <row r="12" spans="1:7">
      <c r="F12" s="3"/>
      <c r="G12" s="3"/>
    </row>
    <row r="13" spans="1:7">
      <c r="F13" s="3"/>
      <c r="G13" s="3"/>
    </row>
    <row r="14" spans="1:7">
      <c r="A14" t="s">
        <v>0</v>
      </c>
      <c r="B14" s="4">
        <v>70162</v>
      </c>
      <c r="C14" s="5">
        <v>70162</v>
      </c>
      <c r="D14" s="4">
        <v>70560</v>
      </c>
      <c r="E14" s="5">
        <v>70560</v>
      </c>
      <c r="F14" s="3">
        <f t="shared" si="0"/>
        <v>5.6725863002764498E-3</v>
      </c>
      <c r="G14" s="3">
        <f t="shared" si="1"/>
        <v>5.6725863002764498E-3</v>
      </c>
    </row>
    <row r="15" spans="1:7">
      <c r="A15" t="s">
        <v>12</v>
      </c>
      <c r="B15" s="4">
        <v>19797845666409.301</v>
      </c>
      <c r="C15" s="5">
        <v>19797845666409.301</v>
      </c>
      <c r="D15" s="4">
        <v>1.04365161131781E+16</v>
      </c>
      <c r="E15" s="5">
        <v>1.04365161131781E+16</v>
      </c>
      <c r="F15" s="3">
        <f t="shared" si="0"/>
        <v>526.15413025395867</v>
      </c>
      <c r="G15" s="3">
        <f t="shared" si="1"/>
        <v>526.15413025395867</v>
      </c>
    </row>
    <row r="16" spans="1:7">
      <c r="A16" t="s">
        <v>13</v>
      </c>
      <c r="B16" s="6">
        <v>1.6000000000000001E-3</v>
      </c>
      <c r="C16" s="7">
        <v>1.6000000000000001E-3</v>
      </c>
      <c r="D16" s="6">
        <v>1.6999999999999999E-3</v>
      </c>
      <c r="E16" s="7">
        <v>1.6999999999999999E-3</v>
      </c>
      <c r="F16" s="3">
        <f t="shared" si="0"/>
        <v>6.25E-2</v>
      </c>
      <c r="G16" s="3">
        <f t="shared" si="1"/>
        <v>6.25E-2</v>
      </c>
    </row>
    <row r="17" spans="1:7">
      <c r="A17" t="s">
        <v>14</v>
      </c>
      <c r="B17" s="4">
        <v>1.69</v>
      </c>
      <c r="C17" s="5">
        <v>1.69</v>
      </c>
      <c r="D17" s="4">
        <v>1.69</v>
      </c>
      <c r="E17" s="5">
        <v>1.69</v>
      </c>
      <c r="F17" s="3">
        <f t="shared" si="0"/>
        <v>0</v>
      </c>
      <c r="G17" s="3">
        <f t="shared" si="1"/>
        <v>0</v>
      </c>
    </row>
    <row r="18" spans="1:7">
      <c r="F18" s="3"/>
      <c r="G18" s="3"/>
    </row>
    <row r="19" spans="1:7">
      <c r="A19" t="s">
        <v>44</v>
      </c>
      <c r="B19" s="4">
        <v>79.22</v>
      </c>
      <c r="C19" s="5">
        <v>79.22</v>
      </c>
      <c r="D19" s="4">
        <v>80.069999999999993</v>
      </c>
      <c r="E19" s="5">
        <v>80.069999999999993</v>
      </c>
      <c r="F19" s="3">
        <f t="shared" ref="F19" si="2">(D19/B19-1)</f>
        <v>1.0729613733905463E-2</v>
      </c>
      <c r="G19" s="3">
        <f t="shared" ref="G19" si="3">(E19/C19-1)</f>
        <v>1.0729613733905463E-2</v>
      </c>
    </row>
    <row r="20" spans="1:7">
      <c r="A20" t="s">
        <v>15</v>
      </c>
      <c r="B20" s="4">
        <v>55585</v>
      </c>
      <c r="C20" s="5">
        <v>55585</v>
      </c>
      <c r="D20" s="4">
        <v>56498</v>
      </c>
      <c r="E20" s="5">
        <v>56498</v>
      </c>
      <c r="F20" s="3">
        <f t="shared" si="0"/>
        <v>1.6425294593865214E-2</v>
      </c>
      <c r="G20" s="3">
        <f t="shared" si="1"/>
        <v>1.6425294593865214E-2</v>
      </c>
    </row>
    <row r="21" spans="1:7">
      <c r="A21" t="s">
        <v>16</v>
      </c>
      <c r="B21" s="4">
        <v>1.52934750679005E+18</v>
      </c>
      <c r="C21" s="5">
        <v>1.52934750679005E+18</v>
      </c>
      <c r="D21" s="4">
        <v>8.0475135752791799E+20</v>
      </c>
      <c r="E21" s="5">
        <v>8.0475135752791799E+20</v>
      </c>
      <c r="F21" s="3">
        <f t="shared" si="0"/>
        <v>525.2056883441827</v>
      </c>
      <c r="G21" s="3">
        <f t="shared" si="1"/>
        <v>525.2056883441827</v>
      </c>
    </row>
    <row r="22" spans="1:7">
      <c r="A22" t="s">
        <v>17</v>
      </c>
      <c r="B22" s="4">
        <v>27513672875596.801</v>
      </c>
      <c r="C22" s="5">
        <v>27513672875596.801</v>
      </c>
      <c r="D22" s="4">
        <v>1.42438910674345E+16</v>
      </c>
      <c r="E22" s="5">
        <v>1.42438910674345E+16</v>
      </c>
      <c r="F22" s="3">
        <f t="shared" si="0"/>
        <v>516.70227594979121</v>
      </c>
      <c r="G22" s="3">
        <f t="shared" si="1"/>
        <v>516.70227594979121</v>
      </c>
    </row>
    <row r="23" spans="1:7">
      <c r="A23" t="s">
        <v>18</v>
      </c>
      <c r="B23" s="6">
        <v>2.3999999999999998E-3</v>
      </c>
      <c r="C23" s="7">
        <v>2.3999999999999998E-3</v>
      </c>
      <c r="D23" s="6">
        <v>2.3999999999999998E-3</v>
      </c>
      <c r="E23" s="7">
        <v>2.3999999999999998E-3</v>
      </c>
      <c r="F23" s="3">
        <f t="shared" si="0"/>
        <v>0</v>
      </c>
      <c r="G23" s="3">
        <f t="shared" si="1"/>
        <v>0</v>
      </c>
    </row>
    <row r="24" spans="1:7">
      <c r="A24" t="s">
        <v>14</v>
      </c>
      <c r="B24" s="4">
        <v>1.57</v>
      </c>
      <c r="C24" s="5">
        <v>1.57</v>
      </c>
      <c r="D24" s="4">
        <v>1.58</v>
      </c>
      <c r="E24" s="5">
        <v>1.58</v>
      </c>
      <c r="F24" s="3">
        <f t="shared" si="0"/>
        <v>6.3694267515923553E-3</v>
      </c>
      <c r="G24" s="3">
        <f t="shared" si="1"/>
        <v>6.3694267515923553E-3</v>
      </c>
    </row>
    <row r="25" spans="1:7">
      <c r="A25" t="s">
        <v>19</v>
      </c>
      <c r="B25" s="4">
        <v>135</v>
      </c>
      <c r="C25" s="5">
        <v>135</v>
      </c>
      <c r="D25" s="4">
        <v>150</v>
      </c>
      <c r="E25" s="5">
        <v>150</v>
      </c>
      <c r="F25" s="3">
        <f t="shared" si="0"/>
        <v>0.11111111111111116</v>
      </c>
      <c r="G25" s="3">
        <f t="shared" si="1"/>
        <v>0.11111111111111116</v>
      </c>
    </row>
    <row r="26" spans="1:7">
      <c r="A26" t="s">
        <v>20</v>
      </c>
      <c r="B26" s="4">
        <v>8420420401776930</v>
      </c>
      <c r="C26" s="5">
        <v>8420420401776930</v>
      </c>
      <c r="D26" s="4">
        <v>4.4506416570693601E+18</v>
      </c>
      <c r="E26" s="5">
        <v>4.4506416570693601E+18</v>
      </c>
      <c r="F26" s="3">
        <f t="shared" si="0"/>
        <v>527.553379131778</v>
      </c>
      <c r="G26" s="3">
        <f t="shared" si="1"/>
        <v>527.553379131778</v>
      </c>
    </row>
    <row r="27" spans="1:7">
      <c r="A27" t="s">
        <v>21</v>
      </c>
      <c r="B27" s="4">
        <v>1</v>
      </c>
      <c r="C27" s="5">
        <v>1</v>
      </c>
      <c r="D27" s="4">
        <v>1</v>
      </c>
      <c r="E27" s="5">
        <v>1</v>
      </c>
      <c r="F27" s="3">
        <f t="shared" si="0"/>
        <v>0</v>
      </c>
      <c r="G27" s="3">
        <f t="shared" si="1"/>
        <v>0</v>
      </c>
    </row>
    <row r="28" spans="1:7">
      <c r="F28" s="3"/>
      <c r="G28" s="3"/>
    </row>
    <row r="29" spans="1:7">
      <c r="A29" t="s">
        <v>43</v>
      </c>
      <c r="B29" s="4">
        <v>20.78</v>
      </c>
      <c r="C29" s="5">
        <v>20.78</v>
      </c>
      <c r="D29" s="4">
        <v>19.93</v>
      </c>
      <c r="E29" s="5">
        <v>19.93</v>
      </c>
      <c r="F29" s="3">
        <f t="shared" ref="F29" si="4">(D29/B29-1)</f>
        <v>-4.0904716073147274E-2</v>
      </c>
      <c r="G29" s="3">
        <f t="shared" ref="G29" si="5">(E29/C29-1)</f>
        <v>-4.0904716073147274E-2</v>
      </c>
    </row>
    <row r="30" spans="1:7">
      <c r="A30" t="s">
        <v>22</v>
      </c>
      <c r="B30" s="4">
        <v>14577</v>
      </c>
      <c r="C30" s="5">
        <v>14577</v>
      </c>
      <c r="D30" s="4">
        <v>14062</v>
      </c>
      <c r="E30" s="5">
        <v>14062</v>
      </c>
      <c r="F30" s="3">
        <f t="shared" si="0"/>
        <v>-3.5329628867393881E-2</v>
      </c>
      <c r="G30" s="3">
        <f t="shared" si="1"/>
        <v>-3.5329628867393881E-2</v>
      </c>
    </row>
    <row r="31" spans="1:7">
      <c r="A31" t="s">
        <v>23</v>
      </c>
      <c r="B31" s="4">
        <v>-1.4029105914343699E+17</v>
      </c>
      <c r="C31" s="5">
        <v>-1.4029105914343699E+17</v>
      </c>
      <c r="D31" s="4">
        <v>-6.8350780582066504E+19</v>
      </c>
      <c r="E31" s="5">
        <v>-6.8350780582066504E+19</v>
      </c>
      <c r="F31" s="3">
        <f t="shared" si="0"/>
        <v>486.20696100941831</v>
      </c>
      <c r="G31" s="3">
        <f t="shared" si="1"/>
        <v>486.20696100941831</v>
      </c>
    </row>
    <row r="32" spans="1:7">
      <c r="A32" t="s">
        <v>24</v>
      </c>
      <c r="B32" s="4">
        <v>-9624137966895.6094</v>
      </c>
      <c r="C32" s="5">
        <v>-9624137966895.6094</v>
      </c>
      <c r="D32" s="4">
        <v>-4860672776423440</v>
      </c>
      <c r="E32" s="5">
        <v>-4860672776423440</v>
      </c>
      <c r="F32" s="3">
        <f t="shared" si="0"/>
        <v>504.05019702988665</v>
      </c>
      <c r="G32" s="3">
        <f t="shared" si="1"/>
        <v>504.05019702988665</v>
      </c>
    </row>
    <row r="33" spans="1:7">
      <c r="A33" t="s">
        <v>25</v>
      </c>
      <c r="B33" s="6">
        <v>-1.1000000000000001E-3</v>
      </c>
      <c r="C33" s="7">
        <v>-1.1000000000000001E-3</v>
      </c>
      <c r="D33" s="6">
        <v>-1.1999999999999999E-3</v>
      </c>
      <c r="E33" s="7">
        <v>-1.1999999999999999E-3</v>
      </c>
      <c r="F33" s="3">
        <f t="shared" si="0"/>
        <v>9.0909090909090828E-2</v>
      </c>
      <c r="G33" s="3">
        <f t="shared" si="1"/>
        <v>9.0909090909090828E-2</v>
      </c>
    </row>
    <row r="34" spans="1:7">
      <c r="A34" t="s">
        <v>14</v>
      </c>
      <c r="B34" s="4">
        <v>2.12</v>
      </c>
      <c r="C34" s="5">
        <v>2.12</v>
      </c>
      <c r="D34" s="4">
        <v>2.14</v>
      </c>
      <c r="E34" s="5">
        <v>2.14</v>
      </c>
      <c r="F34" s="3">
        <f t="shared" si="0"/>
        <v>9.4339622641510523E-3</v>
      </c>
      <c r="G34" s="3">
        <f t="shared" si="1"/>
        <v>9.4339622641510523E-3</v>
      </c>
    </row>
    <row r="35" spans="1:7">
      <c r="A35" t="s">
        <v>19</v>
      </c>
      <c r="B35" s="4">
        <v>13</v>
      </c>
      <c r="C35" s="5">
        <v>13</v>
      </c>
      <c r="D35" s="4">
        <v>13</v>
      </c>
      <c r="E35" s="5">
        <v>13</v>
      </c>
      <c r="F35" s="3">
        <f t="shared" si="0"/>
        <v>0</v>
      </c>
      <c r="G35" s="3">
        <f t="shared" si="1"/>
        <v>0</v>
      </c>
    </row>
    <row r="36" spans="1:7">
      <c r="A36" t="s">
        <v>26</v>
      </c>
      <c r="B36" s="4">
        <v>-5891724517603350</v>
      </c>
      <c r="C36" s="5">
        <v>-5891724517603350</v>
      </c>
      <c r="D36" s="4">
        <v>-3.5094153897001001E+18</v>
      </c>
      <c r="E36" s="5">
        <v>-3.5094153897001001E+18</v>
      </c>
      <c r="F36" s="3">
        <f t="shared" si="0"/>
        <v>594.65164311648243</v>
      </c>
      <c r="G36" s="3">
        <f t="shared" si="1"/>
        <v>594.65164311648243</v>
      </c>
    </row>
    <row r="37" spans="1:7">
      <c r="A37" t="s">
        <v>27</v>
      </c>
      <c r="B37" s="4">
        <v>4</v>
      </c>
      <c r="C37" s="5">
        <v>4</v>
      </c>
      <c r="D37" s="4">
        <v>2</v>
      </c>
      <c r="E37" s="5">
        <v>2</v>
      </c>
      <c r="F37" s="3">
        <f t="shared" si="0"/>
        <v>-0.5</v>
      </c>
      <c r="G37" s="3">
        <f t="shared" si="1"/>
        <v>-0.5</v>
      </c>
    </row>
    <row r="38" spans="1:7">
      <c r="F38" s="3"/>
      <c r="G38" s="3"/>
    </row>
    <row r="39" spans="1:7">
      <c r="F39" s="3"/>
      <c r="G39" s="3"/>
    </row>
    <row r="40" spans="1:7">
      <c r="A40" t="s">
        <v>28</v>
      </c>
      <c r="B40" s="4">
        <v>-7885148245518520</v>
      </c>
      <c r="C40" s="5">
        <v>-7885148245518520</v>
      </c>
      <c r="D40" s="4">
        <v>-4.8673227779083704E+18</v>
      </c>
      <c r="E40" s="5">
        <v>-4.8673227779083704E+18</v>
      </c>
      <c r="F40" s="3">
        <f t="shared" si="0"/>
        <v>616.27726941274523</v>
      </c>
      <c r="G40" s="3">
        <f t="shared" si="1"/>
        <v>616.27726941274523</v>
      </c>
    </row>
    <row r="41" spans="1:7">
      <c r="A41" t="s">
        <v>29</v>
      </c>
      <c r="B41" s="4">
        <v>-13.37</v>
      </c>
      <c r="C41" s="5">
        <v>-13.37</v>
      </c>
      <c r="D41" s="4">
        <v>-12.99</v>
      </c>
      <c r="E41" s="5">
        <v>-12.99</v>
      </c>
      <c r="F41" s="3">
        <f t="shared" si="0"/>
        <v>-2.8421839940164451E-2</v>
      </c>
      <c r="G41" s="3">
        <f t="shared" si="1"/>
        <v>-2.8421839940164451E-2</v>
      </c>
    </row>
    <row r="42" spans="1:7">
      <c r="A42" t="s">
        <v>30</v>
      </c>
      <c r="B42" s="4">
        <v>-7972297584740860</v>
      </c>
      <c r="C42" s="5">
        <v>-7972297584740860</v>
      </c>
      <c r="D42" s="4">
        <v>-4.9195008089047603E+18</v>
      </c>
      <c r="E42" s="5">
        <v>-4.9195008089047603E+18</v>
      </c>
      <c r="F42" s="3">
        <f t="shared" si="0"/>
        <v>616.07440754855725</v>
      </c>
      <c r="G42" s="3">
        <f t="shared" si="1"/>
        <v>616.07440754855725</v>
      </c>
    </row>
    <row r="43" spans="1:7">
      <c r="A43" t="s">
        <v>31</v>
      </c>
      <c r="B43" s="6">
        <v>-4.0399999999999998E-2</v>
      </c>
      <c r="C43" s="7">
        <v>-4.0399999999999998E-2</v>
      </c>
      <c r="D43" s="6">
        <v>-4.5499999999999999E-2</v>
      </c>
      <c r="E43" s="7">
        <v>-4.5499999999999999E-2</v>
      </c>
      <c r="F43" s="3">
        <f t="shared" si="0"/>
        <v>0.12623762376237635</v>
      </c>
      <c r="G43" s="3">
        <f t="shared" si="1"/>
        <v>0.12623762376237635</v>
      </c>
    </row>
    <row r="44" spans="1:7">
      <c r="A44" t="s">
        <v>32</v>
      </c>
      <c r="B44" s="4">
        <v>174.24</v>
      </c>
      <c r="C44" s="5">
        <v>174.24</v>
      </c>
      <c r="D44" s="4">
        <v>149.69</v>
      </c>
      <c r="E44" s="5">
        <v>149.69</v>
      </c>
      <c r="F44" s="3">
        <f t="shared" si="0"/>
        <v>-0.14089761248852162</v>
      </c>
      <c r="G44" s="3">
        <f t="shared" si="1"/>
        <v>-0.14089761248852162</v>
      </c>
    </row>
    <row r="45" spans="1:7">
      <c r="A45" t="s">
        <v>33</v>
      </c>
      <c r="B45" s="4">
        <v>2128827.12</v>
      </c>
      <c r="C45" s="5">
        <v>2128827.12</v>
      </c>
      <c r="D45" s="4">
        <v>14841451.24</v>
      </c>
      <c r="E45" s="5">
        <v>14841451.24</v>
      </c>
      <c r="F45" s="3">
        <f t="shared" si="0"/>
        <v>5.9716564114421837</v>
      </c>
      <c r="G45" s="3">
        <f t="shared" si="1"/>
        <v>5.9716564114421837</v>
      </c>
    </row>
    <row r="46" spans="1:7">
      <c r="A46" t="s">
        <v>34</v>
      </c>
      <c r="B46" s="4">
        <v>9169647.2400000002</v>
      </c>
      <c r="C46" s="5">
        <v>9169647.2400000002</v>
      </c>
      <c r="D46" s="4">
        <v>54403394.960000001</v>
      </c>
      <c r="E46" s="5">
        <v>54403394.960000001</v>
      </c>
      <c r="F46" s="3">
        <f t="shared" si="0"/>
        <v>4.9329866827025288</v>
      </c>
      <c r="G46" s="3">
        <f t="shared" si="1"/>
        <v>4.9329866827025288</v>
      </c>
    </row>
    <row r="47" spans="1:7">
      <c r="A47" t="s">
        <v>35</v>
      </c>
      <c r="B47" s="4">
        <v>10.9</v>
      </c>
      <c r="C47" s="5">
        <v>10.9</v>
      </c>
      <c r="D47" s="4">
        <v>11.77</v>
      </c>
      <c r="E47" s="5">
        <v>11.77</v>
      </c>
      <c r="F47" s="3">
        <f t="shared" si="0"/>
        <v>7.9816513761467922E-2</v>
      </c>
      <c r="G47" s="3">
        <f t="shared" si="1"/>
        <v>7.9816513761467922E-2</v>
      </c>
    </row>
    <row r="48" spans="1:7">
      <c r="A48" t="s">
        <v>36</v>
      </c>
      <c r="B48" s="4">
        <v>2.86</v>
      </c>
      <c r="C48" s="5">
        <v>2.86</v>
      </c>
      <c r="D48" s="4">
        <v>2.93</v>
      </c>
      <c r="E48" s="5">
        <v>2.93</v>
      </c>
      <c r="F48" s="3">
        <f t="shared" si="0"/>
        <v>2.447552447552459E-2</v>
      </c>
      <c r="G48" s="3">
        <f t="shared" si="1"/>
        <v>2.447552447552459E-2</v>
      </c>
    </row>
    <row r="49" spans="1:7">
      <c r="A49" t="s">
        <v>37</v>
      </c>
      <c r="B49" s="4">
        <v>1.4310847013998499E+17</v>
      </c>
      <c r="C49" s="5">
        <v>1.4310847013998499E+17</v>
      </c>
      <c r="D49" s="4">
        <v>7.2183150234866901E+19</v>
      </c>
      <c r="E49" s="5">
        <v>7.2183150234866901E+19</v>
      </c>
      <c r="F49" s="3">
        <f t="shared" si="0"/>
        <v>503.39467464266244</v>
      </c>
      <c r="G49" s="3">
        <f t="shared" si="1"/>
        <v>503.39467464266244</v>
      </c>
    </row>
    <row r="50" spans="1:7">
      <c r="A50" t="s">
        <v>38</v>
      </c>
      <c r="B50" s="4">
        <v>0.52</v>
      </c>
      <c r="C50" s="5">
        <v>0.52</v>
      </c>
      <c r="D50" s="4">
        <v>0.43</v>
      </c>
      <c r="E50" s="5">
        <v>0.43</v>
      </c>
      <c r="F50" s="3">
        <f t="shared" si="0"/>
        <v>-0.17307692307692313</v>
      </c>
      <c r="G50" s="3">
        <f t="shared" si="1"/>
        <v>-0.17307692307692313</v>
      </c>
    </row>
    <row r="51" spans="1:7">
      <c r="A51" t="s">
        <v>39</v>
      </c>
      <c r="B51" s="4">
        <v>0.1</v>
      </c>
      <c r="C51" s="5">
        <v>0.1</v>
      </c>
      <c r="D51" s="4">
        <v>0.13</v>
      </c>
      <c r="E51" s="5">
        <v>0.13</v>
      </c>
      <c r="F51" s="3">
        <f t="shared" si="0"/>
        <v>0.30000000000000004</v>
      </c>
      <c r="G51" s="3">
        <f t="shared" si="1"/>
        <v>0.30000000000000004</v>
      </c>
    </row>
    <row r="52" spans="1:7">
      <c r="A52" t="s">
        <v>40</v>
      </c>
      <c r="B52" s="4">
        <v>89196105.859999999</v>
      </c>
      <c r="C52" s="5">
        <v>89196105.859999999</v>
      </c>
      <c r="D52" s="4">
        <v>504386084.97000003</v>
      </c>
      <c r="E52" s="5">
        <v>504386084.97000003</v>
      </c>
      <c r="F52" s="3">
        <f t="shared" si="0"/>
        <v>4.6547993895795399</v>
      </c>
      <c r="G52" s="3">
        <f t="shared" si="1"/>
        <v>4.6547993895795399</v>
      </c>
    </row>
    <row r="53" spans="1:7">
      <c r="A53" t="s">
        <v>41</v>
      </c>
      <c r="B53" s="4">
        <v>50.76</v>
      </c>
      <c r="C53" s="5">
        <v>50.76</v>
      </c>
      <c r="D53" s="4">
        <v>53.12</v>
      </c>
      <c r="E53" s="5">
        <v>53.12</v>
      </c>
      <c r="F53" s="3">
        <f t="shared" si="0"/>
        <v>4.6493301812450705E-2</v>
      </c>
      <c r="G53" s="3">
        <f t="shared" si="1"/>
        <v>4.6493301812450705E-2</v>
      </c>
    </row>
    <row r="54" spans="1:7">
      <c r="A54" t="s">
        <v>42</v>
      </c>
      <c r="B54" s="4">
        <v>0</v>
      </c>
      <c r="C54" s="5">
        <v>0</v>
      </c>
      <c r="D54" s="4">
        <v>0</v>
      </c>
      <c r="E54" s="5">
        <v>0</v>
      </c>
      <c r="F54" s="3" t="e">
        <f t="shared" si="0"/>
        <v>#DIV/0!</v>
      </c>
      <c r="G54" s="3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R24"/>
  <sheetViews>
    <sheetView workbookViewId="0">
      <selection activeCell="I28" sqref="I28"/>
    </sheetView>
  </sheetViews>
  <sheetFormatPr baseColWidth="10" defaultRowHeight="15"/>
  <cols>
    <col min="4" max="4" width="20.28515625" bestFit="1" customWidth="1"/>
    <col min="16" max="16" width="20.28515625" bestFit="1" customWidth="1"/>
  </cols>
  <sheetData>
    <row r="3" spans="3:18"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R3" s="2"/>
    </row>
    <row r="4" spans="3:18">
      <c r="C4">
        <v>2013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s="1">
        <v>0.99199999999999999</v>
      </c>
      <c r="K4" s="1">
        <v>0.55900000000000005</v>
      </c>
      <c r="L4" s="1">
        <v>0.32</v>
      </c>
      <c r="M4" s="1">
        <v>0.76</v>
      </c>
      <c r="N4" s="1">
        <v>17.891999999999999</v>
      </c>
      <c r="O4" s="1">
        <v>18.739999999999998</v>
      </c>
      <c r="P4" s="1">
        <v>2689.0889999999999</v>
      </c>
    </row>
    <row r="5" spans="3:18">
      <c r="C5">
        <v>2014</v>
      </c>
      <c r="D5" s="1">
        <v>2.496</v>
      </c>
      <c r="E5" s="1">
        <v>2.8420000000000001</v>
      </c>
      <c r="F5" s="1">
        <v>2.0830000000000002</v>
      </c>
      <c r="G5" s="1">
        <v>4.2519999999999998</v>
      </c>
      <c r="H5" s="1">
        <v>1.0149999999999999</v>
      </c>
      <c r="I5" s="1">
        <v>1.149</v>
      </c>
      <c r="J5" s="1">
        <v>0.47499999999999998</v>
      </c>
      <c r="K5" s="1">
        <v>1.3879999999999999</v>
      </c>
      <c r="L5" s="1">
        <v>1.0940000000000001</v>
      </c>
      <c r="M5" s="1">
        <v>2.4279999999999999</v>
      </c>
      <c r="N5" s="1">
        <v>2.9159999999999999</v>
      </c>
      <c r="O5" s="1">
        <v>0.99399999999999999</v>
      </c>
      <c r="P5" s="1">
        <v>186068.86</v>
      </c>
    </row>
    <row r="6" spans="3:18">
      <c r="C6">
        <v>2015</v>
      </c>
      <c r="D6" s="1">
        <v>6.0069999999999997</v>
      </c>
      <c r="E6" s="1">
        <v>1.5489999999999999</v>
      </c>
      <c r="F6" s="1">
        <v>1.2010000000000001</v>
      </c>
      <c r="G6" s="1">
        <v>0.77700000000000002</v>
      </c>
      <c r="H6" s="1">
        <v>0.309</v>
      </c>
      <c r="I6" s="1">
        <v>0.54200000000000004</v>
      </c>
      <c r="J6" s="1">
        <v>1.64</v>
      </c>
      <c r="K6" s="1">
        <v>0.92900000000000005</v>
      </c>
      <c r="L6" s="1">
        <v>0.42299999999999999</v>
      </c>
      <c r="M6" s="1">
        <v>0.96099999999999997</v>
      </c>
      <c r="N6" s="1">
        <v>3.9870000000000001</v>
      </c>
      <c r="O6" s="1">
        <v>1.8109999999999999</v>
      </c>
      <c r="P6" s="1">
        <v>28089.825000000001</v>
      </c>
    </row>
    <row r="7" spans="3:18">
      <c r="C7">
        <v>2016</v>
      </c>
      <c r="D7" s="1">
        <v>1.327</v>
      </c>
      <c r="E7" s="1">
        <v>0.746</v>
      </c>
      <c r="F7" s="1">
        <v>0.373</v>
      </c>
      <c r="G7" s="1">
        <v>0.26100000000000001</v>
      </c>
      <c r="H7" s="1">
        <v>0.62</v>
      </c>
      <c r="I7" s="1">
        <v>3.101</v>
      </c>
      <c r="J7" s="1">
        <v>0.58899999999999997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s="1">
        <v>73.256</v>
      </c>
    </row>
    <row r="8" spans="3:18">
      <c r="C8" t="s">
        <v>59</v>
      </c>
      <c r="D8" s="1">
        <v>3.2770000000000001</v>
      </c>
      <c r="E8" s="1">
        <v>1.712</v>
      </c>
      <c r="F8" s="1">
        <v>1.2190000000000001</v>
      </c>
      <c r="G8" s="1">
        <v>1.764</v>
      </c>
      <c r="H8" s="1">
        <v>0.64800000000000002</v>
      </c>
      <c r="I8" s="1">
        <v>1.597</v>
      </c>
      <c r="J8" s="1">
        <v>0.92400000000000004</v>
      </c>
      <c r="K8" s="1">
        <v>0.95899999999999996</v>
      </c>
      <c r="L8" s="1">
        <v>0.61199999999999999</v>
      </c>
      <c r="M8" s="1">
        <v>1.383</v>
      </c>
      <c r="N8" s="1">
        <v>8.2650000000000006</v>
      </c>
      <c r="O8" s="1">
        <v>7.1820000000000004</v>
      </c>
    </row>
    <row r="11" spans="3:18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 t="s">
        <v>51</v>
      </c>
      <c r="J11" t="s">
        <v>52</v>
      </c>
      <c r="K11" t="s">
        <v>53</v>
      </c>
      <c r="L11" t="s">
        <v>54</v>
      </c>
      <c r="M11" t="s">
        <v>55</v>
      </c>
      <c r="N11" t="s">
        <v>56</v>
      </c>
      <c r="O11" t="s">
        <v>57</v>
      </c>
      <c r="P11" t="s">
        <v>58</v>
      </c>
      <c r="R11" s="2"/>
    </row>
    <row r="12" spans="3:18">
      <c r="C12">
        <v>2013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s="1">
        <v>1.1220000000000001</v>
      </c>
      <c r="K12" s="1">
        <v>0.59699999999999998</v>
      </c>
      <c r="L12" s="1">
        <v>0.33100000000000002</v>
      </c>
      <c r="M12" s="1">
        <v>0.89500000000000002</v>
      </c>
      <c r="N12" s="1">
        <v>24.388999999999999</v>
      </c>
      <c r="O12" s="1">
        <v>27.756</v>
      </c>
      <c r="P12" s="1">
        <v>6237.6210000000001</v>
      </c>
    </row>
    <row r="13" spans="3:18">
      <c r="C13">
        <v>2014</v>
      </c>
      <c r="D13" s="1">
        <v>3.0209999999999999</v>
      </c>
      <c r="E13" s="10">
        <v>4.335</v>
      </c>
      <c r="F13" s="1">
        <v>2.7290000000000001</v>
      </c>
      <c r="G13" s="1">
        <v>6.5830000000000002</v>
      </c>
      <c r="H13" s="1">
        <v>1.3640000000000001</v>
      </c>
      <c r="I13" s="1">
        <v>1.516</v>
      </c>
      <c r="J13" s="1">
        <v>0.61299999999999999</v>
      </c>
      <c r="K13" s="1">
        <v>1.7569999999999999</v>
      </c>
      <c r="L13" s="1">
        <v>1.3919999999999999</v>
      </c>
      <c r="M13" s="1">
        <v>3.2839999999999998</v>
      </c>
      <c r="N13" s="1">
        <v>4.13</v>
      </c>
      <c r="O13" s="1">
        <v>1.264</v>
      </c>
      <c r="P13" s="1">
        <v>1909948.8</v>
      </c>
    </row>
    <row r="14" spans="3:18">
      <c r="C14">
        <v>2015</v>
      </c>
      <c r="D14" s="1">
        <v>9.3369999999999997</v>
      </c>
      <c r="E14" s="1">
        <v>2.0659999999999998</v>
      </c>
      <c r="F14" s="1">
        <v>1.635</v>
      </c>
      <c r="G14" s="1">
        <v>0.97699999999999998</v>
      </c>
      <c r="H14" s="1">
        <v>0.376</v>
      </c>
      <c r="I14" s="1">
        <v>0.68400000000000005</v>
      </c>
      <c r="J14" s="1">
        <v>1.9379999999999999</v>
      </c>
      <c r="K14" s="1">
        <v>1.21</v>
      </c>
      <c r="L14" s="1">
        <v>0.51100000000000001</v>
      </c>
      <c r="M14" s="1">
        <v>1.23</v>
      </c>
      <c r="N14" s="1">
        <v>6.5730000000000004</v>
      </c>
      <c r="O14" s="1">
        <v>2.7069999999999999</v>
      </c>
      <c r="P14" s="1">
        <v>234989.46</v>
      </c>
    </row>
    <row r="15" spans="3:18">
      <c r="C15">
        <v>2016</v>
      </c>
      <c r="D15" s="1">
        <v>1.895</v>
      </c>
      <c r="E15" s="1">
        <v>0.91</v>
      </c>
      <c r="F15" s="1">
        <v>0.47599999999999998</v>
      </c>
      <c r="G15" s="1">
        <v>0.33100000000000002</v>
      </c>
      <c r="H15" s="1">
        <v>0.84299999999999997</v>
      </c>
      <c r="I15" s="1">
        <v>4.5919999999999996</v>
      </c>
      <c r="J15" s="1">
        <v>0.76500000000000001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s="1">
        <v>196.685</v>
      </c>
    </row>
    <row r="16" spans="3:18">
      <c r="C16" t="s">
        <v>59</v>
      </c>
      <c r="D16" s="1">
        <v>4.7510000000000003</v>
      </c>
      <c r="E16" s="1">
        <v>2.4369999999999998</v>
      </c>
      <c r="F16" s="1">
        <v>1.613</v>
      </c>
      <c r="G16" s="1">
        <v>2.63</v>
      </c>
      <c r="H16" s="1">
        <v>0.86099999999999999</v>
      </c>
      <c r="I16" s="1">
        <v>2.2639999999999998</v>
      </c>
      <c r="J16" s="1">
        <v>1.109</v>
      </c>
      <c r="K16" s="1">
        <v>1.1879999999999999</v>
      </c>
      <c r="L16" s="1">
        <v>0.745</v>
      </c>
      <c r="M16" s="1">
        <v>1.8029999999999999</v>
      </c>
      <c r="N16" s="1">
        <v>11.696999999999999</v>
      </c>
      <c r="O16" s="1">
        <v>10.576000000000001</v>
      </c>
    </row>
    <row r="19" spans="3:16">
      <c r="C19" t="s">
        <v>45</v>
      </c>
      <c r="D19" t="s">
        <v>46</v>
      </c>
      <c r="E19" t="s">
        <v>47</v>
      </c>
      <c r="F19" t="s">
        <v>48</v>
      </c>
      <c r="G19" t="s">
        <v>49</v>
      </c>
      <c r="H19" t="s">
        <v>50</v>
      </c>
      <c r="I19" t="s">
        <v>51</v>
      </c>
      <c r="J19" t="s">
        <v>52</v>
      </c>
      <c r="K19" t="s">
        <v>53</v>
      </c>
      <c r="L19" t="s">
        <v>54</v>
      </c>
      <c r="M19" t="s">
        <v>55</v>
      </c>
      <c r="N19" t="s">
        <v>56</v>
      </c>
      <c r="O19" t="s">
        <v>57</v>
      </c>
      <c r="P19" t="s">
        <v>58</v>
      </c>
    </row>
    <row r="20" spans="3:16">
      <c r="C20">
        <v>2013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s="1">
        <v>6.6950000000000003</v>
      </c>
      <c r="K20" s="1">
        <v>2.3290000000000002</v>
      </c>
      <c r="L20" s="1">
        <v>1.2809999999999999</v>
      </c>
      <c r="M20" s="1">
        <v>3.4350000000000001</v>
      </c>
      <c r="N20" s="1">
        <v>102.667</v>
      </c>
      <c r="O20" s="1">
        <v>174.74</v>
      </c>
      <c r="P20" s="1">
        <v>4722048</v>
      </c>
    </row>
    <row r="21" spans="3:16">
      <c r="C21">
        <v>2014</v>
      </c>
      <c r="D21" s="1">
        <v>6.1479999999999997</v>
      </c>
      <c r="E21" s="10">
        <v>11.321</v>
      </c>
      <c r="F21" s="1">
        <v>9.8119999999999994</v>
      </c>
      <c r="G21" s="1">
        <v>37.744</v>
      </c>
      <c r="H21" s="1">
        <v>3.8650000000000002</v>
      </c>
      <c r="I21" s="1">
        <v>3.609</v>
      </c>
      <c r="J21" s="1">
        <v>1.3560000000000001</v>
      </c>
      <c r="K21" s="1">
        <v>5.7190000000000003</v>
      </c>
      <c r="L21" s="1">
        <v>4.992</v>
      </c>
      <c r="M21" s="1">
        <v>20.353000000000002</v>
      </c>
      <c r="N21" s="1">
        <v>25.363</v>
      </c>
      <c r="O21" s="1">
        <v>4.492</v>
      </c>
      <c r="P21" s="1">
        <v>242604562186.23999</v>
      </c>
    </row>
    <row r="22" spans="3:16">
      <c r="C22">
        <v>2015</v>
      </c>
      <c r="D22" s="1">
        <v>158.27199999999999</v>
      </c>
      <c r="E22" s="1">
        <v>12.593</v>
      </c>
      <c r="F22" s="1">
        <v>7.2140000000000004</v>
      </c>
      <c r="G22" s="1">
        <v>3.7949999999999999</v>
      </c>
      <c r="H22" s="1">
        <v>1.32</v>
      </c>
      <c r="I22" s="1">
        <v>2.4039999999999999</v>
      </c>
      <c r="J22" s="1">
        <v>9.4819999999999993</v>
      </c>
      <c r="K22" s="1">
        <v>5.9989999999999997</v>
      </c>
      <c r="L22" s="1">
        <v>1.7010000000000001</v>
      </c>
      <c r="M22" s="1">
        <v>4.5869999999999997</v>
      </c>
      <c r="N22" s="1">
        <v>44.54</v>
      </c>
      <c r="O22" s="1">
        <v>10.76</v>
      </c>
      <c r="P22" s="1">
        <v>399167507660.79999</v>
      </c>
    </row>
    <row r="23" spans="3:16">
      <c r="C23">
        <v>2016</v>
      </c>
      <c r="D23" s="1">
        <v>6.8049999999999997</v>
      </c>
      <c r="E23" s="1">
        <v>2.7749999999999999</v>
      </c>
      <c r="F23" s="1">
        <v>1.2569999999999999</v>
      </c>
      <c r="G23" s="1">
        <v>0.91100000000000003</v>
      </c>
      <c r="H23" s="1">
        <v>2.073</v>
      </c>
      <c r="I23" s="1">
        <v>14.018000000000001</v>
      </c>
      <c r="J23" s="1">
        <v>1.43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s="1">
        <v>14253.224</v>
      </c>
    </row>
    <row r="24" spans="3:16">
      <c r="C24" t="s">
        <v>59</v>
      </c>
      <c r="D24" s="1">
        <v>57.075000000000003</v>
      </c>
      <c r="E24" s="1">
        <v>8.8970000000000002</v>
      </c>
      <c r="F24" s="1">
        <v>6.0940000000000003</v>
      </c>
      <c r="G24" s="1">
        <v>14.15</v>
      </c>
      <c r="H24" s="1">
        <v>2.419</v>
      </c>
      <c r="I24" s="1">
        <v>6.6769999999999996</v>
      </c>
      <c r="J24" s="1">
        <v>4.7409999999999997</v>
      </c>
      <c r="K24" s="1">
        <v>4.6820000000000004</v>
      </c>
      <c r="L24" s="1">
        <v>2.6579999999999999</v>
      </c>
      <c r="M24" s="1">
        <v>9.4589999999999996</v>
      </c>
      <c r="N24" s="1">
        <v>57.523000000000003</v>
      </c>
      <c r="O24" s="1">
        <v>63.33</v>
      </c>
    </row>
  </sheetData>
  <conditionalFormatting sqref="D1:D18 D25:D1048576">
    <cfRule type="colorScale" priority="26">
      <colorScale>
        <cfvo type="min"/>
        <cfvo type="max"/>
        <color rgb="FFFCFCFF"/>
        <color rgb="FF63BE7B"/>
      </colorScale>
    </cfRule>
  </conditionalFormatting>
  <conditionalFormatting sqref="E1:E18 E25:E1048576">
    <cfRule type="colorScale" priority="25">
      <colorScale>
        <cfvo type="min"/>
        <cfvo type="max"/>
        <color rgb="FFFCFCFF"/>
        <color rgb="FF63BE7B"/>
      </colorScale>
    </cfRule>
  </conditionalFormatting>
  <conditionalFormatting sqref="F1:F18 F25:F1048576">
    <cfRule type="colorScale" priority="24">
      <colorScale>
        <cfvo type="min"/>
        <cfvo type="max"/>
        <color rgb="FFFCFCFF"/>
        <color rgb="FF63BE7B"/>
      </colorScale>
    </cfRule>
  </conditionalFormatting>
  <conditionalFormatting sqref="G1:G18 G25:G1048576">
    <cfRule type="colorScale" priority="23">
      <colorScale>
        <cfvo type="min"/>
        <cfvo type="max"/>
        <color rgb="FFFCFCFF"/>
        <color rgb="FF63BE7B"/>
      </colorScale>
    </cfRule>
  </conditionalFormatting>
  <conditionalFormatting sqref="H1:H18 H25:H1048576">
    <cfRule type="colorScale" priority="22">
      <colorScale>
        <cfvo type="min"/>
        <cfvo type="max"/>
        <color rgb="FFFCFCFF"/>
        <color rgb="FF63BE7B"/>
      </colorScale>
    </cfRule>
  </conditionalFormatting>
  <conditionalFormatting sqref="I1:I18 I25:I1048576">
    <cfRule type="colorScale" priority="21">
      <colorScale>
        <cfvo type="min"/>
        <cfvo type="max"/>
        <color rgb="FFFCFCFF"/>
        <color rgb="FF63BE7B"/>
      </colorScale>
    </cfRule>
  </conditionalFormatting>
  <conditionalFormatting sqref="J1:J18 J25:J1048576">
    <cfRule type="colorScale" priority="20">
      <colorScale>
        <cfvo type="min"/>
        <cfvo type="max"/>
        <color rgb="FFFCFCFF"/>
        <color rgb="FF63BE7B"/>
      </colorScale>
    </cfRule>
  </conditionalFormatting>
  <conditionalFormatting sqref="K1:K18 K25:K1048576">
    <cfRule type="colorScale" priority="19">
      <colorScale>
        <cfvo type="min"/>
        <cfvo type="max"/>
        <color rgb="FFFCFCFF"/>
        <color rgb="FF63BE7B"/>
      </colorScale>
    </cfRule>
  </conditionalFormatting>
  <conditionalFormatting sqref="L1:L18 L25:L1048576">
    <cfRule type="colorScale" priority="18">
      <colorScale>
        <cfvo type="min"/>
        <cfvo type="max"/>
        <color rgb="FFFCFCFF"/>
        <color rgb="FF63BE7B"/>
      </colorScale>
    </cfRule>
  </conditionalFormatting>
  <conditionalFormatting sqref="M1:M18 M25:M1048576">
    <cfRule type="colorScale" priority="17">
      <colorScale>
        <cfvo type="min"/>
        <cfvo type="max"/>
        <color rgb="FFFCFCFF"/>
        <color rgb="FF63BE7B"/>
      </colorScale>
    </cfRule>
  </conditionalFormatting>
  <conditionalFormatting sqref="N1:N18 N25:N1048576">
    <cfRule type="colorScale" priority="16">
      <colorScale>
        <cfvo type="min"/>
        <cfvo type="max"/>
        <color rgb="FFFCFCFF"/>
        <color rgb="FF63BE7B"/>
      </colorScale>
    </cfRule>
  </conditionalFormatting>
  <conditionalFormatting sqref="O1:O18 O25:O1048576">
    <cfRule type="colorScale" priority="15">
      <colorScale>
        <cfvo type="min"/>
        <cfvo type="max"/>
        <color rgb="FFFCFCFF"/>
        <color rgb="FF63BE7B"/>
      </colorScale>
    </cfRule>
  </conditionalFormatting>
  <conditionalFormatting sqref="P1:P18 P25:P1048576">
    <cfRule type="colorScale" priority="14">
      <colorScale>
        <cfvo type="min"/>
        <cfvo type="max"/>
        <color rgb="FFFCFCFF"/>
        <color rgb="FF63BE7B"/>
      </colorScale>
    </cfRule>
  </conditionalFormatting>
  <conditionalFormatting sqref="D19:D24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9:E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F19:F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G19:G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H19:H24">
    <cfRule type="colorScale" priority="9">
      <colorScale>
        <cfvo type="min"/>
        <cfvo type="max"/>
        <color rgb="FFFCFCFF"/>
        <color rgb="FF63BE7B"/>
      </colorScale>
    </cfRule>
  </conditionalFormatting>
  <conditionalFormatting sqref="I19:I24">
    <cfRule type="colorScale" priority="8">
      <colorScale>
        <cfvo type="min"/>
        <cfvo type="max"/>
        <color rgb="FFFCFCFF"/>
        <color rgb="FF63BE7B"/>
      </colorScale>
    </cfRule>
  </conditionalFormatting>
  <conditionalFormatting sqref="J19:J24">
    <cfRule type="colorScale" priority="7">
      <colorScale>
        <cfvo type="min"/>
        <cfvo type="max"/>
        <color rgb="FFFCFCFF"/>
        <color rgb="FF63BE7B"/>
      </colorScale>
    </cfRule>
  </conditionalFormatting>
  <conditionalFormatting sqref="K19: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L19: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M19: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N19:N24">
    <cfRule type="colorScale" priority="3">
      <colorScale>
        <cfvo type="min"/>
        <cfvo type="max"/>
        <color rgb="FFFCFCFF"/>
        <color rgb="FF63BE7B"/>
      </colorScale>
    </cfRule>
  </conditionalFormatting>
  <conditionalFormatting sqref="O19:O24">
    <cfRule type="colorScale" priority="2">
      <colorScale>
        <cfvo type="min"/>
        <cfvo type="max"/>
        <color rgb="FFFCFCFF"/>
        <color rgb="FF63BE7B"/>
      </colorScale>
    </cfRule>
  </conditionalFormatting>
  <conditionalFormatting sqref="P19:P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tabSelected="1" topLeftCell="A4" workbookViewId="0">
      <selection activeCell="H16" sqref="H16"/>
    </sheetView>
  </sheetViews>
  <sheetFormatPr baseColWidth="10" defaultRowHeight="15"/>
  <cols>
    <col min="2" max="2" width="15.7109375" style="8" bestFit="1" customWidth="1"/>
    <col min="3" max="3" width="11.5703125" style="8" customWidth="1"/>
    <col min="4" max="4" width="11.42578125" style="11"/>
    <col min="5" max="5" width="11.42578125" style="9"/>
    <col min="6" max="6" width="11.42578125" style="11"/>
  </cols>
  <sheetData>
    <row r="4" spans="2:7">
      <c r="B4" s="8" t="s">
        <v>63</v>
      </c>
      <c r="C4" s="8" t="s">
        <v>65</v>
      </c>
      <c r="D4" s="11" t="s">
        <v>60</v>
      </c>
      <c r="E4" s="9" t="s">
        <v>62</v>
      </c>
      <c r="F4" s="11" t="s">
        <v>61</v>
      </c>
      <c r="G4" t="s">
        <v>66</v>
      </c>
    </row>
    <row r="5" spans="2:7">
      <c r="B5" s="8">
        <v>42568.254166666666</v>
      </c>
      <c r="C5" s="8" t="s">
        <v>64</v>
      </c>
      <c r="D5" s="11">
        <v>13310.1</v>
      </c>
      <c r="E5" s="9">
        <f>Tabla1[[#This Row],[CNY]]/Tabla1[[#This Row],[CNYBTC]]</f>
        <v>3.0001352417446188</v>
      </c>
      <c r="F5" s="11">
        <v>4436.5</v>
      </c>
    </row>
    <row r="17" spans="10:10">
      <c r="J17" s="9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12"/>
  <sheetViews>
    <sheetView workbookViewId="0">
      <selection activeCell="AG40" sqref="AG40"/>
    </sheetView>
  </sheetViews>
  <sheetFormatPr baseColWidth="10" defaultRowHeight="15"/>
  <cols>
    <col min="1" max="1" width="30.42578125" customWidth="1"/>
    <col min="2" max="27" width="2" bestFit="1" customWidth="1"/>
  </cols>
  <sheetData>
    <row r="6" spans="1:27">
      <c r="A6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</row>
    <row r="7" spans="1:27">
      <c r="A7" t="s">
        <v>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1</v>
      </c>
      <c r="I7">
        <v>0</v>
      </c>
      <c r="J7">
        <v>0</v>
      </c>
      <c r="K7" s="12">
        <v>1</v>
      </c>
      <c r="L7">
        <v>0</v>
      </c>
      <c r="M7" s="12">
        <v>1</v>
      </c>
      <c r="N7" s="12">
        <v>1</v>
      </c>
      <c r="O7">
        <v>1</v>
      </c>
      <c r="P7">
        <v>0</v>
      </c>
      <c r="Q7">
        <v>0</v>
      </c>
      <c r="R7">
        <v>0</v>
      </c>
      <c r="S7">
        <v>0</v>
      </c>
      <c r="T7" s="12">
        <v>1</v>
      </c>
      <c r="U7">
        <v>0</v>
      </c>
      <c r="V7">
        <v>0</v>
      </c>
      <c r="W7">
        <v>1</v>
      </c>
      <c r="X7">
        <v>1</v>
      </c>
      <c r="Y7">
        <v>0</v>
      </c>
      <c r="Z7">
        <v>1</v>
      </c>
      <c r="AA7">
        <v>0</v>
      </c>
    </row>
    <row r="8" spans="1:27">
      <c r="A8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2">
        <v>1</v>
      </c>
      <c r="I8">
        <v>1</v>
      </c>
      <c r="J8">
        <v>1</v>
      </c>
      <c r="K8" s="12">
        <v>1</v>
      </c>
      <c r="L8">
        <v>1</v>
      </c>
      <c r="M8">
        <v>1</v>
      </c>
      <c r="N8">
        <v>1</v>
      </c>
      <c r="O8" s="12">
        <v>1</v>
      </c>
      <c r="P8">
        <v>1</v>
      </c>
      <c r="Q8" s="12">
        <v>1</v>
      </c>
      <c r="R8">
        <v>0</v>
      </c>
      <c r="S8">
        <v>0</v>
      </c>
      <c r="T8">
        <v>1</v>
      </c>
      <c r="U8">
        <v>1</v>
      </c>
      <c r="V8" s="12">
        <v>1</v>
      </c>
      <c r="W8" s="12">
        <v>1</v>
      </c>
      <c r="X8" s="12">
        <v>1</v>
      </c>
      <c r="Y8">
        <v>1</v>
      </c>
      <c r="Z8">
        <v>1</v>
      </c>
      <c r="AA8">
        <v>1</v>
      </c>
    </row>
    <row r="9" spans="1:27">
      <c r="A9" t="s">
        <v>70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 s="12">
        <v>1</v>
      </c>
      <c r="I9">
        <v>0</v>
      </c>
      <c r="J9">
        <v>0</v>
      </c>
      <c r="K9" s="12">
        <v>1</v>
      </c>
      <c r="L9">
        <v>1</v>
      </c>
      <c r="M9">
        <v>0</v>
      </c>
      <c r="N9">
        <v>0</v>
      </c>
      <c r="O9" s="12">
        <v>1</v>
      </c>
      <c r="P9">
        <v>0</v>
      </c>
      <c r="Q9" s="12">
        <v>1</v>
      </c>
      <c r="R9">
        <v>0</v>
      </c>
      <c r="S9">
        <v>0</v>
      </c>
      <c r="T9">
        <v>0</v>
      </c>
      <c r="U9">
        <v>0</v>
      </c>
      <c r="V9" s="12">
        <v>1</v>
      </c>
      <c r="W9" s="12">
        <v>1</v>
      </c>
      <c r="X9" s="12">
        <v>1</v>
      </c>
      <c r="Y9">
        <v>0</v>
      </c>
      <c r="Z9">
        <v>0</v>
      </c>
      <c r="AA9">
        <v>0</v>
      </c>
    </row>
    <row r="10" spans="1:27">
      <c r="A10" t="s">
        <v>71</v>
      </c>
      <c r="E10">
        <f t="shared" ref="E10:Z10" si="0">SUM(A8:E8)</f>
        <v>0</v>
      </c>
      <c r="F10">
        <f t="shared" si="0"/>
        <v>0</v>
      </c>
      <c r="G10">
        <f t="shared" si="0"/>
        <v>0</v>
      </c>
      <c r="H10">
        <f t="shared" si="0"/>
        <v>1</v>
      </c>
      <c r="I10">
        <f t="shared" si="0"/>
        <v>2</v>
      </c>
      <c r="J10">
        <f t="shared" si="0"/>
        <v>3</v>
      </c>
      <c r="K10">
        <f t="shared" si="0"/>
        <v>4</v>
      </c>
      <c r="L10">
        <f t="shared" si="0"/>
        <v>5</v>
      </c>
      <c r="M10">
        <f t="shared" si="0"/>
        <v>5</v>
      </c>
      <c r="N10">
        <f t="shared" si="0"/>
        <v>5</v>
      </c>
      <c r="O10">
        <f t="shared" si="0"/>
        <v>5</v>
      </c>
      <c r="P10">
        <f t="shared" si="0"/>
        <v>5</v>
      </c>
      <c r="Q10">
        <f t="shared" si="0"/>
        <v>5</v>
      </c>
      <c r="R10">
        <f t="shared" si="0"/>
        <v>4</v>
      </c>
      <c r="S10">
        <f t="shared" si="0"/>
        <v>3</v>
      </c>
      <c r="T10">
        <f t="shared" si="0"/>
        <v>3</v>
      </c>
      <c r="U10">
        <f t="shared" si="0"/>
        <v>3</v>
      </c>
      <c r="V10">
        <f t="shared" si="0"/>
        <v>3</v>
      </c>
      <c r="W10">
        <f t="shared" si="0"/>
        <v>4</v>
      </c>
      <c r="X10">
        <f t="shared" si="0"/>
        <v>5</v>
      </c>
      <c r="Y10">
        <f t="shared" si="0"/>
        <v>5</v>
      </c>
      <c r="Z10">
        <f t="shared" si="0"/>
        <v>5</v>
      </c>
      <c r="AA10">
        <f>SUM(W8:AA8)</f>
        <v>5</v>
      </c>
    </row>
    <row r="11" spans="1:27">
      <c r="A11" t="s">
        <v>72</v>
      </c>
      <c r="E11">
        <f t="shared" ref="E11:Z11" si="1">SUM(A7:E7)</f>
        <v>0</v>
      </c>
      <c r="F11">
        <f t="shared" si="1"/>
        <v>0</v>
      </c>
      <c r="G11">
        <f t="shared" si="1"/>
        <v>0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2</v>
      </c>
      <c r="L11">
        <f t="shared" si="1"/>
        <v>2</v>
      </c>
      <c r="M11">
        <f t="shared" si="1"/>
        <v>2</v>
      </c>
      <c r="N11">
        <f t="shared" si="1"/>
        <v>3</v>
      </c>
      <c r="O11">
        <f t="shared" si="1"/>
        <v>4</v>
      </c>
      <c r="P11">
        <f t="shared" si="1"/>
        <v>3</v>
      </c>
      <c r="Q11">
        <f t="shared" si="1"/>
        <v>3</v>
      </c>
      <c r="R11">
        <f t="shared" si="1"/>
        <v>2</v>
      </c>
      <c r="S11">
        <f t="shared" si="1"/>
        <v>1</v>
      </c>
      <c r="T11">
        <f t="shared" si="1"/>
        <v>1</v>
      </c>
      <c r="U11">
        <f t="shared" si="1"/>
        <v>1</v>
      </c>
      <c r="V11">
        <f t="shared" si="1"/>
        <v>1</v>
      </c>
      <c r="W11">
        <f t="shared" si="1"/>
        <v>2</v>
      </c>
      <c r="X11">
        <f t="shared" si="1"/>
        <v>3</v>
      </c>
      <c r="Y11">
        <f t="shared" si="1"/>
        <v>2</v>
      </c>
      <c r="Z11">
        <f t="shared" si="1"/>
        <v>3</v>
      </c>
      <c r="AA11">
        <f>SUM(W7:AA7)</f>
        <v>3</v>
      </c>
    </row>
    <row r="12" spans="1:27">
      <c r="A12" t="s">
        <v>73</v>
      </c>
      <c r="E12">
        <f t="shared" ref="E12:Z12" si="2">SUM(A9:E9)</f>
        <v>1</v>
      </c>
      <c r="F12">
        <f t="shared" si="2"/>
        <v>1</v>
      </c>
      <c r="G12">
        <f t="shared" si="2"/>
        <v>1</v>
      </c>
      <c r="H12">
        <f t="shared" si="2"/>
        <v>2</v>
      </c>
      <c r="I12">
        <f t="shared" si="2"/>
        <v>1</v>
      </c>
      <c r="J12">
        <f t="shared" si="2"/>
        <v>1</v>
      </c>
      <c r="K12">
        <f t="shared" si="2"/>
        <v>2</v>
      </c>
      <c r="L12">
        <f t="shared" si="2"/>
        <v>3</v>
      </c>
      <c r="M12">
        <f t="shared" si="2"/>
        <v>2</v>
      </c>
      <c r="N12">
        <f t="shared" si="2"/>
        <v>2</v>
      </c>
      <c r="O12">
        <f t="shared" si="2"/>
        <v>3</v>
      </c>
      <c r="P12">
        <f t="shared" si="2"/>
        <v>2</v>
      </c>
      <c r="Q12">
        <f t="shared" si="2"/>
        <v>2</v>
      </c>
      <c r="R12">
        <f t="shared" si="2"/>
        <v>2</v>
      </c>
      <c r="S12">
        <f t="shared" si="2"/>
        <v>2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2</v>
      </c>
      <c r="X12">
        <f t="shared" si="2"/>
        <v>3</v>
      </c>
      <c r="Y12">
        <f t="shared" si="2"/>
        <v>3</v>
      </c>
      <c r="Z12">
        <f t="shared" si="2"/>
        <v>3</v>
      </c>
      <c r="AA12">
        <f>SUM(W9:AA9)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4"/>
  <sheetViews>
    <sheetView workbookViewId="0">
      <selection activeCell="AB21" sqref="AB21"/>
    </sheetView>
  </sheetViews>
  <sheetFormatPr baseColWidth="10" defaultRowHeight="15"/>
  <cols>
    <col min="2" max="2" width="15.7109375" bestFit="1" customWidth="1"/>
    <col min="3" max="3" width="3" style="13" bestFit="1" customWidth="1"/>
    <col min="4" max="6" width="0" hidden="1" customWidth="1"/>
  </cols>
  <sheetData>
    <row r="5" spans="2:9">
      <c r="B5" s="15">
        <v>42568.253472222219</v>
      </c>
      <c r="C5" s="13" t="s">
        <v>77</v>
      </c>
      <c r="D5" s="14">
        <v>4436.4399999999996</v>
      </c>
      <c r="E5" s="14">
        <v>13309.63</v>
      </c>
      <c r="F5" s="14">
        <v>3.00006987584639</v>
      </c>
      <c r="G5" t="s">
        <v>74</v>
      </c>
      <c r="H5" t="s">
        <v>75</v>
      </c>
      <c r="I5" t="s">
        <v>76</v>
      </c>
    </row>
    <row r="6" spans="2:9">
      <c r="B6" s="15">
        <v>42568.263888888891</v>
      </c>
      <c r="C6" s="13">
        <v>2</v>
      </c>
      <c r="D6" s="14">
        <v>4436.91</v>
      </c>
      <c r="E6" s="14">
        <v>13310.44</v>
      </c>
      <c r="F6" s="14">
        <v>2.99993463919709</v>
      </c>
      <c r="G6">
        <f>D6/D$5*100</f>
        <v>100.01059407993797</v>
      </c>
      <c r="H6" s="14">
        <f t="shared" ref="H6:I21" si="0">E6/E$5*100</f>
        <v>100.00608581906485</v>
      </c>
      <c r="I6" s="14">
        <f t="shared" si="0"/>
        <v>99.995492216685051</v>
      </c>
    </row>
    <row r="7" spans="2:9">
      <c r="B7" s="15">
        <v>42568.274305555555</v>
      </c>
      <c r="C7" s="13">
        <v>3</v>
      </c>
      <c r="D7" s="14">
        <v>4436.6899999999996</v>
      </c>
      <c r="E7" s="14">
        <v>13311.47</v>
      </c>
      <c r="F7" s="14">
        <v>3.00031555055683</v>
      </c>
      <c r="G7" s="14">
        <f t="shared" ref="G7:G43" si="1">D7/D$5*100</f>
        <v>100.00563514890317</v>
      </c>
      <c r="H7" s="14">
        <f t="shared" si="0"/>
        <v>100.01382457664111</v>
      </c>
      <c r="I7" s="14">
        <f t="shared" si="0"/>
        <v>100.00818896627767</v>
      </c>
    </row>
    <row r="8" spans="2:9">
      <c r="B8" s="15">
        <v>42568.284722222219</v>
      </c>
      <c r="C8" s="13">
        <v>4</v>
      </c>
      <c r="D8" s="14">
        <v>4436.01</v>
      </c>
      <c r="E8" s="14">
        <v>13310.39</v>
      </c>
      <c r="F8" s="14">
        <v>3.0005320096212502</v>
      </c>
      <c r="G8" s="14">
        <f t="shared" si="1"/>
        <v>99.990307543886559</v>
      </c>
      <c r="H8" s="14">
        <f t="shared" si="0"/>
        <v>100.00571015122132</v>
      </c>
      <c r="I8" s="14">
        <f t="shared" si="0"/>
        <v>100.01540410037049</v>
      </c>
    </row>
    <row r="9" spans="2:9">
      <c r="B9" s="15">
        <v>42568.295138888891</v>
      </c>
      <c r="C9" s="13">
        <v>5</v>
      </c>
      <c r="D9" s="14">
        <v>4430.67</v>
      </c>
      <c r="E9" s="14">
        <v>13298.11</v>
      </c>
      <c r="F9" s="14">
        <v>3.0013767669449498</v>
      </c>
      <c r="G9" s="14">
        <f t="shared" si="1"/>
        <v>99.86994076331473</v>
      </c>
      <c r="H9" s="14">
        <f t="shared" si="0"/>
        <v>99.913446128855583</v>
      </c>
      <c r="I9" s="14">
        <f t="shared" si="0"/>
        <v>100.04356202197428</v>
      </c>
    </row>
    <row r="10" spans="2:9">
      <c r="B10" s="15">
        <v>42568.306250000001</v>
      </c>
      <c r="C10" s="13">
        <v>6</v>
      </c>
      <c r="D10" s="14">
        <v>4436.95</v>
      </c>
      <c r="E10" s="14">
        <v>13312.49</v>
      </c>
      <c r="F10" s="14">
        <v>3.0003696232772499</v>
      </c>
      <c r="G10" s="14">
        <f t="shared" si="1"/>
        <v>100.01149570376249</v>
      </c>
      <c r="H10" s="14">
        <f t="shared" si="0"/>
        <v>100.02148820064872</v>
      </c>
      <c r="I10" s="14">
        <f t="shared" si="0"/>
        <v>100.00999134831071</v>
      </c>
    </row>
    <row r="11" spans="2:9">
      <c r="B11" s="15">
        <v>42568.316666666666</v>
      </c>
      <c r="C11" s="13">
        <v>7</v>
      </c>
      <c r="D11" s="14">
        <v>4436.72</v>
      </c>
      <c r="E11" s="14">
        <v>13312.28</v>
      </c>
      <c r="F11" s="14">
        <v>3.0004778304693498</v>
      </c>
      <c r="G11" s="14">
        <f t="shared" si="1"/>
        <v>100.00631136677156</v>
      </c>
      <c r="H11" s="14">
        <f t="shared" si="0"/>
        <v>100.01991039570596</v>
      </c>
      <c r="I11" s="14">
        <f t="shared" si="0"/>
        <v>100.0135981707041</v>
      </c>
    </row>
    <row r="12" spans="2:9">
      <c r="B12" s="15">
        <v>42568.32708333333</v>
      </c>
      <c r="C12" s="13">
        <v>8</v>
      </c>
      <c r="D12" s="14">
        <v>4436.76</v>
      </c>
      <c r="E12" s="14">
        <v>13312.41</v>
      </c>
      <c r="F12" s="14">
        <v>3.0004800800584199</v>
      </c>
      <c r="G12" s="14">
        <f t="shared" si="1"/>
        <v>100.00721299059607</v>
      </c>
      <c r="H12" s="14">
        <f t="shared" si="0"/>
        <v>100.02088713209909</v>
      </c>
      <c r="I12" s="14">
        <f t="shared" si="0"/>
        <v>100.01367315525991</v>
      </c>
    </row>
    <row r="13" spans="2:9">
      <c r="B13" s="15">
        <v>42568.338194444441</v>
      </c>
      <c r="C13" s="13">
        <v>9</v>
      </c>
      <c r="D13" s="14">
        <v>4440.22</v>
      </c>
      <c r="E13" s="14">
        <v>13315.67</v>
      </c>
      <c r="F13" s="14">
        <v>2.9988761818108101</v>
      </c>
      <c r="G13" s="14">
        <f t="shared" si="1"/>
        <v>100.08520345141601</v>
      </c>
      <c r="H13" s="14">
        <f t="shared" si="0"/>
        <v>100.04538067549586</v>
      </c>
      <c r="I13" s="14">
        <f t="shared" si="0"/>
        <v>99.960211125574432</v>
      </c>
    </row>
    <row r="14" spans="2:9">
      <c r="B14" s="15">
        <v>42568.348611111112</v>
      </c>
      <c r="C14" s="13">
        <v>10</v>
      </c>
      <c r="D14" s="14">
        <v>4453.88</v>
      </c>
      <c r="E14" s="14">
        <v>13329.33</v>
      </c>
      <c r="F14" s="14">
        <v>2.9927456509829602</v>
      </c>
      <c r="G14" s="14">
        <f t="shared" si="1"/>
        <v>100.39310798748546</v>
      </c>
      <c r="H14" s="14">
        <f t="shared" si="0"/>
        <v>100.14801313034248</v>
      </c>
      <c r="I14" s="14">
        <f t="shared" si="0"/>
        <v>99.755864857602234</v>
      </c>
    </row>
    <row r="15" spans="2:9">
      <c r="B15" s="15">
        <v>42568.359027777777</v>
      </c>
      <c r="C15" s="13">
        <v>11</v>
      </c>
      <c r="D15" s="14">
        <v>4460.04</v>
      </c>
      <c r="E15" s="14">
        <v>13335.3</v>
      </c>
      <c r="F15" s="14">
        <v>2.9899507627734199</v>
      </c>
      <c r="G15" s="14">
        <f t="shared" si="1"/>
        <v>100.53195805645969</v>
      </c>
      <c r="H15" s="14">
        <f t="shared" si="0"/>
        <v>100.19286787085741</v>
      </c>
      <c r="I15" s="14">
        <f t="shared" si="0"/>
        <v>99.662704087180131</v>
      </c>
    </row>
    <row r="16" spans="2:9">
      <c r="B16" s="15">
        <v>42568.369444444441</v>
      </c>
      <c r="C16" s="13">
        <v>12</v>
      </c>
      <c r="D16" s="14">
        <v>4455.7</v>
      </c>
      <c r="E16" s="14">
        <v>13331.34</v>
      </c>
      <c r="F16" s="14">
        <v>2.99197432502188</v>
      </c>
      <c r="G16" s="14">
        <f t="shared" si="1"/>
        <v>100.43413187150058</v>
      </c>
      <c r="H16" s="14">
        <f t="shared" si="0"/>
        <v>100.16311497765153</v>
      </c>
      <c r="I16" s="14">
        <f t="shared" si="0"/>
        <v>99.73015459107512</v>
      </c>
    </row>
    <row r="17" spans="2:9">
      <c r="B17" s="15">
        <v>42568.380555555559</v>
      </c>
      <c r="C17" s="13">
        <v>13</v>
      </c>
      <c r="D17" s="14">
        <v>4461.6000000000004</v>
      </c>
      <c r="E17" s="14">
        <v>13336.58</v>
      </c>
      <c r="F17" s="14">
        <v>2.9891922180383701</v>
      </c>
      <c r="G17" s="14">
        <f t="shared" si="1"/>
        <v>100.56712138561552</v>
      </c>
      <c r="H17" s="14">
        <f t="shared" si="0"/>
        <v>100.20248496765124</v>
      </c>
      <c r="I17" s="14">
        <f t="shared" si="0"/>
        <v>99.637419851597585</v>
      </c>
    </row>
    <row r="18" spans="2:9">
      <c r="B18" s="15">
        <v>42568.390972222223</v>
      </c>
      <c r="C18" s="13">
        <v>14</v>
      </c>
      <c r="D18" s="14">
        <v>4457.04</v>
      </c>
      <c r="E18" s="14">
        <v>13332.41</v>
      </c>
      <c r="F18" s="14">
        <v>2.9913148636763398</v>
      </c>
      <c r="G18" s="14">
        <f t="shared" si="1"/>
        <v>100.46433626962158</v>
      </c>
      <c r="H18" s="14">
        <f t="shared" si="0"/>
        <v>100.17115426950261</v>
      </c>
      <c r="I18" s="14">
        <f t="shared" si="0"/>
        <v>99.708173058216516</v>
      </c>
    </row>
    <row r="19" spans="2:9">
      <c r="B19" s="15">
        <v>42568.401388888888</v>
      </c>
      <c r="C19" s="13">
        <v>15</v>
      </c>
      <c r="D19" s="14">
        <v>4457.59</v>
      </c>
      <c r="E19" s="14">
        <v>13332.82</v>
      </c>
      <c r="F19" s="14">
        <v>2.9910377580710601</v>
      </c>
      <c r="G19" s="14">
        <f t="shared" si="1"/>
        <v>100.47673359720859</v>
      </c>
      <c r="H19" s="14">
        <f t="shared" si="0"/>
        <v>100.17423474581939</v>
      </c>
      <c r="I19" s="14">
        <f t="shared" si="0"/>
        <v>99.69893641984649</v>
      </c>
    </row>
    <row r="20" spans="2:9">
      <c r="B20" s="15">
        <v>42568.412499999999</v>
      </c>
      <c r="C20" s="13">
        <v>16</v>
      </c>
      <c r="D20" s="14">
        <v>4455.97</v>
      </c>
      <c r="E20" s="14">
        <v>13331.19</v>
      </c>
      <c r="F20" s="14">
        <v>2.99175937001371</v>
      </c>
      <c r="G20" s="14">
        <f t="shared" si="1"/>
        <v>100.44021783231602</v>
      </c>
      <c r="H20" s="14">
        <f t="shared" si="0"/>
        <v>100.16198797412102</v>
      </c>
      <c r="I20" s="14">
        <f t="shared" si="0"/>
        <v>99.722989591022923</v>
      </c>
    </row>
    <row r="21" spans="2:9">
      <c r="B21" s="15">
        <v>42568.42291666667</v>
      </c>
      <c r="C21" s="13">
        <v>17</v>
      </c>
      <c r="D21" s="14">
        <v>4457.5</v>
      </c>
      <c r="E21" s="14">
        <v>13332.95</v>
      </c>
      <c r="F21" s="14">
        <v>2.9911273135165399</v>
      </c>
      <c r="G21" s="14">
        <f t="shared" si="1"/>
        <v>100.47470494360344</v>
      </c>
      <c r="H21" s="14">
        <f t="shared" si="0"/>
        <v>100.17521148221252</v>
      </c>
      <c r="I21" s="14">
        <f t="shared" si="0"/>
        <v>99.70192153183342</v>
      </c>
    </row>
    <row r="22" spans="2:9">
      <c r="B22" s="15">
        <v>42568.433333333334</v>
      </c>
      <c r="C22" s="13">
        <v>18</v>
      </c>
      <c r="D22" s="14">
        <v>4458.18</v>
      </c>
      <c r="E22" s="14">
        <v>13333.54</v>
      </c>
      <c r="F22" s="14">
        <v>2.9908034220242299</v>
      </c>
      <c r="G22" s="14">
        <f t="shared" si="1"/>
        <v>100.49003254862008</v>
      </c>
      <c r="H22" s="14">
        <f t="shared" ref="H22:H43" si="2">E22/E$5*100</f>
        <v>100.17964436276591</v>
      </c>
      <c r="I22" s="14">
        <f t="shared" ref="I22:I43" si="3">F22/F$5*100</f>
        <v>99.691125400219363</v>
      </c>
    </row>
    <row r="23" spans="2:9">
      <c r="B23" s="15">
        <v>42568.444444444445</v>
      </c>
      <c r="C23" s="13">
        <v>19</v>
      </c>
      <c r="D23" s="14">
        <v>4462</v>
      </c>
      <c r="E23" s="14">
        <v>13337.44</v>
      </c>
      <c r="F23" s="14">
        <v>2.9891169878978001</v>
      </c>
      <c r="G23" s="14">
        <f t="shared" si="1"/>
        <v>100.57613762386057</v>
      </c>
      <c r="H23" s="14">
        <f t="shared" si="2"/>
        <v>100.20894645455959</v>
      </c>
      <c r="I23" s="14">
        <f t="shared" si="3"/>
        <v>99.634912238652447</v>
      </c>
    </row>
    <row r="24" spans="2:9">
      <c r="B24" s="15">
        <v>42568.465277777781</v>
      </c>
      <c r="C24" s="13">
        <v>20</v>
      </c>
      <c r="D24" s="14">
        <v>4464.79</v>
      </c>
      <c r="E24" s="14">
        <v>13339.7</v>
      </c>
      <c r="F24" s="14">
        <v>2.9877553031609501</v>
      </c>
      <c r="G24" s="14">
        <f t="shared" si="1"/>
        <v>100.63902588562001</v>
      </c>
      <c r="H24" s="14">
        <f t="shared" si="2"/>
        <v>100.2259266410862</v>
      </c>
      <c r="I24" s="14">
        <f t="shared" si="3"/>
        <v>99.589523804609186</v>
      </c>
    </row>
    <row r="25" spans="2:9">
      <c r="B25" s="15">
        <v>42568.476388888892</v>
      </c>
      <c r="C25" s="13">
        <v>21</v>
      </c>
      <c r="D25" s="14">
        <v>4451.6899999999996</v>
      </c>
      <c r="E25" s="14">
        <v>13322.27</v>
      </c>
      <c r="F25" s="14">
        <v>2.9926320116629799</v>
      </c>
      <c r="G25" s="14">
        <f t="shared" si="1"/>
        <v>100.34374408309365</v>
      </c>
      <c r="H25" s="14">
        <f t="shared" si="2"/>
        <v>100.09496883083904</v>
      </c>
      <c r="I25" s="14">
        <f t="shared" si="3"/>
        <v>99.75207696849688</v>
      </c>
    </row>
    <row r="26" spans="2:9">
      <c r="B26" s="15">
        <v>42568.486805555556</v>
      </c>
      <c r="C26" s="13">
        <v>22</v>
      </c>
      <c r="D26" s="14">
        <v>4456.95</v>
      </c>
      <c r="E26" s="14">
        <v>13334.39</v>
      </c>
      <c r="F26" s="14">
        <v>2.9918195178317002</v>
      </c>
      <c r="G26" s="14">
        <f t="shared" si="1"/>
        <v>100.46230761601645</v>
      </c>
      <c r="H26" s="14">
        <f t="shared" si="2"/>
        <v>100.18603071610556</v>
      </c>
      <c r="I26" s="14">
        <f t="shared" si="3"/>
        <v>99.7249944715917</v>
      </c>
    </row>
    <row r="27" spans="2:9">
      <c r="B27" s="15">
        <v>42568.49722222222</v>
      </c>
      <c r="C27" s="13">
        <v>23</v>
      </c>
      <c r="D27" s="14">
        <v>4454.1899999999996</v>
      </c>
      <c r="E27" s="14">
        <v>13328.27</v>
      </c>
      <c r="F27" s="14">
        <v>2.9922993855223901</v>
      </c>
      <c r="G27" s="14">
        <f t="shared" si="1"/>
        <v>100.40009557212539</v>
      </c>
      <c r="H27" s="14">
        <f t="shared" si="2"/>
        <v>100.14004897206009</v>
      </c>
      <c r="I27" s="14">
        <f t="shared" si="3"/>
        <v>99.740989688721584</v>
      </c>
    </row>
    <row r="28" spans="2:9">
      <c r="B28" s="15">
        <v>42568.509722222225</v>
      </c>
      <c r="C28" s="13">
        <v>24</v>
      </c>
      <c r="D28" s="14">
        <v>4455.7299999999996</v>
      </c>
      <c r="E28" s="14">
        <v>13331.17</v>
      </c>
      <c r="F28" s="14">
        <v>2.9919160272278602</v>
      </c>
      <c r="G28" s="14">
        <f t="shared" si="1"/>
        <v>100.43480808936896</v>
      </c>
      <c r="H28" s="14">
        <f t="shared" si="2"/>
        <v>100.16183770698359</v>
      </c>
      <c r="I28" s="14">
        <f t="shared" si="3"/>
        <v>99.728211376535711</v>
      </c>
    </row>
    <row r="29" spans="2:9">
      <c r="B29" s="15">
        <v>42568.511805555558</v>
      </c>
      <c r="C29" s="13">
        <v>25</v>
      </c>
      <c r="D29" s="14">
        <v>4455.6000000000004</v>
      </c>
      <c r="E29" s="14">
        <v>13330.66</v>
      </c>
      <c r="F29" s="14">
        <v>2.9918888589639998</v>
      </c>
      <c r="G29" s="14">
        <f t="shared" si="1"/>
        <v>100.43187781193932</v>
      </c>
      <c r="H29" s="14">
        <f t="shared" si="2"/>
        <v>100.15800589497981</v>
      </c>
      <c r="I29" s="14">
        <f t="shared" si="3"/>
        <v>99.727305788833263</v>
      </c>
    </row>
    <row r="30" spans="2:9">
      <c r="B30" s="15">
        <v>42568.540277777778</v>
      </c>
      <c r="C30" s="13">
        <v>26</v>
      </c>
      <c r="D30" s="14">
        <v>4457.24</v>
      </c>
      <c r="E30" s="14">
        <v>13333.4</v>
      </c>
      <c r="F30" s="14">
        <v>2.99140275147849</v>
      </c>
      <c r="G30" s="14">
        <f t="shared" si="1"/>
        <v>100.46884438874413</v>
      </c>
      <c r="H30" s="14">
        <f t="shared" si="2"/>
        <v>100.17859249280407</v>
      </c>
      <c r="I30" s="14">
        <f t="shared" si="3"/>
        <v>99.711102583387174</v>
      </c>
    </row>
    <row r="31" spans="2:9">
      <c r="B31" s="15">
        <v>42568.550694444442</v>
      </c>
      <c r="C31" s="13">
        <v>27</v>
      </c>
      <c r="D31" s="14">
        <v>4459.66</v>
      </c>
      <c r="E31" s="14">
        <v>13335.29</v>
      </c>
      <c r="F31" s="14">
        <v>2.9902032890399699</v>
      </c>
      <c r="G31" s="14">
        <f t="shared" si="1"/>
        <v>100.52339263012686</v>
      </c>
      <c r="H31" s="14">
        <f t="shared" si="2"/>
        <v>100.19279273728874</v>
      </c>
      <c r="I31" s="14">
        <f t="shared" si="3"/>
        <v>99.671121433342066</v>
      </c>
    </row>
    <row r="32" spans="2:9">
      <c r="B32" s="15">
        <v>42568.561805555553</v>
      </c>
      <c r="C32" s="13">
        <v>28</v>
      </c>
      <c r="D32" s="14">
        <v>4457.99</v>
      </c>
      <c r="E32" s="14">
        <v>13333.71</v>
      </c>
      <c r="F32" s="14">
        <v>2.99096902415662</v>
      </c>
      <c r="G32" s="14">
        <f t="shared" si="1"/>
        <v>100.48574983545366</v>
      </c>
      <c r="H32" s="14">
        <f t="shared" si="2"/>
        <v>100.18092163343384</v>
      </c>
      <c r="I32" s="14">
        <f t="shared" si="3"/>
        <v>99.696645342728814</v>
      </c>
    </row>
    <row r="33" spans="2:9">
      <c r="B33" s="15">
        <v>42568.572222222225</v>
      </c>
      <c r="C33" s="13">
        <v>29</v>
      </c>
      <c r="D33" s="14">
        <v>4458.88</v>
      </c>
      <c r="E33" s="14">
        <v>13334.7</v>
      </c>
      <c r="F33" s="14">
        <v>2.9905940505238902</v>
      </c>
      <c r="G33" s="14">
        <f t="shared" si="1"/>
        <v>100.50581096554896</v>
      </c>
      <c r="H33" s="14">
        <f t="shared" si="2"/>
        <v>100.18835985673533</v>
      </c>
      <c r="I33" s="14">
        <f t="shared" si="3"/>
        <v>99.684146512759924</v>
      </c>
    </row>
    <row r="34" spans="2:9">
      <c r="B34" s="15">
        <v>42568.582638888889</v>
      </c>
      <c r="C34" s="13">
        <v>30</v>
      </c>
      <c r="D34" s="14">
        <v>4459.3599999999997</v>
      </c>
      <c r="E34" s="14">
        <v>13336.8</v>
      </c>
      <c r="F34" s="14">
        <v>2.99074306626959</v>
      </c>
      <c r="G34" s="14">
        <f t="shared" si="1"/>
        <v>100.51663045144306</v>
      </c>
      <c r="H34" s="14">
        <f t="shared" si="2"/>
        <v>100.20413790616267</v>
      </c>
      <c r="I34" s="14">
        <f t="shared" si="3"/>
        <v>99.689113588590374</v>
      </c>
    </row>
    <row r="35" spans="2:9">
      <c r="B35" s="15">
        <v>42568.593055555553</v>
      </c>
      <c r="C35" s="13">
        <v>31</v>
      </c>
      <c r="D35" s="14">
        <v>4462.25</v>
      </c>
      <c r="E35" s="14">
        <v>13341.39</v>
      </c>
      <c r="F35" s="14">
        <v>2.9898347246344299</v>
      </c>
      <c r="G35" s="14">
        <f t="shared" si="1"/>
        <v>100.58177277276377</v>
      </c>
      <c r="H35" s="14">
        <f t="shared" si="2"/>
        <v>100.23862421419678</v>
      </c>
      <c r="I35" s="14">
        <f t="shared" si="3"/>
        <v>99.658836239303511</v>
      </c>
    </row>
    <row r="36" spans="2:9">
      <c r="B36" s="15">
        <v>42568.604166666664</v>
      </c>
      <c r="C36" s="13">
        <v>32</v>
      </c>
      <c r="D36" s="14">
        <v>4467.09</v>
      </c>
      <c r="E36" s="14">
        <v>13346.58</v>
      </c>
      <c r="F36" s="14">
        <v>2.9877571304809099</v>
      </c>
      <c r="G36" s="14">
        <f t="shared" si="1"/>
        <v>100.69086925552921</v>
      </c>
      <c r="H36" s="14">
        <f t="shared" si="2"/>
        <v>100.277618536353</v>
      </c>
      <c r="I36" s="14">
        <f t="shared" si="3"/>
        <v>99.589584713855828</v>
      </c>
    </row>
    <row r="37" spans="2:9">
      <c r="B37" s="15">
        <v>42568.614583333336</v>
      </c>
      <c r="C37" s="13">
        <v>33</v>
      </c>
      <c r="D37" s="14">
        <v>4468.59</v>
      </c>
      <c r="E37" s="14">
        <v>13347.9</v>
      </c>
      <c r="F37" s="14">
        <v>2.9870496062516301</v>
      </c>
      <c r="G37" s="14">
        <f t="shared" si="1"/>
        <v>100.72468014894827</v>
      </c>
      <c r="H37" s="14">
        <f t="shared" si="2"/>
        <v>100.28753616742164</v>
      </c>
      <c r="I37" s="14">
        <f t="shared" si="3"/>
        <v>99.566001122187643</v>
      </c>
    </row>
    <row r="38" spans="2:9">
      <c r="B38" s="15">
        <v>42568.625694444447</v>
      </c>
      <c r="C38" s="13">
        <v>34</v>
      </c>
      <c r="D38" s="14">
        <v>4471.84</v>
      </c>
      <c r="E38" s="14">
        <v>13350.8</v>
      </c>
      <c r="F38" s="14">
        <v>2.9855272102758499</v>
      </c>
      <c r="G38" s="14">
        <f t="shared" si="1"/>
        <v>100.79793708468954</v>
      </c>
      <c r="H38" s="14">
        <f t="shared" si="2"/>
        <v>100.30932490234514</v>
      </c>
      <c r="I38" s="14">
        <f t="shared" si="3"/>
        <v>99.515255771619749</v>
      </c>
    </row>
    <row r="39" spans="2:9">
      <c r="B39" s="15">
        <v>42568.636111111111</v>
      </c>
      <c r="C39" s="13">
        <v>35</v>
      </c>
      <c r="D39" s="14">
        <v>4472.7</v>
      </c>
      <c r="E39" s="14">
        <v>13351.78</v>
      </c>
      <c r="F39" s="14">
        <v>2.9851722673105701</v>
      </c>
      <c r="G39" s="14">
        <f t="shared" si="1"/>
        <v>100.81732199691645</v>
      </c>
      <c r="H39" s="14">
        <f t="shared" si="2"/>
        <v>100.31668799207793</v>
      </c>
      <c r="I39" s="14">
        <f t="shared" si="3"/>
        <v>99.503424615014453</v>
      </c>
    </row>
    <row r="40" spans="2:9">
      <c r="B40" s="15">
        <v>42568.646527777775</v>
      </c>
      <c r="C40" s="13">
        <v>36</v>
      </c>
      <c r="D40" s="14">
        <v>4466.67</v>
      </c>
      <c r="E40" s="14">
        <v>13343.36</v>
      </c>
      <c r="F40" s="14">
        <v>2.9873171736439001</v>
      </c>
      <c r="G40" s="14">
        <f t="shared" si="1"/>
        <v>100.6814022053719</v>
      </c>
      <c r="H40" s="14">
        <f t="shared" si="2"/>
        <v>100.25342552723104</v>
      </c>
      <c r="I40" s="14">
        <f t="shared" si="3"/>
        <v>99.574919827529285</v>
      </c>
    </row>
    <row r="41" spans="2:9">
      <c r="B41" s="15">
        <v>42568.656944444447</v>
      </c>
      <c r="C41" s="13">
        <v>37</v>
      </c>
      <c r="D41" s="14">
        <v>4465.57</v>
      </c>
      <c r="E41" s="14">
        <v>13341.8</v>
      </c>
      <c r="F41" s="14">
        <v>2.9877036974003301</v>
      </c>
      <c r="G41" s="14">
        <f t="shared" si="1"/>
        <v>100.65660755019792</v>
      </c>
      <c r="H41" s="14">
        <f t="shared" si="2"/>
        <v>100.24170469051357</v>
      </c>
      <c r="I41" s="14">
        <f t="shared" si="3"/>
        <v>99.58780365265423</v>
      </c>
    </row>
    <row r="42" spans="2:9">
      <c r="B42" s="15">
        <v>42568.668055555558</v>
      </c>
      <c r="C42" s="13">
        <v>38</v>
      </c>
      <c r="D42" s="14">
        <v>4467.43</v>
      </c>
      <c r="E42" s="14">
        <v>13346.47</v>
      </c>
      <c r="F42" s="14">
        <v>2.9875051203936001</v>
      </c>
      <c r="G42" s="14">
        <f t="shared" si="1"/>
        <v>100.69853305803753</v>
      </c>
      <c r="H42" s="14">
        <f t="shared" si="2"/>
        <v>100.27679206709728</v>
      </c>
      <c r="I42" s="14">
        <f t="shared" si="3"/>
        <v>99.581184573267805</v>
      </c>
    </row>
    <row r="43" spans="2:9">
      <c r="B43" s="15">
        <v>42568.678472222222</v>
      </c>
      <c r="C43" s="13">
        <v>39</v>
      </c>
      <c r="D43" s="14">
        <v>4464.82</v>
      </c>
      <c r="E43" s="14">
        <v>13339.2</v>
      </c>
      <c r="F43" s="14">
        <v>2.9876232412504802</v>
      </c>
      <c r="G43" s="14">
        <f t="shared" si="1"/>
        <v>100.63970210348839</v>
      </c>
      <c r="H43" s="14">
        <f t="shared" si="2"/>
        <v>100.22216996265112</v>
      </c>
      <c r="I43" s="14">
        <f t="shared" si="3"/>
        <v>99.585121843457131</v>
      </c>
    </row>
    <row r="44" spans="2:9">
      <c r="G44">
        <f>SUM(G6:G43)</f>
        <v>3816.3362966703025</v>
      </c>
      <c r="H44" s="14">
        <f t="shared" ref="H44:I44" si="4">SUM(H6:H43)</f>
        <v>3806.1599007635818</v>
      </c>
      <c r="I44" s="14">
        <f t="shared" si="4"/>
        <v>3789.8816866508892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Pellon</dc:creator>
  <cp:lastModifiedBy>David Pellon</cp:lastModifiedBy>
  <dcterms:created xsi:type="dcterms:W3CDTF">2016-07-16T22:08:32Z</dcterms:created>
  <dcterms:modified xsi:type="dcterms:W3CDTF">2016-07-20T09:57:17Z</dcterms:modified>
</cp:coreProperties>
</file>