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2" activeTab="1"/>
  </bookViews>
  <sheets>
    <sheet name="Tabelle2" sheetId="2" r:id="rId1"/>
    <sheet name="Tabelle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N15" i="1"/>
  <c r="N14" i="1"/>
  <c r="N13" i="1"/>
  <c r="N12" i="1"/>
  <c r="N11" i="1"/>
  <c r="N10" i="1"/>
  <c r="N9" i="1"/>
  <c r="N8" i="1"/>
  <c r="N7" i="1"/>
  <c r="N6" i="1"/>
  <c r="N5" i="1"/>
  <c r="D5" i="1" l="1"/>
  <c r="D6" i="1"/>
  <c r="D7" i="1"/>
  <c r="D8" i="1"/>
  <c r="D9" i="1"/>
  <c r="D10" i="1" l="1"/>
  <c r="N17" i="1"/>
</calcChain>
</file>

<file path=xl/sharedStrings.xml><?xml version="1.0" encoding="utf-8"?>
<sst xmlns="http://schemas.openxmlformats.org/spreadsheetml/2006/main" count="51" uniqueCount="32">
  <si>
    <t>Role</t>
  </si>
  <si>
    <t>Hourly Wage</t>
  </si>
  <si>
    <t>Project Lead</t>
  </si>
  <si>
    <t>Product Manager</t>
  </si>
  <si>
    <t>Test Manager</t>
  </si>
  <si>
    <t>Technical Documentation</t>
  </si>
  <si>
    <t>Adrian Khairi</t>
  </si>
  <si>
    <t>Janin Ahlemeyer</t>
  </si>
  <si>
    <t>Mika Kuge</t>
  </si>
  <si>
    <t>Maris Koch</t>
  </si>
  <si>
    <t>Erika Zhang</t>
  </si>
  <si>
    <t xml:space="preserve">Protocoling </t>
  </si>
  <si>
    <t>Documents</t>
  </si>
  <si>
    <t>Product analysis</t>
  </si>
  <si>
    <t>Project design</t>
  </si>
  <si>
    <t>Coding</t>
  </si>
  <si>
    <t xml:space="preserve">Test </t>
  </si>
  <si>
    <t>Meetings</t>
  </si>
  <si>
    <t>Customer exchange</t>
  </si>
  <si>
    <t>Leading project</t>
  </si>
  <si>
    <t>Presentation</t>
  </si>
  <si>
    <t>Research</t>
  </si>
  <si>
    <t>GitHub</t>
  </si>
  <si>
    <t>Variable Costs Via Work Packages</t>
  </si>
  <si>
    <t>Work Packages</t>
  </si>
  <si>
    <t>Costs</t>
  </si>
  <si>
    <t>Detailed Estimation of Expenditure Time via Work Packages</t>
  </si>
  <si>
    <t>Costs of 150 Hours</t>
  </si>
  <si>
    <t>Team Member</t>
  </si>
  <si>
    <t>System Architect &amp; Software Developer</t>
  </si>
  <si>
    <t>Variable Costs via Hourly Wages of each Role</t>
  </si>
  <si>
    <t>Estimtated Variable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</si>
</sst>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6" fontId="0" fillId="0" borderId="0" xfId="0" applyNumberFormat="1"/>
    <xf numFmtId="6" fontId="0" fillId="3" borderId="2" xfId="0" applyNumberFormat="1" applyFont="1" applyFill="1" applyBorder="1"/>
    <xf numFmtId="6" fontId="2" fillId="0" borderId="0" xfId="0" applyNumberFormat="1" applyFont="1"/>
    <xf numFmtId="0" fontId="2" fillId="0" borderId="0" xfId="0" applyFont="1"/>
    <xf numFmtId="0" fontId="2" fillId="3" borderId="1" xfId="0" applyFont="1" applyFill="1" applyBorder="1"/>
    <xf numFmtId="0" fontId="3" fillId="0" borderId="0" xfId="0" applyFont="1"/>
    <xf numFmtId="6" fontId="2" fillId="3" borderId="2" xfId="0" applyNumberFormat="1" applyFont="1" applyFill="1" applyBorder="1"/>
  </cellXfs>
  <cellStyles count="1">
    <cellStyle name="Standard" xfId="0" builtinId="0"/>
  </cellStyles>
  <dxfs count="2">
    <dxf>
      <numFmt numFmtId="10" formatCode="#,##0\ &quot;€&quot;;[Red]\-#,##0\ &quot;€&quot;"/>
    </dxf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Hourly Wage based on Role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Project Lead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Tabelle1!$C$5:$D$5</c:f>
              <c:numCache>
                <c:formatCode>"€"#,##0_);[Red]\("€"#,##0\)</c:formatCode>
                <c:ptCount val="2"/>
                <c:pt idx="0">
                  <c:v>110</c:v>
                </c:pt>
                <c:pt idx="1">
                  <c:v>16500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F-40F1-AE5B-E1A71CD24524}"/>
            </c:ext>
          </c:extLst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Product Manager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Tabelle1!$C$6:$D$6</c:f>
              <c:numCache>
                <c:formatCode>"€"#,##0_);[Red]\("€"#,##0\)</c:formatCode>
                <c:ptCount val="2"/>
                <c:pt idx="0">
                  <c:v>105</c:v>
                </c:pt>
                <c:pt idx="1">
                  <c:v>15750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F-40F1-AE5B-E1A71CD24524}"/>
            </c:ext>
          </c:extLst>
        </c:ser>
        <c:ser>
          <c:idx val="2"/>
          <c:order val="2"/>
          <c:tx>
            <c:strRef>
              <c:f>Tabelle1!$A$7</c:f>
              <c:strCache>
                <c:ptCount val="1"/>
                <c:pt idx="0">
                  <c:v>Test Manager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Tabelle1!$C$7:$D$7</c:f>
              <c:numCache>
                <c:formatCode>"€"#,##0_);[Red]\("€"#,##0\)</c:formatCode>
                <c:ptCount val="2"/>
                <c:pt idx="0">
                  <c:v>90</c:v>
                </c:pt>
                <c:pt idx="1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FF-40F1-AE5B-E1A71CD24524}"/>
            </c:ext>
          </c:extLst>
        </c:ser>
        <c:ser>
          <c:idx val="3"/>
          <c:order val="3"/>
          <c:tx>
            <c:strRef>
              <c:f>Tabelle1!$A$8</c:f>
              <c:strCache>
                <c:ptCount val="1"/>
                <c:pt idx="0">
                  <c:v>System Architect &amp; Software Developer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Tabelle1!$C$8:$D$8</c:f>
              <c:numCache>
                <c:formatCode>"€"#,##0_);[Red]\("€"#,##0\)</c:formatCode>
                <c:ptCount val="2"/>
                <c:pt idx="0">
                  <c:v>100</c:v>
                </c:pt>
                <c:pt idx="1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FF-40F1-AE5B-E1A71CD24524}"/>
            </c:ext>
          </c:extLst>
        </c:ser>
        <c:ser>
          <c:idx val="4"/>
          <c:order val="4"/>
          <c:tx>
            <c:strRef>
              <c:f>Tabelle1!$A$9</c:f>
              <c:strCache>
                <c:ptCount val="1"/>
                <c:pt idx="0">
                  <c:v>Technical Documentation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Tabelle1!$C$9:$D$9</c:f>
              <c:numCache>
                <c:formatCode>"€"#,##0_);[Red]\("€"#,##0\)</c:formatCode>
                <c:ptCount val="2"/>
                <c:pt idx="0">
                  <c:v>85</c:v>
                </c:pt>
                <c:pt idx="1">
                  <c:v>12750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FF-40F1-AE5B-E1A71CD24524}"/>
            </c:ext>
          </c:extLst>
        </c:ser>
        <c:ser>
          <c:idx val="5"/>
          <c:order val="5"/>
          <c:tx>
            <c:strRef>
              <c:f>Tabelle1!#REF!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Tabelle1!$D$17</c:f>
              <c:numCache>
                <c:formatCode>General</c:formatCode>
                <c:ptCount val="1"/>
              </c:numCache>
            </c:numRef>
          </c:cat>
          <c:val>
            <c:numRef>
              <c:f>Tabelle1!#REF!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FF-40F1-AE5B-E1A71CD24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87592"/>
        <c:axId val="751990216"/>
      </c:barChart>
      <c:catAx>
        <c:axId val="751987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990216"/>
        <c:crosses val="autoZero"/>
        <c:auto val="1"/>
        <c:lblAlgn val="ctr"/>
        <c:lblOffset val="100"/>
        <c:noMultiLvlLbl val="0"/>
      </c:catAx>
      <c:valAx>
        <c:axId val="7519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198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Ilustration of Variable Costs via Work Packages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Tabelle1!$M$5</c:f>
              <c:strCache>
                <c:ptCount val="1"/>
                <c:pt idx="0">
                  <c:v>Protocoling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Tabelle1!$N$5</c:f>
              <c:numCache>
                <c:formatCode>"€"#,##0_);[Red]\("€"#,##0\)</c:formatCode>
                <c:ptCount val="1"/>
                <c:pt idx="0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F-42D5-829D-ACFAB0129B39}"/>
            </c:ext>
          </c:extLst>
        </c:ser>
        <c:ser>
          <c:idx val="1"/>
          <c:order val="1"/>
          <c:tx>
            <c:strRef>
              <c:f>Tabelle1!$M$6</c:f>
              <c:strCache>
                <c:ptCount val="1"/>
                <c:pt idx="0">
                  <c:v>Documents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Tabelle1!$N$6</c:f>
              <c:numCache>
                <c:formatCode>"€"#,##0_);[Red]\("€"#,##0\)</c:formatCode>
                <c:ptCount val="1"/>
                <c:pt idx="0">
                  <c:v>10725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F-42D5-829D-ACFAB0129B39}"/>
            </c:ext>
          </c:extLst>
        </c:ser>
        <c:ser>
          <c:idx val="2"/>
          <c:order val="2"/>
          <c:tx>
            <c:strRef>
              <c:f>Tabelle1!$M$7</c:f>
              <c:strCache>
                <c:ptCount val="1"/>
                <c:pt idx="0">
                  <c:v>Product analysis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Tabelle1!$N$7</c:f>
              <c:numCache>
                <c:formatCode>"€"#,##0_);[Red]\("€"#,##0\)</c:formatCode>
                <c:ptCount val="1"/>
                <c:pt idx="0">
                  <c:v>6350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8F-42D5-829D-ACFAB0129B39}"/>
            </c:ext>
          </c:extLst>
        </c:ser>
        <c:ser>
          <c:idx val="3"/>
          <c:order val="3"/>
          <c:tx>
            <c:strRef>
              <c:f>Tabelle1!$M$8</c:f>
              <c:strCache>
                <c:ptCount val="1"/>
                <c:pt idx="0">
                  <c:v>Project design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Tabelle1!$N$8</c:f>
              <c:numCache>
                <c:formatCode>"€"#,##0_);[Red]\("€"#,##0\)</c:formatCode>
                <c:ptCount val="1"/>
                <c:pt idx="0">
                  <c:v>5800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8F-42D5-829D-ACFAB0129B39}"/>
            </c:ext>
          </c:extLst>
        </c:ser>
        <c:ser>
          <c:idx val="4"/>
          <c:order val="4"/>
          <c:tx>
            <c:strRef>
              <c:f>Tabelle1!$M$9</c:f>
              <c:strCache>
                <c:ptCount val="1"/>
                <c:pt idx="0">
                  <c:v>Coding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Tabelle1!$N$9</c:f>
              <c:numCache>
                <c:formatCode>"€"#,##0_);[Red]\("€"#,##0\)</c:formatCode>
                <c:ptCount val="1"/>
                <c:pt idx="0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8F-42D5-829D-ACFAB0129B39}"/>
            </c:ext>
          </c:extLst>
        </c:ser>
        <c:ser>
          <c:idx val="5"/>
          <c:order val="5"/>
          <c:tx>
            <c:strRef>
              <c:f>Tabelle1!$M$10</c:f>
              <c:strCache>
                <c:ptCount val="1"/>
                <c:pt idx="0">
                  <c:v>Test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Tabelle1!$N$10</c:f>
              <c:numCache>
                <c:formatCode>"€"#,##0_);[Red]\("€"#,##0\)</c:formatCode>
                <c:ptCount val="1"/>
                <c:pt idx="0">
                  <c:v>5425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8F-42D5-829D-ACFAB0129B39}"/>
            </c:ext>
          </c:extLst>
        </c:ser>
        <c:ser>
          <c:idx val="6"/>
          <c:order val="6"/>
          <c:tx>
            <c:strRef>
              <c:f>Tabelle1!$M$11</c:f>
              <c:strCache>
                <c:ptCount val="1"/>
                <c:pt idx="0">
                  <c:v>Meetings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Tabelle1!$N$11</c:f>
              <c:numCache>
                <c:formatCode>"€"#,##0_);[Red]\("€"#,##0\)</c:formatCode>
                <c:ptCount val="1"/>
                <c:pt idx="0">
                  <c:v>9800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8F-42D5-829D-ACFAB0129B39}"/>
            </c:ext>
          </c:extLst>
        </c:ser>
        <c:ser>
          <c:idx val="7"/>
          <c:order val="7"/>
          <c:tx>
            <c:strRef>
              <c:f>Tabelle1!$M$12</c:f>
              <c:strCache>
                <c:ptCount val="1"/>
                <c:pt idx="0">
                  <c:v>Customer exchange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Tabelle1!$N$12</c:f>
              <c:numCache>
                <c:formatCode>"€"#,##0_);[Red]\("€"#,##0\)</c:formatCode>
                <c:ptCount val="1"/>
                <c:pt idx="0">
                  <c:v>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8F-42D5-829D-ACFAB0129B39}"/>
            </c:ext>
          </c:extLst>
        </c:ser>
        <c:ser>
          <c:idx val="8"/>
          <c:order val="8"/>
          <c:tx>
            <c:strRef>
              <c:f>Tabelle1!$M$13</c:f>
              <c:strCache>
                <c:ptCount val="1"/>
                <c:pt idx="0">
                  <c:v>Leading project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Tabelle1!$N$13</c:f>
              <c:numCache>
                <c:formatCode>"€"#,##0_);[Red]\("€"#,##0\)</c:formatCode>
                <c:ptCount val="1"/>
                <c:pt idx="0">
                  <c:v>3850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8F-42D5-829D-ACFAB0129B39}"/>
            </c:ext>
          </c:extLst>
        </c:ser>
        <c:ser>
          <c:idx val="9"/>
          <c:order val="9"/>
          <c:tx>
            <c:strRef>
              <c:f>Tabelle1!$M$14</c:f>
              <c:strCache>
                <c:ptCount val="1"/>
                <c:pt idx="0">
                  <c:v>Presentation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Tabelle1!$N$14</c:f>
              <c:numCache>
                <c:formatCode>"€"#,##0_);[Red]\("€"#,##0\)</c:formatCode>
                <c:ptCount val="1"/>
                <c:pt idx="0">
                  <c:v>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8F-42D5-829D-ACFAB0129B39}"/>
            </c:ext>
          </c:extLst>
        </c:ser>
        <c:ser>
          <c:idx val="10"/>
          <c:order val="10"/>
          <c:tx>
            <c:strRef>
              <c:f>Tabelle1!$M$15</c:f>
              <c:strCache>
                <c:ptCount val="1"/>
                <c:pt idx="0">
                  <c:v>Research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Tabelle1!$N$15</c:f>
              <c:numCache>
                <c:formatCode>"€"#,##0_);[Red]\("€"#,##0\)</c:formatCode>
                <c:ptCount val="1"/>
                <c:pt idx="0">
                  <c:v>4900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8F-42D5-829D-ACFAB0129B39}"/>
            </c:ext>
          </c:extLst>
        </c:ser>
        <c:ser>
          <c:idx val="11"/>
          <c:order val="11"/>
          <c:tx>
            <c:strRef>
              <c:f>Tabelle1!$M$16</c:f>
              <c:strCache>
                <c:ptCount val="1"/>
                <c:pt idx="0">
                  <c:v>GitHub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Tabelle1!$O$21</c:f>
              <c:numCache>
                <c:formatCode>General</c:formatCode>
                <c:ptCount val="1"/>
              </c:numCache>
            </c:numRef>
          </c:cat>
          <c:val>
            <c:numRef>
              <c:f>Tabelle1!$N$16</c:f>
              <c:numCache>
                <c:formatCode>"€"#,##0_);[Red]\("€"#,##0\)</c:formatCode>
                <c:ptCount val="1"/>
                <c:pt idx="0">
                  <c:v>7625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8F-42D5-829D-ACFAB0129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9741528"/>
        <c:axId val="609740544"/>
      </c:barChart>
      <c:catAx>
        <c:axId val="609741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740544"/>
        <c:crosses val="autoZero"/>
        <c:auto val="1"/>
        <c:lblAlgn val="ctr"/>
        <c:lblOffset val="100"/>
        <c:noMultiLvlLbl val="0"/>
      </c:catAx>
      <c:valAx>
        <c:axId val="6097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#,##0_);[Red]\(&quot;€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974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19050</xdr:rowOff>
    </xdr:from>
    <xdr:to>
      <xdr:col>4</xdr:col>
      <xdr:colOff>19049</xdr:colOff>
      <xdr:row>39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695324</xdr:colOff>
      <xdr:row>18</xdr:row>
      <xdr:rowOff>180974</xdr:rowOff>
    </xdr:from>
    <xdr:to>
      <xdr:col>12</xdr:col>
      <xdr:colOff>152399</xdr:colOff>
      <xdr:row>38</xdr:row>
      <xdr:rowOff>180975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4:D10" totalsRowShown="0">
  <autoFilter ref="A4:D10"/>
  <tableColumns count="4">
    <tableColumn id="1" name="Role"/>
    <tableColumn id="2" name="Team Member"/>
    <tableColumn id="3" name="Hourly Wage" dataDxfId="1"/>
    <tableColumn id="4" name="Costs of 150 Hour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F4:K16" totalsRowShown="0">
  <autoFilter ref="F4:K16"/>
  <tableColumns count="6">
    <tableColumn id="1" name="Work Packages"/>
    <tableColumn id="2" name="Adrian Khairi"/>
    <tableColumn id="4" name="Janin Ahlemeyer"/>
    <tableColumn id="5" name="Mika Kuge"/>
    <tableColumn id="6" name="Maris Koch"/>
    <tableColumn id="7" name="Erika Zha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.4" x14ac:dyDescent="0.3"/>
  <sheetData/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7"/>
  <sheetViews>
    <sheetView tabSelected="1" topLeftCell="A3" zoomScale="93" workbookViewId="0">
      <selection activeCell="K18" sqref="K18"/>
    </sheetView>
  </sheetViews>
  <sheetFormatPr baseColWidth="10" defaultRowHeight="14.4" x14ac:dyDescent="0.3"/>
  <cols>
    <col min="1" max="1" width="35.88671875" customWidth="1"/>
    <col min="2" max="2" width="15.88671875" customWidth="1"/>
    <col min="3" max="3" width="27" customWidth="1"/>
    <col min="4" max="4" width="18" customWidth="1"/>
    <col min="5" max="5" width="18.5546875" customWidth="1"/>
    <col min="6" max="6" width="12.88671875" customWidth="1"/>
    <col min="7" max="7" width="13.109375" customWidth="1"/>
    <col min="13" max="13" width="31.88671875" customWidth="1"/>
    <col min="14" max="14" width="17" customWidth="1"/>
  </cols>
  <sheetData>
    <row r="2" spans="1:14" ht="21" x14ac:dyDescent="0.4">
      <c r="A2" s="10" t="s">
        <v>30</v>
      </c>
      <c r="F2" s="10" t="s">
        <v>26</v>
      </c>
      <c r="M2" s="10" t="s">
        <v>23</v>
      </c>
    </row>
    <row r="4" spans="1:14" x14ac:dyDescent="0.3">
      <c r="A4" t="s">
        <v>0</v>
      </c>
      <c r="B4" t="s">
        <v>28</v>
      </c>
      <c r="C4" t="s">
        <v>1</v>
      </c>
      <c r="D4" t="s">
        <v>27</v>
      </c>
      <c r="F4" t="s">
        <v>24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M4" s="1" t="s">
        <v>24</v>
      </c>
      <c r="N4" s="2" t="s">
        <v>25</v>
      </c>
    </row>
    <row r="5" spans="1:14" x14ac:dyDescent="0.3">
      <c r="A5" t="s">
        <v>2</v>
      </c>
      <c r="B5" t="s">
        <v>6</v>
      </c>
      <c r="C5" s="5">
        <v>110</v>
      </c>
      <c r="D5" s="5">
        <f t="shared" ref="D5:D9" si="0">C5*150</f>
        <v>16500</v>
      </c>
      <c r="F5" t="s">
        <v>11</v>
      </c>
      <c r="G5">
        <v>5</v>
      </c>
      <c r="H5">
        <v>0</v>
      </c>
      <c r="I5">
        <v>0</v>
      </c>
      <c r="J5">
        <v>0</v>
      </c>
      <c r="K5">
        <v>5</v>
      </c>
      <c r="M5" s="3" t="s">
        <v>11</v>
      </c>
      <c r="N5" s="6">
        <f>C5*G5+C6*K5</f>
        <v>1075</v>
      </c>
    </row>
    <row r="6" spans="1:14" x14ac:dyDescent="0.3">
      <c r="A6" t="s">
        <v>3</v>
      </c>
      <c r="B6" t="s">
        <v>10</v>
      </c>
      <c r="C6" s="5">
        <v>105</v>
      </c>
      <c r="D6" s="5">
        <f t="shared" si="0"/>
        <v>15750</v>
      </c>
      <c r="F6" t="s">
        <v>12</v>
      </c>
      <c r="G6">
        <v>30</v>
      </c>
      <c r="H6">
        <v>10</v>
      </c>
      <c r="I6">
        <v>5</v>
      </c>
      <c r="J6">
        <v>40</v>
      </c>
      <c r="K6">
        <v>25</v>
      </c>
      <c r="M6" s="4" t="s">
        <v>12</v>
      </c>
      <c r="N6" s="6">
        <f>C5*G6+C6*K6+C7*H6+C8*I6+C9*J6</f>
        <v>10725</v>
      </c>
    </row>
    <row r="7" spans="1:14" x14ac:dyDescent="0.3">
      <c r="A7" t="s">
        <v>4</v>
      </c>
      <c r="B7" t="s">
        <v>7</v>
      </c>
      <c r="C7" s="5">
        <v>90</v>
      </c>
      <c r="D7" s="5">
        <f t="shared" si="0"/>
        <v>13500</v>
      </c>
      <c r="F7" t="s">
        <v>13</v>
      </c>
      <c r="G7">
        <v>10</v>
      </c>
      <c r="H7">
        <v>0</v>
      </c>
      <c r="I7">
        <v>0</v>
      </c>
      <c r="J7">
        <v>0</v>
      </c>
      <c r="K7">
        <v>50</v>
      </c>
      <c r="M7" s="3" t="s">
        <v>13</v>
      </c>
      <c r="N7" s="6">
        <f>C5*G7+C6*K7+C7*H7+C8*I7+C9*J7</f>
        <v>6350</v>
      </c>
    </row>
    <row r="8" spans="1:14" x14ac:dyDescent="0.3">
      <c r="A8" t="s">
        <v>29</v>
      </c>
      <c r="B8" t="s">
        <v>8</v>
      </c>
      <c r="C8" s="5">
        <v>100</v>
      </c>
      <c r="D8" s="5">
        <f t="shared" si="0"/>
        <v>15000</v>
      </c>
      <c r="F8" t="s">
        <v>14</v>
      </c>
      <c r="G8">
        <v>0</v>
      </c>
      <c r="H8">
        <v>10</v>
      </c>
      <c r="I8">
        <v>30</v>
      </c>
      <c r="J8">
        <v>10</v>
      </c>
      <c r="K8">
        <v>10</v>
      </c>
      <c r="M8" s="4" t="s">
        <v>14</v>
      </c>
      <c r="N8" s="6">
        <f>C5*G8+C6*K8+C7*H8+C8*I8+C9*J8</f>
        <v>5800</v>
      </c>
    </row>
    <row r="9" spans="1:14" x14ac:dyDescent="0.3">
      <c r="A9" t="s">
        <v>5</v>
      </c>
      <c r="B9" t="s">
        <v>9</v>
      </c>
      <c r="C9" s="5">
        <v>85</v>
      </c>
      <c r="D9" s="5">
        <f t="shared" si="0"/>
        <v>12750</v>
      </c>
      <c r="F9" t="s">
        <v>15</v>
      </c>
      <c r="G9">
        <v>0</v>
      </c>
      <c r="H9">
        <v>35</v>
      </c>
      <c r="I9">
        <v>50</v>
      </c>
      <c r="J9">
        <v>40</v>
      </c>
      <c r="K9">
        <v>10</v>
      </c>
      <c r="M9" s="3" t="s">
        <v>15</v>
      </c>
      <c r="N9" s="6">
        <f>C5*G9+C6*K9+C7*H9+C8*I9+C9*J9</f>
        <v>12600</v>
      </c>
    </row>
    <row r="10" spans="1:14" x14ac:dyDescent="0.3">
      <c r="A10" s="8" t="s">
        <v>31</v>
      </c>
      <c r="C10" s="5"/>
      <c r="D10" s="7">
        <f>D5+D6+D7+D8+D9</f>
        <v>73500</v>
      </c>
      <c r="F10" t="s">
        <v>16</v>
      </c>
      <c r="G10">
        <v>0</v>
      </c>
      <c r="H10">
        <v>50</v>
      </c>
      <c r="I10">
        <v>5</v>
      </c>
      <c r="J10">
        <v>5</v>
      </c>
      <c r="K10">
        <v>0</v>
      </c>
      <c r="M10" s="4" t="s">
        <v>16</v>
      </c>
      <c r="N10" s="6">
        <f>C5*G10+C6*K10+C7*H10+C8*I10+C9*J10</f>
        <v>5425</v>
      </c>
    </row>
    <row r="11" spans="1:14" x14ac:dyDescent="0.3">
      <c r="C11" s="5"/>
      <c r="D11" s="5"/>
      <c r="F11" t="s">
        <v>17</v>
      </c>
      <c r="G11">
        <v>20</v>
      </c>
      <c r="H11">
        <v>20</v>
      </c>
      <c r="I11">
        <v>20</v>
      </c>
      <c r="J11">
        <v>20</v>
      </c>
      <c r="K11">
        <v>20</v>
      </c>
      <c r="M11" s="3" t="s">
        <v>17</v>
      </c>
      <c r="N11" s="6">
        <f>C5*G11+C6*K11+C7*H11+C8*I11+C9*J11</f>
        <v>9800</v>
      </c>
    </row>
    <row r="12" spans="1:14" x14ac:dyDescent="0.3">
      <c r="F12" t="s">
        <v>18</v>
      </c>
      <c r="G12">
        <v>15</v>
      </c>
      <c r="H12">
        <v>0</v>
      </c>
      <c r="I12">
        <v>5</v>
      </c>
      <c r="J12">
        <v>0</v>
      </c>
      <c r="K12">
        <v>0</v>
      </c>
      <c r="M12" s="4" t="s">
        <v>18</v>
      </c>
      <c r="N12" s="6">
        <f>C5*G12+C6*K12+C7*H12+C8*I12+C9*J12</f>
        <v>2150</v>
      </c>
    </row>
    <row r="13" spans="1:14" x14ac:dyDescent="0.3">
      <c r="F13" t="s">
        <v>19</v>
      </c>
      <c r="G13">
        <v>35</v>
      </c>
      <c r="H13">
        <v>0</v>
      </c>
      <c r="I13">
        <v>0</v>
      </c>
      <c r="J13">
        <v>0</v>
      </c>
      <c r="K13">
        <v>0</v>
      </c>
      <c r="M13" s="3" t="s">
        <v>19</v>
      </c>
      <c r="N13" s="6">
        <f>C5*G13+C6*K13+C7*H13+C8*I13+C9*J13</f>
        <v>3850</v>
      </c>
    </row>
    <row r="14" spans="1:14" x14ac:dyDescent="0.3">
      <c r="F14" t="s">
        <v>20</v>
      </c>
      <c r="G14">
        <v>20</v>
      </c>
      <c r="H14">
        <v>0</v>
      </c>
      <c r="I14">
        <v>10</v>
      </c>
      <c r="J14">
        <v>0</v>
      </c>
      <c r="K14">
        <v>0</v>
      </c>
      <c r="M14" s="4" t="s">
        <v>20</v>
      </c>
      <c r="N14" s="6">
        <f>C5*G14+C6*K14+C7*H14+C8*I14+C9*J14</f>
        <v>3200</v>
      </c>
    </row>
    <row r="15" spans="1:14" x14ac:dyDescent="0.3">
      <c r="F15" t="s">
        <v>21</v>
      </c>
      <c r="G15">
        <v>10</v>
      </c>
      <c r="H15">
        <v>10</v>
      </c>
      <c r="I15">
        <v>10</v>
      </c>
      <c r="J15">
        <v>10</v>
      </c>
      <c r="K15">
        <v>10</v>
      </c>
      <c r="M15" s="3" t="s">
        <v>21</v>
      </c>
      <c r="N15" s="6">
        <f>C5*G15+C6*K15+C7*H15+C8*I15+C9*J15</f>
        <v>4900</v>
      </c>
    </row>
    <row r="16" spans="1:14" x14ac:dyDescent="0.3">
      <c r="F16" t="s">
        <v>22</v>
      </c>
      <c r="G16">
        <v>5</v>
      </c>
      <c r="H16">
        <v>15</v>
      </c>
      <c r="I16">
        <v>15</v>
      </c>
      <c r="J16">
        <v>25</v>
      </c>
      <c r="K16">
        <v>20</v>
      </c>
      <c r="M16" s="4" t="s">
        <v>22</v>
      </c>
      <c r="N16" s="6">
        <f>C5*G16+C6*K16+C7*H16+C8*I16+C9*J16</f>
        <v>7625</v>
      </c>
    </row>
    <row r="17" spans="13:14" x14ac:dyDescent="0.3">
      <c r="M17" s="9" t="s">
        <v>31</v>
      </c>
      <c r="N17" s="11">
        <f>N5+N6+N7+N8+N9+N10+N11+N12+N13+N14+N15+N16</f>
        <v>73500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2022-10-16T14:40:04Z</dcterms:created>
  <dcterms:modified xsi:type="dcterms:W3CDTF">2023-03-15T14:14:28Z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2023-03-15T14:14:28Z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f87d1d84-176a-4d60-b5fa-689d0a6a979c</vt:lpwstr>
  </property>
  <property fmtid="{D5CDD505-2E9C-101B-9397-08002B2CF9AE}" pid="8" name="MSIP_Label_924dbb1d-991d-4bbd-aad5-33bac1d8ffaf_ContentBits">
    <vt:lpwstr>1</vt:lpwstr>
  </property>
</Properties>
</file>