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2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22" i="8" l="1"/>
  <c r="Z26" i="8"/>
  <c r="Z32" i="8"/>
  <c r="Z30" i="8"/>
  <c r="X31" i="8" s="1"/>
  <c r="X13" i="24" l="1"/>
  <c r="A8" i="6" l="1"/>
  <c r="D20" i="9" l="1"/>
  <c r="Z29" i="5" l="1"/>
  <c r="Z27" i="5"/>
  <c r="Z25" i="5"/>
  <c r="Z23" i="5"/>
  <c r="X25" i="5" s="1"/>
  <c r="Z21" i="5"/>
  <c r="Z19" i="5"/>
  <c r="X21" i="5" s="1"/>
  <c r="Z17" i="5"/>
  <c r="Z15" i="5"/>
  <c r="X29" i="5" l="1"/>
  <c r="X31" i="5" s="1"/>
  <c r="X17" i="5"/>
  <c r="AA24" i="5"/>
  <c r="AA28" i="5"/>
  <c r="AA20" i="5"/>
  <c r="AA16" i="5"/>
  <c r="A7" i="9" l="1"/>
  <c r="C15" i="23" l="1"/>
  <c r="A6" i="8" l="1"/>
  <c r="C34" i="8"/>
  <c r="Z28" i="8"/>
  <c r="X27" i="8" l="1"/>
  <c r="Y33" i="8"/>
  <c r="Z24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33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Y31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3" i="5"/>
  <c r="Z11" i="5"/>
  <c r="X13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2" i="5" l="1"/>
  <c r="AA13" i="17"/>
  <c r="AB13" i="18"/>
</calcChain>
</file>

<file path=xl/sharedStrings.xml><?xml version="1.0" encoding="utf-8"?>
<sst xmlns="http://schemas.openxmlformats.org/spreadsheetml/2006/main" count="874" uniqueCount="103">
  <si>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</si>
  <si>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</si>
  <si>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</si>
  <si>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</si>
  <si>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</si>
  <si>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</si>
  <si>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</si>
  <si>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</si>
  <si>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</si>
  <si>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</si>
  <si>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</si>
  <si>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</si>
  <si>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</si>
  <si>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</si>
  <si>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</si>
  <si>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</si>
  <si>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</si>
  <si>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</si>
  <si>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</si>
  <si>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</si>
  <si>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</si>
  <si>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</si>
  <si>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</si>
  <si>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</si>
  <si>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</si>
  <si>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</si>
  <si>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</si>
  <si>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</si>
  <si>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</si>
  <si>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</si>
  <si>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</si>
  <si>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</si>
  <si>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</si>
  <si>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</si>
  <si>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</si>
  <si>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</si>
  <si>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</si>
  <si>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</si>
  <si>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</si>
  <si>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</si>
  <si>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</si>
  <si>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</si>
  <si>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</si>
  <si>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</si>
  <si>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</si>
  <si>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</si>
  <si>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</si>
  <si>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</si>
  <si>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</si>
  <si>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</si>
  <si>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</si>
  <si>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</si>
  <si>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</si>
  <si>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</si>
  <si>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</si>
  <si>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</si>
  <si>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</si>
  <si>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</si>
  <si>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</si>
  <si>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</si>
  <si>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</si>
  <si>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</si>
  <si>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</si>
  <si>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</si>
  <si>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</si>
  <si>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</si>
  <si>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</si>
  <si>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</si>
  <si>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</si>
  <si>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</si>
  <si>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</si>
  <si>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</si>
  <si>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</si>
  <si>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</si>
  <si>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</si>
  <si>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</si>
  <si>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</si>
  <si>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</si>
  <si>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</si>
  <si>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</si>
  <si>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</si>
  <si>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</si>
  <si>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</si>
  <si>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</si>
  <si>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</si>
  <si>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</si>
  <si>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</si>
  <si>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</si>
  <si>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</si>
  <si>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</si>
  <si>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</si>
  <si>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</si>
  <si>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</si>
  <si>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</si>
  <si>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</si>
  <si>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</si>
  <si>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</si>
  <si>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</si>
  <si>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</si>
  <si>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</si>
  <si>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</si>
  <si>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БЕРЕЗЕНЬ 2022 р.</t>
  </si>
  <si>
    <t>Гайдащук Зоряна Тарасівна (01.02.202)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</si>
</sst>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1" sqref="Y11:Y12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3" t="s">
        <v>9</v>
      </c>
      <c r="B1" s="113"/>
      <c r="C1" s="113"/>
      <c r="D1" s="113"/>
      <c r="P1" s="114"/>
      <c r="Q1" s="114"/>
      <c r="R1" s="114"/>
      <c r="S1" s="114"/>
      <c r="T1" s="114"/>
      <c r="U1" s="114"/>
      <c r="V1" s="114"/>
      <c r="W1" s="114"/>
      <c r="X1" s="114"/>
    </row>
    <row r="2" spans="1:28" s="1" customFormat="1" ht="18" x14ac:dyDescent="0.3">
      <c r="A2" s="115" t="s">
        <v>95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8" s="1" customFormat="1" ht="18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15" t="s">
        <v>38</v>
      </c>
      <c r="Q3" s="16"/>
      <c r="W3" s="2"/>
      <c r="X3" s="2"/>
    </row>
    <row r="4" spans="1:28" s="1" customFormat="1" ht="18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15" t="s">
        <v>39</v>
      </c>
      <c r="Q4" s="16"/>
      <c r="R4" s="90"/>
      <c r="S4" s="90"/>
      <c r="T4" s="90"/>
      <c r="U4" s="90"/>
      <c r="V4" s="90"/>
      <c r="W4" s="2"/>
      <c r="X4" s="2"/>
    </row>
    <row r="5" spans="1:28" s="1" customFormat="1" ht="18" x14ac:dyDescent="0.3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15" t="s">
        <v>40</v>
      </c>
      <c r="Q5" s="16"/>
      <c r="R5" s="90"/>
      <c r="S5" s="90"/>
      <c r="T5" s="90"/>
      <c r="U5" s="90"/>
      <c r="V5" s="90"/>
      <c r="W5" s="2"/>
      <c r="X5" s="2"/>
    </row>
    <row r="6" spans="1:28" s="1" customFormat="1" ht="18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5" t="s">
        <v>41</v>
      </c>
      <c r="Q6" s="16"/>
      <c r="R6" s="90"/>
      <c r="S6" s="90"/>
      <c r="T6" s="90"/>
      <c r="U6" s="90"/>
      <c r="V6" s="90"/>
      <c r="W6" s="2"/>
      <c r="X6" s="2"/>
    </row>
    <row r="7" spans="1:28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8" ht="20.399999999999999" x14ac:dyDescent="0.3">
      <c r="A8" s="117" t="str">
        <f>Мельницький!A8</f>
        <v>обліку робочого часу працівників за БЕРЕЗЕНЬ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3">
      <c r="A9" s="118" t="s">
        <v>3</v>
      </c>
      <c r="B9" s="119"/>
      <c r="C9" s="118" t="s">
        <v>4</v>
      </c>
      <c r="D9" s="118" t="s">
        <v>0</v>
      </c>
      <c r="E9" s="120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2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8" ht="33" customHeight="1" x14ac:dyDescent="0.3">
      <c r="A10" s="118"/>
      <c r="B10" s="119"/>
      <c r="C10" s="118"/>
      <c r="D10" s="118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U10" s="126"/>
      <c r="V10" s="126"/>
      <c r="W10" s="126"/>
      <c r="X10" s="126"/>
      <c r="Y10" s="126"/>
      <c r="Z10" s="112"/>
    </row>
    <row r="11" spans="1:28" ht="15" customHeight="1" x14ac:dyDescent="0.3">
      <c r="A11" s="109">
        <v>1</v>
      </c>
      <c r="B11" s="109"/>
      <c r="C11" s="110" t="s">
        <v>97</v>
      </c>
      <c r="D11" s="111" t="s">
        <v>82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86"/>
      <c r="Y11" s="100">
        <v>22</v>
      </c>
      <c r="Z11" s="103">
        <v>6500</v>
      </c>
    </row>
    <row r="12" spans="1:28" ht="15" customHeight="1" x14ac:dyDescent="0.3">
      <c r="A12" s="109"/>
      <c r="B12" s="109"/>
      <c r="C12" s="110"/>
      <c r="D12" s="111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07"/>
      <c r="V12" s="107"/>
      <c r="W12" s="101"/>
      <c r="X12" s="87"/>
      <c r="Y12" s="102"/>
      <c r="Z12" s="103"/>
      <c r="AA12" s="2">
        <f>SUM(E12:T12)</f>
        <v>43.5</v>
      </c>
    </row>
    <row r="13" spans="1:28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87"/>
      <c r="Y13" s="100">
        <f>AB13</f>
        <v>87.5</v>
      </c>
      <c r="Z13" s="103"/>
      <c r="AB13" s="2">
        <f>AA12+AA14</f>
        <v>87.5</v>
      </c>
    </row>
    <row r="14" spans="1:28" ht="15" customHeight="1" x14ac:dyDescent="0.3">
      <c r="A14" s="109"/>
      <c r="B14" s="109"/>
      <c r="C14" s="110"/>
      <c r="D14" s="111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08"/>
      <c r="V14" s="108"/>
      <c r="W14" s="102"/>
      <c r="X14" s="88"/>
      <c r="Y14" s="102"/>
      <c r="Z14" s="103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89" customFormat="1" ht="18" x14ac:dyDescent="0.3">
      <c r="B18" s="104" t="s">
        <v>12</v>
      </c>
      <c r="C18" s="104"/>
      <c r="D18" s="105">
        <f>Мельницький!C32</f>
        <v>44652</v>
      </c>
      <c r="E18" s="105"/>
      <c r="F18" s="105"/>
      <c r="G18" s="105"/>
      <c r="H18" s="105"/>
      <c r="L18" s="89" t="s">
        <v>96</v>
      </c>
    </row>
    <row r="20" spans="1:24" x14ac:dyDescent="0.25">
      <c r="D20" s="48" t="s">
        <v>70</v>
      </c>
    </row>
    <row r="21" spans="1:24" x14ac:dyDescent="0.25">
      <c r="D21" s="48" t="s">
        <v>64</v>
      </c>
    </row>
    <row r="22" spans="1:24" x14ac:dyDescent="0.25">
      <c r="D22" s="48" t="s">
        <v>65</v>
      </c>
    </row>
    <row r="23" spans="1:24" x14ac:dyDescent="0.25">
      <c r="D23" s="48" t="s">
        <v>66</v>
      </c>
    </row>
    <row r="24" spans="1:24" x14ac:dyDescent="0.25">
      <c r="D24" s="48" t="s">
        <v>67</v>
      </c>
    </row>
    <row r="25" spans="1:24" x14ac:dyDescent="0.25">
      <c r="D25" s="48" t="s">
        <v>68</v>
      </c>
    </row>
    <row r="26" spans="1:24" x14ac:dyDescent="0.25">
      <c r="D26" s="48" t="s">
        <v>69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1" t="s">
        <v>9</v>
      </c>
      <c r="B1" s="61"/>
      <c r="C1" s="61"/>
      <c r="D1" s="61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2" t="s">
        <v>28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2" t="s">
        <v>42</v>
      </c>
      <c r="B3" s="62"/>
      <c r="C3" s="64">
        <v>2742203101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БЕРЕЗЕНЬ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s="3" customFormat="1" ht="15" customHeight="1" x14ac:dyDescent="0.3">
      <c r="A11" s="109">
        <v>1</v>
      </c>
      <c r="B11" s="109">
        <v>1</v>
      </c>
      <c r="C11" s="110" t="s">
        <v>76</v>
      </c>
      <c r="D11" s="111" t="s">
        <v>72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53"/>
      <c r="Y11" s="100" t="s">
        <v>8</v>
      </c>
      <c r="Z11" s="166">
        <v>4770</v>
      </c>
    </row>
    <row r="12" spans="1:26" s="3" customFormat="1" ht="15" customHeight="1" x14ac:dyDescent="0.3">
      <c r="A12" s="109"/>
      <c r="B12" s="109"/>
      <c r="C12" s="110"/>
      <c r="D12" s="111"/>
      <c r="E12" s="26" t="s">
        <v>86</v>
      </c>
      <c r="F12" s="26" t="s">
        <v>86</v>
      </c>
      <c r="G12" s="26" t="s">
        <v>86</v>
      </c>
      <c r="H12" s="26" t="s">
        <v>86</v>
      </c>
      <c r="I12" s="26" t="s">
        <v>86</v>
      </c>
      <c r="J12" s="26" t="s">
        <v>13</v>
      </c>
      <c r="K12" s="26" t="s">
        <v>13</v>
      </c>
      <c r="L12" s="26" t="s">
        <v>13</v>
      </c>
      <c r="M12" s="26" t="s">
        <v>86</v>
      </c>
      <c r="N12" s="26" t="s">
        <v>86</v>
      </c>
      <c r="O12" s="26" t="s">
        <v>86</v>
      </c>
      <c r="P12" s="26" t="s">
        <v>86</v>
      </c>
      <c r="Q12" s="26" t="s">
        <v>13</v>
      </c>
      <c r="R12" s="26" t="s">
        <v>13</v>
      </c>
      <c r="S12" s="26" t="s">
        <v>86</v>
      </c>
      <c r="T12" s="26" t="s">
        <v>86</v>
      </c>
      <c r="U12" s="107"/>
      <c r="V12" s="107"/>
      <c r="W12" s="101"/>
      <c r="X12" s="154"/>
      <c r="Y12" s="102"/>
      <c r="Z12" s="166"/>
    </row>
    <row r="13" spans="1:26" s="3" customFormat="1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54"/>
      <c r="Y13" s="100" t="s">
        <v>8</v>
      </c>
      <c r="Z13" s="166"/>
    </row>
    <row r="14" spans="1:26" s="3" customFormat="1" ht="15" customHeight="1" x14ac:dyDescent="0.3">
      <c r="A14" s="109"/>
      <c r="B14" s="109"/>
      <c r="C14" s="110"/>
      <c r="D14" s="111"/>
      <c r="E14" s="26" t="s">
        <v>86</v>
      </c>
      <c r="F14" s="26" t="s">
        <v>86</v>
      </c>
      <c r="G14" s="26" t="s">
        <v>86</v>
      </c>
      <c r="H14" s="26" t="s">
        <v>13</v>
      </c>
      <c r="I14" s="26" t="s">
        <v>13</v>
      </c>
      <c r="J14" s="26" t="s">
        <v>86</v>
      </c>
      <c r="K14" s="26" t="s">
        <v>86</v>
      </c>
      <c r="L14" s="26" t="s">
        <v>86</v>
      </c>
      <c r="M14" s="26" t="s">
        <v>86</v>
      </c>
      <c r="N14" s="26" t="s">
        <v>86</v>
      </c>
      <c r="O14" s="26" t="s">
        <v>13</v>
      </c>
      <c r="P14" s="26" t="s">
        <v>13</v>
      </c>
      <c r="Q14" s="26" t="s">
        <v>13</v>
      </c>
      <c r="R14" s="26" t="s">
        <v>86</v>
      </c>
      <c r="S14" s="29" t="s">
        <v>10</v>
      </c>
      <c r="T14" s="29" t="s">
        <v>10</v>
      </c>
      <c r="U14" s="108"/>
      <c r="V14" s="108"/>
      <c r="W14" s="102"/>
      <c r="X14" s="155"/>
      <c r="Y14" s="102"/>
      <c r="Z14" s="166"/>
    </row>
    <row r="15" spans="1:26" s="61" customFormat="1" ht="25.5" customHeight="1" x14ac:dyDescent="0.3">
      <c r="B15" s="104" t="s">
        <v>12</v>
      </c>
      <c r="C15" s="104"/>
      <c r="D15" s="63">
        <f>Мельницький!C32</f>
        <v>44652</v>
      </c>
      <c r="L15" s="61" t="s">
        <v>80</v>
      </c>
    </row>
    <row r="17" spans="4:7" ht="14.4" x14ac:dyDescent="0.3">
      <c r="D17" s="48" t="s">
        <v>70</v>
      </c>
      <c r="E17" s="48"/>
      <c r="F17" s="49"/>
      <c r="G17" s="49"/>
    </row>
    <row r="18" spans="4:7" ht="14.4" x14ac:dyDescent="0.3">
      <c r="D18" s="48" t="s">
        <v>64</v>
      </c>
      <c r="E18" s="48"/>
      <c r="F18" s="49"/>
      <c r="G18" s="49"/>
    </row>
    <row r="19" spans="4:7" ht="14.4" x14ac:dyDescent="0.3">
      <c r="D19" s="48" t="s">
        <v>65</v>
      </c>
      <c r="E19" s="48"/>
      <c r="F19" s="49"/>
      <c r="G19" s="49"/>
    </row>
    <row r="20" spans="4:7" ht="14.4" x14ac:dyDescent="0.3">
      <c r="D20" s="48" t="s">
        <v>66</v>
      </c>
      <c r="E20" s="48"/>
      <c r="F20" s="49"/>
      <c r="G20" s="49"/>
    </row>
    <row r="21" spans="4:7" ht="14.4" x14ac:dyDescent="0.3">
      <c r="D21" s="48" t="s">
        <v>67</v>
      </c>
      <c r="E21" s="49"/>
      <c r="F21" s="49"/>
      <c r="G21" s="49"/>
    </row>
    <row r="22" spans="4:7" ht="14.4" x14ac:dyDescent="0.3">
      <c r="D22" s="48" t="s">
        <v>68</v>
      </c>
      <c r="E22" s="48"/>
      <c r="F22" s="49"/>
      <c r="G22" s="49"/>
    </row>
    <row r="23" spans="4:7" x14ac:dyDescent="0.25">
      <c r="D23" s="48" t="s">
        <v>69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38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39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42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40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41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7" ht="20.399999999999999" x14ac:dyDescent="0.3">
      <c r="A8" s="116" t="str">
        <f>Мельницький!A8</f>
        <v>обліку робочого часу працівників за БЕРЕЗЕНЬ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7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43</v>
      </c>
    </row>
    <row r="10" spans="1:27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7" s="3" customFormat="1" ht="15" customHeight="1" x14ac:dyDescent="0.3">
      <c r="A11" s="109">
        <v>1</v>
      </c>
      <c r="B11" s="109">
        <v>1</v>
      </c>
      <c r="C11" s="110" t="s">
        <v>53</v>
      </c>
      <c r="D11" s="111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00"/>
      <c r="Z11" s="3">
        <f>SUM(E12:T12)</f>
        <v>20</v>
      </c>
    </row>
    <row r="12" spans="1:27" s="3" customFormat="1" ht="15" customHeight="1" x14ac:dyDescent="0.3">
      <c r="A12" s="109"/>
      <c r="B12" s="109"/>
      <c r="C12" s="110"/>
      <c r="D12" s="11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101"/>
      <c r="Y12" s="101"/>
    </row>
    <row r="13" spans="1:27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1">
        <v>42</v>
      </c>
      <c r="Y13" s="101"/>
      <c r="AA13" s="2">
        <f>Z11+Z14</f>
        <v>42</v>
      </c>
    </row>
    <row r="14" spans="1:27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102"/>
      <c r="Y14" s="102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1" t="s">
        <v>12</v>
      </c>
      <c r="C17" s="161"/>
      <c r="D17" s="37">
        <f>Мельницький!C32</f>
        <v>44652</v>
      </c>
      <c r="L17" s="36" t="s">
        <v>55</v>
      </c>
    </row>
    <row r="19" spans="2:12" ht="14.4" x14ac:dyDescent="0.3">
      <c r="D19" s="48" t="s">
        <v>70</v>
      </c>
      <c r="E19" s="48"/>
      <c r="F19" s="49"/>
      <c r="G19" s="49"/>
    </row>
    <row r="20" spans="2:12" ht="14.4" x14ac:dyDescent="0.3">
      <c r="D20" s="48" t="s">
        <v>64</v>
      </c>
      <c r="E20" s="48"/>
      <c r="F20" s="49"/>
      <c r="G20" s="49"/>
    </row>
    <row r="21" spans="2:12" ht="14.4" x14ac:dyDescent="0.3">
      <c r="D21" s="48" t="s">
        <v>65</v>
      </c>
      <c r="E21" s="48"/>
      <c r="F21" s="49"/>
      <c r="G21" s="49"/>
    </row>
    <row r="22" spans="2:12" ht="14.4" x14ac:dyDescent="0.3">
      <c r="D22" s="48" t="s">
        <v>66</v>
      </c>
      <c r="E22" s="48"/>
      <c r="F22" s="49"/>
      <c r="G22" s="49"/>
    </row>
    <row r="23" spans="2:12" ht="14.4" x14ac:dyDescent="0.3">
      <c r="D23" s="48" t="s">
        <v>67</v>
      </c>
      <c r="E23" s="49"/>
      <c r="F23" s="49"/>
      <c r="G23" s="49"/>
    </row>
    <row r="24" spans="2:12" ht="14.4" x14ac:dyDescent="0.3">
      <c r="D24" s="48" t="s">
        <v>68</v>
      </c>
      <c r="E24" s="48"/>
      <c r="F24" s="49"/>
      <c r="G24" s="49"/>
    </row>
    <row r="25" spans="2:12" x14ac:dyDescent="0.25">
      <c r="D25" s="48" t="s">
        <v>69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42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41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6" ht="20.399999999999999" x14ac:dyDescent="0.3">
      <c r="A8" s="116" t="str">
        <f>Мельницький!A8</f>
        <v>обліку робочого часу працівників за БЕРЕЗЕНЬ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43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6" s="3" customFormat="1" ht="15" customHeight="1" x14ac:dyDescent="0.3">
      <c r="A11" s="109">
        <v>1</v>
      </c>
      <c r="B11" s="109">
        <v>1</v>
      </c>
      <c r="C11" s="110" t="s">
        <v>60</v>
      </c>
      <c r="D11" s="111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58"/>
      <c r="Z11" s="3">
        <f>SUM(E12:T12)</f>
        <v>20</v>
      </c>
    </row>
    <row r="12" spans="1:26" s="3" customFormat="1" ht="15" customHeight="1" x14ac:dyDescent="0.3">
      <c r="A12" s="109"/>
      <c r="B12" s="109"/>
      <c r="C12" s="110"/>
      <c r="D12" s="11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102"/>
      <c r="Y12" s="159"/>
    </row>
    <row r="13" spans="1:26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0">
        <f>Z11+Z14</f>
        <v>42</v>
      </c>
      <c r="Y13" s="159"/>
    </row>
    <row r="14" spans="1:26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102"/>
      <c r="Y14" s="160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1" t="s">
        <v>12</v>
      </c>
      <c r="C17" s="161"/>
      <c r="D17" s="40">
        <f>Мельницький!C32</f>
        <v>44652</v>
      </c>
      <c r="L17" s="39" t="s">
        <v>61</v>
      </c>
    </row>
    <row r="19" spans="2:12" ht="14.4" x14ac:dyDescent="0.3">
      <c r="D19" s="48" t="s">
        <v>70</v>
      </c>
      <c r="E19" s="48"/>
      <c r="F19" s="49"/>
      <c r="G19" s="49"/>
    </row>
    <row r="20" spans="2:12" ht="14.4" x14ac:dyDescent="0.3">
      <c r="D20" s="48" t="s">
        <v>64</v>
      </c>
      <c r="E20" s="48"/>
      <c r="F20" s="49"/>
      <c r="G20" s="49"/>
    </row>
    <row r="21" spans="2:12" ht="14.4" x14ac:dyDescent="0.3">
      <c r="D21" s="48" t="s">
        <v>65</v>
      </c>
      <c r="E21" s="48"/>
      <c r="F21" s="49"/>
      <c r="G21" s="49"/>
    </row>
    <row r="22" spans="2:12" ht="14.4" x14ac:dyDescent="0.3">
      <c r="D22" s="48" t="s">
        <v>66</v>
      </c>
      <c r="E22" s="48"/>
      <c r="F22" s="49"/>
      <c r="G22" s="49"/>
    </row>
    <row r="23" spans="2:12" ht="14.4" x14ac:dyDescent="0.3">
      <c r="D23" s="48" t="s">
        <v>67</v>
      </c>
      <c r="E23" s="49"/>
      <c r="F23" s="49"/>
      <c r="G23" s="49"/>
    </row>
    <row r="24" spans="2:12" ht="14.4" x14ac:dyDescent="0.3">
      <c r="D24" s="48" t="s">
        <v>68</v>
      </c>
      <c r="E24" s="48"/>
      <c r="F24" s="49"/>
      <c r="G24" s="49"/>
    </row>
    <row r="25" spans="2:12" x14ac:dyDescent="0.25">
      <c r="D25" s="48" t="s">
        <v>69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3" t="s">
        <v>9</v>
      </c>
      <c r="B1" s="113"/>
      <c r="C1" s="113"/>
      <c r="D1" s="113"/>
      <c r="Q1" s="15" t="s">
        <v>38</v>
      </c>
    </row>
    <row r="2" spans="1:26" s="1" customFormat="1" ht="18" x14ac:dyDescent="0.3">
      <c r="A2" s="19" t="s">
        <v>32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39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40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41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20.399999999999999" x14ac:dyDescent="0.3">
      <c r="A8" s="117" t="str">
        <f>Мельницький!A8</f>
        <v>обліку робочого часу працівників за БЕРЕЗЕНЬ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ht="15" customHeight="1" x14ac:dyDescent="0.3">
      <c r="A11" s="109">
        <v>1</v>
      </c>
      <c r="B11" s="109">
        <v>2</v>
      </c>
      <c r="C11" s="127" t="s">
        <v>37</v>
      </c>
      <c r="D11" s="128" t="s">
        <v>36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22"/>
      <c r="Y11" s="100">
        <v>21</v>
      </c>
      <c r="Z11" s="103">
        <v>3232</v>
      </c>
    </row>
    <row r="12" spans="1:26" s="3" customFormat="1" ht="15" customHeight="1" x14ac:dyDescent="0.3">
      <c r="A12" s="109"/>
      <c r="B12" s="109"/>
      <c r="C12" s="127"/>
      <c r="D12" s="128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23"/>
      <c r="Y12" s="102"/>
      <c r="Z12" s="103"/>
    </row>
    <row r="13" spans="1:26" s="3" customFormat="1" ht="15" customHeight="1" x14ac:dyDescent="0.3">
      <c r="A13" s="109"/>
      <c r="B13" s="109"/>
      <c r="C13" s="127"/>
      <c r="D13" s="12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23"/>
      <c r="Y13" s="100">
        <v>42</v>
      </c>
      <c r="Z13" s="103"/>
    </row>
    <row r="14" spans="1:26" s="3" customFormat="1" ht="15" customHeight="1" x14ac:dyDescent="0.3">
      <c r="A14" s="109"/>
      <c r="B14" s="109"/>
      <c r="C14" s="127"/>
      <c r="D14" s="128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24"/>
      <c r="Y14" s="102"/>
      <c r="Z14" s="103"/>
    </row>
    <row r="16" spans="1:26" ht="18" x14ac:dyDescent="0.3">
      <c r="B16" s="104" t="s">
        <v>12</v>
      </c>
      <c r="C16" s="10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48" t="s">
        <v>70</v>
      </c>
      <c r="E18" s="48"/>
      <c r="F18" s="49"/>
      <c r="G18" s="49"/>
    </row>
    <row r="19" spans="4:7" ht="14.4" x14ac:dyDescent="0.3">
      <c r="D19" s="48" t="s">
        <v>64</v>
      </c>
      <c r="E19" s="48"/>
      <c r="F19" s="49"/>
      <c r="G19" s="49"/>
    </row>
    <row r="20" spans="4:7" ht="14.4" x14ac:dyDescent="0.3">
      <c r="D20" s="48" t="s">
        <v>65</v>
      </c>
      <c r="E20" s="48"/>
      <c r="F20" s="49"/>
      <c r="G20" s="49"/>
    </row>
    <row r="21" spans="4:7" ht="14.4" x14ac:dyDescent="0.3">
      <c r="D21" s="48" t="s">
        <v>66</v>
      </c>
      <c r="E21" s="48"/>
      <c r="F21" s="49"/>
      <c r="G21" s="49"/>
    </row>
    <row r="22" spans="4:7" ht="14.4" x14ac:dyDescent="0.3">
      <c r="D22" s="48" t="s">
        <v>67</v>
      </c>
      <c r="E22" s="49"/>
      <c r="F22" s="49"/>
      <c r="G22" s="49"/>
    </row>
    <row r="23" spans="4:7" ht="14.4" x14ac:dyDescent="0.3">
      <c r="D23" s="48" t="s">
        <v>68</v>
      </c>
      <c r="E23" s="48"/>
      <c r="F23" s="49"/>
      <c r="G23" s="49"/>
    </row>
    <row r="24" spans="4:7" x14ac:dyDescent="0.25">
      <c r="D24" s="48" t="s">
        <v>69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0"/>
  <sheetViews>
    <sheetView topLeftCell="B10" zoomScaleNormal="100" workbookViewId="0">
      <selection activeCell="AL30" sqref="AL3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3" t="s">
        <v>9</v>
      </c>
      <c r="B2" s="113"/>
      <c r="C2" s="113"/>
      <c r="Q2" s="15" t="s">
        <v>38</v>
      </c>
    </row>
    <row r="3" spans="1:27" s="1" customFormat="1" ht="18" x14ac:dyDescent="0.3">
      <c r="A3" s="18" t="s">
        <v>16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39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40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41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7" ht="20.399999999999999" x14ac:dyDescent="0.3">
      <c r="A8" s="116" t="s">
        <v>101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</row>
    <row r="9" spans="1:27" ht="24.75" customHeight="1" x14ac:dyDescent="0.3">
      <c r="A9" s="118" t="s">
        <v>3</v>
      </c>
      <c r="B9" s="118" t="s">
        <v>4</v>
      </c>
      <c r="C9" s="118" t="s">
        <v>0</v>
      </c>
      <c r="D9" s="118" t="s">
        <v>1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 t="s">
        <v>46</v>
      </c>
      <c r="U9" s="126" t="s">
        <v>47</v>
      </c>
      <c r="V9" s="126" t="s">
        <v>48</v>
      </c>
      <c r="W9" s="126" t="s">
        <v>45</v>
      </c>
      <c r="X9" s="126" t="s">
        <v>44</v>
      </c>
      <c r="Y9" s="112" t="s">
        <v>43</v>
      </c>
    </row>
    <row r="10" spans="1:27" ht="33" customHeight="1" x14ac:dyDescent="0.3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6"/>
      <c r="U10" s="126"/>
      <c r="V10" s="126"/>
      <c r="W10" s="126"/>
      <c r="X10" s="126"/>
      <c r="Y10" s="112"/>
    </row>
    <row r="11" spans="1:27" ht="15" customHeight="1" x14ac:dyDescent="0.3">
      <c r="A11" s="109">
        <v>1</v>
      </c>
      <c r="B11" s="110" t="s">
        <v>26</v>
      </c>
      <c r="C11" s="111" t="s">
        <v>63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6" t="s">
        <v>8</v>
      </c>
      <c r="U11" s="106" t="s">
        <v>8</v>
      </c>
      <c r="V11" s="100" t="s">
        <v>8</v>
      </c>
      <c r="W11" s="42"/>
      <c r="X11" s="100">
        <v>22</v>
      </c>
      <c r="Y11" s="103">
        <v>6565</v>
      </c>
      <c r="Z11" s="2">
        <f>SUM(D12:S12)</f>
        <v>87</v>
      </c>
    </row>
    <row r="12" spans="1:27" ht="15" customHeight="1" x14ac:dyDescent="0.3">
      <c r="A12" s="109"/>
      <c r="B12" s="110"/>
      <c r="C12" s="111"/>
      <c r="D12" s="26">
        <v>8</v>
      </c>
      <c r="E12" s="26">
        <v>8</v>
      </c>
      <c r="F12" s="26">
        <v>8</v>
      </c>
      <c r="G12" s="26">
        <v>8</v>
      </c>
      <c r="H12" s="26">
        <v>7</v>
      </c>
      <c r="I12" s="26" t="s">
        <v>13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07"/>
      <c r="U12" s="107"/>
      <c r="V12" s="101"/>
      <c r="W12" s="44"/>
      <c r="X12" s="102"/>
      <c r="Y12" s="103"/>
      <c r="Z12" s="2" t="s">
        <v>50</v>
      </c>
      <c r="AA12" s="2">
        <f>Z13+Z11</f>
        <v>175</v>
      </c>
    </row>
    <row r="13" spans="1:27" ht="15" customHeight="1" x14ac:dyDescent="0.3">
      <c r="A13" s="109"/>
      <c r="B13" s="110"/>
      <c r="C13" s="111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7"/>
      <c r="U13" s="107"/>
      <c r="V13" s="101"/>
      <c r="W13" s="44"/>
      <c r="X13" s="100">
        <f>Z11+Z13</f>
        <v>175</v>
      </c>
      <c r="Y13" s="103"/>
      <c r="Z13" s="2">
        <f>SUM(D14:S14)</f>
        <v>88</v>
      </c>
    </row>
    <row r="14" spans="1:27" ht="15" customHeight="1" x14ac:dyDescent="0.3">
      <c r="A14" s="109"/>
      <c r="B14" s="110"/>
      <c r="C14" s="111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 t="s">
        <v>10</v>
      </c>
      <c r="T14" s="108"/>
      <c r="U14" s="108"/>
      <c r="V14" s="102"/>
      <c r="W14" s="43"/>
      <c r="X14" s="102"/>
      <c r="Y14" s="103"/>
    </row>
    <row r="15" spans="1:27" ht="15" customHeight="1" x14ac:dyDescent="0.3">
      <c r="A15" s="109">
        <v>2</v>
      </c>
      <c r="B15" s="110" t="s">
        <v>29</v>
      </c>
      <c r="C15" s="111" t="s">
        <v>30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6" t="s">
        <v>8</v>
      </c>
      <c r="U15" s="106" t="s">
        <v>8</v>
      </c>
      <c r="V15" s="100" t="s">
        <v>8</v>
      </c>
      <c r="W15" s="100">
        <v>15</v>
      </c>
      <c r="X15" s="100">
        <v>11</v>
      </c>
      <c r="Y15" s="103">
        <v>6825</v>
      </c>
      <c r="Z15" s="2">
        <f>SUM(D16:S16)</f>
        <v>87</v>
      </c>
    </row>
    <row r="16" spans="1:27" ht="15" customHeight="1" x14ac:dyDescent="0.3">
      <c r="A16" s="109"/>
      <c r="B16" s="110"/>
      <c r="C16" s="111"/>
      <c r="D16" s="26">
        <v>8</v>
      </c>
      <c r="E16" s="26">
        <v>8</v>
      </c>
      <c r="F16" s="26">
        <v>8</v>
      </c>
      <c r="G16" s="26">
        <v>8</v>
      </c>
      <c r="H16" s="26">
        <v>7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7"/>
      <c r="U16" s="107"/>
      <c r="V16" s="101"/>
      <c r="W16" s="101"/>
      <c r="X16" s="102"/>
      <c r="Y16" s="103"/>
      <c r="Z16" s="2" t="s">
        <v>50</v>
      </c>
      <c r="AA16" s="2">
        <f>Z17+Z15</f>
        <v>87</v>
      </c>
    </row>
    <row r="17" spans="1:27" ht="15" customHeight="1" x14ac:dyDescent="0.3">
      <c r="A17" s="109"/>
      <c r="B17" s="110"/>
      <c r="C17" s="111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7"/>
      <c r="U17" s="107"/>
      <c r="V17" s="101"/>
      <c r="W17" s="101"/>
      <c r="X17" s="100">
        <f>Z15+Z17</f>
        <v>87</v>
      </c>
      <c r="Y17" s="103"/>
      <c r="Z17" s="2">
        <f>SUM(D18:S18)</f>
        <v>0</v>
      </c>
    </row>
    <row r="18" spans="1:27" ht="15" customHeight="1" x14ac:dyDescent="0.3">
      <c r="A18" s="109"/>
      <c r="B18" s="110"/>
      <c r="C18" s="111"/>
      <c r="D18" s="26" t="s">
        <v>86</v>
      </c>
      <c r="E18" s="26" t="s">
        <v>86</v>
      </c>
      <c r="F18" s="26" t="s">
        <v>86</v>
      </c>
      <c r="G18" s="26" t="s">
        <v>86</v>
      </c>
      <c r="H18" s="26" t="s">
        <v>86</v>
      </c>
      <c r="I18" s="26" t="s">
        <v>86</v>
      </c>
      <c r="J18" s="26" t="s">
        <v>86</v>
      </c>
      <c r="K18" s="26" t="s">
        <v>86</v>
      </c>
      <c r="L18" s="26" t="s">
        <v>86</v>
      </c>
      <c r="M18" s="26" t="s">
        <v>86</v>
      </c>
      <c r="N18" s="26" t="s">
        <v>86</v>
      </c>
      <c r="O18" s="26" t="s">
        <v>86</v>
      </c>
      <c r="P18" s="26" t="s">
        <v>86</v>
      </c>
      <c r="Q18" s="26" t="s">
        <v>86</v>
      </c>
      <c r="R18" s="26" t="s">
        <v>86</v>
      </c>
      <c r="S18" s="29" t="s">
        <v>10</v>
      </c>
      <c r="T18" s="108"/>
      <c r="U18" s="108"/>
      <c r="V18" s="102"/>
      <c r="W18" s="102"/>
      <c r="X18" s="102"/>
      <c r="Y18" s="103"/>
    </row>
    <row r="19" spans="1:27" ht="15" customHeight="1" x14ac:dyDescent="0.3">
      <c r="A19" s="109">
        <v>3</v>
      </c>
      <c r="B19" s="110" t="s">
        <v>31</v>
      </c>
      <c r="C19" s="111" t="s">
        <v>30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6" t="s">
        <v>8</v>
      </c>
      <c r="U19" s="106" t="s">
        <v>8</v>
      </c>
      <c r="V19" s="100" t="s">
        <v>8</v>
      </c>
      <c r="W19" s="50"/>
      <c r="X19" s="100">
        <v>22</v>
      </c>
      <c r="Y19" s="103">
        <v>6565</v>
      </c>
      <c r="Z19" s="2">
        <f>SUM(D20:S20)</f>
        <v>87</v>
      </c>
    </row>
    <row r="20" spans="1:27" ht="15" customHeight="1" x14ac:dyDescent="0.3">
      <c r="A20" s="109"/>
      <c r="B20" s="110"/>
      <c r="C20" s="111"/>
      <c r="D20" s="26">
        <v>8</v>
      </c>
      <c r="E20" s="26">
        <v>8</v>
      </c>
      <c r="F20" s="26">
        <v>8</v>
      </c>
      <c r="G20" s="26">
        <v>8</v>
      </c>
      <c r="H20" s="26">
        <v>7</v>
      </c>
      <c r="I20" s="26" t="s">
        <v>13</v>
      </c>
      <c r="J20" s="26" t="s">
        <v>13</v>
      </c>
      <c r="K20" s="26" t="s">
        <v>13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07"/>
      <c r="U20" s="107"/>
      <c r="V20" s="101"/>
      <c r="W20" s="52"/>
      <c r="X20" s="102"/>
      <c r="Y20" s="103"/>
      <c r="Z20" s="2" t="s">
        <v>50</v>
      </c>
      <c r="AA20" s="2">
        <f>Z21+Z19</f>
        <v>175</v>
      </c>
    </row>
    <row r="21" spans="1:27" ht="15" customHeight="1" x14ac:dyDescent="0.3">
      <c r="A21" s="109"/>
      <c r="B21" s="110"/>
      <c r="C21" s="111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7"/>
      <c r="U21" s="107"/>
      <c r="V21" s="101"/>
      <c r="W21" s="52"/>
      <c r="X21" s="100">
        <f>Z19+Z21</f>
        <v>175</v>
      </c>
      <c r="Y21" s="103"/>
      <c r="Z21" s="2">
        <f>SUM(D22:S22)</f>
        <v>88</v>
      </c>
    </row>
    <row r="22" spans="1:27" ht="15" customHeight="1" x14ac:dyDescent="0.3">
      <c r="A22" s="109"/>
      <c r="B22" s="110"/>
      <c r="C22" s="111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9" t="s">
        <v>10</v>
      </c>
      <c r="T22" s="108"/>
      <c r="U22" s="108"/>
      <c r="V22" s="102"/>
      <c r="W22" s="51"/>
      <c r="X22" s="102"/>
      <c r="Y22" s="103"/>
    </row>
    <row r="23" spans="1:27" ht="15" customHeight="1" x14ac:dyDescent="0.3">
      <c r="A23" s="109">
        <v>4</v>
      </c>
      <c r="B23" s="127" t="s">
        <v>51</v>
      </c>
      <c r="C23" s="128" t="s">
        <v>15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6" t="s">
        <v>8</v>
      </c>
      <c r="U23" s="106" t="s">
        <v>8</v>
      </c>
      <c r="V23" s="100" t="s">
        <v>8</v>
      </c>
      <c r="W23" s="100">
        <v>15</v>
      </c>
      <c r="X23" s="100">
        <v>11</v>
      </c>
      <c r="Y23" s="103">
        <v>6565</v>
      </c>
      <c r="Z23" s="2">
        <f>SUM(D24:S24)</f>
        <v>87</v>
      </c>
    </row>
    <row r="24" spans="1:27" ht="15" customHeight="1" x14ac:dyDescent="0.3">
      <c r="A24" s="109"/>
      <c r="B24" s="127"/>
      <c r="C24" s="128"/>
      <c r="D24" s="26">
        <v>8</v>
      </c>
      <c r="E24" s="26">
        <v>8</v>
      </c>
      <c r="F24" s="26">
        <v>8</v>
      </c>
      <c r="G24" s="26">
        <v>8</v>
      </c>
      <c r="H24" s="26">
        <v>7</v>
      </c>
      <c r="I24" s="26" t="s">
        <v>13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07"/>
      <c r="U24" s="107"/>
      <c r="V24" s="101"/>
      <c r="W24" s="101"/>
      <c r="X24" s="102"/>
      <c r="Y24" s="103"/>
      <c r="Z24" s="2" t="s">
        <v>50</v>
      </c>
      <c r="AA24" s="2">
        <f>Z25+Z23</f>
        <v>87</v>
      </c>
    </row>
    <row r="25" spans="1:27" ht="15" customHeight="1" x14ac:dyDescent="0.3">
      <c r="A25" s="109"/>
      <c r="B25" s="127"/>
      <c r="C25" s="128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7"/>
      <c r="U25" s="107"/>
      <c r="V25" s="101"/>
      <c r="W25" s="101"/>
      <c r="X25" s="100">
        <f>Z23+Z25</f>
        <v>87</v>
      </c>
      <c r="Y25" s="103"/>
      <c r="Z25" s="2">
        <f>SUM(D26:S26)</f>
        <v>0</v>
      </c>
    </row>
    <row r="26" spans="1:27" ht="15" customHeight="1" x14ac:dyDescent="0.3">
      <c r="A26" s="109"/>
      <c r="B26" s="127"/>
      <c r="C26" s="128"/>
      <c r="D26" s="26" t="s">
        <v>86</v>
      </c>
      <c r="E26" s="26" t="s">
        <v>86</v>
      </c>
      <c r="F26" s="26" t="s">
        <v>86</v>
      </c>
      <c r="G26" s="26" t="s">
        <v>86</v>
      </c>
      <c r="H26" s="26" t="s">
        <v>86</v>
      </c>
      <c r="I26" s="26" t="s">
        <v>86</v>
      </c>
      <c r="J26" s="26" t="s">
        <v>86</v>
      </c>
      <c r="K26" s="26" t="s">
        <v>86</v>
      </c>
      <c r="L26" s="26" t="s">
        <v>86</v>
      </c>
      <c r="M26" s="26" t="s">
        <v>86</v>
      </c>
      <c r="N26" s="26" t="s">
        <v>86</v>
      </c>
      <c r="O26" s="26" t="s">
        <v>86</v>
      </c>
      <c r="P26" s="26" t="s">
        <v>86</v>
      </c>
      <c r="Q26" s="26" t="s">
        <v>86</v>
      </c>
      <c r="R26" s="26" t="s">
        <v>86</v>
      </c>
      <c r="S26" s="29" t="s">
        <v>10</v>
      </c>
      <c r="T26" s="108"/>
      <c r="U26" s="108"/>
      <c r="V26" s="102"/>
      <c r="W26" s="102"/>
      <c r="X26" s="102"/>
      <c r="Y26" s="103"/>
    </row>
    <row r="27" spans="1:27" ht="15" customHeight="1" x14ac:dyDescent="0.3">
      <c r="A27" s="109">
        <v>5</v>
      </c>
      <c r="B27" s="110" t="s">
        <v>62</v>
      </c>
      <c r="C27" s="111" t="s">
        <v>30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6" t="s">
        <v>8</v>
      </c>
      <c r="U27" s="106" t="s">
        <v>8</v>
      </c>
      <c r="V27" s="100" t="s">
        <v>8</v>
      </c>
      <c r="W27" s="100">
        <v>15</v>
      </c>
      <c r="X27" s="100">
        <v>11</v>
      </c>
      <c r="Y27" s="103">
        <v>6565</v>
      </c>
      <c r="Z27" s="2">
        <f>SUM(D28:S28)</f>
        <v>55</v>
      </c>
    </row>
    <row r="28" spans="1:27" ht="15" customHeight="1" x14ac:dyDescent="0.3">
      <c r="A28" s="109"/>
      <c r="B28" s="110"/>
      <c r="C28" s="111"/>
      <c r="D28" s="26">
        <v>8</v>
      </c>
      <c r="E28" s="26">
        <v>8</v>
      </c>
      <c r="F28" s="26">
        <v>8</v>
      </c>
      <c r="G28" s="26">
        <v>8</v>
      </c>
      <c r="H28" s="26">
        <v>7</v>
      </c>
      <c r="I28" s="26" t="s">
        <v>13</v>
      </c>
      <c r="J28" s="26" t="s">
        <v>13</v>
      </c>
      <c r="K28" s="26" t="s">
        <v>13</v>
      </c>
      <c r="L28" s="26">
        <v>8</v>
      </c>
      <c r="M28" s="26">
        <v>8</v>
      </c>
      <c r="N28" s="26" t="s">
        <v>86</v>
      </c>
      <c r="O28" s="26" t="s">
        <v>86</v>
      </c>
      <c r="P28" s="26" t="s">
        <v>86</v>
      </c>
      <c r="Q28" s="26" t="s">
        <v>86</v>
      </c>
      <c r="R28" s="26" t="s">
        <v>86</v>
      </c>
      <c r="S28" s="26" t="s">
        <v>86</v>
      </c>
      <c r="T28" s="107"/>
      <c r="U28" s="107"/>
      <c r="V28" s="101"/>
      <c r="W28" s="101"/>
      <c r="X28" s="102"/>
      <c r="Y28" s="103"/>
      <c r="Z28" s="2" t="s">
        <v>50</v>
      </c>
      <c r="AA28" s="2">
        <f>Z29+Z27</f>
        <v>87</v>
      </c>
    </row>
    <row r="29" spans="1:27" ht="15" customHeight="1" x14ac:dyDescent="0.3">
      <c r="A29" s="109"/>
      <c r="B29" s="110"/>
      <c r="C29" s="11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7"/>
      <c r="U29" s="107"/>
      <c r="V29" s="101"/>
      <c r="W29" s="101"/>
      <c r="X29" s="100">
        <f>Z27+Z29</f>
        <v>87</v>
      </c>
      <c r="Y29" s="103"/>
      <c r="Z29" s="2">
        <f>SUM(D30:S30)</f>
        <v>32</v>
      </c>
    </row>
    <row r="30" spans="1:27" ht="15" customHeight="1" x14ac:dyDescent="0.3">
      <c r="A30" s="109"/>
      <c r="B30" s="110"/>
      <c r="C30" s="111"/>
      <c r="D30" s="26" t="s">
        <v>86</v>
      </c>
      <c r="E30" s="26" t="s">
        <v>86</v>
      </c>
      <c r="F30" s="26" t="s">
        <v>86</v>
      </c>
      <c r="G30" s="26" t="s">
        <v>86</v>
      </c>
      <c r="H30" s="26" t="s">
        <v>86</v>
      </c>
      <c r="I30" s="26" t="s">
        <v>86</v>
      </c>
      <c r="J30" s="26" t="s">
        <v>86</v>
      </c>
      <c r="K30" s="26" t="s">
        <v>86</v>
      </c>
      <c r="L30" s="26" t="s">
        <v>86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6">
        <v>8</v>
      </c>
      <c r="S30" s="29" t="s">
        <v>10</v>
      </c>
      <c r="T30" s="108"/>
      <c r="U30" s="108"/>
      <c r="V30" s="102"/>
      <c r="W30" s="102"/>
      <c r="X30" s="102"/>
      <c r="Y30" s="103"/>
    </row>
    <row r="31" spans="1:27" s="32" customFormat="1" ht="25.5" customHeight="1" x14ac:dyDescent="0.3">
      <c r="B31" s="31"/>
      <c r="C31" s="33"/>
      <c r="X31" s="71">
        <f>X29+X25+X21+X17+X13</f>
        <v>611</v>
      </c>
      <c r="Y31" s="34" t="e">
        <f>#REF!+Y11+Y15+Y19+Y23+Y27</f>
        <v>#REF!</v>
      </c>
    </row>
    <row r="32" spans="1:27" ht="18" x14ac:dyDescent="0.3">
      <c r="A32" s="104" t="s">
        <v>12</v>
      </c>
      <c r="B32" s="104"/>
      <c r="C32" s="33">
        <v>44652</v>
      </c>
      <c r="K32" s="32" t="s">
        <v>17</v>
      </c>
    </row>
    <row r="34" spans="1:6" ht="14.4" x14ac:dyDescent="0.3">
      <c r="C34" s="48" t="s">
        <v>70</v>
      </c>
      <c r="D34" s="48"/>
      <c r="E34" s="49"/>
      <c r="F34" s="49"/>
    </row>
    <row r="35" spans="1:6" ht="14.4" x14ac:dyDescent="0.3">
      <c r="C35" s="48" t="s">
        <v>64</v>
      </c>
      <c r="D35" s="48"/>
      <c r="E35" s="49"/>
      <c r="F35" s="49"/>
    </row>
    <row r="36" spans="1:6" ht="14.4" x14ac:dyDescent="0.3">
      <c r="C36" s="48" t="s">
        <v>65</v>
      </c>
      <c r="D36" s="48"/>
      <c r="E36" s="49"/>
      <c r="F36" s="49"/>
    </row>
    <row r="37" spans="1:6" ht="14.4" x14ac:dyDescent="0.3">
      <c r="C37" s="48" t="s">
        <v>66</v>
      </c>
      <c r="D37" s="48"/>
      <c r="E37" s="49"/>
      <c r="F37" s="49"/>
    </row>
    <row r="38" spans="1:6" ht="14.4" x14ac:dyDescent="0.3">
      <c r="C38" s="48" t="s">
        <v>67</v>
      </c>
      <c r="D38" s="49"/>
      <c r="E38" s="49"/>
      <c r="F38" s="49"/>
    </row>
    <row r="39" spans="1:6" ht="14.4" x14ac:dyDescent="0.3">
      <c r="C39" s="48" t="s">
        <v>68</v>
      </c>
      <c r="D39" s="48"/>
      <c r="E39" s="49"/>
      <c r="F39" s="49"/>
    </row>
    <row r="40" spans="1:6" x14ac:dyDescent="0.25">
      <c r="A40" s="2" t="s">
        <v>73</v>
      </c>
      <c r="C40" s="48" t="s">
        <v>69</v>
      </c>
    </row>
  </sheetData>
  <mergeCells count="62">
    <mergeCell ref="X27:X28"/>
    <mergeCell ref="Y27:Y30"/>
    <mergeCell ref="X29:X30"/>
    <mergeCell ref="A32:B32"/>
    <mergeCell ref="A27:A30"/>
    <mergeCell ref="B27:B30"/>
    <mergeCell ref="C27:C30"/>
    <mergeCell ref="T27:T30"/>
    <mergeCell ref="Y19:Y22"/>
    <mergeCell ref="X21:X22"/>
    <mergeCell ref="Y23:Y26"/>
    <mergeCell ref="X25:X26"/>
    <mergeCell ref="X23:X24"/>
    <mergeCell ref="X19:X20"/>
    <mergeCell ref="Y9:Y10"/>
    <mergeCell ref="X15:X16"/>
    <mergeCell ref="Y15:Y18"/>
    <mergeCell ref="X17:X18"/>
    <mergeCell ref="X11:X12"/>
    <mergeCell ref="X9:X10"/>
    <mergeCell ref="Y11:Y14"/>
    <mergeCell ref="X13:X14"/>
    <mergeCell ref="A15:A18"/>
    <mergeCell ref="V23:V26"/>
    <mergeCell ref="A23:A26"/>
    <mergeCell ref="B23:B26"/>
    <mergeCell ref="C23:C26"/>
    <mergeCell ref="T23:T26"/>
    <mergeCell ref="U23:U26"/>
    <mergeCell ref="V19:V22"/>
    <mergeCell ref="U19:U22"/>
    <mergeCell ref="B19:B22"/>
    <mergeCell ref="C19:C22"/>
    <mergeCell ref="T19:T22"/>
    <mergeCell ref="A19:A22"/>
    <mergeCell ref="B15:B18"/>
    <mergeCell ref="C15:C18"/>
    <mergeCell ref="T15:T18"/>
    <mergeCell ref="A11:A14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U11:U14"/>
    <mergeCell ref="W15:W18"/>
    <mergeCell ref="W23:W26"/>
    <mergeCell ref="W27:W30"/>
    <mergeCell ref="U15:U18"/>
    <mergeCell ref="B11:B14"/>
    <mergeCell ref="V11:V14"/>
    <mergeCell ref="V15:V18"/>
    <mergeCell ref="C11:C14"/>
    <mergeCell ref="T11:T14"/>
    <mergeCell ref="U27:U30"/>
    <mergeCell ref="V27:V30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50"/>
  <sheetViews>
    <sheetView tabSelected="1" topLeftCell="A10" zoomScale="99" zoomScaleNormal="80" workbookViewId="0">
      <selection activeCell="B29" sqref="B29:B32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3" t="s">
        <v>9</v>
      </c>
      <c r="B1" s="113"/>
      <c r="C1" s="113"/>
      <c r="Q1" s="15" t="s">
        <v>38</v>
      </c>
      <c r="R1" s="16"/>
    </row>
    <row r="2" spans="1:28" s="1" customFormat="1" ht="18" x14ac:dyDescent="0.3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15" t="s">
        <v>39</v>
      </c>
      <c r="R2" s="16"/>
      <c r="S2" s="92"/>
      <c r="T2" s="92"/>
      <c r="U2" s="92"/>
      <c r="V2" s="92"/>
      <c r="W2" s="92"/>
    </row>
    <row r="3" spans="1:28" s="1" customFormat="1" ht="18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5" t="s">
        <v>40</v>
      </c>
      <c r="R3" s="16"/>
      <c r="S3" s="92"/>
      <c r="T3" s="92"/>
      <c r="U3" s="92"/>
      <c r="V3" s="92"/>
      <c r="W3" s="92"/>
    </row>
    <row r="4" spans="1:28" s="1" customFormat="1" ht="18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15" t="s">
        <v>41</v>
      </c>
      <c r="R4" s="16"/>
      <c r="S4" s="92"/>
      <c r="T4" s="92"/>
      <c r="U4" s="92"/>
      <c r="V4" s="92"/>
      <c r="W4" s="92"/>
    </row>
    <row r="5" spans="1:28" ht="20.399999999999999" x14ac:dyDescent="0.3">
      <c r="A5" s="116" t="s">
        <v>2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</row>
    <row r="6" spans="1:28" ht="20.399999999999999" x14ac:dyDescent="0.3">
      <c r="A6" s="116" t="str">
        <f>Мельницький!A8</f>
        <v>обліку робочого часу працівників за БЕРЕЗЕНЬ 2022 р.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8" ht="24.75" customHeight="1" x14ac:dyDescent="0.3">
      <c r="A7" s="118" t="s">
        <v>3</v>
      </c>
      <c r="B7" s="118" t="s">
        <v>4</v>
      </c>
      <c r="C7" s="118" t="s">
        <v>0</v>
      </c>
      <c r="D7" s="120" t="s">
        <v>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  <c r="T7" s="126" t="s">
        <v>46</v>
      </c>
      <c r="U7" s="126" t="s">
        <v>47</v>
      </c>
      <c r="V7" s="126" t="s">
        <v>48</v>
      </c>
      <c r="W7" s="126" t="s">
        <v>75</v>
      </c>
      <c r="X7" s="126" t="s">
        <v>44</v>
      </c>
      <c r="Y7" s="112" t="s">
        <v>43</v>
      </c>
    </row>
    <row r="8" spans="1:28" ht="42" customHeight="1" x14ac:dyDescent="0.3">
      <c r="A8" s="118"/>
      <c r="B8" s="118"/>
      <c r="C8" s="118"/>
      <c r="D8" s="123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5"/>
      <c r="T8" s="126"/>
      <c r="U8" s="126"/>
      <c r="V8" s="126"/>
      <c r="W8" s="126"/>
      <c r="X8" s="126"/>
      <c r="Y8" s="112"/>
    </row>
    <row r="9" spans="1:28" s="3" customFormat="1" ht="14.25" customHeight="1" x14ac:dyDescent="0.3">
      <c r="A9" s="109">
        <v>1</v>
      </c>
      <c r="B9" s="110" t="s">
        <v>25</v>
      </c>
      <c r="C9" s="136" t="s">
        <v>24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6" t="s">
        <v>8</v>
      </c>
      <c r="U9" s="106" t="s">
        <v>8</v>
      </c>
      <c r="V9" s="100" t="s">
        <v>8</v>
      </c>
      <c r="W9" s="100" t="s">
        <v>8</v>
      </c>
      <c r="X9" s="100">
        <v>22</v>
      </c>
      <c r="Y9" s="103">
        <v>6825</v>
      </c>
    </row>
    <row r="10" spans="1:28" s="3" customFormat="1" ht="14.25" customHeight="1" x14ac:dyDescent="0.3">
      <c r="A10" s="109"/>
      <c r="B10" s="110"/>
      <c r="C10" s="137"/>
      <c r="D10" s="26">
        <v>8</v>
      </c>
      <c r="E10" s="26">
        <v>8</v>
      </c>
      <c r="F10" s="26">
        <v>8</v>
      </c>
      <c r="G10" s="26">
        <v>7</v>
      </c>
      <c r="H10" s="26" t="s">
        <v>13</v>
      </c>
      <c r="I10" s="26" t="s">
        <v>13</v>
      </c>
      <c r="J10" s="26" t="s">
        <v>13</v>
      </c>
      <c r="K10" s="26" t="s">
        <v>13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>
        <v>8</v>
      </c>
      <c r="R10" s="26">
        <v>8</v>
      </c>
      <c r="S10" s="26">
        <v>8</v>
      </c>
      <c r="T10" s="107"/>
      <c r="U10" s="107"/>
      <c r="V10" s="101"/>
      <c r="W10" s="101"/>
      <c r="X10" s="102"/>
      <c r="Y10" s="103"/>
      <c r="Z10" s="3">
        <f>SUM(D10:S10)</f>
        <v>87</v>
      </c>
    </row>
    <row r="11" spans="1:28" ht="14.25" customHeight="1" x14ac:dyDescent="0.3">
      <c r="A11" s="109"/>
      <c r="B11" s="110"/>
      <c r="C11" s="137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7"/>
      <c r="U11" s="107"/>
      <c r="V11" s="101"/>
      <c r="W11" s="101"/>
      <c r="X11" s="100">
        <f>Z10+Z12</f>
        <v>175</v>
      </c>
      <c r="Y11" s="103"/>
    </row>
    <row r="12" spans="1:28" ht="14.25" customHeight="1" x14ac:dyDescent="0.3">
      <c r="A12" s="109"/>
      <c r="B12" s="110"/>
      <c r="C12" s="138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6">
        <v>8</v>
      </c>
      <c r="S12" s="29" t="s">
        <v>10</v>
      </c>
      <c r="T12" s="108"/>
      <c r="U12" s="108"/>
      <c r="V12" s="102"/>
      <c r="W12" s="102"/>
      <c r="X12" s="102"/>
      <c r="Y12" s="103"/>
      <c r="Z12" s="2">
        <f>SUM(D12:S12)</f>
        <v>88</v>
      </c>
    </row>
    <row r="13" spans="1:28" ht="14.25" customHeight="1" x14ac:dyDescent="0.3">
      <c r="A13" s="109">
        <v>2</v>
      </c>
      <c r="B13" s="110" t="s">
        <v>49</v>
      </c>
      <c r="C13" s="111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6" t="s">
        <v>8</v>
      </c>
      <c r="U13" s="106" t="s">
        <v>8</v>
      </c>
      <c r="V13" s="100" t="s">
        <v>8</v>
      </c>
      <c r="W13" s="100" t="s">
        <v>8</v>
      </c>
      <c r="X13" s="100">
        <v>22</v>
      </c>
      <c r="Y13" s="103">
        <v>6825</v>
      </c>
      <c r="Z13" s="2" t="s">
        <v>50</v>
      </c>
      <c r="AA13" s="2">
        <f>SUM(E14:T14)</f>
        <v>79</v>
      </c>
    </row>
    <row r="14" spans="1:28" ht="14.25" customHeight="1" x14ac:dyDescent="0.3">
      <c r="A14" s="109"/>
      <c r="B14" s="110"/>
      <c r="C14" s="111"/>
      <c r="D14" s="26">
        <v>8</v>
      </c>
      <c r="E14" s="26">
        <v>8</v>
      </c>
      <c r="F14" s="26">
        <v>8</v>
      </c>
      <c r="G14" s="26">
        <v>7</v>
      </c>
      <c r="H14" s="26" t="s">
        <v>13</v>
      </c>
      <c r="I14" s="26" t="s">
        <v>13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>
        <v>8</v>
      </c>
      <c r="R14" s="26">
        <v>8</v>
      </c>
      <c r="S14" s="26">
        <v>8</v>
      </c>
      <c r="T14" s="107"/>
      <c r="U14" s="107"/>
      <c r="V14" s="101"/>
      <c r="W14" s="101"/>
      <c r="X14" s="102"/>
      <c r="Y14" s="103"/>
      <c r="Z14" s="2">
        <f>SUM(D14:S14)</f>
        <v>87</v>
      </c>
      <c r="AB14" s="2">
        <f>AA13+AA16</f>
        <v>159</v>
      </c>
    </row>
    <row r="15" spans="1:28" ht="14.25" customHeight="1" x14ac:dyDescent="0.3">
      <c r="A15" s="109"/>
      <c r="B15" s="110"/>
      <c r="C15" s="111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7"/>
      <c r="U15" s="107"/>
      <c r="V15" s="101"/>
      <c r="W15" s="101"/>
      <c r="X15" s="100">
        <f>Z14+Z16</f>
        <v>175</v>
      </c>
      <c r="Y15" s="103"/>
    </row>
    <row r="16" spans="1:28" ht="14.25" customHeight="1" x14ac:dyDescent="0.3">
      <c r="A16" s="109"/>
      <c r="B16" s="110"/>
      <c r="C16" s="111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6">
        <v>8</v>
      </c>
      <c r="S16" s="29" t="s">
        <v>10</v>
      </c>
      <c r="T16" s="108"/>
      <c r="U16" s="108"/>
      <c r="V16" s="102"/>
      <c r="W16" s="102"/>
      <c r="X16" s="102"/>
      <c r="Y16" s="103"/>
      <c r="Z16" s="2">
        <f>SUM(D16:S16)</f>
        <v>88</v>
      </c>
      <c r="AA16" s="2">
        <f>SUM(E16:T16)</f>
        <v>80</v>
      </c>
    </row>
    <row r="17" spans="1:26" ht="14.25" customHeight="1" x14ac:dyDescent="0.3">
      <c r="A17" s="145">
        <v>3</v>
      </c>
      <c r="B17" s="146" t="s">
        <v>34</v>
      </c>
      <c r="C17" s="135" t="s">
        <v>71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6" t="s">
        <v>8</v>
      </c>
      <c r="U17" s="142" t="s">
        <v>8</v>
      </c>
      <c r="V17" s="139" t="s">
        <v>8</v>
      </c>
      <c r="W17" s="139">
        <v>15</v>
      </c>
      <c r="X17" s="139">
        <v>22</v>
      </c>
      <c r="Y17" s="103">
        <v>6565</v>
      </c>
    </row>
    <row r="18" spans="1:26" ht="14.25" customHeight="1" x14ac:dyDescent="0.3">
      <c r="A18" s="145"/>
      <c r="B18" s="146"/>
      <c r="C18" s="135"/>
      <c r="D18" s="26" t="s">
        <v>86</v>
      </c>
      <c r="E18" s="26" t="s">
        <v>86</v>
      </c>
      <c r="F18" s="26" t="s">
        <v>86</v>
      </c>
      <c r="G18" s="26" t="s">
        <v>86</v>
      </c>
      <c r="H18" s="26" t="s">
        <v>86</v>
      </c>
      <c r="I18" s="26" t="s">
        <v>86</v>
      </c>
      <c r="J18" s="26" t="s">
        <v>86</v>
      </c>
      <c r="K18" s="26" t="s">
        <v>86</v>
      </c>
      <c r="L18" s="26" t="s">
        <v>86</v>
      </c>
      <c r="M18" s="26" t="s">
        <v>86</v>
      </c>
      <c r="N18" s="26" t="s">
        <v>86</v>
      </c>
      <c r="O18" s="26" t="s">
        <v>86</v>
      </c>
      <c r="P18" s="26" t="s">
        <v>86</v>
      </c>
      <c r="Q18" s="26" t="s">
        <v>86</v>
      </c>
      <c r="R18" s="26" t="s">
        <v>86</v>
      </c>
      <c r="S18" s="26">
        <v>4</v>
      </c>
      <c r="T18" s="107"/>
      <c r="U18" s="143"/>
      <c r="V18" s="141"/>
      <c r="W18" s="141"/>
      <c r="X18" s="140"/>
      <c r="Y18" s="103"/>
      <c r="Z18" s="2">
        <f>SUM(D18:S18)</f>
        <v>4</v>
      </c>
    </row>
    <row r="19" spans="1:26" ht="14.25" customHeight="1" x14ac:dyDescent="0.3">
      <c r="A19" s="145"/>
      <c r="B19" s="146"/>
      <c r="C19" s="135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7"/>
      <c r="U19" s="143"/>
      <c r="V19" s="141"/>
      <c r="W19" s="141"/>
      <c r="X19" s="100">
        <f>Z18+Z20</f>
        <v>48</v>
      </c>
      <c r="Y19" s="103"/>
    </row>
    <row r="20" spans="1:26" ht="14.25" customHeight="1" x14ac:dyDescent="0.3">
      <c r="A20" s="145"/>
      <c r="B20" s="146"/>
      <c r="C20" s="135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26">
        <v>4</v>
      </c>
      <c r="S20" s="29" t="s">
        <v>10</v>
      </c>
      <c r="T20" s="108"/>
      <c r="U20" s="144"/>
      <c r="V20" s="140"/>
      <c r="W20" s="140"/>
      <c r="X20" s="102"/>
      <c r="Y20" s="103"/>
      <c r="Z20" s="2">
        <f>SUM(D20:S20)</f>
        <v>44</v>
      </c>
    </row>
    <row r="21" spans="1:26" ht="14.25" customHeight="1" x14ac:dyDescent="0.3">
      <c r="A21" s="129">
        <v>4</v>
      </c>
      <c r="B21" s="132" t="s">
        <v>85</v>
      </c>
      <c r="C21" s="135" t="s">
        <v>24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6" t="s">
        <v>8</v>
      </c>
      <c r="U21" s="106" t="s">
        <v>8</v>
      </c>
      <c r="V21" s="100" t="s">
        <v>8</v>
      </c>
      <c r="W21" s="100">
        <v>15</v>
      </c>
      <c r="X21" s="100">
        <v>22</v>
      </c>
      <c r="Y21" s="103">
        <v>6565</v>
      </c>
    </row>
    <row r="22" spans="1:26" ht="14.25" customHeight="1" x14ac:dyDescent="0.3">
      <c r="A22" s="130"/>
      <c r="B22" s="133"/>
      <c r="C22" s="135"/>
      <c r="D22" s="26">
        <v>8</v>
      </c>
      <c r="E22" s="26">
        <v>8</v>
      </c>
      <c r="F22" s="26">
        <v>8</v>
      </c>
      <c r="G22" s="26">
        <v>7</v>
      </c>
      <c r="H22" s="26" t="s">
        <v>13</v>
      </c>
      <c r="I22" s="26" t="s">
        <v>13</v>
      </c>
      <c r="J22" s="26" t="s">
        <v>13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>
        <v>8</v>
      </c>
      <c r="R22" s="26">
        <v>8</v>
      </c>
      <c r="S22" s="26">
        <v>8</v>
      </c>
      <c r="T22" s="107"/>
      <c r="U22" s="107"/>
      <c r="V22" s="101"/>
      <c r="W22" s="101"/>
      <c r="X22" s="101"/>
      <c r="Y22" s="103"/>
      <c r="Z22" s="2">
        <f>SUM(D22:S22)</f>
        <v>87</v>
      </c>
    </row>
    <row r="23" spans="1:26" ht="14.25" customHeight="1" x14ac:dyDescent="0.3">
      <c r="A23" s="130"/>
      <c r="B23" s="133"/>
      <c r="C23" s="135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7"/>
      <c r="U23" s="107"/>
      <c r="V23" s="101"/>
      <c r="W23" s="101"/>
      <c r="X23" s="100">
        <f>Z22+Z24</f>
        <v>87</v>
      </c>
      <c r="Y23" s="103"/>
    </row>
    <row r="24" spans="1:26" ht="14.25" customHeight="1" x14ac:dyDescent="0.3">
      <c r="A24" s="131"/>
      <c r="B24" s="134"/>
      <c r="C24" s="135"/>
      <c r="D24" s="26" t="s">
        <v>86</v>
      </c>
      <c r="E24" s="26" t="s">
        <v>86</v>
      </c>
      <c r="F24" s="26" t="s">
        <v>86</v>
      </c>
      <c r="G24" s="26" t="s">
        <v>86</v>
      </c>
      <c r="H24" s="26" t="s">
        <v>86</v>
      </c>
      <c r="I24" s="26" t="s">
        <v>86</v>
      </c>
      <c r="J24" s="26" t="s">
        <v>86</v>
      </c>
      <c r="K24" s="26" t="s">
        <v>86</v>
      </c>
      <c r="L24" s="26" t="s">
        <v>86</v>
      </c>
      <c r="M24" s="26" t="s">
        <v>86</v>
      </c>
      <c r="N24" s="26" t="s">
        <v>86</v>
      </c>
      <c r="O24" s="26" t="s">
        <v>86</v>
      </c>
      <c r="P24" s="26" t="s">
        <v>86</v>
      </c>
      <c r="Q24" s="26" t="s">
        <v>86</v>
      </c>
      <c r="R24" s="26" t="s">
        <v>86</v>
      </c>
      <c r="S24" s="29" t="s">
        <v>10</v>
      </c>
      <c r="T24" s="108"/>
      <c r="U24" s="108"/>
      <c r="V24" s="102"/>
      <c r="W24" s="102"/>
      <c r="X24" s="102"/>
      <c r="Y24" s="103"/>
      <c r="Z24" s="2">
        <f>SUM(D24:S24)</f>
        <v>0</v>
      </c>
    </row>
    <row r="25" spans="1:26" ht="14.25" customHeight="1" x14ac:dyDescent="0.3">
      <c r="A25" s="129">
        <v>5</v>
      </c>
      <c r="B25" s="132" t="s">
        <v>98</v>
      </c>
      <c r="C25" s="135" t="s">
        <v>24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6" t="s">
        <v>8</v>
      </c>
      <c r="U25" s="106" t="s">
        <v>8</v>
      </c>
      <c r="V25" s="100" t="s">
        <v>8</v>
      </c>
      <c r="W25" s="100">
        <v>15</v>
      </c>
      <c r="X25" s="100">
        <v>22</v>
      </c>
      <c r="Y25" s="103">
        <v>6565</v>
      </c>
    </row>
    <row r="26" spans="1:26" ht="14.25" customHeight="1" x14ac:dyDescent="0.3">
      <c r="A26" s="130"/>
      <c r="B26" s="133"/>
      <c r="C26" s="135"/>
      <c r="D26" s="26">
        <v>8</v>
      </c>
      <c r="E26" s="26">
        <v>8</v>
      </c>
      <c r="F26" s="26">
        <v>8</v>
      </c>
      <c r="G26" s="26">
        <v>7</v>
      </c>
      <c r="H26" s="26" t="s">
        <v>13</v>
      </c>
      <c r="I26" s="26" t="s">
        <v>13</v>
      </c>
      <c r="J26" s="26" t="s">
        <v>13</v>
      </c>
      <c r="K26" s="26" t="s">
        <v>13</v>
      </c>
      <c r="L26" s="26">
        <v>8</v>
      </c>
      <c r="M26" s="26">
        <v>8</v>
      </c>
      <c r="N26" s="26" t="s">
        <v>86</v>
      </c>
      <c r="O26" s="26" t="s">
        <v>86</v>
      </c>
      <c r="P26" s="26" t="s">
        <v>86</v>
      </c>
      <c r="Q26" s="26" t="s">
        <v>86</v>
      </c>
      <c r="R26" s="26" t="s">
        <v>86</v>
      </c>
      <c r="S26" s="26" t="s">
        <v>86</v>
      </c>
      <c r="T26" s="107"/>
      <c r="U26" s="107"/>
      <c r="V26" s="101"/>
      <c r="W26" s="101"/>
      <c r="X26" s="101"/>
      <c r="Y26" s="103"/>
      <c r="Z26" s="2">
        <f>SUM(D26:S26)</f>
        <v>47</v>
      </c>
    </row>
    <row r="27" spans="1:26" ht="14.25" customHeight="1" x14ac:dyDescent="0.3">
      <c r="A27" s="130"/>
      <c r="B27" s="133"/>
      <c r="C27" s="135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7"/>
      <c r="U27" s="107"/>
      <c r="V27" s="101"/>
      <c r="W27" s="101"/>
      <c r="X27" s="100">
        <f>Z26+Z28</f>
        <v>79</v>
      </c>
      <c r="Y27" s="103"/>
    </row>
    <row r="28" spans="1:26" ht="14.25" customHeight="1" x14ac:dyDescent="0.3">
      <c r="A28" s="131"/>
      <c r="B28" s="134"/>
      <c r="C28" s="135"/>
      <c r="D28" s="26" t="s">
        <v>86</v>
      </c>
      <c r="E28" s="26" t="s">
        <v>86</v>
      </c>
      <c r="F28" s="26" t="s">
        <v>86</v>
      </c>
      <c r="G28" s="26" t="s">
        <v>86</v>
      </c>
      <c r="H28" s="26" t="s">
        <v>86</v>
      </c>
      <c r="I28" s="26" t="s">
        <v>86</v>
      </c>
      <c r="J28" s="26" t="s">
        <v>86</v>
      </c>
      <c r="K28" s="26" t="s">
        <v>86</v>
      </c>
      <c r="L28" s="26" t="s">
        <v>86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6">
        <v>8</v>
      </c>
      <c r="S28" s="29" t="s">
        <v>10</v>
      </c>
      <c r="T28" s="108"/>
      <c r="U28" s="108"/>
      <c r="V28" s="102"/>
      <c r="W28" s="102"/>
      <c r="X28" s="102"/>
      <c r="Y28" s="103"/>
      <c r="Z28" s="2">
        <f>SUM(D28:S28)</f>
        <v>32</v>
      </c>
    </row>
    <row r="29" spans="1:26" ht="14.25" customHeight="1" x14ac:dyDescent="0.3">
      <c r="A29" s="129">
        <v>6</v>
      </c>
      <c r="B29" s="132" t="s">
        <v>102</v>
      </c>
      <c r="C29" s="135" t="s">
        <v>24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25">
        <v>12</v>
      </c>
      <c r="P29" s="25">
        <v>13</v>
      </c>
      <c r="Q29" s="25">
        <v>14</v>
      </c>
      <c r="R29" s="25">
        <v>15</v>
      </c>
      <c r="S29" s="25">
        <v>16</v>
      </c>
      <c r="T29" s="106" t="s">
        <v>8</v>
      </c>
      <c r="U29" s="106" t="s">
        <v>8</v>
      </c>
      <c r="V29" s="100" t="s">
        <v>8</v>
      </c>
      <c r="W29" s="100" t="s">
        <v>8</v>
      </c>
      <c r="X29" s="100">
        <v>22</v>
      </c>
      <c r="Y29" s="103">
        <v>6565</v>
      </c>
    </row>
    <row r="30" spans="1:26" ht="14.25" customHeight="1" x14ac:dyDescent="0.3">
      <c r="A30" s="130"/>
      <c r="B30" s="133"/>
      <c r="C30" s="135"/>
      <c r="D30" s="26">
        <v>8</v>
      </c>
      <c r="E30" s="26">
        <v>8</v>
      </c>
      <c r="F30" s="26">
        <v>8</v>
      </c>
      <c r="G30" s="26">
        <v>7</v>
      </c>
      <c r="H30" s="26" t="s">
        <v>13</v>
      </c>
      <c r="I30" s="26" t="s">
        <v>13</v>
      </c>
      <c r="J30" s="26" t="s">
        <v>13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 t="s">
        <v>13</v>
      </c>
      <c r="Q30" s="26">
        <v>8</v>
      </c>
      <c r="R30" s="26">
        <v>8</v>
      </c>
      <c r="S30" s="26">
        <v>8</v>
      </c>
      <c r="T30" s="107"/>
      <c r="U30" s="107"/>
      <c r="V30" s="101"/>
      <c r="W30" s="101"/>
      <c r="X30" s="101"/>
      <c r="Y30" s="103"/>
      <c r="Z30" s="2">
        <f>SUM(D30:S30)</f>
        <v>87</v>
      </c>
    </row>
    <row r="31" spans="1:26" ht="14.25" customHeight="1" x14ac:dyDescent="0.3">
      <c r="A31" s="130"/>
      <c r="B31" s="133"/>
      <c r="C31" s="135"/>
      <c r="D31" s="27">
        <v>17</v>
      </c>
      <c r="E31" s="27">
        <v>18</v>
      </c>
      <c r="F31" s="27">
        <v>19</v>
      </c>
      <c r="G31" s="27">
        <v>20</v>
      </c>
      <c r="H31" s="27">
        <v>21</v>
      </c>
      <c r="I31" s="27">
        <v>22</v>
      </c>
      <c r="J31" s="27">
        <v>23</v>
      </c>
      <c r="K31" s="27">
        <v>24</v>
      </c>
      <c r="L31" s="27">
        <v>25</v>
      </c>
      <c r="M31" s="27">
        <v>26</v>
      </c>
      <c r="N31" s="27">
        <v>27</v>
      </c>
      <c r="O31" s="27">
        <v>28</v>
      </c>
      <c r="P31" s="27">
        <v>29</v>
      </c>
      <c r="Q31" s="28">
        <v>30</v>
      </c>
      <c r="R31" s="28">
        <v>31</v>
      </c>
      <c r="S31" s="28" t="s">
        <v>10</v>
      </c>
      <c r="T31" s="107"/>
      <c r="U31" s="107"/>
      <c r="V31" s="101"/>
      <c r="W31" s="101"/>
      <c r="X31" s="100">
        <f>Z30+Z32</f>
        <v>175</v>
      </c>
      <c r="Y31" s="103"/>
    </row>
    <row r="32" spans="1:26" ht="14.25" customHeight="1" x14ac:dyDescent="0.3">
      <c r="A32" s="131"/>
      <c r="B32" s="134"/>
      <c r="C32" s="135"/>
      <c r="D32" s="26">
        <v>8</v>
      </c>
      <c r="E32" s="26">
        <v>8</v>
      </c>
      <c r="F32" s="26" t="s">
        <v>13</v>
      </c>
      <c r="G32" s="26" t="s">
        <v>13</v>
      </c>
      <c r="H32" s="26">
        <v>8</v>
      </c>
      <c r="I32" s="26">
        <v>8</v>
      </c>
      <c r="J32" s="26">
        <v>8</v>
      </c>
      <c r="K32" s="26">
        <v>8</v>
      </c>
      <c r="L32" s="26">
        <v>8</v>
      </c>
      <c r="M32" s="26" t="s">
        <v>13</v>
      </c>
      <c r="N32" s="26" t="s">
        <v>13</v>
      </c>
      <c r="O32" s="26">
        <v>8</v>
      </c>
      <c r="P32" s="26">
        <v>8</v>
      </c>
      <c r="Q32" s="26">
        <v>8</v>
      </c>
      <c r="R32" s="26">
        <v>8</v>
      </c>
      <c r="S32" s="29" t="s">
        <v>10</v>
      </c>
      <c r="T32" s="108"/>
      <c r="U32" s="108"/>
      <c r="V32" s="102"/>
      <c r="W32" s="102"/>
      <c r="X32" s="102"/>
      <c r="Y32" s="103"/>
      <c r="Z32" s="2">
        <f>SUM(D32:S32)</f>
        <v>88</v>
      </c>
    </row>
    <row r="33" spans="1:30" ht="14.25" customHeight="1" x14ac:dyDescent="0.3">
      <c r="A33" s="6"/>
      <c r="B33" s="21"/>
      <c r="C33" s="2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54"/>
      <c r="P33" s="10"/>
      <c r="Q33" s="10"/>
      <c r="R33" s="10"/>
      <c r="S33" s="11"/>
      <c r="T33" s="12"/>
      <c r="U33" s="12"/>
      <c r="V33" s="9"/>
      <c r="W33" s="9"/>
      <c r="X33" s="9">
        <f>SUM(X11+X15+X19+X23)</f>
        <v>485</v>
      </c>
      <c r="Y33" s="35">
        <f>SUM(Y9:Y24)</f>
        <v>26780</v>
      </c>
    </row>
    <row r="34" spans="1:30" ht="14.25" customHeight="1" x14ac:dyDescent="0.3">
      <c r="A34" s="104" t="s">
        <v>12</v>
      </c>
      <c r="B34" s="104"/>
      <c r="C34" s="93">
        <f>Мельницький!C32</f>
        <v>44652</v>
      </c>
      <c r="D34" s="91"/>
      <c r="E34" s="91"/>
      <c r="F34" s="91"/>
      <c r="G34" s="91"/>
      <c r="H34" s="91"/>
      <c r="I34" s="91"/>
      <c r="J34" s="91"/>
      <c r="K34" s="91" t="s">
        <v>23</v>
      </c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</row>
    <row r="35" spans="1:30" ht="14.25" customHeight="1" x14ac:dyDescent="0.3">
      <c r="C35" s="20"/>
    </row>
    <row r="36" spans="1:30" ht="14.25" customHeight="1" x14ac:dyDescent="0.3">
      <c r="C36" s="48" t="s">
        <v>74</v>
      </c>
      <c r="D36" s="48"/>
      <c r="E36" s="49"/>
      <c r="F36" s="49"/>
    </row>
    <row r="37" spans="1:30" ht="14.25" customHeight="1" x14ac:dyDescent="0.3">
      <c r="C37" s="48" t="s">
        <v>64</v>
      </c>
      <c r="D37" s="48"/>
      <c r="E37" s="49"/>
      <c r="F37" s="49"/>
    </row>
    <row r="38" spans="1:30" ht="18" customHeight="1" x14ac:dyDescent="0.3">
      <c r="C38" s="48" t="s">
        <v>65</v>
      </c>
      <c r="D38" s="48"/>
      <c r="E38" s="49"/>
      <c r="F38" s="49"/>
    </row>
    <row r="39" spans="1:30" ht="15" customHeight="1" x14ac:dyDescent="0.3">
      <c r="C39" s="48" t="s">
        <v>66</v>
      </c>
      <c r="D39" s="48"/>
      <c r="E39" s="49"/>
      <c r="F39" s="49"/>
    </row>
    <row r="40" spans="1:30" ht="15" customHeight="1" x14ac:dyDescent="0.3">
      <c r="C40" s="48" t="s">
        <v>67</v>
      </c>
      <c r="D40" s="49"/>
      <c r="E40" s="49"/>
      <c r="F40" s="49"/>
    </row>
    <row r="41" spans="1:30" ht="14.4" x14ac:dyDescent="0.3">
      <c r="C41" s="48" t="s">
        <v>68</v>
      </c>
      <c r="D41" s="48"/>
      <c r="E41" s="49"/>
      <c r="F41" s="49"/>
    </row>
    <row r="42" spans="1:30" s="91" customFormat="1" ht="17.399999999999999" x14ac:dyDescent="0.25">
      <c r="A42" s="2"/>
      <c r="B42" s="2"/>
      <c r="C42" s="48" t="s">
        <v>69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4" spans="1:30" ht="14.4" x14ac:dyDescent="0.3">
      <c r="C44" s="48"/>
      <c r="D44" s="48"/>
      <c r="E44" s="49"/>
      <c r="F44" s="49"/>
    </row>
    <row r="45" spans="1:30" ht="14.4" x14ac:dyDescent="0.3">
      <c r="C45"/>
      <c r="D45" s="48"/>
      <c r="E45" s="49"/>
      <c r="F45" s="49"/>
    </row>
    <row r="46" spans="1:30" ht="14.4" x14ac:dyDescent="0.3">
      <c r="C46"/>
      <c r="D46" s="48"/>
      <c r="E46" s="49"/>
      <c r="F46" s="49"/>
    </row>
    <row r="47" spans="1:30" ht="14.4" x14ac:dyDescent="0.3">
      <c r="C47"/>
      <c r="D47" s="48"/>
      <c r="E47" s="49"/>
      <c r="F47" s="49"/>
    </row>
    <row r="48" spans="1:30" ht="14.4" x14ac:dyDescent="0.3">
      <c r="C48"/>
      <c r="D48" s="49"/>
      <c r="E48" s="49"/>
      <c r="F48" s="49"/>
    </row>
    <row r="49" spans="3:6" ht="14.4" x14ac:dyDescent="0.3">
      <c r="C49"/>
      <c r="D49" s="48"/>
      <c r="E49" s="49"/>
      <c r="F49" s="49"/>
    </row>
    <row r="50" spans="3:6" x14ac:dyDescent="0.25">
      <c r="C50" s="48"/>
    </row>
  </sheetData>
  <mergeCells count="74">
    <mergeCell ref="V29:V32"/>
    <mergeCell ref="W29:W32"/>
    <mergeCell ref="X29:X30"/>
    <mergeCell ref="Y29:Y32"/>
    <mergeCell ref="X31:X32"/>
    <mergeCell ref="A29:A32"/>
    <mergeCell ref="B29:B32"/>
    <mergeCell ref="C29:C32"/>
    <mergeCell ref="T29:T32"/>
    <mergeCell ref="U29:U32"/>
    <mergeCell ref="A34:B34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5" sqref="E15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2" t="s">
        <v>9</v>
      </c>
      <c r="B1" s="72"/>
      <c r="C1" s="72"/>
      <c r="D1" s="72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4" t="s">
        <v>42</v>
      </c>
      <c r="B3" s="74"/>
      <c r="C3" s="64">
        <v>3051013503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БЕРЕЗЕНЬ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6" ht="24.75" customHeight="1" x14ac:dyDescent="0.3">
      <c r="A9" s="118" t="s">
        <v>3</v>
      </c>
      <c r="B9" s="106"/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6" ht="33" customHeight="1" x14ac:dyDescent="0.3">
      <c r="A10" s="118"/>
      <c r="B10" s="10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ht="15" customHeight="1" x14ac:dyDescent="0.3">
      <c r="A11" s="129">
        <v>1</v>
      </c>
      <c r="B11" s="106"/>
      <c r="C11" s="106" t="s">
        <v>99</v>
      </c>
      <c r="D11" s="111" t="s">
        <v>35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47"/>
      <c r="V11" s="147"/>
      <c r="W11" s="147"/>
      <c r="X11" s="147"/>
      <c r="Y11" s="139">
        <v>22</v>
      </c>
      <c r="Z11" s="150">
        <v>6565</v>
      </c>
    </row>
    <row r="12" spans="1:26" ht="15" customHeight="1" x14ac:dyDescent="0.3">
      <c r="A12" s="130"/>
      <c r="B12" s="107"/>
      <c r="C12" s="107"/>
      <c r="D12" s="111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48"/>
      <c r="V12" s="148"/>
      <c r="W12" s="148"/>
      <c r="X12" s="148"/>
      <c r="Y12" s="140"/>
      <c r="Z12" s="151"/>
    </row>
    <row r="13" spans="1:26" ht="15" customHeight="1" x14ac:dyDescent="0.3">
      <c r="A13" s="130"/>
      <c r="B13" s="107"/>
      <c r="C13" s="107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48"/>
      <c r="V13" s="148"/>
      <c r="W13" s="148"/>
      <c r="X13" s="148"/>
      <c r="Y13" s="100">
        <v>87.5</v>
      </c>
      <c r="Z13" s="151"/>
    </row>
    <row r="14" spans="1:26" ht="15" customHeight="1" x14ac:dyDescent="0.3">
      <c r="A14" s="131"/>
      <c r="B14" s="108"/>
      <c r="C14" s="108"/>
      <c r="D14" s="111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49"/>
      <c r="V14" s="149"/>
      <c r="W14" s="149"/>
      <c r="X14" s="149"/>
      <c r="Y14" s="102"/>
      <c r="Z14" s="152"/>
    </row>
    <row r="15" spans="1:26" ht="15" customHeight="1" x14ac:dyDescent="0.3">
      <c r="A15" s="129">
        <v>2</v>
      </c>
      <c r="B15" s="106"/>
      <c r="C15" s="106" t="s">
        <v>100</v>
      </c>
      <c r="D15" s="111" t="s">
        <v>35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47"/>
      <c r="V15" s="147"/>
      <c r="W15" s="147"/>
      <c r="X15" s="147"/>
      <c r="Y15" s="139">
        <v>22</v>
      </c>
      <c r="Z15" s="150">
        <v>6565</v>
      </c>
    </row>
    <row r="16" spans="1:26" ht="15" customHeight="1" x14ac:dyDescent="0.3">
      <c r="A16" s="130"/>
      <c r="B16" s="107"/>
      <c r="C16" s="107"/>
      <c r="D16" s="111"/>
      <c r="E16" s="26">
        <v>4</v>
      </c>
      <c r="F16" s="26">
        <v>4</v>
      </c>
      <c r="G16" s="26">
        <v>4</v>
      </c>
      <c r="H16" s="26">
        <v>3.5</v>
      </c>
      <c r="I16" s="26" t="s">
        <v>13</v>
      </c>
      <c r="J16" s="26" t="s">
        <v>13</v>
      </c>
      <c r="K16" s="26" t="s">
        <v>13</v>
      </c>
      <c r="L16" s="26" t="s">
        <v>13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>
        <v>4</v>
      </c>
      <c r="S16" s="26">
        <v>4</v>
      </c>
      <c r="T16" s="26">
        <v>4</v>
      </c>
      <c r="U16" s="148"/>
      <c r="V16" s="148"/>
      <c r="W16" s="148"/>
      <c r="X16" s="148"/>
      <c r="Y16" s="140"/>
      <c r="Z16" s="151"/>
    </row>
    <row r="17" spans="1:26" ht="15" customHeight="1" x14ac:dyDescent="0.3">
      <c r="A17" s="130"/>
      <c r="B17" s="107"/>
      <c r="C17" s="107"/>
      <c r="D17" s="111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48"/>
      <c r="V17" s="148"/>
      <c r="W17" s="148"/>
      <c r="X17" s="148"/>
      <c r="Y17" s="100">
        <v>87.5</v>
      </c>
      <c r="Z17" s="151"/>
    </row>
    <row r="18" spans="1:26" ht="15" customHeight="1" x14ac:dyDescent="0.3">
      <c r="A18" s="131"/>
      <c r="B18" s="108"/>
      <c r="C18" s="108"/>
      <c r="D18" s="111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29" t="s">
        <v>10</v>
      </c>
      <c r="U18" s="149"/>
      <c r="V18" s="149"/>
      <c r="W18" s="149"/>
      <c r="X18" s="149"/>
      <c r="Y18" s="102"/>
      <c r="Z18" s="152"/>
    </row>
    <row r="19" spans="1:26" ht="15" customHeight="1" x14ac:dyDescent="0.3">
      <c r="A19" s="6"/>
      <c r="B19" s="12"/>
      <c r="C19" s="12"/>
      <c r="D19" s="8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0"/>
      <c r="U19" s="84"/>
      <c r="V19" s="84"/>
      <c r="W19" s="84"/>
      <c r="X19" s="84"/>
      <c r="Y19" s="9"/>
      <c r="Z19" s="85"/>
    </row>
    <row r="20" spans="1:26" s="98" customFormat="1" ht="18" x14ac:dyDescent="0.3">
      <c r="B20" s="104" t="s">
        <v>12</v>
      </c>
      <c r="C20" s="104"/>
      <c r="D20" s="99">
        <f>Мельницький!C32</f>
        <v>44652</v>
      </c>
      <c r="L20" s="98" t="s">
        <v>21</v>
      </c>
    </row>
    <row r="22" spans="1:26" ht="14.4" x14ac:dyDescent="0.3">
      <c r="D22" s="48" t="s">
        <v>70</v>
      </c>
      <c r="E22" s="48"/>
      <c r="F22" s="49"/>
      <c r="G22" s="49"/>
    </row>
    <row r="23" spans="1:26" ht="14.4" x14ac:dyDescent="0.3">
      <c r="D23" s="48" t="s">
        <v>64</v>
      </c>
      <c r="E23" s="48"/>
      <c r="F23" s="49"/>
      <c r="G23" s="49"/>
    </row>
    <row r="24" spans="1:26" ht="14.4" x14ac:dyDescent="0.3">
      <c r="D24" s="48" t="s">
        <v>65</v>
      </c>
      <c r="E24" s="48"/>
      <c r="F24" s="49"/>
      <c r="G24" s="49"/>
    </row>
    <row r="25" spans="1:26" ht="14.4" x14ac:dyDescent="0.3">
      <c r="D25" s="48" t="s">
        <v>66</v>
      </c>
      <c r="E25" s="48"/>
      <c r="F25" s="49"/>
      <c r="G25" s="49"/>
    </row>
    <row r="26" spans="1:26" ht="14.4" x14ac:dyDescent="0.3">
      <c r="D26" s="48" t="s">
        <v>67</v>
      </c>
      <c r="E26" s="49"/>
      <c r="F26" s="49"/>
      <c r="G26" s="49"/>
    </row>
    <row r="27" spans="1:26" ht="14.4" x14ac:dyDescent="0.3">
      <c r="D27" s="48" t="s">
        <v>68</v>
      </c>
      <c r="E27" s="48"/>
      <c r="F27" s="49"/>
      <c r="G27" s="49"/>
    </row>
    <row r="28" spans="1:26" x14ac:dyDescent="0.25">
      <c r="D28" s="48" t="s">
        <v>69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Y19" sqref="Y19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6" width="4.33203125" style="2" customWidth="1"/>
    <col min="7" max="7" width="5.109375" style="2" customWidth="1"/>
    <col min="8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5"/>
    <col min="27" max="16384" width="9.109375" style="2"/>
  </cols>
  <sheetData>
    <row r="1" spans="1:26" s="1" customFormat="1" ht="18" x14ac:dyDescent="0.3">
      <c r="A1" s="113" t="s">
        <v>9</v>
      </c>
      <c r="B1" s="113"/>
      <c r="C1" s="113"/>
      <c r="N1" s="15" t="s">
        <v>38</v>
      </c>
      <c r="O1" s="16"/>
      <c r="Z1" s="94"/>
    </row>
    <row r="2" spans="1:26" s="1" customFormat="1" ht="18" x14ac:dyDescent="0.3">
      <c r="A2" s="78" t="s">
        <v>88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5" t="s">
        <v>39</v>
      </c>
      <c r="O2" s="16"/>
      <c r="P2" s="78"/>
      <c r="Q2" s="78"/>
      <c r="R2" s="78"/>
      <c r="S2" s="78"/>
      <c r="T2" s="78"/>
      <c r="V2" s="78"/>
      <c r="W2" s="78"/>
      <c r="X2" s="78"/>
      <c r="Z2" s="94"/>
    </row>
    <row r="3" spans="1:26" s="1" customFormat="1" ht="18" x14ac:dyDescent="0.3">
      <c r="A3" s="78" t="s">
        <v>89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15" t="s">
        <v>40</v>
      </c>
      <c r="O3" s="16"/>
      <c r="P3" s="78"/>
      <c r="Q3" s="78"/>
      <c r="R3" s="78"/>
      <c r="S3" s="78"/>
      <c r="T3" s="78"/>
      <c r="V3" s="78"/>
      <c r="W3" s="78"/>
      <c r="X3" s="78"/>
      <c r="Z3" s="94"/>
    </row>
    <row r="4" spans="1:26" s="1" customFormat="1" ht="18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5" t="s">
        <v>41</v>
      </c>
      <c r="O4" s="16"/>
      <c r="P4" s="78"/>
      <c r="Q4" s="78"/>
      <c r="R4" s="78"/>
      <c r="S4" s="78"/>
      <c r="T4" s="78"/>
      <c r="V4" s="78"/>
      <c r="W4" s="78"/>
      <c r="X4" s="78"/>
      <c r="Z4" s="94"/>
    </row>
    <row r="5" spans="1:26" s="1" customFormat="1" ht="18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Z5" s="94"/>
    </row>
    <row r="6" spans="1:26" s="1" customFormat="1" ht="18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Z6" s="94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76"/>
    </row>
    <row r="8" spans="1:26" ht="20.399999999999999" x14ac:dyDescent="0.3">
      <c r="A8" s="117" t="str">
        <f>Мельницький!A8</f>
        <v>обліку робочого часу працівників за БЕРЕЗЕНЬ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6" x14ac:dyDescent="0.3">
      <c r="A9" s="118" t="s">
        <v>3</v>
      </c>
      <c r="B9" s="118" t="s">
        <v>4</v>
      </c>
      <c r="C9" s="118" t="s">
        <v>0</v>
      </c>
      <c r="D9" s="118" t="s">
        <v>1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 t="s">
        <v>46</v>
      </c>
      <c r="U9" s="126" t="s">
        <v>47</v>
      </c>
      <c r="V9" s="126" t="s">
        <v>48</v>
      </c>
      <c r="W9" s="126" t="s">
        <v>45</v>
      </c>
      <c r="X9" s="126" t="s">
        <v>44</v>
      </c>
      <c r="Y9" s="112" t="s">
        <v>43</v>
      </c>
    </row>
    <row r="10" spans="1:26" ht="39" customHeight="1" x14ac:dyDescent="0.3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6"/>
      <c r="U10" s="126"/>
      <c r="V10" s="126"/>
      <c r="W10" s="126"/>
      <c r="X10" s="126"/>
      <c r="Y10" s="112"/>
    </row>
    <row r="11" spans="1:26" s="3" customFormat="1" ht="13.95" customHeight="1" x14ac:dyDescent="0.3">
      <c r="A11" s="109">
        <v>1</v>
      </c>
      <c r="B11" s="110" t="s">
        <v>90</v>
      </c>
      <c r="C11" s="111" t="s">
        <v>91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6" t="s">
        <v>8</v>
      </c>
      <c r="U11" s="106" t="s">
        <v>8</v>
      </c>
      <c r="V11" s="100" t="s">
        <v>8</v>
      </c>
      <c r="W11" s="153"/>
      <c r="X11" s="100">
        <v>22</v>
      </c>
      <c r="Y11" s="103">
        <v>6000</v>
      </c>
      <c r="Z11" s="96"/>
    </row>
    <row r="12" spans="1:26" s="3" customFormat="1" ht="13.95" customHeight="1" x14ac:dyDescent="0.3">
      <c r="A12" s="109"/>
      <c r="B12" s="110"/>
      <c r="C12" s="111"/>
      <c r="D12" s="26">
        <v>2</v>
      </c>
      <c r="E12" s="26">
        <v>2</v>
      </c>
      <c r="F12" s="26">
        <v>2</v>
      </c>
      <c r="G12" s="26">
        <v>1.75</v>
      </c>
      <c r="H12" s="26" t="s">
        <v>13</v>
      </c>
      <c r="I12" s="26" t="s">
        <v>13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 t="s">
        <v>13</v>
      </c>
      <c r="Q12" s="26">
        <v>2</v>
      </c>
      <c r="R12" s="26">
        <v>2</v>
      </c>
      <c r="S12" s="26">
        <v>2</v>
      </c>
      <c r="T12" s="107"/>
      <c r="U12" s="107"/>
      <c r="V12" s="101"/>
      <c r="W12" s="154"/>
      <c r="X12" s="102"/>
      <c r="Y12" s="103"/>
      <c r="Z12" s="96">
        <f>SUM(D12:S12)</f>
        <v>21.75</v>
      </c>
    </row>
    <row r="13" spans="1:26" x14ac:dyDescent="0.3">
      <c r="A13" s="109"/>
      <c r="B13" s="110"/>
      <c r="C13" s="111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7"/>
      <c r="U13" s="107"/>
      <c r="V13" s="101"/>
      <c r="W13" s="154"/>
      <c r="X13" s="156">
        <f>Z12+Z14</f>
        <v>43.75</v>
      </c>
      <c r="Y13" s="103"/>
    </row>
    <row r="14" spans="1:26" x14ac:dyDescent="0.3">
      <c r="A14" s="109"/>
      <c r="B14" s="110"/>
      <c r="C14" s="111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108"/>
      <c r="U14" s="108"/>
      <c r="V14" s="102"/>
      <c r="W14" s="155"/>
      <c r="X14" s="157"/>
      <c r="Y14" s="103"/>
      <c r="Z14" s="95">
        <f>SUM(D14:S14)</f>
        <v>22</v>
      </c>
    </row>
    <row r="15" spans="1:26" s="3" customFormat="1" x14ac:dyDescent="0.3">
      <c r="A15" s="109">
        <v>2</v>
      </c>
      <c r="B15" s="110" t="s">
        <v>92</v>
      </c>
      <c r="C15" s="111" t="s">
        <v>93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6" t="s">
        <v>8</v>
      </c>
      <c r="U15" s="106" t="s">
        <v>8</v>
      </c>
      <c r="V15" s="100" t="s">
        <v>8</v>
      </c>
      <c r="W15" s="153"/>
      <c r="X15" s="100">
        <v>22</v>
      </c>
      <c r="Y15" s="103">
        <v>6000</v>
      </c>
      <c r="Z15" s="96"/>
    </row>
    <row r="16" spans="1:26" s="3" customFormat="1" x14ac:dyDescent="0.3">
      <c r="A16" s="109"/>
      <c r="B16" s="110"/>
      <c r="C16" s="111"/>
      <c r="D16" s="26">
        <v>8</v>
      </c>
      <c r="E16" s="26">
        <v>8</v>
      </c>
      <c r="F16" s="26">
        <v>8</v>
      </c>
      <c r="G16" s="26">
        <v>7</v>
      </c>
      <c r="H16" s="26" t="s">
        <v>13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>
        <v>8</v>
      </c>
      <c r="R16" s="26">
        <v>8</v>
      </c>
      <c r="S16" s="26">
        <v>8</v>
      </c>
      <c r="T16" s="107"/>
      <c r="U16" s="107"/>
      <c r="V16" s="101"/>
      <c r="W16" s="154"/>
      <c r="X16" s="102"/>
      <c r="Y16" s="103"/>
      <c r="Z16" s="96">
        <f>SUM(D16:S16)</f>
        <v>87</v>
      </c>
    </row>
    <row r="17" spans="1:26" x14ac:dyDescent="0.3">
      <c r="A17" s="109"/>
      <c r="B17" s="110"/>
      <c r="C17" s="111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7"/>
      <c r="U17" s="107"/>
      <c r="V17" s="101"/>
      <c r="W17" s="154"/>
      <c r="X17" s="100">
        <f>Z16+Z18</f>
        <v>175</v>
      </c>
      <c r="Y17" s="103"/>
    </row>
    <row r="18" spans="1:26" x14ac:dyDescent="0.3">
      <c r="A18" s="109"/>
      <c r="B18" s="110"/>
      <c r="C18" s="111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6">
        <v>8</v>
      </c>
      <c r="S18" s="29" t="s">
        <v>10</v>
      </c>
      <c r="T18" s="108"/>
      <c r="U18" s="108"/>
      <c r="V18" s="102"/>
      <c r="W18" s="155"/>
      <c r="X18" s="102"/>
      <c r="Y18" s="103"/>
      <c r="Z18" s="95">
        <f>SUM(D18:S18)</f>
        <v>88</v>
      </c>
    </row>
    <row r="20" spans="1:26" ht="17.399999999999999" x14ac:dyDescent="0.3">
      <c r="B20" s="82" t="s">
        <v>12</v>
      </c>
      <c r="C20" s="79">
        <f>Мельницький!C32</f>
        <v>44652</v>
      </c>
      <c r="D20" s="75"/>
      <c r="E20" s="75"/>
      <c r="F20" s="75"/>
      <c r="G20" s="75"/>
      <c r="H20" s="75"/>
      <c r="I20" s="75"/>
      <c r="J20" s="75"/>
      <c r="K20" s="75" t="s">
        <v>94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6" ht="17.399999999999999" x14ac:dyDescent="0.3">
      <c r="B21" s="77"/>
      <c r="C21" s="79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6" ht="14.4" x14ac:dyDescent="0.3">
      <c r="C22" s="48" t="s">
        <v>64</v>
      </c>
      <c r="D22" s="48"/>
      <c r="E22" s="49"/>
      <c r="F22" s="49"/>
    </row>
    <row r="23" spans="1:26" ht="14.4" x14ac:dyDescent="0.3">
      <c r="C23" s="48" t="s">
        <v>65</v>
      </c>
      <c r="D23" s="48"/>
      <c r="E23" s="49"/>
      <c r="F23" s="49"/>
    </row>
    <row r="24" spans="1:26" ht="14.4" x14ac:dyDescent="0.3">
      <c r="C24" s="48" t="s">
        <v>66</v>
      </c>
      <c r="D24" s="48"/>
      <c r="E24" s="49"/>
      <c r="F24" s="49"/>
    </row>
    <row r="25" spans="1:26" ht="14.4" x14ac:dyDescent="0.3">
      <c r="C25" s="48" t="s">
        <v>67</v>
      </c>
      <c r="D25" s="49"/>
      <c r="E25" s="49"/>
      <c r="F25" s="49"/>
      <c r="P25" s="80"/>
    </row>
    <row r="26" spans="1:26" ht="14.4" x14ac:dyDescent="0.3">
      <c r="C26" s="48" t="s">
        <v>68</v>
      </c>
      <c r="D26" s="48"/>
      <c r="E26" s="49"/>
      <c r="F26" s="49"/>
      <c r="P26" s="81"/>
    </row>
    <row r="27" spans="1:26" x14ac:dyDescent="0.25">
      <c r="C27" s="48" t="s">
        <v>69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A9" sqref="A9:A10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3" t="s">
        <v>9</v>
      </c>
      <c r="B1" s="113"/>
      <c r="C1" s="113"/>
      <c r="D1" s="113"/>
      <c r="R1" s="15" t="s">
        <v>38</v>
      </c>
      <c r="S1" s="16"/>
    </row>
    <row r="2" spans="1:26" s="1" customFormat="1" ht="18" x14ac:dyDescent="0.3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39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40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41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6" ht="20.399999999999999" x14ac:dyDescent="0.3">
      <c r="A8" s="116" t="str">
        <f>Мельницький!A8</f>
        <v>обліку робочого часу працівників за БЕРЕЗЕНЬ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43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6" s="3" customFormat="1" ht="15" customHeight="1" x14ac:dyDescent="0.3">
      <c r="A11" s="109">
        <v>1</v>
      </c>
      <c r="B11" s="129">
        <v>1</v>
      </c>
      <c r="C11" s="162" t="s">
        <v>27</v>
      </c>
      <c r="D11" s="136" t="s">
        <v>72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22</v>
      </c>
      <c r="Y11" s="158">
        <v>6565</v>
      </c>
      <c r="Z11" s="3">
        <f>SUM(E12:T12)</f>
        <v>96</v>
      </c>
    </row>
    <row r="12" spans="1:26" s="3" customFormat="1" ht="15" customHeight="1" x14ac:dyDescent="0.3">
      <c r="A12" s="109"/>
      <c r="B12" s="130"/>
      <c r="C12" s="163"/>
      <c r="D12" s="137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07"/>
      <c r="V12" s="107"/>
      <c r="W12" s="101"/>
      <c r="X12" s="102"/>
      <c r="Y12" s="159"/>
    </row>
    <row r="13" spans="1:26" ht="15" customHeight="1" x14ac:dyDescent="0.3">
      <c r="A13" s="109"/>
      <c r="B13" s="130"/>
      <c r="C13" s="163"/>
      <c r="D13" s="13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0">
        <f>Z11+Z14</f>
        <v>160</v>
      </c>
      <c r="Y13" s="159"/>
    </row>
    <row r="14" spans="1:26" ht="15" customHeight="1" x14ac:dyDescent="0.3">
      <c r="A14" s="109"/>
      <c r="B14" s="131"/>
      <c r="C14" s="164"/>
      <c r="D14" s="138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08"/>
      <c r="V14" s="108"/>
      <c r="W14" s="102"/>
      <c r="X14" s="102"/>
      <c r="Y14" s="160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1" t="s">
        <v>12</v>
      </c>
      <c r="C16" s="161"/>
      <c r="D16" s="5">
        <f>Мельницький!C32</f>
        <v>44652</v>
      </c>
      <c r="E16" s="14"/>
      <c r="F16" s="14"/>
      <c r="G16" s="14"/>
      <c r="H16" s="14"/>
      <c r="I16" s="14"/>
      <c r="J16" s="14"/>
      <c r="K16" s="14"/>
      <c r="L16" s="14" t="s">
        <v>19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48" t="s">
        <v>70</v>
      </c>
      <c r="E18" s="48"/>
      <c r="F18" s="49"/>
      <c r="G18" s="49"/>
    </row>
    <row r="19" spans="4:7" ht="14.4" x14ac:dyDescent="0.3">
      <c r="D19" s="48" t="s">
        <v>64</v>
      </c>
      <c r="E19" s="48"/>
      <c r="F19" s="49"/>
      <c r="G19" s="49"/>
    </row>
    <row r="20" spans="4:7" ht="14.4" x14ac:dyDescent="0.3">
      <c r="D20" s="48" t="s">
        <v>65</v>
      </c>
      <c r="E20" s="48"/>
      <c r="F20" s="49"/>
      <c r="G20" s="49"/>
    </row>
    <row r="21" spans="4:7" ht="14.4" x14ac:dyDescent="0.3">
      <c r="D21" s="48" t="s">
        <v>66</v>
      </c>
      <c r="E21" s="48"/>
      <c r="F21" s="49"/>
      <c r="G21" s="49"/>
    </row>
    <row r="22" spans="4:7" ht="14.4" x14ac:dyDescent="0.3">
      <c r="D22" s="48" t="s">
        <v>67</v>
      </c>
      <c r="E22" s="49"/>
      <c r="F22" s="49"/>
      <c r="G22" s="49"/>
    </row>
    <row r="23" spans="4:7" ht="14.4" x14ac:dyDescent="0.3">
      <c r="D23" s="48" t="s">
        <v>68</v>
      </c>
      <c r="E23" s="48"/>
      <c r="F23" s="49"/>
      <c r="G23" s="49"/>
    </row>
    <row r="24" spans="4:7" x14ac:dyDescent="0.25">
      <c r="D24" s="48" t="s">
        <v>69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3" t="s">
        <v>9</v>
      </c>
      <c r="B1" s="113"/>
      <c r="C1" s="113"/>
      <c r="D1" s="113"/>
      <c r="P1" s="114"/>
      <c r="Q1" s="114"/>
      <c r="R1" s="114"/>
      <c r="S1" s="114"/>
      <c r="T1" s="114"/>
      <c r="U1" s="114"/>
      <c r="V1" s="114"/>
      <c r="W1" s="114"/>
      <c r="X1" s="114"/>
    </row>
    <row r="2" spans="1:28" s="1" customFormat="1" ht="18" x14ac:dyDescent="0.3">
      <c r="A2" s="115" t="s">
        <v>56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38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39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40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41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8" ht="20.399999999999999" x14ac:dyDescent="0.3">
      <c r="A8" s="117" t="str">
        <f>Мельницький!A8</f>
        <v>обліку робочого часу працівників за БЕРЕЗЕНЬ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3">
      <c r="A9" s="118" t="s">
        <v>3</v>
      </c>
      <c r="B9" s="119"/>
      <c r="C9" s="118" t="s">
        <v>4</v>
      </c>
      <c r="D9" s="118" t="s">
        <v>0</v>
      </c>
      <c r="E9" s="120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2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8" ht="33" customHeight="1" x14ac:dyDescent="0.3">
      <c r="A10" s="118"/>
      <c r="B10" s="119"/>
      <c r="C10" s="118"/>
      <c r="D10" s="118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U10" s="126"/>
      <c r="V10" s="126"/>
      <c r="W10" s="126"/>
      <c r="X10" s="126"/>
      <c r="Y10" s="126"/>
      <c r="Z10" s="112"/>
    </row>
    <row r="11" spans="1:28" ht="15" customHeight="1" x14ac:dyDescent="0.3">
      <c r="A11" s="109">
        <v>1</v>
      </c>
      <c r="B11" s="109"/>
      <c r="C11" s="110" t="s">
        <v>57</v>
      </c>
      <c r="D11" s="111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45"/>
      <c r="Y11" s="100">
        <v>22</v>
      </c>
      <c r="Z11" s="103">
        <v>6060</v>
      </c>
      <c r="AA11" s="2">
        <f>SUM(E12:T12)</f>
        <v>15.75</v>
      </c>
    </row>
    <row r="12" spans="1:28" ht="15" customHeight="1" x14ac:dyDescent="0.3">
      <c r="A12" s="109"/>
      <c r="B12" s="109"/>
      <c r="C12" s="110"/>
      <c r="D12" s="111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97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07"/>
      <c r="V12" s="107"/>
      <c r="W12" s="101"/>
      <c r="X12" s="47"/>
      <c r="Y12" s="102"/>
      <c r="Z12" s="103"/>
    </row>
    <row r="13" spans="1:28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47"/>
      <c r="Y13" s="100">
        <v>43.5</v>
      </c>
      <c r="Z13" s="103"/>
      <c r="AB13" s="2">
        <f>AA11+AA14</f>
        <v>37.75</v>
      </c>
    </row>
    <row r="14" spans="1:28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08"/>
      <c r="V14" s="108"/>
      <c r="W14" s="102"/>
      <c r="X14" s="46"/>
      <c r="Y14" s="102"/>
      <c r="Z14" s="103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4" t="s">
        <v>12</v>
      </c>
      <c r="C18" s="104"/>
      <c r="D18" s="165">
        <f>Мельницький!C32</f>
        <v>44652</v>
      </c>
      <c r="E18" s="165"/>
      <c r="F18" s="165"/>
      <c r="G18" s="165"/>
      <c r="H18" s="165"/>
      <c r="L18" s="39" t="s">
        <v>58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3" t="s">
        <v>9</v>
      </c>
      <c r="B1" s="113"/>
      <c r="C1" s="113"/>
      <c r="Q1" s="15" t="s">
        <v>38</v>
      </c>
    </row>
    <row r="2" spans="1:25" s="1" customFormat="1" ht="18" x14ac:dyDescent="0.3">
      <c r="A2" s="67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5" t="s">
        <v>39</v>
      </c>
      <c r="R2" s="67"/>
      <c r="S2" s="67"/>
      <c r="T2" s="67"/>
      <c r="U2" s="67"/>
      <c r="V2" s="67"/>
      <c r="W2" s="67"/>
    </row>
    <row r="3" spans="1:25" s="1" customFormat="1" ht="18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5" t="s">
        <v>40</v>
      </c>
      <c r="R3" s="67"/>
      <c r="S3" s="67"/>
      <c r="T3" s="67"/>
      <c r="U3" s="67"/>
      <c r="V3" s="67"/>
      <c r="W3" s="67"/>
    </row>
    <row r="4" spans="1:25" s="1" customFormat="1" ht="18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5" t="s">
        <v>41</v>
      </c>
      <c r="R4" s="67"/>
      <c r="S4" s="67"/>
      <c r="T4" s="67"/>
      <c r="U4" s="67"/>
      <c r="V4" s="67"/>
      <c r="W4" s="67"/>
    </row>
    <row r="5" spans="1:25" s="1" customFormat="1" ht="18" x14ac:dyDescent="0.3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5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5" ht="20.399999999999999" x14ac:dyDescent="0.3">
      <c r="A7" s="116" t="s">
        <v>87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5" ht="24.75" customHeight="1" x14ac:dyDescent="0.3">
      <c r="A8" s="118" t="s">
        <v>3</v>
      </c>
      <c r="B8" s="118" t="s">
        <v>4</v>
      </c>
      <c r="C8" s="118" t="s">
        <v>0</v>
      </c>
      <c r="D8" s="118" t="s">
        <v>1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26" t="s">
        <v>46</v>
      </c>
      <c r="U8" s="126" t="s">
        <v>47</v>
      </c>
      <c r="V8" s="126" t="s">
        <v>48</v>
      </c>
      <c r="W8" s="126" t="s">
        <v>45</v>
      </c>
      <c r="X8" s="126" t="s">
        <v>44</v>
      </c>
      <c r="Y8" s="112" t="s">
        <v>43</v>
      </c>
    </row>
    <row r="9" spans="1:25" ht="33" customHeight="1" x14ac:dyDescent="0.3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/>
      <c r="U9" s="126"/>
      <c r="V9" s="126"/>
      <c r="W9" s="126"/>
      <c r="X9" s="126"/>
      <c r="Y9" s="112"/>
    </row>
    <row r="10" spans="1:25" ht="15" customHeight="1" x14ac:dyDescent="0.3">
      <c r="A10" s="109">
        <v>1</v>
      </c>
      <c r="B10" s="110" t="s">
        <v>83</v>
      </c>
      <c r="C10" s="111" t="s">
        <v>82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6" t="s">
        <v>8</v>
      </c>
      <c r="U10" s="106" t="s">
        <v>8</v>
      </c>
      <c r="V10" s="100" t="s">
        <v>8</v>
      </c>
      <c r="W10" s="100" t="s">
        <v>8</v>
      </c>
      <c r="X10" s="100" t="s">
        <v>8</v>
      </c>
      <c r="Y10" s="103">
        <v>4770</v>
      </c>
    </row>
    <row r="11" spans="1:25" ht="15" customHeight="1" x14ac:dyDescent="0.3">
      <c r="A11" s="109"/>
      <c r="B11" s="110"/>
      <c r="C11" s="111"/>
      <c r="D11" s="26" t="s">
        <v>86</v>
      </c>
      <c r="E11" s="26" t="s">
        <v>86</v>
      </c>
      <c r="F11" s="26" t="s">
        <v>86</v>
      </c>
      <c r="G11" s="26" t="s">
        <v>86</v>
      </c>
      <c r="H11" s="26" t="s">
        <v>86</v>
      </c>
      <c r="I11" s="26" t="s">
        <v>13</v>
      </c>
      <c r="J11" s="26" t="s">
        <v>13</v>
      </c>
      <c r="K11" s="26" t="s">
        <v>13</v>
      </c>
      <c r="L11" s="26" t="s">
        <v>86</v>
      </c>
      <c r="M11" s="26" t="s">
        <v>86</v>
      </c>
      <c r="N11" s="26" t="s">
        <v>86</v>
      </c>
      <c r="O11" s="26" t="s">
        <v>86</v>
      </c>
      <c r="P11" s="26" t="s">
        <v>13</v>
      </c>
      <c r="Q11" s="26" t="s">
        <v>13</v>
      </c>
      <c r="R11" s="26" t="s">
        <v>86</v>
      </c>
      <c r="S11" s="26" t="s">
        <v>86</v>
      </c>
      <c r="T11" s="107"/>
      <c r="U11" s="107"/>
      <c r="V11" s="101"/>
      <c r="W11" s="101"/>
      <c r="X11" s="102"/>
      <c r="Y11" s="103"/>
    </row>
    <row r="12" spans="1:25" ht="15" customHeight="1" x14ac:dyDescent="0.3">
      <c r="A12" s="109"/>
      <c r="B12" s="110"/>
      <c r="C12" s="111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7"/>
      <c r="U12" s="107"/>
      <c r="V12" s="101"/>
      <c r="W12" s="101"/>
      <c r="X12" s="100" t="s">
        <v>8</v>
      </c>
      <c r="Y12" s="103"/>
    </row>
    <row r="13" spans="1:25" ht="15" customHeight="1" x14ac:dyDescent="0.3">
      <c r="A13" s="109"/>
      <c r="B13" s="110"/>
      <c r="C13" s="111"/>
      <c r="D13" s="26" t="s">
        <v>86</v>
      </c>
      <c r="E13" s="26" t="s">
        <v>86</v>
      </c>
      <c r="F13" s="26" t="s">
        <v>86</v>
      </c>
      <c r="G13" s="26" t="s">
        <v>13</v>
      </c>
      <c r="H13" s="26" t="s">
        <v>13</v>
      </c>
      <c r="I13" s="26" t="s">
        <v>86</v>
      </c>
      <c r="J13" s="26" t="s">
        <v>86</v>
      </c>
      <c r="K13" s="26" t="s">
        <v>86</v>
      </c>
      <c r="L13" s="26" t="s">
        <v>86</v>
      </c>
      <c r="M13" s="26" t="s">
        <v>86</v>
      </c>
      <c r="N13" s="26" t="s">
        <v>13</v>
      </c>
      <c r="O13" s="26" t="s">
        <v>13</v>
      </c>
      <c r="P13" s="26" t="s">
        <v>13</v>
      </c>
      <c r="Q13" s="26" t="s">
        <v>86</v>
      </c>
      <c r="R13" s="29" t="s">
        <v>10</v>
      </c>
      <c r="S13" s="29" t="s">
        <v>10</v>
      </c>
      <c r="T13" s="108"/>
      <c r="U13" s="108"/>
      <c r="V13" s="102"/>
      <c r="W13" s="102"/>
      <c r="X13" s="102"/>
      <c r="Y13" s="103"/>
    </row>
    <row r="14" spans="1:25" s="66" customFormat="1" ht="25.5" customHeight="1" x14ac:dyDescent="0.3">
      <c r="B14" s="65"/>
      <c r="C14" s="68"/>
      <c r="X14" s="70" t="e">
        <f>SUM(+X12)</f>
        <v>#VALUE!</v>
      </c>
      <c r="Y14" s="34">
        <f>SUM(Y10:Y13)</f>
        <v>4770</v>
      </c>
    </row>
    <row r="15" spans="1:25" ht="18" x14ac:dyDescent="0.3">
      <c r="A15" s="104" t="s">
        <v>12</v>
      </c>
      <c r="B15" s="104"/>
      <c r="C15" s="68">
        <f>Мельницький!C32</f>
        <v>44652</v>
      </c>
      <c r="K15" s="66" t="s">
        <v>84</v>
      </c>
    </row>
    <row r="17" spans="1:6" ht="14.4" x14ac:dyDescent="0.3">
      <c r="C17" s="48" t="s">
        <v>70</v>
      </c>
      <c r="D17" s="48"/>
      <c r="E17" s="49"/>
      <c r="F17" s="49"/>
    </row>
    <row r="18" spans="1:6" ht="14.4" x14ac:dyDescent="0.3">
      <c r="C18" s="48" t="s">
        <v>64</v>
      </c>
      <c r="D18" s="48"/>
      <c r="E18" s="49"/>
      <c r="F18" s="49"/>
    </row>
    <row r="19" spans="1:6" ht="14.4" x14ac:dyDescent="0.3">
      <c r="C19" s="48" t="s">
        <v>65</v>
      </c>
      <c r="D19" s="48"/>
      <c r="E19" s="49"/>
      <c r="F19" s="49"/>
    </row>
    <row r="20" spans="1:6" ht="14.4" x14ac:dyDescent="0.3">
      <c r="C20" s="48" t="s">
        <v>66</v>
      </c>
      <c r="D20" s="48"/>
      <c r="E20" s="49"/>
      <c r="F20" s="49"/>
    </row>
    <row r="21" spans="1:6" ht="14.4" x14ac:dyDescent="0.3">
      <c r="C21" s="48" t="s">
        <v>67</v>
      </c>
      <c r="D21" s="49"/>
      <c r="E21" s="49"/>
      <c r="F21" s="49"/>
    </row>
    <row r="22" spans="1:6" ht="14.4" x14ac:dyDescent="0.3">
      <c r="C22" s="48" t="s">
        <v>68</v>
      </c>
      <c r="D22" s="48"/>
      <c r="E22" s="49"/>
      <c r="F22" s="49"/>
    </row>
    <row r="23" spans="1:6" x14ac:dyDescent="0.25">
      <c r="A23" s="2" t="s">
        <v>73</v>
      </c>
      <c r="C23" s="48" t="s">
        <v>69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6" t="s">
        <v>9</v>
      </c>
      <c r="B1" s="56"/>
      <c r="C1" s="56"/>
      <c r="D1" s="56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57" t="s">
        <v>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57" t="s">
        <v>42</v>
      </c>
      <c r="B3" s="57"/>
      <c r="C3" s="59">
        <v>3284801354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БЕРЕЗЕНЬ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46</v>
      </c>
      <c r="V9" s="126" t="s">
        <v>47</v>
      </c>
      <c r="W9" s="126" t="s">
        <v>48</v>
      </c>
      <c r="X9" s="126" t="s">
        <v>45</v>
      </c>
      <c r="Y9" s="126" t="s">
        <v>44</v>
      </c>
      <c r="Z9" s="112" t="s">
        <v>43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s="3" customFormat="1" ht="15" customHeight="1" x14ac:dyDescent="0.3">
      <c r="A11" s="109">
        <v>1</v>
      </c>
      <c r="B11" s="109">
        <v>1</v>
      </c>
      <c r="C11" s="110" t="s">
        <v>78</v>
      </c>
      <c r="D11" s="111" t="s">
        <v>15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53"/>
      <c r="Y11" s="100">
        <v>20</v>
      </c>
      <c r="Z11" s="166">
        <v>4770</v>
      </c>
    </row>
    <row r="12" spans="1:26" s="3" customFormat="1" ht="15" customHeight="1" x14ac:dyDescent="0.3">
      <c r="A12" s="109"/>
      <c r="B12" s="109"/>
      <c r="C12" s="110"/>
      <c r="D12" s="111"/>
      <c r="E12" s="26" t="s">
        <v>86</v>
      </c>
      <c r="F12" s="26" t="s">
        <v>86</v>
      </c>
      <c r="G12" s="26" t="s">
        <v>86</v>
      </c>
      <c r="H12" s="26" t="s">
        <v>86</v>
      </c>
      <c r="I12" s="26" t="s">
        <v>86</v>
      </c>
      <c r="J12" s="26" t="s">
        <v>13</v>
      </c>
      <c r="K12" s="26" t="s">
        <v>13</v>
      </c>
      <c r="L12" s="26" t="s">
        <v>13</v>
      </c>
      <c r="M12" s="26" t="s">
        <v>86</v>
      </c>
      <c r="N12" s="26" t="s">
        <v>86</v>
      </c>
      <c r="O12" s="26" t="s">
        <v>86</v>
      </c>
      <c r="P12" s="26" t="s">
        <v>86</v>
      </c>
      <c r="Q12" s="26" t="s">
        <v>13</v>
      </c>
      <c r="R12" s="26" t="s">
        <v>13</v>
      </c>
      <c r="S12" s="26" t="s">
        <v>86</v>
      </c>
      <c r="T12" s="26" t="s">
        <v>86</v>
      </c>
      <c r="U12" s="107"/>
      <c r="V12" s="107"/>
      <c r="W12" s="101"/>
      <c r="X12" s="154"/>
      <c r="Y12" s="102"/>
      <c r="Z12" s="166"/>
    </row>
    <row r="13" spans="1:26" s="3" customFormat="1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54"/>
      <c r="Y13" s="100">
        <v>160</v>
      </c>
      <c r="Z13" s="166"/>
    </row>
    <row r="14" spans="1:26" s="3" customFormat="1" ht="15" customHeight="1" x14ac:dyDescent="0.3">
      <c r="A14" s="109"/>
      <c r="B14" s="109"/>
      <c r="C14" s="110"/>
      <c r="D14" s="111"/>
      <c r="E14" s="26" t="s">
        <v>86</v>
      </c>
      <c r="F14" s="26" t="s">
        <v>86</v>
      </c>
      <c r="G14" s="26" t="s">
        <v>86</v>
      </c>
      <c r="H14" s="26" t="s">
        <v>13</v>
      </c>
      <c r="I14" s="26" t="s">
        <v>13</v>
      </c>
      <c r="J14" s="26" t="s">
        <v>86</v>
      </c>
      <c r="K14" s="26" t="s">
        <v>86</v>
      </c>
      <c r="L14" s="26" t="s">
        <v>86</v>
      </c>
      <c r="M14" s="26" t="s">
        <v>86</v>
      </c>
      <c r="N14" s="26" t="s">
        <v>86</v>
      </c>
      <c r="O14" s="26" t="s">
        <v>13</v>
      </c>
      <c r="P14" s="26" t="s">
        <v>13</v>
      </c>
      <c r="Q14" s="26" t="s">
        <v>13</v>
      </c>
      <c r="R14" s="26" t="s">
        <v>86</v>
      </c>
      <c r="S14" s="29" t="s">
        <v>10</v>
      </c>
      <c r="T14" s="29" t="s">
        <v>10</v>
      </c>
      <c r="U14" s="108"/>
      <c r="V14" s="108"/>
      <c r="W14" s="102"/>
      <c r="X14" s="155"/>
      <c r="Y14" s="102"/>
      <c r="Z14" s="166"/>
    </row>
    <row r="15" spans="1:26" s="56" customFormat="1" ht="25.5" customHeight="1" x14ac:dyDescent="0.3">
      <c r="B15" s="104" t="s">
        <v>12</v>
      </c>
      <c r="C15" s="104"/>
      <c r="D15" s="55">
        <f>Мельницький!C32</f>
        <v>44652</v>
      </c>
      <c r="L15" s="56" t="s">
        <v>77</v>
      </c>
    </row>
    <row r="17" spans="4:7" ht="14.4" x14ac:dyDescent="0.3">
      <c r="D17" s="48" t="s">
        <v>70</v>
      </c>
      <c r="E17" s="48"/>
      <c r="F17" s="49"/>
      <c r="G17" s="49"/>
    </row>
    <row r="18" spans="4:7" ht="14.4" x14ac:dyDescent="0.3">
      <c r="D18" s="48" t="s">
        <v>64</v>
      </c>
      <c r="E18" s="48"/>
      <c r="F18" s="49"/>
      <c r="G18" s="49"/>
    </row>
    <row r="19" spans="4:7" ht="14.4" x14ac:dyDescent="0.3">
      <c r="D19" s="48" t="s">
        <v>65</v>
      </c>
      <c r="E19" s="48"/>
      <c r="F19" s="49"/>
      <c r="G19" s="49"/>
    </row>
    <row r="20" spans="4:7" ht="14.4" x14ac:dyDescent="0.3">
      <c r="D20" s="48" t="s">
        <v>66</v>
      </c>
      <c r="E20" s="48"/>
      <c r="F20" s="49"/>
      <c r="G20" s="49"/>
    </row>
    <row r="21" spans="4:7" ht="14.4" x14ac:dyDescent="0.3">
      <c r="D21" s="48" t="s">
        <v>67</v>
      </c>
      <c r="E21" s="49"/>
      <c r="F21" s="49"/>
      <c r="G21" s="49"/>
    </row>
    <row r="22" spans="4:7" ht="14.4" x14ac:dyDescent="0.3">
      <c r="D22" s="48" t="s">
        <v>68</v>
      </c>
      <c r="E22" s="48"/>
      <c r="F22" s="49"/>
      <c r="G22" s="49"/>
    </row>
    <row r="23" spans="4:7" x14ac:dyDescent="0.25">
      <c r="D23" s="48" t="s">
        <v>69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2022-03-16T11:11:30Z</cp:lastPrinted>
  <dcterms:created xsi:type="dcterms:W3CDTF">2010-03-24T09:42:07Z</dcterms:created>
  <dcterms:modified xsi:type="dcterms:W3CDTF">2022-03-16T11:43:35Z</dcterms:modified>
</cp:coreProperties>
</file>