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.riesen\OneDrive - PROGREDO AG\Desktop\Product Asset Management\PRUDENS_FUNDS\PRUDENS_ANALYSIS\Equities\Fundamental_&amp;_Technical_Analysis\Fundamental_Analysis\Company_Analysis\PRUDENS_Investment_Universe\"/>
    </mc:Choice>
  </mc:AlternateContent>
  <xr:revisionPtr revIDLastSave="0" documentId="13_ncr:1_{B3F83EAA-48EC-4103-B3BC-7B31E70F698A}" xr6:coauthVersionLast="47" xr6:coauthVersionMax="47" xr10:uidLastSave="{00000000-0000-0000-0000-000000000000}"/>
  <bookViews>
    <workbookView xWindow="-38520" yWindow="-45" windowWidth="38640" windowHeight="21120" firstSheet="1" activeTab="3" xr2:uid="{A8EFDF63-01B1-4D58-BAE5-78D2830B6986}"/>
  </bookViews>
  <sheets>
    <sheet name="NmI5MGU5N2MtY2YzMy00YT" sheetId="11" state="veryHidden" r:id="rId1"/>
    <sheet name="Equity_Key_Figures" sheetId="1" r:id="rId2"/>
    <sheet name="ZjllMDE0NDEtODkxZS00Yj" sheetId="12" state="veryHidden" r:id="rId3"/>
    <sheet name="Performance_Data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1" i="9" l="1"/>
  <c r="N101" i="9"/>
  <c r="M101" i="9"/>
  <c r="L101" i="9"/>
  <c r="K101" i="9"/>
  <c r="J101" i="9"/>
  <c r="I101" i="9"/>
  <c r="O48" i="9"/>
  <c r="N48" i="9"/>
  <c r="M48" i="9"/>
  <c r="L44" i="9"/>
  <c r="M44" i="9"/>
  <c r="N44" i="9"/>
  <c r="O44" i="9"/>
  <c r="K28" i="9"/>
  <c r="G23" i="9"/>
  <c r="H23" i="9"/>
  <c r="I23" i="9"/>
  <c r="J23" i="9"/>
  <c r="K23" i="9"/>
  <c r="L23" i="9"/>
  <c r="M23" i="9"/>
  <c r="N23" i="9"/>
  <c r="O23" i="9"/>
  <c r="G24" i="9"/>
  <c r="H24" i="9"/>
  <c r="I24" i="9"/>
  <c r="J24" i="9"/>
  <c r="K24" i="9"/>
  <c r="L24" i="9"/>
  <c r="M24" i="9"/>
  <c r="N24" i="9"/>
  <c r="O24" i="9"/>
  <c r="G25" i="9"/>
  <c r="H25" i="9"/>
  <c r="I25" i="9"/>
  <c r="J25" i="9"/>
  <c r="J28" i="9" s="1"/>
  <c r="K25" i="9"/>
  <c r="L25" i="9"/>
  <c r="M25" i="9"/>
  <c r="N25" i="9"/>
  <c r="O25" i="9"/>
  <c r="G26" i="9"/>
  <c r="H26" i="9"/>
  <c r="I26" i="9"/>
  <c r="J26" i="9"/>
  <c r="K26" i="9"/>
  <c r="L26" i="9"/>
  <c r="M26" i="9"/>
  <c r="N26" i="9"/>
  <c r="O26" i="9"/>
  <c r="G27" i="9"/>
  <c r="H27" i="9"/>
  <c r="I27" i="9"/>
  <c r="J27" i="9"/>
  <c r="K27" i="9"/>
  <c r="L27" i="9"/>
  <c r="M27" i="9"/>
  <c r="N27" i="9"/>
  <c r="O27" i="9"/>
  <c r="G32" i="9"/>
  <c r="H32" i="9"/>
  <c r="I32" i="9"/>
  <c r="J32" i="9"/>
  <c r="J34" i="9" s="1"/>
  <c r="K32" i="9"/>
  <c r="K34" i="9" s="1"/>
  <c r="L32" i="9"/>
  <c r="L34" i="9" s="1"/>
  <c r="M32" i="9"/>
  <c r="M34" i="9" s="1"/>
  <c r="N32" i="9"/>
  <c r="N34" i="9" s="1"/>
  <c r="O32" i="9"/>
  <c r="O34" i="9" s="1"/>
  <c r="G33" i="9"/>
  <c r="H33" i="9"/>
  <c r="I33" i="9"/>
  <c r="J33" i="9"/>
  <c r="K33" i="9"/>
  <c r="L33" i="9"/>
  <c r="M33" i="9"/>
  <c r="N33" i="9"/>
  <c r="O33" i="9"/>
  <c r="G38" i="9"/>
  <c r="H38" i="9"/>
  <c r="I38" i="9"/>
  <c r="J38" i="9"/>
  <c r="K38" i="9"/>
  <c r="L38" i="9"/>
  <c r="M38" i="9"/>
  <c r="N38" i="9"/>
  <c r="O38" i="9"/>
  <c r="G39" i="9"/>
  <c r="H39" i="9"/>
  <c r="I39" i="9"/>
  <c r="J39" i="9"/>
  <c r="K39" i="9"/>
  <c r="L39" i="9"/>
  <c r="M39" i="9"/>
  <c r="N39" i="9"/>
  <c r="O39" i="9"/>
  <c r="G52" i="9"/>
  <c r="H52" i="9"/>
  <c r="I52" i="9"/>
  <c r="J52" i="9"/>
  <c r="J65" i="9" s="1"/>
  <c r="K52" i="9"/>
  <c r="K65" i="9" s="1"/>
  <c r="L52" i="9"/>
  <c r="M52" i="9"/>
  <c r="N52" i="9"/>
  <c r="O52" i="9"/>
  <c r="G53" i="9"/>
  <c r="H53" i="9"/>
  <c r="I53" i="9"/>
  <c r="J53" i="9"/>
  <c r="K53" i="9"/>
  <c r="L53" i="9"/>
  <c r="M53" i="9"/>
  <c r="N53" i="9"/>
  <c r="O53" i="9"/>
  <c r="G54" i="9"/>
  <c r="H54" i="9"/>
  <c r="I54" i="9"/>
  <c r="J54" i="9"/>
  <c r="K54" i="9"/>
  <c r="L54" i="9"/>
  <c r="M54" i="9"/>
  <c r="N54" i="9"/>
  <c r="O54" i="9"/>
  <c r="G55" i="9"/>
  <c r="H55" i="9"/>
  <c r="I55" i="9"/>
  <c r="J55" i="9"/>
  <c r="K55" i="9"/>
  <c r="L55" i="9"/>
  <c r="M55" i="9"/>
  <c r="N55" i="9"/>
  <c r="O55" i="9"/>
  <c r="G56" i="9"/>
  <c r="H56" i="9"/>
  <c r="I56" i="9"/>
  <c r="J56" i="9"/>
  <c r="K56" i="9"/>
  <c r="L56" i="9"/>
  <c r="M56" i="9"/>
  <c r="N56" i="9"/>
  <c r="O56" i="9"/>
  <c r="G57" i="9"/>
  <c r="H57" i="9"/>
  <c r="I57" i="9"/>
  <c r="J57" i="9"/>
  <c r="K57" i="9"/>
  <c r="L57" i="9"/>
  <c r="M57" i="9"/>
  <c r="N57" i="9"/>
  <c r="O57" i="9"/>
  <c r="G58" i="9"/>
  <c r="H58" i="9"/>
  <c r="I58" i="9"/>
  <c r="J58" i="9"/>
  <c r="K58" i="9"/>
  <c r="L58" i="9"/>
  <c r="M58" i="9"/>
  <c r="N58" i="9"/>
  <c r="O58" i="9"/>
  <c r="G59" i="9"/>
  <c r="H59" i="9"/>
  <c r="I59" i="9"/>
  <c r="J59" i="9"/>
  <c r="K59" i="9"/>
  <c r="L59" i="9"/>
  <c r="M59" i="9"/>
  <c r="N59" i="9"/>
  <c r="O59" i="9"/>
  <c r="G60" i="9"/>
  <c r="H60" i="9"/>
  <c r="I60" i="9"/>
  <c r="J60" i="9"/>
  <c r="K60" i="9"/>
  <c r="L60" i="9"/>
  <c r="M60" i="9"/>
  <c r="N60" i="9"/>
  <c r="O60" i="9"/>
  <c r="G61" i="9"/>
  <c r="H61" i="9"/>
  <c r="I61" i="9"/>
  <c r="J61" i="9"/>
  <c r="K61" i="9"/>
  <c r="L61" i="9"/>
  <c r="M61" i="9"/>
  <c r="N61" i="9"/>
  <c r="O61" i="9"/>
  <c r="G62" i="9"/>
  <c r="H62" i="9"/>
  <c r="I62" i="9"/>
  <c r="J62" i="9"/>
  <c r="K62" i="9"/>
  <c r="L62" i="9"/>
  <c r="M62" i="9"/>
  <c r="N62" i="9"/>
  <c r="O62" i="9"/>
  <c r="G63" i="9"/>
  <c r="H63" i="9"/>
  <c r="I63" i="9"/>
  <c r="J63" i="9"/>
  <c r="K63" i="9"/>
  <c r="L63" i="9"/>
  <c r="M63" i="9"/>
  <c r="N63" i="9"/>
  <c r="O63" i="9"/>
  <c r="G64" i="9"/>
  <c r="H64" i="9"/>
  <c r="I64" i="9"/>
  <c r="J64" i="9"/>
  <c r="K64" i="9"/>
  <c r="L64" i="9"/>
  <c r="M64" i="9"/>
  <c r="N64" i="9"/>
  <c r="O64" i="9"/>
  <c r="G69" i="9"/>
  <c r="H69" i="9"/>
  <c r="I69" i="9"/>
  <c r="J69" i="9"/>
  <c r="K69" i="9"/>
  <c r="L69" i="9"/>
  <c r="M69" i="9"/>
  <c r="N69" i="9"/>
  <c r="O69" i="9"/>
  <c r="G70" i="9"/>
  <c r="H70" i="9"/>
  <c r="I70" i="9"/>
  <c r="J70" i="9"/>
  <c r="K70" i="9"/>
  <c r="L70" i="9"/>
  <c r="M70" i="9"/>
  <c r="N70" i="9"/>
  <c r="O70" i="9"/>
  <c r="G71" i="9"/>
  <c r="H71" i="9"/>
  <c r="I71" i="9"/>
  <c r="J71" i="9"/>
  <c r="K71" i="9"/>
  <c r="L71" i="9"/>
  <c r="M71" i="9"/>
  <c r="N71" i="9"/>
  <c r="O71" i="9"/>
  <c r="G72" i="9"/>
  <c r="H72" i="9"/>
  <c r="I72" i="9"/>
  <c r="J72" i="9"/>
  <c r="K72" i="9"/>
  <c r="L72" i="9"/>
  <c r="M72" i="9"/>
  <c r="N72" i="9"/>
  <c r="O72" i="9"/>
  <c r="G73" i="9"/>
  <c r="H73" i="9"/>
  <c r="I73" i="9"/>
  <c r="J73" i="9"/>
  <c r="K73" i="9"/>
  <c r="L73" i="9"/>
  <c r="M73" i="9"/>
  <c r="N73" i="9"/>
  <c r="O73" i="9"/>
  <c r="O78" i="9" s="1"/>
  <c r="G74" i="9"/>
  <c r="H74" i="9"/>
  <c r="I74" i="9"/>
  <c r="J74" i="9"/>
  <c r="K74" i="9"/>
  <c r="L74" i="9"/>
  <c r="M74" i="9"/>
  <c r="N74" i="9"/>
  <c r="O74" i="9"/>
  <c r="G75" i="9"/>
  <c r="H75" i="9"/>
  <c r="I75" i="9"/>
  <c r="J75" i="9"/>
  <c r="K75" i="9"/>
  <c r="L75" i="9"/>
  <c r="M75" i="9"/>
  <c r="N75" i="9"/>
  <c r="O75" i="9"/>
  <c r="G76" i="9"/>
  <c r="H76" i="9"/>
  <c r="I76" i="9"/>
  <c r="J76" i="9"/>
  <c r="K76" i="9"/>
  <c r="L76" i="9"/>
  <c r="M76" i="9"/>
  <c r="N76" i="9"/>
  <c r="O76" i="9"/>
  <c r="G77" i="9"/>
  <c r="H77" i="9"/>
  <c r="I77" i="9"/>
  <c r="J77" i="9"/>
  <c r="K77" i="9"/>
  <c r="L77" i="9"/>
  <c r="M77" i="9"/>
  <c r="N77" i="9"/>
  <c r="O77" i="9"/>
  <c r="G82" i="9"/>
  <c r="H82" i="9"/>
  <c r="I82" i="9"/>
  <c r="J82" i="9"/>
  <c r="K82" i="9"/>
  <c r="L82" i="9"/>
  <c r="M82" i="9"/>
  <c r="N82" i="9"/>
  <c r="O82" i="9"/>
  <c r="G83" i="9"/>
  <c r="H83" i="9"/>
  <c r="I83" i="9"/>
  <c r="J83" i="9"/>
  <c r="J88" i="9" s="1"/>
  <c r="K83" i="9"/>
  <c r="L83" i="9"/>
  <c r="M83" i="9"/>
  <c r="N83" i="9"/>
  <c r="O83" i="9"/>
  <c r="G84" i="9"/>
  <c r="H84" i="9"/>
  <c r="I84" i="9"/>
  <c r="J84" i="9"/>
  <c r="K84" i="9"/>
  <c r="L84" i="9"/>
  <c r="M84" i="9"/>
  <c r="N84" i="9"/>
  <c r="O84" i="9"/>
  <c r="G85" i="9"/>
  <c r="H85" i="9"/>
  <c r="I85" i="9"/>
  <c r="J85" i="9"/>
  <c r="K85" i="9"/>
  <c r="L85" i="9"/>
  <c r="M85" i="9"/>
  <c r="N85" i="9"/>
  <c r="O85" i="9"/>
  <c r="G86" i="9"/>
  <c r="H86" i="9"/>
  <c r="I86" i="9"/>
  <c r="J86" i="9"/>
  <c r="K86" i="9"/>
  <c r="L86" i="9"/>
  <c r="M86" i="9"/>
  <c r="N86" i="9"/>
  <c r="O86" i="9"/>
  <c r="G87" i="9"/>
  <c r="H87" i="9"/>
  <c r="I87" i="9"/>
  <c r="J87" i="9"/>
  <c r="K87" i="9"/>
  <c r="L87" i="9"/>
  <c r="M87" i="9"/>
  <c r="N87" i="9"/>
  <c r="O87" i="9"/>
  <c r="G104" i="9"/>
  <c r="H104" i="9"/>
  <c r="I104" i="9"/>
  <c r="J104" i="9"/>
  <c r="J107" i="9" s="1"/>
  <c r="K104" i="9"/>
  <c r="K107" i="9" s="1"/>
  <c r="L104" i="9"/>
  <c r="L107" i="9" s="1"/>
  <c r="M104" i="9"/>
  <c r="N104" i="9"/>
  <c r="O104" i="9"/>
  <c r="G105" i="9"/>
  <c r="H105" i="9"/>
  <c r="I105" i="9"/>
  <c r="J105" i="9"/>
  <c r="K105" i="9"/>
  <c r="L105" i="9"/>
  <c r="M105" i="9"/>
  <c r="N105" i="9"/>
  <c r="O105" i="9"/>
  <c r="G106" i="9"/>
  <c r="H106" i="9"/>
  <c r="I106" i="9"/>
  <c r="J106" i="9"/>
  <c r="K106" i="9"/>
  <c r="L106" i="9"/>
  <c r="M106" i="9"/>
  <c r="N106" i="9"/>
  <c r="O106" i="9"/>
  <c r="G111" i="9"/>
  <c r="H111" i="9"/>
  <c r="I111" i="9"/>
  <c r="J111" i="9"/>
  <c r="K111" i="9"/>
  <c r="L111" i="9"/>
  <c r="M111" i="9"/>
  <c r="N111" i="9"/>
  <c r="O111" i="9"/>
  <c r="G112" i="9"/>
  <c r="H112" i="9"/>
  <c r="I112" i="9"/>
  <c r="J112" i="9"/>
  <c r="K112" i="9"/>
  <c r="L112" i="9"/>
  <c r="M112" i="9"/>
  <c r="N112" i="9"/>
  <c r="O112" i="9"/>
  <c r="G113" i="9"/>
  <c r="H113" i="9"/>
  <c r="I113" i="9"/>
  <c r="J113" i="9"/>
  <c r="K113" i="9"/>
  <c r="L113" i="9"/>
  <c r="M113" i="9"/>
  <c r="N113" i="9"/>
  <c r="O113" i="9"/>
  <c r="G114" i="9"/>
  <c r="H114" i="9"/>
  <c r="I114" i="9"/>
  <c r="J114" i="9"/>
  <c r="K114" i="9"/>
  <c r="L114" i="9"/>
  <c r="M114" i="9"/>
  <c r="N114" i="9"/>
  <c r="O114" i="9"/>
  <c r="G115" i="9"/>
  <c r="H115" i="9"/>
  <c r="I115" i="9"/>
  <c r="J115" i="9"/>
  <c r="K115" i="9"/>
  <c r="L115" i="9"/>
  <c r="M115" i="9"/>
  <c r="N115" i="9"/>
  <c r="O115" i="9"/>
  <c r="G116" i="9"/>
  <c r="H116" i="9"/>
  <c r="I116" i="9"/>
  <c r="J116" i="9"/>
  <c r="K116" i="9"/>
  <c r="L116" i="9"/>
  <c r="M116" i="9"/>
  <c r="N116" i="9"/>
  <c r="O116" i="9"/>
  <c r="G121" i="9"/>
  <c r="H121" i="9"/>
  <c r="I121" i="9"/>
  <c r="J121" i="9"/>
  <c r="K121" i="9"/>
  <c r="L121" i="9"/>
  <c r="M121" i="9"/>
  <c r="N121" i="9"/>
  <c r="O121" i="9"/>
  <c r="G122" i="9"/>
  <c r="H122" i="9"/>
  <c r="I122" i="9"/>
  <c r="J122" i="9"/>
  <c r="K122" i="9"/>
  <c r="L122" i="9"/>
  <c r="M122" i="9"/>
  <c r="N122" i="9"/>
  <c r="O122" i="9"/>
  <c r="G123" i="9"/>
  <c r="H123" i="9"/>
  <c r="I123" i="9"/>
  <c r="J123" i="9"/>
  <c r="K123" i="9"/>
  <c r="L123" i="9"/>
  <c r="M123" i="9"/>
  <c r="N123" i="9"/>
  <c r="O123" i="9"/>
  <c r="G124" i="9"/>
  <c r="H124" i="9"/>
  <c r="I124" i="9"/>
  <c r="J124" i="9"/>
  <c r="K124" i="9"/>
  <c r="L124" i="9"/>
  <c r="M124" i="9"/>
  <c r="N124" i="9"/>
  <c r="O124" i="9"/>
  <c r="O120" i="9"/>
  <c r="O125" i="9" s="1"/>
  <c r="N120" i="9"/>
  <c r="N125" i="9" s="1"/>
  <c r="M120" i="9"/>
  <c r="M125" i="9" s="1"/>
  <c r="L120" i="9"/>
  <c r="L125" i="9" s="1"/>
  <c r="K120" i="9"/>
  <c r="K125" i="9" s="1"/>
  <c r="J120" i="9"/>
  <c r="J125" i="9" s="1"/>
  <c r="I120" i="9"/>
  <c r="H120" i="9"/>
  <c r="G120" i="9"/>
  <c r="O110" i="9"/>
  <c r="O117" i="9" s="1"/>
  <c r="N110" i="9"/>
  <c r="N117" i="9" s="1"/>
  <c r="M110" i="9"/>
  <c r="M117" i="9" s="1"/>
  <c r="L110" i="9"/>
  <c r="L117" i="9" s="1"/>
  <c r="K110" i="9"/>
  <c r="K117" i="9" s="1"/>
  <c r="J110" i="9"/>
  <c r="J117" i="9" s="1"/>
  <c r="I110" i="9"/>
  <c r="H110" i="9"/>
  <c r="G110" i="9"/>
  <c r="O103" i="9"/>
  <c r="O107" i="9" s="1"/>
  <c r="N103" i="9"/>
  <c r="N107" i="9" s="1"/>
  <c r="M103" i="9"/>
  <c r="M107" i="9" s="1"/>
  <c r="L103" i="9"/>
  <c r="K103" i="9"/>
  <c r="J103" i="9"/>
  <c r="I103" i="9"/>
  <c r="H103" i="9"/>
  <c r="G103" i="9"/>
  <c r="A103" i="9" s="1"/>
  <c r="O100" i="9"/>
  <c r="N100" i="9"/>
  <c r="M100" i="9"/>
  <c r="L100" i="9"/>
  <c r="K100" i="9"/>
  <c r="J100" i="9"/>
  <c r="I100" i="9"/>
  <c r="H100" i="9"/>
  <c r="H101" i="9" s="1"/>
  <c r="G100" i="9"/>
  <c r="G101" i="9" s="1"/>
  <c r="O96" i="9"/>
  <c r="N96" i="9"/>
  <c r="M96" i="9"/>
  <c r="L96" i="9"/>
  <c r="K96" i="9"/>
  <c r="J96" i="9"/>
  <c r="I96" i="9"/>
  <c r="H96" i="9"/>
  <c r="G96" i="9"/>
  <c r="G97" i="9" s="1"/>
  <c r="O95" i="9"/>
  <c r="O97" i="9" s="1"/>
  <c r="N95" i="9"/>
  <c r="N97" i="9" s="1"/>
  <c r="M95" i="9"/>
  <c r="M97" i="9" s="1"/>
  <c r="L95" i="9"/>
  <c r="L97" i="9" s="1"/>
  <c r="K95" i="9"/>
  <c r="K97" i="9" s="1"/>
  <c r="J95" i="9"/>
  <c r="J97" i="9" s="1"/>
  <c r="I95" i="9"/>
  <c r="H95" i="9"/>
  <c r="G95" i="9"/>
  <c r="O91" i="9"/>
  <c r="O92" i="9" s="1"/>
  <c r="N91" i="9"/>
  <c r="N92" i="9" s="1"/>
  <c r="M91" i="9"/>
  <c r="M92" i="9" s="1"/>
  <c r="L91" i="9"/>
  <c r="L92" i="9" s="1"/>
  <c r="K91" i="9"/>
  <c r="K92" i="9" s="1"/>
  <c r="J91" i="9"/>
  <c r="J92" i="9" s="1"/>
  <c r="I91" i="9"/>
  <c r="I92" i="9" s="1"/>
  <c r="H91" i="9"/>
  <c r="H92" i="9" s="1"/>
  <c r="G91" i="9"/>
  <c r="G92" i="9" s="1"/>
  <c r="O81" i="9"/>
  <c r="O88" i="9" s="1"/>
  <c r="N81" i="9"/>
  <c r="N88" i="9" s="1"/>
  <c r="M81" i="9"/>
  <c r="M88" i="9" s="1"/>
  <c r="L81" i="9"/>
  <c r="L88" i="9" s="1"/>
  <c r="K81" i="9"/>
  <c r="K88" i="9" s="1"/>
  <c r="J81" i="9"/>
  <c r="I81" i="9"/>
  <c r="H81" i="9"/>
  <c r="G81" i="9"/>
  <c r="O68" i="9"/>
  <c r="N68" i="9"/>
  <c r="N78" i="9" s="1"/>
  <c r="M68" i="9"/>
  <c r="M78" i="9" s="1"/>
  <c r="L68" i="9"/>
  <c r="L78" i="9" s="1"/>
  <c r="K68" i="9"/>
  <c r="K78" i="9" s="1"/>
  <c r="J68" i="9"/>
  <c r="J78" i="9" s="1"/>
  <c r="I68" i="9"/>
  <c r="H68" i="9"/>
  <c r="G68" i="9"/>
  <c r="O51" i="9"/>
  <c r="O65" i="9" s="1"/>
  <c r="N51" i="9"/>
  <c r="N65" i="9" s="1"/>
  <c r="M51" i="9"/>
  <c r="M65" i="9" s="1"/>
  <c r="L51" i="9"/>
  <c r="L65" i="9" s="1"/>
  <c r="K51" i="9"/>
  <c r="J51" i="9"/>
  <c r="I51" i="9"/>
  <c r="H51" i="9"/>
  <c r="G51" i="9"/>
  <c r="O47" i="9"/>
  <c r="N47" i="9"/>
  <c r="M47" i="9"/>
  <c r="L47" i="9"/>
  <c r="L48" i="9" s="1"/>
  <c r="K47" i="9"/>
  <c r="K48" i="9" s="1"/>
  <c r="J47" i="9"/>
  <c r="J48" i="9" s="1"/>
  <c r="I47" i="9"/>
  <c r="I48" i="9" s="1"/>
  <c r="H47" i="9"/>
  <c r="H48" i="9" s="1"/>
  <c r="G47" i="9"/>
  <c r="G48" i="9" s="1"/>
  <c r="O43" i="9"/>
  <c r="N43" i="9"/>
  <c r="M43" i="9"/>
  <c r="L43" i="9"/>
  <c r="K43" i="9"/>
  <c r="K44" i="9" s="1"/>
  <c r="J43" i="9"/>
  <c r="J44" i="9" s="1"/>
  <c r="I43" i="9"/>
  <c r="I44" i="9" s="1"/>
  <c r="H43" i="9"/>
  <c r="H44" i="9" s="1"/>
  <c r="G43" i="9"/>
  <c r="G44" i="9" s="1"/>
  <c r="O37" i="9"/>
  <c r="O40" i="9" s="1"/>
  <c r="N37" i="9"/>
  <c r="N40" i="9" s="1"/>
  <c r="M37" i="9"/>
  <c r="M40" i="9" s="1"/>
  <c r="L37" i="9"/>
  <c r="L40" i="9" s="1"/>
  <c r="K37" i="9"/>
  <c r="K40" i="9" s="1"/>
  <c r="J37" i="9"/>
  <c r="J40" i="9" s="1"/>
  <c r="I37" i="9"/>
  <c r="H37" i="9"/>
  <c r="G37" i="9"/>
  <c r="O31" i="9"/>
  <c r="N31" i="9"/>
  <c r="M31" i="9"/>
  <c r="L31" i="9"/>
  <c r="K31" i="9"/>
  <c r="J31" i="9"/>
  <c r="I31" i="9"/>
  <c r="H31" i="9"/>
  <c r="G31" i="9"/>
  <c r="O22" i="9"/>
  <c r="O28" i="9" s="1"/>
  <c r="N22" i="9"/>
  <c r="N28" i="9" s="1"/>
  <c r="M22" i="9"/>
  <c r="M28" i="9" s="1"/>
  <c r="L22" i="9"/>
  <c r="L28" i="9" s="1"/>
  <c r="K22" i="9"/>
  <c r="J22" i="9"/>
  <c r="I22" i="9"/>
  <c r="H22" i="9"/>
  <c r="G22" i="9"/>
  <c r="G5" i="9"/>
  <c r="H5" i="9"/>
  <c r="I5" i="9"/>
  <c r="J5" i="9"/>
  <c r="K5" i="9"/>
  <c r="L5" i="9"/>
  <c r="M5" i="9"/>
  <c r="N5" i="9"/>
  <c r="O5" i="9"/>
  <c r="G6" i="9"/>
  <c r="H6" i="9"/>
  <c r="I6" i="9"/>
  <c r="J6" i="9"/>
  <c r="K6" i="9"/>
  <c r="L6" i="9"/>
  <c r="M6" i="9"/>
  <c r="N6" i="9"/>
  <c r="O6" i="9"/>
  <c r="G7" i="9"/>
  <c r="H7" i="9"/>
  <c r="I7" i="9"/>
  <c r="J7" i="9"/>
  <c r="K7" i="9"/>
  <c r="L7" i="9"/>
  <c r="M7" i="9"/>
  <c r="N7" i="9"/>
  <c r="O7" i="9"/>
  <c r="G8" i="9"/>
  <c r="H8" i="9"/>
  <c r="I8" i="9"/>
  <c r="J8" i="9"/>
  <c r="K8" i="9"/>
  <c r="L8" i="9"/>
  <c r="M8" i="9"/>
  <c r="N8" i="9"/>
  <c r="O8" i="9"/>
  <c r="G9" i="9"/>
  <c r="H9" i="9"/>
  <c r="I9" i="9"/>
  <c r="J9" i="9"/>
  <c r="K9" i="9"/>
  <c r="L9" i="9"/>
  <c r="M9" i="9"/>
  <c r="N9" i="9"/>
  <c r="O9" i="9"/>
  <c r="G10" i="9"/>
  <c r="H10" i="9"/>
  <c r="I10" i="9"/>
  <c r="J10" i="9"/>
  <c r="K10" i="9"/>
  <c r="L10" i="9"/>
  <c r="M10" i="9"/>
  <c r="N10" i="9"/>
  <c r="O10" i="9"/>
  <c r="G11" i="9"/>
  <c r="H11" i="9"/>
  <c r="I11" i="9"/>
  <c r="J11" i="9"/>
  <c r="K11" i="9"/>
  <c r="L11" i="9"/>
  <c r="M11" i="9"/>
  <c r="N11" i="9"/>
  <c r="O11" i="9"/>
  <c r="G12" i="9"/>
  <c r="H12" i="9"/>
  <c r="I12" i="9"/>
  <c r="J12" i="9"/>
  <c r="K12" i="9"/>
  <c r="L12" i="9"/>
  <c r="M12" i="9"/>
  <c r="N12" i="9"/>
  <c r="O12" i="9"/>
  <c r="G13" i="9"/>
  <c r="H13" i="9"/>
  <c r="I13" i="9"/>
  <c r="J13" i="9"/>
  <c r="K13" i="9"/>
  <c r="L13" i="9"/>
  <c r="M13" i="9"/>
  <c r="N13" i="9"/>
  <c r="O13" i="9"/>
  <c r="G14" i="9"/>
  <c r="H14" i="9"/>
  <c r="I14" i="9"/>
  <c r="J14" i="9"/>
  <c r="K14" i="9"/>
  <c r="L14" i="9"/>
  <c r="M14" i="9"/>
  <c r="N14" i="9"/>
  <c r="O14" i="9"/>
  <c r="G15" i="9"/>
  <c r="H15" i="9"/>
  <c r="I15" i="9"/>
  <c r="J15" i="9"/>
  <c r="K15" i="9"/>
  <c r="L15" i="9"/>
  <c r="M15" i="9"/>
  <c r="N15" i="9"/>
  <c r="O15" i="9"/>
  <c r="G16" i="9"/>
  <c r="H16" i="9"/>
  <c r="I16" i="9"/>
  <c r="J16" i="9"/>
  <c r="K16" i="9"/>
  <c r="L16" i="9"/>
  <c r="M16" i="9"/>
  <c r="N16" i="9"/>
  <c r="O16" i="9"/>
  <c r="G17" i="9"/>
  <c r="H17" i="9"/>
  <c r="I17" i="9"/>
  <c r="J17" i="9"/>
  <c r="K17" i="9"/>
  <c r="L17" i="9"/>
  <c r="M17" i="9"/>
  <c r="N17" i="9"/>
  <c r="O17" i="9"/>
  <c r="G18" i="9"/>
  <c r="H18" i="9"/>
  <c r="I18" i="9"/>
  <c r="J18" i="9"/>
  <c r="K18" i="9"/>
  <c r="L18" i="9"/>
  <c r="M18" i="9"/>
  <c r="N18" i="9"/>
  <c r="O18" i="9"/>
  <c r="H4" i="9"/>
  <c r="I4" i="9"/>
  <c r="J4" i="9"/>
  <c r="J19" i="9" s="1"/>
  <c r="K4" i="9"/>
  <c r="K19" i="9" s="1"/>
  <c r="L4" i="9"/>
  <c r="L19" i="9" s="1"/>
  <c r="M4" i="9"/>
  <c r="M19" i="9" s="1"/>
  <c r="N4" i="9"/>
  <c r="N19" i="9" s="1"/>
  <c r="O4" i="9"/>
  <c r="O19" i="9" s="1"/>
  <c r="S97" i="1"/>
  <c r="T97" i="1"/>
  <c r="U97" i="1"/>
  <c r="T125" i="9"/>
  <c r="S125" i="9"/>
  <c r="AE125" i="9"/>
  <c r="G121" i="1"/>
  <c r="H121" i="1"/>
  <c r="I121" i="1"/>
  <c r="J121" i="1"/>
  <c r="K121" i="1"/>
  <c r="L121" i="1"/>
  <c r="M121" i="1"/>
  <c r="O121" i="1"/>
  <c r="P121" i="1"/>
  <c r="Q121" i="1"/>
  <c r="R121" i="1"/>
  <c r="S121" i="1"/>
  <c r="T121" i="1"/>
  <c r="U121" i="1"/>
  <c r="V121" i="1"/>
  <c r="W121" i="1"/>
  <c r="X121" i="1" s="1"/>
  <c r="Y121" i="1"/>
  <c r="Z121" i="1"/>
  <c r="AA121" i="1"/>
  <c r="AB121" i="1"/>
  <c r="AC121" i="1"/>
  <c r="AD121" i="1"/>
  <c r="AD125" i="1" s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G122" i="1"/>
  <c r="H122" i="1"/>
  <c r="I122" i="1"/>
  <c r="J122" i="1"/>
  <c r="K122" i="1"/>
  <c r="L122" i="1"/>
  <c r="M122" i="1"/>
  <c r="O122" i="1"/>
  <c r="P122" i="1"/>
  <c r="Q122" i="1"/>
  <c r="R122" i="1"/>
  <c r="S122" i="1"/>
  <c r="T122" i="1"/>
  <c r="U122" i="1"/>
  <c r="V122" i="1"/>
  <c r="W122" i="1"/>
  <c r="X122" i="1" s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G123" i="1"/>
  <c r="H123" i="1"/>
  <c r="I123" i="1"/>
  <c r="J123" i="1"/>
  <c r="K123" i="1"/>
  <c r="L123" i="1"/>
  <c r="M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G124" i="1"/>
  <c r="H124" i="1"/>
  <c r="I124" i="1"/>
  <c r="J124" i="1"/>
  <c r="K124" i="1"/>
  <c r="L124" i="1"/>
  <c r="M124" i="1"/>
  <c r="O124" i="1"/>
  <c r="P124" i="1"/>
  <c r="Q124" i="1"/>
  <c r="R124" i="1"/>
  <c r="S124" i="1"/>
  <c r="T124" i="1"/>
  <c r="U124" i="1"/>
  <c r="V124" i="1"/>
  <c r="W124" i="1"/>
  <c r="Y124" i="1"/>
  <c r="Z124" i="1"/>
  <c r="AA124" i="1"/>
  <c r="AB124" i="1"/>
  <c r="AC124" i="1"/>
  <c r="AD124" i="1"/>
  <c r="AE124" i="1"/>
  <c r="AE125" i="1" s="1"/>
  <c r="AF124" i="1"/>
  <c r="AG124" i="1"/>
  <c r="AH124" i="1"/>
  <c r="AI124" i="1"/>
  <c r="AJ124" i="1"/>
  <c r="AK124" i="1"/>
  <c r="AL124" i="1"/>
  <c r="AM124" i="1"/>
  <c r="AN124" i="1"/>
  <c r="AO124" i="1"/>
  <c r="AP124" i="1"/>
  <c r="G111" i="1"/>
  <c r="H111" i="1"/>
  <c r="I111" i="1"/>
  <c r="J111" i="1"/>
  <c r="K111" i="1"/>
  <c r="L111" i="1"/>
  <c r="M111" i="1"/>
  <c r="O111" i="1"/>
  <c r="O117" i="1" s="1"/>
  <c r="P111" i="1"/>
  <c r="P117" i="1" s="1"/>
  <c r="Q111" i="1"/>
  <c r="R111" i="1"/>
  <c r="S111" i="1"/>
  <c r="T111" i="1"/>
  <c r="U111" i="1"/>
  <c r="V111" i="1"/>
  <c r="W111" i="1"/>
  <c r="Y111" i="1"/>
  <c r="Z111" i="1"/>
  <c r="AA111" i="1"/>
  <c r="AB111" i="1"/>
  <c r="AC111" i="1"/>
  <c r="AD111" i="1"/>
  <c r="AE111" i="1"/>
  <c r="AF111" i="1"/>
  <c r="AG111" i="1"/>
  <c r="AG117" i="1" s="1"/>
  <c r="AH111" i="1"/>
  <c r="AH117" i="1" s="1"/>
  <c r="AI111" i="1"/>
  <c r="AJ111" i="1"/>
  <c r="AK111" i="1"/>
  <c r="AL111" i="1"/>
  <c r="AM111" i="1"/>
  <c r="AN111" i="1"/>
  <c r="AO111" i="1"/>
  <c r="AP111" i="1"/>
  <c r="G112" i="1"/>
  <c r="H112" i="1"/>
  <c r="I112" i="1"/>
  <c r="J112" i="1"/>
  <c r="K112" i="1"/>
  <c r="L112" i="1"/>
  <c r="M112" i="1"/>
  <c r="O112" i="1"/>
  <c r="P112" i="1"/>
  <c r="Q112" i="1"/>
  <c r="R112" i="1"/>
  <c r="S112" i="1"/>
  <c r="T112" i="1"/>
  <c r="U112" i="1"/>
  <c r="V112" i="1"/>
  <c r="W112" i="1"/>
  <c r="X112" i="1" s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G113" i="1"/>
  <c r="H113" i="1"/>
  <c r="I113" i="1"/>
  <c r="J113" i="1"/>
  <c r="K113" i="1"/>
  <c r="L113" i="1"/>
  <c r="M113" i="1"/>
  <c r="O113" i="1"/>
  <c r="P113" i="1"/>
  <c r="Q113" i="1"/>
  <c r="R113" i="1"/>
  <c r="S113" i="1"/>
  <c r="T113" i="1"/>
  <c r="U113" i="1"/>
  <c r="V113" i="1"/>
  <c r="W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G114" i="1"/>
  <c r="H114" i="1"/>
  <c r="I114" i="1"/>
  <c r="J114" i="1"/>
  <c r="K114" i="1"/>
  <c r="L114" i="1"/>
  <c r="M114" i="1"/>
  <c r="O114" i="1"/>
  <c r="P114" i="1"/>
  <c r="Q114" i="1"/>
  <c r="R114" i="1"/>
  <c r="S114" i="1"/>
  <c r="T114" i="1"/>
  <c r="U114" i="1"/>
  <c r="V114" i="1"/>
  <c r="W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G115" i="1"/>
  <c r="H115" i="1"/>
  <c r="I115" i="1"/>
  <c r="J115" i="1"/>
  <c r="K115" i="1"/>
  <c r="L115" i="1"/>
  <c r="M115" i="1"/>
  <c r="O115" i="1"/>
  <c r="P115" i="1"/>
  <c r="Q115" i="1"/>
  <c r="R115" i="1"/>
  <c r="S115" i="1"/>
  <c r="T115" i="1"/>
  <c r="U115" i="1"/>
  <c r="V115" i="1"/>
  <c r="W115" i="1"/>
  <c r="X115" i="1" s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G116" i="1"/>
  <c r="H116" i="1"/>
  <c r="I116" i="1"/>
  <c r="J116" i="1"/>
  <c r="K116" i="1"/>
  <c r="L116" i="1"/>
  <c r="M116" i="1"/>
  <c r="O116" i="1"/>
  <c r="P116" i="1"/>
  <c r="Q116" i="1"/>
  <c r="R116" i="1"/>
  <c r="S116" i="1"/>
  <c r="T116" i="1"/>
  <c r="U116" i="1"/>
  <c r="V116" i="1"/>
  <c r="W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G104" i="1"/>
  <c r="H104" i="1"/>
  <c r="I104" i="1"/>
  <c r="J104" i="1"/>
  <c r="K104" i="1"/>
  <c r="L104" i="1"/>
  <c r="M104" i="1"/>
  <c r="O104" i="1"/>
  <c r="P104" i="1"/>
  <c r="Q104" i="1"/>
  <c r="R104" i="1"/>
  <c r="R107" i="1" s="1"/>
  <c r="S104" i="1"/>
  <c r="S107" i="1" s="1"/>
  <c r="T104" i="1"/>
  <c r="U104" i="1"/>
  <c r="V104" i="1"/>
  <c r="W104" i="1"/>
  <c r="Y104" i="1"/>
  <c r="Z104" i="1"/>
  <c r="AA104" i="1"/>
  <c r="AB104" i="1"/>
  <c r="AC104" i="1"/>
  <c r="AD104" i="1"/>
  <c r="AE104" i="1"/>
  <c r="AF104" i="1"/>
  <c r="AG104" i="1"/>
  <c r="AH104" i="1"/>
  <c r="AI104" i="1"/>
  <c r="AI107" i="1" s="1"/>
  <c r="AJ104" i="1"/>
  <c r="AJ107" i="1" s="1"/>
  <c r="AK104" i="1"/>
  <c r="AL104" i="1"/>
  <c r="AM104" i="1"/>
  <c r="AN104" i="1"/>
  <c r="AO104" i="1"/>
  <c r="AP104" i="1"/>
  <c r="G105" i="1"/>
  <c r="H105" i="1"/>
  <c r="I105" i="1"/>
  <c r="J105" i="1"/>
  <c r="K105" i="1"/>
  <c r="L105" i="1"/>
  <c r="M105" i="1"/>
  <c r="O105" i="1"/>
  <c r="P105" i="1"/>
  <c r="Q105" i="1"/>
  <c r="Q107" i="1" s="1"/>
  <c r="R105" i="1"/>
  <c r="S105" i="1"/>
  <c r="T105" i="1"/>
  <c r="U105" i="1"/>
  <c r="V105" i="1"/>
  <c r="W105" i="1"/>
  <c r="X105" i="1" s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G106" i="1"/>
  <c r="H106" i="1"/>
  <c r="I106" i="1"/>
  <c r="J106" i="1"/>
  <c r="K106" i="1"/>
  <c r="L106" i="1"/>
  <c r="M106" i="1"/>
  <c r="O106" i="1"/>
  <c r="P106" i="1"/>
  <c r="Q106" i="1"/>
  <c r="R106" i="1"/>
  <c r="S106" i="1"/>
  <c r="T106" i="1"/>
  <c r="U106" i="1"/>
  <c r="V106" i="1"/>
  <c r="W106" i="1"/>
  <c r="X106" i="1" s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G96" i="1"/>
  <c r="H96" i="1"/>
  <c r="I96" i="1"/>
  <c r="J96" i="1"/>
  <c r="K96" i="1"/>
  <c r="L96" i="1"/>
  <c r="M96" i="1"/>
  <c r="O96" i="1"/>
  <c r="P96" i="1"/>
  <c r="Q96" i="1"/>
  <c r="Q97" i="1" s="1"/>
  <c r="R96" i="1"/>
  <c r="R97" i="1" s="1"/>
  <c r="S96" i="1"/>
  <c r="T96" i="1"/>
  <c r="U96" i="1"/>
  <c r="V96" i="1"/>
  <c r="W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G82" i="1"/>
  <c r="H82" i="1"/>
  <c r="I82" i="1"/>
  <c r="I88" i="1" s="1"/>
  <c r="J82" i="1"/>
  <c r="K82" i="1"/>
  <c r="L82" i="1"/>
  <c r="M82" i="1"/>
  <c r="O82" i="1"/>
  <c r="P82" i="1"/>
  <c r="Q82" i="1"/>
  <c r="R82" i="1"/>
  <c r="S82" i="1"/>
  <c r="T82" i="1"/>
  <c r="U82" i="1"/>
  <c r="V82" i="1"/>
  <c r="W82" i="1"/>
  <c r="X82" i="1" s="1"/>
  <c r="Y82" i="1"/>
  <c r="Z82" i="1"/>
  <c r="Z88" i="1" s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G83" i="1"/>
  <c r="H83" i="1"/>
  <c r="I83" i="1"/>
  <c r="J83" i="1"/>
  <c r="K83" i="1"/>
  <c r="L83" i="1"/>
  <c r="M83" i="1"/>
  <c r="O83" i="1"/>
  <c r="P83" i="1"/>
  <c r="Q83" i="1"/>
  <c r="R83" i="1"/>
  <c r="S83" i="1"/>
  <c r="T83" i="1"/>
  <c r="U83" i="1"/>
  <c r="V83" i="1"/>
  <c r="W83" i="1"/>
  <c r="X83" i="1" s="1"/>
  <c r="Y83" i="1"/>
  <c r="Y88" i="1" s="1"/>
  <c r="Z83" i="1"/>
  <c r="AA83" i="1"/>
  <c r="AA88" i="1" s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G84" i="1"/>
  <c r="H84" i="1"/>
  <c r="I84" i="1"/>
  <c r="J84" i="1"/>
  <c r="K84" i="1"/>
  <c r="L84" i="1"/>
  <c r="M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G85" i="1"/>
  <c r="H85" i="1"/>
  <c r="I85" i="1"/>
  <c r="J85" i="1"/>
  <c r="K85" i="1"/>
  <c r="L85" i="1"/>
  <c r="M85" i="1"/>
  <c r="O85" i="1"/>
  <c r="P85" i="1"/>
  <c r="Q85" i="1"/>
  <c r="R85" i="1"/>
  <c r="S85" i="1"/>
  <c r="T85" i="1"/>
  <c r="U85" i="1"/>
  <c r="V85" i="1"/>
  <c r="W85" i="1"/>
  <c r="X85" i="1" s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G86" i="1"/>
  <c r="H86" i="1"/>
  <c r="I86" i="1"/>
  <c r="J86" i="1"/>
  <c r="K86" i="1"/>
  <c r="L86" i="1"/>
  <c r="M86" i="1"/>
  <c r="O86" i="1"/>
  <c r="P86" i="1"/>
  <c r="Q86" i="1"/>
  <c r="R86" i="1"/>
  <c r="S86" i="1"/>
  <c r="T86" i="1"/>
  <c r="U86" i="1"/>
  <c r="V86" i="1"/>
  <c r="W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G87" i="1"/>
  <c r="H87" i="1"/>
  <c r="I87" i="1"/>
  <c r="J87" i="1"/>
  <c r="K87" i="1"/>
  <c r="L87" i="1"/>
  <c r="M87" i="1"/>
  <c r="O87" i="1"/>
  <c r="P87" i="1"/>
  <c r="Q87" i="1"/>
  <c r="R87" i="1"/>
  <c r="S87" i="1"/>
  <c r="T87" i="1"/>
  <c r="U87" i="1"/>
  <c r="V87" i="1"/>
  <c r="W87" i="1"/>
  <c r="X87" i="1" s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G69" i="1"/>
  <c r="H69" i="1"/>
  <c r="I69" i="1"/>
  <c r="J69" i="1"/>
  <c r="K69" i="1"/>
  <c r="L69" i="1"/>
  <c r="M69" i="1"/>
  <c r="O69" i="1"/>
  <c r="P69" i="1"/>
  <c r="Q69" i="1"/>
  <c r="R69" i="1"/>
  <c r="S69" i="1"/>
  <c r="T69" i="1"/>
  <c r="U69" i="1"/>
  <c r="V69" i="1"/>
  <c r="W69" i="1"/>
  <c r="X69" i="1" s="1"/>
  <c r="Y69" i="1"/>
  <c r="Y78" i="1" s="1"/>
  <c r="Z69" i="1"/>
  <c r="AA69" i="1"/>
  <c r="AA78" i="1" s="1"/>
  <c r="AB69" i="1"/>
  <c r="AB78" i="1" s="1"/>
  <c r="AC69" i="1"/>
  <c r="AC78" i="1" s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G70" i="1"/>
  <c r="H70" i="1"/>
  <c r="I70" i="1"/>
  <c r="J70" i="1"/>
  <c r="K70" i="1"/>
  <c r="L70" i="1"/>
  <c r="M70" i="1"/>
  <c r="O70" i="1"/>
  <c r="P70" i="1"/>
  <c r="Q70" i="1"/>
  <c r="R70" i="1"/>
  <c r="S70" i="1"/>
  <c r="T70" i="1"/>
  <c r="U70" i="1"/>
  <c r="V70" i="1"/>
  <c r="W70" i="1"/>
  <c r="X70" i="1" s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G71" i="1"/>
  <c r="H71" i="1"/>
  <c r="I71" i="1"/>
  <c r="J71" i="1"/>
  <c r="K71" i="1"/>
  <c r="L71" i="1"/>
  <c r="M71" i="1"/>
  <c r="O71" i="1"/>
  <c r="P71" i="1"/>
  <c r="Q71" i="1"/>
  <c r="R71" i="1"/>
  <c r="S71" i="1"/>
  <c r="T71" i="1"/>
  <c r="U71" i="1"/>
  <c r="V71" i="1"/>
  <c r="W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G72" i="1"/>
  <c r="H72" i="1"/>
  <c r="I72" i="1"/>
  <c r="J72" i="1"/>
  <c r="K72" i="1"/>
  <c r="L72" i="1"/>
  <c r="M72" i="1"/>
  <c r="O72" i="1"/>
  <c r="P72" i="1"/>
  <c r="Q72" i="1"/>
  <c r="R72" i="1"/>
  <c r="S72" i="1"/>
  <c r="T72" i="1"/>
  <c r="U72" i="1"/>
  <c r="V72" i="1"/>
  <c r="W72" i="1"/>
  <c r="X72" i="1" s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G73" i="1"/>
  <c r="H73" i="1"/>
  <c r="I73" i="1"/>
  <c r="J73" i="1"/>
  <c r="K73" i="1"/>
  <c r="L73" i="1"/>
  <c r="M73" i="1"/>
  <c r="O73" i="1"/>
  <c r="P73" i="1"/>
  <c r="Q73" i="1"/>
  <c r="R73" i="1"/>
  <c r="S73" i="1"/>
  <c r="T73" i="1"/>
  <c r="U73" i="1"/>
  <c r="V73" i="1"/>
  <c r="W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G74" i="1"/>
  <c r="H74" i="1"/>
  <c r="I74" i="1"/>
  <c r="J74" i="1"/>
  <c r="K74" i="1"/>
  <c r="L74" i="1"/>
  <c r="M74" i="1"/>
  <c r="O74" i="1"/>
  <c r="P74" i="1"/>
  <c r="Q74" i="1"/>
  <c r="R74" i="1"/>
  <c r="S74" i="1"/>
  <c r="T74" i="1"/>
  <c r="U74" i="1"/>
  <c r="V74" i="1"/>
  <c r="W74" i="1"/>
  <c r="X74" i="1" s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G75" i="1"/>
  <c r="H75" i="1"/>
  <c r="I75" i="1"/>
  <c r="J75" i="1"/>
  <c r="K75" i="1"/>
  <c r="L75" i="1"/>
  <c r="M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G76" i="1"/>
  <c r="H76" i="1"/>
  <c r="I76" i="1"/>
  <c r="J76" i="1"/>
  <c r="K76" i="1"/>
  <c r="L76" i="1"/>
  <c r="M76" i="1"/>
  <c r="O76" i="1"/>
  <c r="P76" i="1"/>
  <c r="Q76" i="1"/>
  <c r="R76" i="1"/>
  <c r="S76" i="1"/>
  <c r="T76" i="1"/>
  <c r="U76" i="1"/>
  <c r="V76" i="1"/>
  <c r="W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G77" i="1"/>
  <c r="H77" i="1"/>
  <c r="I77" i="1"/>
  <c r="J77" i="1"/>
  <c r="K77" i="1"/>
  <c r="L77" i="1"/>
  <c r="M77" i="1"/>
  <c r="O77" i="1"/>
  <c r="P77" i="1"/>
  <c r="Q77" i="1"/>
  <c r="R77" i="1"/>
  <c r="S77" i="1"/>
  <c r="T77" i="1"/>
  <c r="U77" i="1"/>
  <c r="V77" i="1"/>
  <c r="W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G52" i="1"/>
  <c r="H52" i="1"/>
  <c r="I52" i="1"/>
  <c r="J52" i="1"/>
  <c r="K52" i="1"/>
  <c r="L52" i="1"/>
  <c r="M52" i="1"/>
  <c r="O52" i="1"/>
  <c r="P52" i="1"/>
  <c r="Q52" i="1"/>
  <c r="R52" i="1"/>
  <c r="S52" i="1"/>
  <c r="T52" i="1"/>
  <c r="U52" i="1"/>
  <c r="V52" i="1"/>
  <c r="W52" i="1"/>
  <c r="X52" i="1" s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G53" i="1"/>
  <c r="H53" i="1"/>
  <c r="I53" i="1"/>
  <c r="J53" i="1"/>
  <c r="K53" i="1"/>
  <c r="L53" i="1"/>
  <c r="M53" i="1"/>
  <c r="O53" i="1"/>
  <c r="P53" i="1"/>
  <c r="Q53" i="1"/>
  <c r="R53" i="1"/>
  <c r="S53" i="1"/>
  <c r="T53" i="1"/>
  <c r="U53" i="1"/>
  <c r="V53" i="1"/>
  <c r="W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G54" i="1"/>
  <c r="H54" i="1"/>
  <c r="I54" i="1"/>
  <c r="J54" i="1"/>
  <c r="K54" i="1"/>
  <c r="L54" i="1"/>
  <c r="M54" i="1"/>
  <c r="O54" i="1"/>
  <c r="P54" i="1"/>
  <c r="Q54" i="1"/>
  <c r="R54" i="1"/>
  <c r="S54" i="1"/>
  <c r="T54" i="1"/>
  <c r="U54" i="1"/>
  <c r="V54" i="1"/>
  <c r="W54" i="1"/>
  <c r="X54" i="1" s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G55" i="1"/>
  <c r="H55" i="1"/>
  <c r="I55" i="1"/>
  <c r="J55" i="1"/>
  <c r="K55" i="1"/>
  <c r="L55" i="1"/>
  <c r="M55" i="1"/>
  <c r="O55" i="1"/>
  <c r="P55" i="1"/>
  <c r="Q55" i="1"/>
  <c r="R55" i="1"/>
  <c r="S55" i="1"/>
  <c r="T55" i="1"/>
  <c r="U55" i="1"/>
  <c r="V55" i="1"/>
  <c r="W55" i="1"/>
  <c r="X55" i="1" s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G56" i="1"/>
  <c r="H56" i="1"/>
  <c r="I56" i="1"/>
  <c r="J56" i="1"/>
  <c r="K56" i="1"/>
  <c r="L56" i="1"/>
  <c r="M56" i="1"/>
  <c r="O56" i="1"/>
  <c r="P56" i="1"/>
  <c r="Q56" i="1"/>
  <c r="R56" i="1"/>
  <c r="S56" i="1"/>
  <c r="T56" i="1"/>
  <c r="U56" i="1"/>
  <c r="V56" i="1"/>
  <c r="W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G57" i="1"/>
  <c r="H57" i="1"/>
  <c r="I57" i="1"/>
  <c r="J57" i="1"/>
  <c r="K57" i="1"/>
  <c r="L57" i="1"/>
  <c r="M57" i="1"/>
  <c r="O57" i="1"/>
  <c r="P57" i="1"/>
  <c r="Q57" i="1"/>
  <c r="R57" i="1"/>
  <c r="S57" i="1"/>
  <c r="T57" i="1"/>
  <c r="U57" i="1"/>
  <c r="V57" i="1"/>
  <c r="W57" i="1"/>
  <c r="X57" i="1" s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G58" i="1"/>
  <c r="H58" i="1"/>
  <c r="I58" i="1"/>
  <c r="J58" i="1"/>
  <c r="K58" i="1"/>
  <c r="L58" i="1"/>
  <c r="M58" i="1"/>
  <c r="O58" i="1"/>
  <c r="P58" i="1"/>
  <c r="Q58" i="1"/>
  <c r="R58" i="1"/>
  <c r="S58" i="1"/>
  <c r="T58" i="1"/>
  <c r="U58" i="1"/>
  <c r="V58" i="1"/>
  <c r="W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G59" i="1"/>
  <c r="H59" i="1"/>
  <c r="I59" i="1"/>
  <c r="J59" i="1"/>
  <c r="K59" i="1"/>
  <c r="L59" i="1"/>
  <c r="M59" i="1"/>
  <c r="O59" i="1"/>
  <c r="P59" i="1"/>
  <c r="Q59" i="1"/>
  <c r="R59" i="1"/>
  <c r="S59" i="1"/>
  <c r="T59" i="1"/>
  <c r="U59" i="1"/>
  <c r="V59" i="1"/>
  <c r="W59" i="1"/>
  <c r="X59" i="1" s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G60" i="1"/>
  <c r="H60" i="1"/>
  <c r="I60" i="1"/>
  <c r="J60" i="1"/>
  <c r="K60" i="1"/>
  <c r="L60" i="1"/>
  <c r="M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G61" i="1"/>
  <c r="H61" i="1"/>
  <c r="I61" i="1"/>
  <c r="J61" i="1"/>
  <c r="K61" i="1"/>
  <c r="L61" i="1"/>
  <c r="M61" i="1"/>
  <c r="O61" i="1"/>
  <c r="P61" i="1"/>
  <c r="Q61" i="1"/>
  <c r="R61" i="1"/>
  <c r="S61" i="1"/>
  <c r="T61" i="1"/>
  <c r="U61" i="1"/>
  <c r="V61" i="1"/>
  <c r="X61" i="1" s="1"/>
  <c r="W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U62" i="1"/>
  <c r="V62" i="1"/>
  <c r="X62" i="1" s="1"/>
  <c r="W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G63" i="1"/>
  <c r="H63" i="1"/>
  <c r="I63" i="1"/>
  <c r="J63" i="1"/>
  <c r="K63" i="1"/>
  <c r="L63" i="1"/>
  <c r="M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G64" i="1"/>
  <c r="H64" i="1"/>
  <c r="I64" i="1"/>
  <c r="J64" i="1"/>
  <c r="K64" i="1"/>
  <c r="L64" i="1"/>
  <c r="M64" i="1"/>
  <c r="O64" i="1"/>
  <c r="P64" i="1"/>
  <c r="Q64" i="1"/>
  <c r="R64" i="1"/>
  <c r="S64" i="1"/>
  <c r="T64" i="1"/>
  <c r="U64" i="1"/>
  <c r="V64" i="1"/>
  <c r="W64" i="1"/>
  <c r="X64" i="1" s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G38" i="1"/>
  <c r="H38" i="1"/>
  <c r="I38" i="1"/>
  <c r="J38" i="1"/>
  <c r="K38" i="1"/>
  <c r="L38" i="1"/>
  <c r="M38" i="1"/>
  <c r="O38" i="1"/>
  <c r="P38" i="1"/>
  <c r="Q38" i="1"/>
  <c r="R38" i="1"/>
  <c r="S38" i="1"/>
  <c r="S40" i="1" s="1"/>
  <c r="T38" i="1"/>
  <c r="T40" i="1" s="1"/>
  <c r="U38" i="1"/>
  <c r="U40" i="1" s="1"/>
  <c r="V38" i="1"/>
  <c r="W38" i="1"/>
  <c r="X38" i="1" s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X39" i="1" s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U34" i="1" s="1"/>
  <c r="V32" i="1"/>
  <c r="W32" i="1"/>
  <c r="Y32" i="1"/>
  <c r="Z32" i="1"/>
  <c r="AA32" i="1"/>
  <c r="AB32" i="1"/>
  <c r="AC32" i="1"/>
  <c r="AD32" i="1"/>
  <c r="AE32" i="1"/>
  <c r="AF32" i="1"/>
  <c r="AG32" i="1"/>
  <c r="AH32" i="1"/>
  <c r="AH34" i="1" s="1"/>
  <c r="AI32" i="1"/>
  <c r="AI34" i="1" s="1"/>
  <c r="AJ32" i="1"/>
  <c r="AJ34" i="1" s="1"/>
  <c r="AK32" i="1"/>
  <c r="AK34" i="1" s="1"/>
  <c r="AL32" i="1"/>
  <c r="AL34" i="1" s="1"/>
  <c r="AM32" i="1"/>
  <c r="AM34" i="1" s="1"/>
  <c r="AN32" i="1"/>
  <c r="AO32" i="1"/>
  <c r="AP32" i="1"/>
  <c r="G33" i="1"/>
  <c r="H33" i="1"/>
  <c r="I33" i="1"/>
  <c r="J33" i="1"/>
  <c r="K33" i="1"/>
  <c r="L33" i="1"/>
  <c r="M33" i="1"/>
  <c r="O33" i="1"/>
  <c r="P33" i="1"/>
  <c r="Q33" i="1"/>
  <c r="R33" i="1"/>
  <c r="S33" i="1"/>
  <c r="T33" i="1"/>
  <c r="U33" i="1"/>
  <c r="V33" i="1"/>
  <c r="W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P120" i="1"/>
  <c r="AO120" i="1"/>
  <c r="AO125" i="1" s="1"/>
  <c r="AN120" i="1"/>
  <c r="AN125" i="1" s="1"/>
  <c r="AM120" i="1"/>
  <c r="AM125" i="1" s="1"/>
  <c r="AL120" i="1"/>
  <c r="AL125" i="1" s="1"/>
  <c r="AK120" i="1"/>
  <c r="AK125" i="1" s="1"/>
  <c r="AJ120" i="1"/>
  <c r="AJ125" i="1" s="1"/>
  <c r="AI120" i="1"/>
  <c r="AI125" i="1" s="1"/>
  <c r="AH120" i="1"/>
  <c r="AH125" i="1" s="1"/>
  <c r="AG120" i="1"/>
  <c r="AG125" i="1" s="1"/>
  <c r="AF120" i="1"/>
  <c r="AF125" i="1" s="1"/>
  <c r="AE120" i="1"/>
  <c r="AD120" i="1"/>
  <c r="AC120" i="1"/>
  <c r="AC125" i="1" s="1"/>
  <c r="AB120" i="1"/>
  <c r="AB125" i="1" s="1"/>
  <c r="AA120" i="1"/>
  <c r="AA125" i="1" s="1"/>
  <c r="Z120" i="1"/>
  <c r="Z125" i="1" s="1"/>
  <c r="Y120" i="1"/>
  <c r="Y125" i="1" s="1"/>
  <c r="W120" i="1"/>
  <c r="V120" i="1"/>
  <c r="U120" i="1"/>
  <c r="U125" i="1" s="1"/>
  <c r="T120" i="1"/>
  <c r="T125" i="1" s="1"/>
  <c r="S120" i="1"/>
  <c r="S125" i="1" s="1"/>
  <c r="R120" i="1"/>
  <c r="R125" i="1" s="1"/>
  <c r="Q120" i="1"/>
  <c r="Q125" i="1" s="1"/>
  <c r="P120" i="1"/>
  <c r="P125" i="1" s="1"/>
  <c r="O120" i="1"/>
  <c r="O125" i="1" s="1"/>
  <c r="M120" i="1"/>
  <c r="L120" i="1"/>
  <c r="K120" i="1"/>
  <c r="J120" i="1"/>
  <c r="I120" i="1"/>
  <c r="I125" i="1" s="1"/>
  <c r="H120" i="1"/>
  <c r="G120" i="1"/>
  <c r="AP110" i="1"/>
  <c r="AO110" i="1"/>
  <c r="AO117" i="1" s="1"/>
  <c r="AN110" i="1"/>
  <c r="AN117" i="1" s="1"/>
  <c r="AM110" i="1"/>
  <c r="AM117" i="1" s="1"/>
  <c r="AL110" i="1"/>
  <c r="AL117" i="1" s="1"/>
  <c r="AK110" i="1"/>
  <c r="AK117" i="1" s="1"/>
  <c r="AJ110" i="1"/>
  <c r="AJ117" i="1" s="1"/>
  <c r="AI110" i="1"/>
  <c r="AI117" i="1" s="1"/>
  <c r="AH110" i="1"/>
  <c r="AG110" i="1"/>
  <c r="AF110" i="1"/>
  <c r="AF117" i="1" s="1"/>
  <c r="AE110" i="1"/>
  <c r="AE117" i="1" s="1"/>
  <c r="AD110" i="1"/>
  <c r="AD117" i="1" s="1"/>
  <c r="AC110" i="1"/>
  <c r="AC117" i="1" s="1"/>
  <c r="AB110" i="1"/>
  <c r="AB117" i="1" s="1"/>
  <c r="AA110" i="1"/>
  <c r="AA117" i="1" s="1"/>
  <c r="Z110" i="1"/>
  <c r="Z117" i="1" s="1"/>
  <c r="Y110" i="1"/>
  <c r="Y117" i="1" s="1"/>
  <c r="W110" i="1"/>
  <c r="V110" i="1"/>
  <c r="U110" i="1"/>
  <c r="U117" i="1" s="1"/>
  <c r="T110" i="1"/>
  <c r="T117" i="1" s="1"/>
  <c r="S110" i="1"/>
  <c r="S117" i="1" s="1"/>
  <c r="R110" i="1"/>
  <c r="R117" i="1" s="1"/>
  <c r="Q110" i="1"/>
  <c r="Q117" i="1" s="1"/>
  <c r="P110" i="1"/>
  <c r="O110" i="1"/>
  <c r="M110" i="1"/>
  <c r="L110" i="1"/>
  <c r="K110" i="1"/>
  <c r="J110" i="1"/>
  <c r="I110" i="1"/>
  <c r="I117" i="1" s="1"/>
  <c r="H110" i="1"/>
  <c r="G110" i="1"/>
  <c r="AP103" i="1"/>
  <c r="AO103" i="1"/>
  <c r="AO107" i="1" s="1"/>
  <c r="AN103" i="1"/>
  <c r="AN107" i="1" s="1"/>
  <c r="AM103" i="1"/>
  <c r="AM107" i="1" s="1"/>
  <c r="AL103" i="1"/>
  <c r="AL107" i="1" s="1"/>
  <c r="AK103" i="1"/>
  <c r="AK107" i="1" s="1"/>
  <c r="AJ103" i="1"/>
  <c r="AI103" i="1"/>
  <c r="AH103" i="1"/>
  <c r="AH107" i="1" s="1"/>
  <c r="AG103" i="1"/>
  <c r="AG107" i="1" s="1"/>
  <c r="AF103" i="1"/>
  <c r="AF107" i="1" s="1"/>
  <c r="AE103" i="1"/>
  <c r="AE107" i="1" s="1"/>
  <c r="AD103" i="1"/>
  <c r="AD107" i="1" s="1"/>
  <c r="AC103" i="1"/>
  <c r="AC107" i="1" s="1"/>
  <c r="AB103" i="1"/>
  <c r="AB107" i="1" s="1"/>
  <c r="AA103" i="1"/>
  <c r="AA107" i="1" s="1"/>
  <c r="Z103" i="1"/>
  <c r="Z107" i="1" s="1"/>
  <c r="Y103" i="1"/>
  <c r="Y107" i="1" s="1"/>
  <c r="W103" i="1"/>
  <c r="V103" i="1"/>
  <c r="U103" i="1"/>
  <c r="U107" i="1" s="1"/>
  <c r="T103" i="1"/>
  <c r="T107" i="1" s="1"/>
  <c r="S103" i="1"/>
  <c r="R103" i="1"/>
  <c r="Q103" i="1"/>
  <c r="P103" i="1"/>
  <c r="P107" i="1" s="1"/>
  <c r="O103" i="1"/>
  <c r="O107" i="1" s="1"/>
  <c r="M103" i="1"/>
  <c r="L103" i="1"/>
  <c r="K103" i="1"/>
  <c r="J103" i="1"/>
  <c r="I103" i="1"/>
  <c r="I107" i="1" s="1"/>
  <c r="H103" i="1"/>
  <c r="G103" i="1"/>
  <c r="AP100" i="1"/>
  <c r="AO100" i="1"/>
  <c r="AN100" i="1"/>
  <c r="AN101" i="1" s="1"/>
  <c r="AM100" i="1"/>
  <c r="AM101" i="1" s="1"/>
  <c r="AL100" i="1"/>
  <c r="AL101" i="1" s="1"/>
  <c r="AK100" i="1"/>
  <c r="AK101" i="1" s="1"/>
  <c r="AJ100" i="1"/>
  <c r="AJ101" i="1" s="1"/>
  <c r="AI100" i="1"/>
  <c r="AI101" i="1" s="1"/>
  <c r="AH100" i="1"/>
  <c r="AH101" i="1" s="1"/>
  <c r="AG100" i="1"/>
  <c r="AG101" i="1" s="1"/>
  <c r="AF100" i="1"/>
  <c r="AE100" i="1"/>
  <c r="AE101" i="1" s="1"/>
  <c r="AD100" i="1"/>
  <c r="AC100" i="1"/>
  <c r="AB100" i="1"/>
  <c r="AA100" i="1"/>
  <c r="AA101" i="1" s="1"/>
  <c r="Z100" i="1"/>
  <c r="Z101" i="1" s="1"/>
  <c r="Y100" i="1"/>
  <c r="Y101" i="1" s="1"/>
  <c r="W100" i="1"/>
  <c r="W101" i="1" s="1"/>
  <c r="V100" i="1"/>
  <c r="V101" i="1" s="1"/>
  <c r="U100" i="1"/>
  <c r="U101" i="1" s="1"/>
  <c r="T100" i="1"/>
  <c r="T101" i="1" s="1"/>
  <c r="S100" i="1"/>
  <c r="S101" i="1" s="1"/>
  <c r="R100" i="1"/>
  <c r="R101" i="1" s="1"/>
  <c r="Q100" i="1"/>
  <c r="Q101" i="1" s="1"/>
  <c r="P100" i="1"/>
  <c r="O100" i="1"/>
  <c r="M100" i="1"/>
  <c r="L100" i="1"/>
  <c r="K100" i="1"/>
  <c r="J100" i="1"/>
  <c r="I100" i="1"/>
  <c r="H100" i="1"/>
  <c r="G100" i="1"/>
  <c r="AP95" i="1"/>
  <c r="AO95" i="1"/>
  <c r="AO97" i="1" s="1"/>
  <c r="AN95" i="1"/>
  <c r="AN97" i="1" s="1"/>
  <c r="AM95" i="1"/>
  <c r="AM97" i="1" s="1"/>
  <c r="AL95" i="1"/>
  <c r="AL97" i="1" s="1"/>
  <c r="AK95" i="1"/>
  <c r="AK97" i="1" s="1"/>
  <c r="AJ95" i="1"/>
  <c r="AJ97" i="1" s="1"/>
  <c r="AI95" i="1"/>
  <c r="AI97" i="1" s="1"/>
  <c r="AH95" i="1"/>
  <c r="AH97" i="1" s="1"/>
  <c r="AG95" i="1"/>
  <c r="AG97" i="1" s="1"/>
  <c r="AF95" i="1"/>
  <c r="AF97" i="1" s="1"/>
  <c r="AE95" i="1"/>
  <c r="AE97" i="1" s="1"/>
  <c r="AD95" i="1"/>
  <c r="AD97" i="1" s="1"/>
  <c r="AC95" i="1"/>
  <c r="AC97" i="1" s="1"/>
  <c r="AB95" i="1"/>
  <c r="AB97" i="1" s="1"/>
  <c r="AA95" i="1"/>
  <c r="AA97" i="1" s="1"/>
  <c r="Z95" i="1"/>
  <c r="Z97" i="1" s="1"/>
  <c r="Y95" i="1"/>
  <c r="Y97" i="1" s="1"/>
  <c r="W95" i="1"/>
  <c r="X95" i="1" s="1"/>
  <c r="V95" i="1"/>
  <c r="U95" i="1"/>
  <c r="T95" i="1"/>
  <c r="S95" i="1"/>
  <c r="R95" i="1"/>
  <c r="Q95" i="1"/>
  <c r="P95" i="1"/>
  <c r="P97" i="1" s="1"/>
  <c r="O95" i="1"/>
  <c r="O97" i="1" s="1"/>
  <c r="M95" i="1"/>
  <c r="L95" i="1"/>
  <c r="K95" i="1"/>
  <c r="J95" i="1"/>
  <c r="I95" i="1"/>
  <c r="I97" i="1" s="1"/>
  <c r="H95" i="1"/>
  <c r="G95" i="1"/>
  <c r="AP91" i="1"/>
  <c r="AO91" i="1"/>
  <c r="AO92" i="1" s="1"/>
  <c r="AN91" i="1"/>
  <c r="AM91" i="1"/>
  <c r="AL91" i="1"/>
  <c r="AL92" i="1" s="1"/>
  <c r="AK91" i="1"/>
  <c r="AK92" i="1" s="1"/>
  <c r="AJ91" i="1"/>
  <c r="AJ92" i="1" s="1"/>
  <c r="AI91" i="1"/>
  <c r="AH91" i="1"/>
  <c r="AH92" i="1" s="1"/>
  <c r="AG91" i="1"/>
  <c r="AG92" i="1" s="1"/>
  <c r="AF91" i="1"/>
  <c r="AE91" i="1"/>
  <c r="AD91" i="1"/>
  <c r="AC91" i="1"/>
  <c r="AC92" i="1" s="1"/>
  <c r="AB91" i="1"/>
  <c r="AB92" i="1" s="1"/>
  <c r="AA91" i="1"/>
  <c r="AA92" i="1" s="1"/>
  <c r="Z91" i="1"/>
  <c r="Z92" i="1" s="1"/>
  <c r="Y91" i="1"/>
  <c r="Y92" i="1" s="1"/>
  <c r="W91" i="1"/>
  <c r="W92" i="1" s="1"/>
  <c r="V91" i="1"/>
  <c r="V92" i="1" s="1"/>
  <c r="U91" i="1"/>
  <c r="U92" i="1" s="1"/>
  <c r="T91" i="1"/>
  <c r="T92" i="1" s="1"/>
  <c r="S91" i="1"/>
  <c r="S92" i="1" s="1"/>
  <c r="R91" i="1"/>
  <c r="R92" i="1" s="1"/>
  <c r="Q91" i="1"/>
  <c r="Q92" i="1" s="1"/>
  <c r="P91" i="1"/>
  <c r="O91" i="1"/>
  <c r="M91" i="1"/>
  <c r="L91" i="1"/>
  <c r="K91" i="1"/>
  <c r="J91" i="1"/>
  <c r="I91" i="1"/>
  <c r="H91" i="1"/>
  <c r="G91" i="1"/>
  <c r="AP81" i="1"/>
  <c r="AO81" i="1"/>
  <c r="AO88" i="1" s="1"/>
  <c r="AN81" i="1"/>
  <c r="AN88" i="1" s="1"/>
  <c r="AM81" i="1"/>
  <c r="AM88" i="1" s="1"/>
  <c r="AL81" i="1"/>
  <c r="AL88" i="1" s="1"/>
  <c r="AK81" i="1"/>
  <c r="AK88" i="1" s="1"/>
  <c r="AJ81" i="1"/>
  <c r="AJ88" i="1" s="1"/>
  <c r="AI81" i="1"/>
  <c r="AI88" i="1" s="1"/>
  <c r="AH81" i="1"/>
  <c r="AH88" i="1" s="1"/>
  <c r="AG81" i="1"/>
  <c r="AG88" i="1" s="1"/>
  <c r="AF81" i="1"/>
  <c r="AF88" i="1" s="1"/>
  <c r="AE81" i="1"/>
  <c r="AE88" i="1" s="1"/>
  <c r="AD81" i="1"/>
  <c r="AD88" i="1" s="1"/>
  <c r="AC81" i="1"/>
  <c r="AC88" i="1" s="1"/>
  <c r="AB81" i="1"/>
  <c r="AB88" i="1" s="1"/>
  <c r="AA81" i="1"/>
  <c r="Z81" i="1"/>
  <c r="Y81" i="1"/>
  <c r="W81" i="1"/>
  <c r="X81" i="1" s="1"/>
  <c r="V81" i="1"/>
  <c r="U81" i="1"/>
  <c r="U88" i="1" s="1"/>
  <c r="T81" i="1"/>
  <c r="T88" i="1" s="1"/>
  <c r="S81" i="1"/>
  <c r="S88" i="1" s="1"/>
  <c r="R81" i="1"/>
  <c r="R88" i="1" s="1"/>
  <c r="Q81" i="1"/>
  <c r="Q88" i="1" s="1"/>
  <c r="P81" i="1"/>
  <c r="P88" i="1" s="1"/>
  <c r="O81" i="1"/>
  <c r="O88" i="1" s="1"/>
  <c r="M81" i="1"/>
  <c r="L81" i="1"/>
  <c r="K81" i="1"/>
  <c r="J81" i="1"/>
  <c r="I81" i="1"/>
  <c r="H81" i="1"/>
  <c r="G81" i="1"/>
  <c r="AP68" i="1"/>
  <c r="AO68" i="1"/>
  <c r="AO78" i="1" s="1"/>
  <c r="AN68" i="1"/>
  <c r="AN78" i="1" s="1"/>
  <c r="AM68" i="1"/>
  <c r="AM78" i="1" s="1"/>
  <c r="AL68" i="1"/>
  <c r="AL78" i="1" s="1"/>
  <c r="AK68" i="1"/>
  <c r="AK78" i="1" s="1"/>
  <c r="AJ68" i="1"/>
  <c r="AJ78" i="1" s="1"/>
  <c r="AI68" i="1"/>
  <c r="AI78" i="1" s="1"/>
  <c r="AH68" i="1"/>
  <c r="AH78" i="1" s="1"/>
  <c r="AG68" i="1"/>
  <c r="AG78" i="1" s="1"/>
  <c r="AF68" i="1"/>
  <c r="AF78" i="1" s="1"/>
  <c r="AE68" i="1"/>
  <c r="AE78" i="1" s="1"/>
  <c r="AD68" i="1"/>
  <c r="AD78" i="1" s="1"/>
  <c r="AC68" i="1"/>
  <c r="AB68" i="1"/>
  <c r="AA68" i="1"/>
  <c r="Z68" i="1"/>
  <c r="Z78" i="1" s="1"/>
  <c r="Y68" i="1"/>
  <c r="W68" i="1"/>
  <c r="V68" i="1"/>
  <c r="U68" i="1"/>
  <c r="U78" i="1" s="1"/>
  <c r="T68" i="1"/>
  <c r="T78" i="1" s="1"/>
  <c r="S68" i="1"/>
  <c r="S78" i="1" s="1"/>
  <c r="R68" i="1"/>
  <c r="R78" i="1" s="1"/>
  <c r="Q68" i="1"/>
  <c r="Q78" i="1" s="1"/>
  <c r="P68" i="1"/>
  <c r="P78" i="1" s="1"/>
  <c r="O68" i="1"/>
  <c r="O78" i="1" s="1"/>
  <c r="M68" i="1"/>
  <c r="L68" i="1"/>
  <c r="K68" i="1"/>
  <c r="J68" i="1"/>
  <c r="I68" i="1"/>
  <c r="I78" i="1" s="1"/>
  <c r="H68" i="1"/>
  <c r="G68" i="1"/>
  <c r="AP51" i="1"/>
  <c r="AO51" i="1"/>
  <c r="AO65" i="1" s="1"/>
  <c r="AN51" i="1"/>
  <c r="AN65" i="1" s="1"/>
  <c r="AM51" i="1"/>
  <c r="AM65" i="1" s="1"/>
  <c r="AL51" i="1"/>
  <c r="AL65" i="1" s="1"/>
  <c r="AK51" i="1"/>
  <c r="AK65" i="1" s="1"/>
  <c r="AJ51" i="1"/>
  <c r="AJ65" i="1" s="1"/>
  <c r="AI51" i="1"/>
  <c r="AI65" i="1" s="1"/>
  <c r="AH51" i="1"/>
  <c r="AH65" i="1" s="1"/>
  <c r="AG51" i="1"/>
  <c r="AG65" i="1" s="1"/>
  <c r="AF51" i="1"/>
  <c r="AF65" i="1" s="1"/>
  <c r="AE51" i="1"/>
  <c r="AE65" i="1" s="1"/>
  <c r="AD51" i="1"/>
  <c r="AD65" i="1" s="1"/>
  <c r="AC51" i="1"/>
  <c r="AC65" i="1" s="1"/>
  <c r="AB51" i="1"/>
  <c r="AB65" i="1" s="1"/>
  <c r="AA51" i="1"/>
  <c r="AA65" i="1" s="1"/>
  <c r="Z51" i="1"/>
  <c r="Z65" i="1" s="1"/>
  <c r="Y51" i="1"/>
  <c r="Y65" i="1" s="1"/>
  <c r="W51" i="1"/>
  <c r="V51" i="1"/>
  <c r="U51" i="1"/>
  <c r="U65" i="1" s="1"/>
  <c r="T51" i="1"/>
  <c r="T65" i="1" s="1"/>
  <c r="S51" i="1"/>
  <c r="S65" i="1" s="1"/>
  <c r="R51" i="1"/>
  <c r="R65" i="1" s="1"/>
  <c r="Q51" i="1"/>
  <c r="Q65" i="1" s="1"/>
  <c r="P51" i="1"/>
  <c r="P65" i="1" s="1"/>
  <c r="O51" i="1"/>
  <c r="O65" i="1" s="1"/>
  <c r="M51" i="1"/>
  <c r="L51" i="1"/>
  <c r="K51" i="1"/>
  <c r="J51" i="1"/>
  <c r="I51" i="1"/>
  <c r="I65" i="1" s="1"/>
  <c r="H51" i="1"/>
  <c r="G51" i="1"/>
  <c r="AP47" i="1"/>
  <c r="AO47" i="1"/>
  <c r="AN47" i="1"/>
  <c r="AM47" i="1"/>
  <c r="AL47" i="1"/>
  <c r="AK47" i="1"/>
  <c r="AK48" i="1" s="1"/>
  <c r="AJ47" i="1"/>
  <c r="AJ48" i="1" s="1"/>
  <c r="AI47" i="1"/>
  <c r="AI48" i="1" s="1"/>
  <c r="AH47" i="1"/>
  <c r="AH48" i="1" s="1"/>
  <c r="AG47" i="1"/>
  <c r="AF47" i="1"/>
  <c r="AE47" i="1"/>
  <c r="AD47" i="1"/>
  <c r="AC47" i="1"/>
  <c r="AB47" i="1"/>
  <c r="AA47" i="1"/>
  <c r="Z47" i="1"/>
  <c r="Y47" i="1"/>
  <c r="W47" i="1"/>
  <c r="V47" i="1"/>
  <c r="U47" i="1"/>
  <c r="U48" i="1" s="1"/>
  <c r="T47" i="1"/>
  <c r="T48" i="1" s="1"/>
  <c r="S47" i="1"/>
  <c r="S48" i="1" s="1"/>
  <c r="R47" i="1"/>
  <c r="R48" i="1" s="1"/>
  <c r="Q47" i="1"/>
  <c r="Q48" i="1" s="1"/>
  <c r="P47" i="1"/>
  <c r="O47" i="1"/>
  <c r="M47" i="1"/>
  <c r="L47" i="1"/>
  <c r="K47" i="1"/>
  <c r="J47" i="1"/>
  <c r="I47" i="1"/>
  <c r="H47" i="1"/>
  <c r="G47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W43" i="1"/>
  <c r="V43" i="1"/>
  <c r="U43" i="1"/>
  <c r="T43" i="1"/>
  <c r="S43" i="1"/>
  <c r="R43" i="1"/>
  <c r="Q43" i="1"/>
  <c r="P43" i="1"/>
  <c r="O43" i="1"/>
  <c r="M43" i="1"/>
  <c r="L43" i="1"/>
  <c r="K43" i="1"/>
  <c r="J43" i="1"/>
  <c r="I43" i="1"/>
  <c r="H43" i="1"/>
  <c r="G43" i="1"/>
  <c r="AP37" i="1"/>
  <c r="AO37" i="1"/>
  <c r="AO40" i="1" s="1"/>
  <c r="AN37" i="1"/>
  <c r="AN40" i="1" s="1"/>
  <c r="AM37" i="1"/>
  <c r="AM40" i="1" s="1"/>
  <c r="AL37" i="1"/>
  <c r="AL40" i="1" s="1"/>
  <c r="AK37" i="1"/>
  <c r="AK40" i="1" s="1"/>
  <c r="AJ37" i="1"/>
  <c r="AJ40" i="1" s="1"/>
  <c r="AI37" i="1"/>
  <c r="AI40" i="1" s="1"/>
  <c r="AH37" i="1"/>
  <c r="AH40" i="1" s="1"/>
  <c r="AG37" i="1"/>
  <c r="AG40" i="1" s="1"/>
  <c r="AF37" i="1"/>
  <c r="AF40" i="1" s="1"/>
  <c r="AE37" i="1"/>
  <c r="AE40" i="1" s="1"/>
  <c r="AD37" i="1"/>
  <c r="AD40" i="1" s="1"/>
  <c r="AC37" i="1"/>
  <c r="AC40" i="1" s="1"/>
  <c r="AB37" i="1"/>
  <c r="AB40" i="1" s="1"/>
  <c r="AA37" i="1"/>
  <c r="AA40" i="1" s="1"/>
  <c r="Z37" i="1"/>
  <c r="Z40" i="1" s="1"/>
  <c r="Y37" i="1"/>
  <c r="Y40" i="1" s="1"/>
  <c r="W37" i="1"/>
  <c r="V37" i="1"/>
  <c r="U37" i="1"/>
  <c r="T37" i="1"/>
  <c r="S37" i="1"/>
  <c r="R37" i="1"/>
  <c r="R40" i="1" s="1"/>
  <c r="Q37" i="1"/>
  <c r="Q40" i="1" s="1"/>
  <c r="P37" i="1"/>
  <c r="P40" i="1" s="1"/>
  <c r="O37" i="1"/>
  <c r="O40" i="1" s="1"/>
  <c r="M37" i="1"/>
  <c r="L37" i="1"/>
  <c r="K37" i="1"/>
  <c r="J37" i="1"/>
  <c r="I37" i="1"/>
  <c r="I40" i="1" s="1"/>
  <c r="H37" i="1"/>
  <c r="G37" i="1"/>
  <c r="AP31" i="1"/>
  <c r="AO31" i="1"/>
  <c r="AO34" i="1" s="1"/>
  <c r="AN31" i="1"/>
  <c r="AN34" i="1" s="1"/>
  <c r="AM31" i="1"/>
  <c r="AL31" i="1"/>
  <c r="AK31" i="1"/>
  <c r="AJ31" i="1"/>
  <c r="AI31" i="1"/>
  <c r="AH31" i="1"/>
  <c r="AG31" i="1"/>
  <c r="AG34" i="1" s="1"/>
  <c r="AF31" i="1"/>
  <c r="AF34" i="1" s="1"/>
  <c r="AE31" i="1"/>
  <c r="AE34" i="1" s="1"/>
  <c r="AD31" i="1"/>
  <c r="AD34" i="1" s="1"/>
  <c r="AC31" i="1"/>
  <c r="AC34" i="1" s="1"/>
  <c r="AB31" i="1"/>
  <c r="AB34" i="1" s="1"/>
  <c r="AA31" i="1"/>
  <c r="AA34" i="1" s="1"/>
  <c r="Z31" i="1"/>
  <c r="Z34" i="1" s="1"/>
  <c r="Y31" i="1"/>
  <c r="Y34" i="1" s="1"/>
  <c r="W31" i="1"/>
  <c r="V31" i="1"/>
  <c r="U31" i="1"/>
  <c r="T31" i="1"/>
  <c r="T34" i="1" s="1"/>
  <c r="S31" i="1"/>
  <c r="S34" i="1" s="1"/>
  <c r="R31" i="1"/>
  <c r="R34" i="1" s="1"/>
  <c r="Q31" i="1"/>
  <c r="Q34" i="1" s="1"/>
  <c r="P31" i="1"/>
  <c r="P34" i="1" s="1"/>
  <c r="O31" i="1"/>
  <c r="O34" i="1" s="1"/>
  <c r="M31" i="1"/>
  <c r="L31" i="1"/>
  <c r="K31" i="1"/>
  <c r="J31" i="1"/>
  <c r="I31" i="1"/>
  <c r="I34" i="1" s="1"/>
  <c r="H31" i="1"/>
  <c r="G31" i="1"/>
  <c r="G23" i="1"/>
  <c r="H23" i="1"/>
  <c r="I23" i="1"/>
  <c r="J23" i="1"/>
  <c r="K23" i="1"/>
  <c r="L23" i="1"/>
  <c r="M23" i="1"/>
  <c r="O23" i="1"/>
  <c r="P23" i="1"/>
  <c r="Q23" i="1"/>
  <c r="Q28" i="1" s="1"/>
  <c r="R23" i="1"/>
  <c r="R28" i="1" s="1"/>
  <c r="S23" i="1"/>
  <c r="S28" i="1" s="1"/>
  <c r="T23" i="1"/>
  <c r="U23" i="1"/>
  <c r="V23" i="1"/>
  <c r="W23" i="1"/>
  <c r="X23" i="1" s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G24" i="1"/>
  <c r="H24" i="1"/>
  <c r="I24" i="1"/>
  <c r="J24" i="1"/>
  <c r="K24" i="1"/>
  <c r="L24" i="1"/>
  <c r="M24" i="1"/>
  <c r="O24" i="1"/>
  <c r="P24" i="1"/>
  <c r="Q24" i="1"/>
  <c r="R24" i="1"/>
  <c r="S24" i="1"/>
  <c r="T24" i="1"/>
  <c r="U24" i="1"/>
  <c r="V24" i="1"/>
  <c r="W24" i="1"/>
  <c r="X24" i="1" s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G25" i="1"/>
  <c r="H25" i="1"/>
  <c r="I25" i="1"/>
  <c r="J25" i="1"/>
  <c r="K25" i="1"/>
  <c r="L25" i="1"/>
  <c r="M25" i="1"/>
  <c r="O25" i="1"/>
  <c r="P25" i="1"/>
  <c r="Q25" i="1"/>
  <c r="R25" i="1"/>
  <c r="S25" i="1"/>
  <c r="T25" i="1"/>
  <c r="U25" i="1"/>
  <c r="V25" i="1"/>
  <c r="X25" i="1" s="1"/>
  <c r="W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G26" i="1"/>
  <c r="H26" i="1"/>
  <c r="I26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X27" i="1" s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P22" i="1"/>
  <c r="AO22" i="1"/>
  <c r="AO28" i="1" s="1"/>
  <c r="AN22" i="1"/>
  <c r="AN28" i="1" s="1"/>
  <c r="AM22" i="1"/>
  <c r="AM28" i="1" s="1"/>
  <c r="AL22" i="1"/>
  <c r="AL28" i="1" s="1"/>
  <c r="AK22" i="1"/>
  <c r="AK28" i="1" s="1"/>
  <c r="AJ22" i="1"/>
  <c r="AJ28" i="1" s="1"/>
  <c r="AI22" i="1"/>
  <c r="AI28" i="1" s="1"/>
  <c r="AH22" i="1"/>
  <c r="AH28" i="1" s="1"/>
  <c r="AG22" i="1"/>
  <c r="AG28" i="1" s="1"/>
  <c r="AF22" i="1"/>
  <c r="AF28" i="1" s="1"/>
  <c r="AE22" i="1"/>
  <c r="AE28" i="1" s="1"/>
  <c r="AD22" i="1"/>
  <c r="AD28" i="1" s="1"/>
  <c r="AC22" i="1"/>
  <c r="AC28" i="1" s="1"/>
  <c r="AB22" i="1"/>
  <c r="AB28" i="1" s="1"/>
  <c r="AA22" i="1"/>
  <c r="AA28" i="1" s="1"/>
  <c r="Z22" i="1"/>
  <c r="Z28" i="1" s="1"/>
  <c r="Y22" i="1"/>
  <c r="Y28" i="1" s="1"/>
  <c r="W22" i="1"/>
  <c r="X22" i="1" s="1"/>
  <c r="V22" i="1"/>
  <c r="U22" i="1"/>
  <c r="U28" i="1" s="1"/>
  <c r="T22" i="1"/>
  <c r="T28" i="1" s="1"/>
  <c r="S22" i="1"/>
  <c r="R22" i="1"/>
  <c r="Q22" i="1"/>
  <c r="P22" i="1"/>
  <c r="P28" i="1" s="1"/>
  <c r="O22" i="1"/>
  <c r="O28" i="1" s="1"/>
  <c r="M22" i="1"/>
  <c r="L22" i="1"/>
  <c r="K22" i="1"/>
  <c r="J22" i="1"/>
  <c r="I22" i="1"/>
  <c r="I28" i="1" s="1"/>
  <c r="H22" i="1"/>
  <c r="G22" i="1"/>
  <c r="G5" i="1"/>
  <c r="H5" i="1"/>
  <c r="I5" i="1"/>
  <c r="J5" i="1"/>
  <c r="K5" i="1"/>
  <c r="L5" i="1"/>
  <c r="M5" i="1"/>
  <c r="O5" i="1"/>
  <c r="P5" i="1"/>
  <c r="Q5" i="1"/>
  <c r="R5" i="1"/>
  <c r="S5" i="1"/>
  <c r="T5" i="1"/>
  <c r="U5" i="1"/>
  <c r="V5" i="1"/>
  <c r="W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G6" i="1"/>
  <c r="H6" i="1"/>
  <c r="I6" i="1"/>
  <c r="J6" i="1"/>
  <c r="K6" i="1"/>
  <c r="L6" i="1"/>
  <c r="M6" i="1"/>
  <c r="O6" i="1"/>
  <c r="P6" i="1"/>
  <c r="Q6" i="1"/>
  <c r="R6" i="1"/>
  <c r="S6" i="1"/>
  <c r="T6" i="1"/>
  <c r="U6" i="1"/>
  <c r="V6" i="1"/>
  <c r="W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G7" i="1"/>
  <c r="H7" i="1"/>
  <c r="I7" i="1"/>
  <c r="J7" i="1"/>
  <c r="K7" i="1"/>
  <c r="L7" i="1"/>
  <c r="M7" i="1"/>
  <c r="O7" i="1"/>
  <c r="P7" i="1"/>
  <c r="Q7" i="1"/>
  <c r="R7" i="1"/>
  <c r="S7" i="1"/>
  <c r="T7" i="1"/>
  <c r="U7" i="1"/>
  <c r="V7" i="1"/>
  <c r="W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G8" i="1"/>
  <c r="H8" i="1"/>
  <c r="I8" i="1"/>
  <c r="J8" i="1"/>
  <c r="K8" i="1"/>
  <c r="L8" i="1"/>
  <c r="M8" i="1"/>
  <c r="O8" i="1"/>
  <c r="P8" i="1"/>
  <c r="Q8" i="1"/>
  <c r="R8" i="1"/>
  <c r="S8" i="1"/>
  <c r="T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G9" i="1"/>
  <c r="H9" i="1"/>
  <c r="I9" i="1"/>
  <c r="J9" i="1"/>
  <c r="K9" i="1"/>
  <c r="L9" i="1"/>
  <c r="M9" i="1"/>
  <c r="O9" i="1"/>
  <c r="P9" i="1"/>
  <c r="Q9" i="1"/>
  <c r="R9" i="1"/>
  <c r="S9" i="1"/>
  <c r="T9" i="1"/>
  <c r="U9" i="1"/>
  <c r="V9" i="1"/>
  <c r="W9" i="1"/>
  <c r="X9" i="1" s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G10" i="1"/>
  <c r="H10" i="1"/>
  <c r="I10" i="1"/>
  <c r="J10" i="1"/>
  <c r="K10" i="1"/>
  <c r="L10" i="1"/>
  <c r="M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G11" i="1"/>
  <c r="H11" i="1"/>
  <c r="I11" i="1"/>
  <c r="J11" i="1"/>
  <c r="K11" i="1"/>
  <c r="L11" i="1"/>
  <c r="M11" i="1"/>
  <c r="O11" i="1"/>
  <c r="P11" i="1"/>
  <c r="Q11" i="1"/>
  <c r="R11" i="1"/>
  <c r="S11" i="1"/>
  <c r="T11" i="1"/>
  <c r="U11" i="1"/>
  <c r="V11" i="1"/>
  <c r="X11" i="1" s="1"/>
  <c r="W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G12" i="1"/>
  <c r="H12" i="1"/>
  <c r="I12" i="1"/>
  <c r="J12" i="1"/>
  <c r="K12" i="1"/>
  <c r="L12" i="1"/>
  <c r="M12" i="1"/>
  <c r="O12" i="1"/>
  <c r="P12" i="1"/>
  <c r="Q12" i="1"/>
  <c r="R12" i="1"/>
  <c r="S12" i="1"/>
  <c r="T12" i="1"/>
  <c r="U12" i="1"/>
  <c r="V12" i="1"/>
  <c r="W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G13" i="1"/>
  <c r="H13" i="1"/>
  <c r="I13" i="1"/>
  <c r="J13" i="1"/>
  <c r="K13" i="1"/>
  <c r="L13" i="1"/>
  <c r="M13" i="1"/>
  <c r="O13" i="1"/>
  <c r="P13" i="1"/>
  <c r="Q13" i="1"/>
  <c r="R13" i="1"/>
  <c r="S13" i="1"/>
  <c r="T13" i="1"/>
  <c r="U13" i="1"/>
  <c r="V13" i="1"/>
  <c r="W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V14" i="1"/>
  <c r="W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G16" i="1"/>
  <c r="H16" i="1"/>
  <c r="I16" i="1"/>
  <c r="J16" i="1"/>
  <c r="K16" i="1"/>
  <c r="L16" i="1"/>
  <c r="M16" i="1"/>
  <c r="O16" i="1"/>
  <c r="P16" i="1"/>
  <c r="Q16" i="1"/>
  <c r="R16" i="1"/>
  <c r="S16" i="1"/>
  <c r="T16" i="1"/>
  <c r="U16" i="1"/>
  <c r="V16" i="1"/>
  <c r="W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G17" i="1"/>
  <c r="H17" i="1"/>
  <c r="I17" i="1"/>
  <c r="J17" i="1"/>
  <c r="K17" i="1"/>
  <c r="L17" i="1"/>
  <c r="M17" i="1"/>
  <c r="O17" i="1"/>
  <c r="P17" i="1"/>
  <c r="Q17" i="1"/>
  <c r="R17" i="1"/>
  <c r="S17" i="1"/>
  <c r="T17" i="1"/>
  <c r="U17" i="1"/>
  <c r="V17" i="1"/>
  <c r="W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G18" i="1"/>
  <c r="H18" i="1"/>
  <c r="I18" i="1"/>
  <c r="J18" i="1"/>
  <c r="K18" i="1"/>
  <c r="L18" i="1"/>
  <c r="M18" i="1"/>
  <c r="O18" i="1"/>
  <c r="P18" i="1"/>
  <c r="Q18" i="1"/>
  <c r="R18" i="1"/>
  <c r="S18" i="1"/>
  <c r="T18" i="1"/>
  <c r="U18" i="1"/>
  <c r="V18" i="1"/>
  <c r="W18" i="1"/>
  <c r="X18" i="1" s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W4" i="1"/>
  <c r="V4" i="1"/>
  <c r="U4" i="1"/>
  <c r="T4" i="1"/>
  <c r="S4" i="1"/>
  <c r="R4" i="1"/>
  <c r="Q4" i="1"/>
  <c r="P4" i="1"/>
  <c r="P19" i="1" s="1"/>
  <c r="L4" i="1"/>
  <c r="K4" i="1"/>
  <c r="J4" i="1"/>
  <c r="I4" i="1"/>
  <c r="I19" i="1" s="1"/>
  <c r="G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22" i="1"/>
  <c r="CA23" i="1"/>
  <c r="CA24" i="1"/>
  <c r="CA25" i="1"/>
  <c r="CA26" i="1"/>
  <c r="CA27" i="1"/>
  <c r="CA31" i="1"/>
  <c r="CA32" i="1"/>
  <c r="CA33" i="1"/>
  <c r="CA37" i="1"/>
  <c r="CA38" i="1"/>
  <c r="CA39" i="1"/>
  <c r="CA43" i="1"/>
  <c r="CA47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8" i="1"/>
  <c r="CA69" i="1"/>
  <c r="CA70" i="1"/>
  <c r="CA71" i="1"/>
  <c r="CA72" i="1"/>
  <c r="CA73" i="1"/>
  <c r="CA74" i="1"/>
  <c r="CA75" i="1"/>
  <c r="CA76" i="1"/>
  <c r="CA77" i="1"/>
  <c r="CA81" i="1"/>
  <c r="CA82" i="1"/>
  <c r="CA83" i="1"/>
  <c r="CA84" i="1"/>
  <c r="CA85" i="1"/>
  <c r="CA86" i="1"/>
  <c r="CA87" i="1"/>
  <c r="CA91" i="1"/>
  <c r="CA95" i="1"/>
  <c r="CA96" i="1"/>
  <c r="CA100" i="1"/>
  <c r="AP101" i="1" s="1"/>
  <c r="CA103" i="1"/>
  <c r="CA104" i="1"/>
  <c r="CA105" i="1"/>
  <c r="CA106" i="1"/>
  <c r="CA110" i="1"/>
  <c r="CA111" i="1"/>
  <c r="CA112" i="1"/>
  <c r="CA113" i="1"/>
  <c r="CA114" i="1"/>
  <c r="CA115" i="1"/>
  <c r="CA116" i="1"/>
  <c r="CA120" i="1"/>
  <c r="CA121" i="1"/>
  <c r="CA122" i="1"/>
  <c r="CA123" i="1"/>
  <c r="CA124" i="1"/>
  <c r="CA4" i="1"/>
  <c r="A103" i="1"/>
  <c r="AO101" i="1"/>
  <c r="AF101" i="1"/>
  <c r="AD101" i="1"/>
  <c r="AC101" i="1"/>
  <c r="AB101" i="1"/>
  <c r="AP92" i="1"/>
  <c r="AN92" i="1"/>
  <c r="AM92" i="1"/>
  <c r="AI92" i="1"/>
  <c r="AF92" i="1"/>
  <c r="AE92" i="1"/>
  <c r="AD92" i="1"/>
  <c r="AP48" i="1"/>
  <c r="AO48" i="1"/>
  <c r="AN48" i="1"/>
  <c r="AM48" i="1"/>
  <c r="AL48" i="1"/>
  <c r="AG48" i="1"/>
  <c r="AF48" i="1"/>
  <c r="AE48" i="1"/>
  <c r="AD48" i="1"/>
  <c r="AC48" i="1"/>
  <c r="AB48" i="1"/>
  <c r="AA48" i="1"/>
  <c r="Z48" i="1"/>
  <c r="Y48" i="1"/>
  <c r="W48" i="1"/>
  <c r="V48" i="1"/>
  <c r="AT4" i="1"/>
  <c r="CB4" i="1"/>
  <c r="AE4" i="9"/>
  <c r="R4" i="9"/>
  <c r="CF4" i="1"/>
  <c r="G40" i="9" l="1"/>
  <c r="H40" i="9"/>
  <c r="I40" i="9"/>
  <c r="I107" i="9"/>
  <c r="G34" i="9"/>
  <c r="H34" i="9"/>
  <c r="X73" i="1"/>
  <c r="X104" i="1"/>
  <c r="X71" i="1"/>
  <c r="X116" i="1"/>
  <c r="X58" i="1"/>
  <c r="X114" i="1"/>
  <c r="H97" i="9"/>
  <c r="I97" i="9"/>
  <c r="X26" i="1"/>
  <c r="G88" i="9"/>
  <c r="H125" i="9"/>
  <c r="H88" i="9"/>
  <c r="X33" i="1"/>
  <c r="X32" i="1"/>
  <c r="X86" i="1"/>
  <c r="X88" i="1" s="1"/>
  <c r="X111" i="1"/>
  <c r="I88" i="9"/>
  <c r="X124" i="1"/>
  <c r="X53" i="1"/>
  <c r="I65" i="9"/>
  <c r="X76" i="1"/>
  <c r="I34" i="9"/>
  <c r="X96" i="1"/>
  <c r="X97" i="1" s="1"/>
  <c r="X4" i="1"/>
  <c r="I125" i="9"/>
  <c r="G125" i="9"/>
  <c r="H107" i="9"/>
  <c r="I117" i="9"/>
  <c r="H117" i="9"/>
  <c r="H65" i="9"/>
  <c r="G65" i="9"/>
  <c r="G117" i="9"/>
  <c r="G107" i="9"/>
  <c r="G78" i="9"/>
  <c r="I78" i="9"/>
  <c r="H78" i="9"/>
  <c r="I19" i="9"/>
  <c r="H19" i="9"/>
  <c r="H28" i="9"/>
  <c r="I28" i="9"/>
  <c r="G28" i="9"/>
  <c r="G4" i="9"/>
  <c r="G19" i="9" s="1"/>
  <c r="M4" i="1"/>
  <c r="H4" i="1"/>
  <c r="X56" i="1"/>
  <c r="X31" i="1"/>
  <c r="X34" i="1" s="1"/>
  <c r="X37" i="1"/>
  <c r="X40" i="1" s="1"/>
  <c r="X47" i="1"/>
  <c r="X48" i="1" s="1"/>
  <c r="X113" i="1"/>
  <c r="X51" i="1"/>
  <c r="X65" i="1" s="1"/>
  <c r="X68" i="1"/>
  <c r="X78" i="1" s="1"/>
  <c r="X77" i="1"/>
  <c r="X43" i="1"/>
  <c r="X44" i="1" s="1"/>
  <c r="X7" i="1"/>
  <c r="X5" i="1"/>
  <c r="X103" i="1"/>
  <c r="X107" i="1" s="1"/>
  <c r="X17" i="1"/>
  <c r="X110" i="1"/>
  <c r="X117" i="1" s="1"/>
  <c r="X16" i="1"/>
  <c r="X120" i="1"/>
  <c r="X125" i="1" s="1"/>
  <c r="X14" i="1"/>
  <c r="X12" i="1"/>
  <c r="X8" i="1"/>
  <c r="X15" i="1"/>
  <c r="X6" i="1"/>
  <c r="X13" i="1"/>
  <c r="O4" i="1"/>
  <c r="O19" i="1" s="1"/>
  <c r="U125" i="9"/>
  <c r="V125" i="9"/>
  <c r="W125" i="9"/>
  <c r="Y125" i="9"/>
  <c r="Z125" i="9"/>
  <c r="R125" i="9"/>
  <c r="X125" i="9"/>
  <c r="X100" i="1"/>
  <c r="X101" i="1" s="1"/>
  <c r="X91" i="1"/>
  <c r="X92" i="1" s="1"/>
  <c r="AP117" i="1"/>
  <c r="V117" i="1"/>
  <c r="AP125" i="1"/>
  <c r="W97" i="1"/>
  <c r="V125" i="1"/>
  <c r="W107" i="1"/>
  <c r="W125" i="1"/>
  <c r="W117" i="1"/>
  <c r="V107" i="1"/>
  <c r="AP107" i="1"/>
  <c r="R44" i="1"/>
  <c r="V44" i="1"/>
  <c r="Z44" i="1"/>
  <c r="AD44" i="1"/>
  <c r="AH44" i="1"/>
  <c r="AL44" i="1"/>
  <c r="AP44" i="1"/>
  <c r="V97" i="1"/>
  <c r="AP97" i="1"/>
  <c r="W78" i="1"/>
  <c r="V88" i="1"/>
  <c r="AP88" i="1"/>
  <c r="W88" i="1"/>
  <c r="Q44" i="1"/>
  <c r="W65" i="1"/>
  <c r="V78" i="1"/>
  <c r="AP78" i="1"/>
  <c r="T44" i="1"/>
  <c r="AB44" i="1"/>
  <c r="AF44" i="1"/>
  <c r="AJ44" i="1"/>
  <c r="AN44" i="1"/>
  <c r="V65" i="1"/>
  <c r="AP65" i="1"/>
  <c r="Y44" i="1"/>
  <c r="AG44" i="1"/>
  <c r="U44" i="1"/>
  <c r="AC44" i="1"/>
  <c r="W44" i="1"/>
  <c r="AE44" i="1"/>
  <c r="AM44" i="1"/>
  <c r="W34" i="1"/>
  <c r="S44" i="1"/>
  <c r="AA44" i="1"/>
  <c r="AI44" i="1"/>
  <c r="AK44" i="1"/>
  <c r="AO44" i="1"/>
  <c r="V40" i="1"/>
  <c r="AP40" i="1"/>
  <c r="W40" i="1"/>
  <c r="V34" i="1"/>
  <c r="AP34" i="1"/>
  <c r="W28" i="1"/>
  <c r="T19" i="1"/>
  <c r="AB19" i="1"/>
  <c r="AJ19" i="1"/>
  <c r="X28" i="1"/>
  <c r="U19" i="1"/>
  <c r="Y19" i="1"/>
  <c r="AC19" i="1"/>
  <c r="AG19" i="1"/>
  <c r="AK19" i="1"/>
  <c r="AO19" i="1"/>
  <c r="AF19" i="1"/>
  <c r="AN19" i="1"/>
  <c r="V28" i="1"/>
  <c r="AP28" i="1"/>
  <c r="Q19" i="1"/>
  <c r="R19" i="1"/>
  <c r="V19" i="1"/>
  <c r="Z19" i="1"/>
  <c r="AD19" i="1"/>
  <c r="AH19" i="1"/>
  <c r="AL19" i="1"/>
  <c r="AP19" i="1"/>
  <c r="S19" i="1"/>
  <c r="W19" i="1"/>
  <c r="AA19" i="1"/>
  <c r="AE19" i="1"/>
  <c r="AI19" i="1"/>
  <c r="AM19" i="1"/>
  <c r="X19" i="1" l="1"/>
</calcChain>
</file>

<file path=xl/sharedStrings.xml><?xml version="1.0" encoding="utf-8"?>
<sst xmlns="http://schemas.openxmlformats.org/spreadsheetml/2006/main" count="5076" uniqueCount="519">
  <si>
    <t>Sub-Industry</t>
  </si>
  <si>
    <t>Focus</t>
  </si>
  <si>
    <t>Holding</t>
  </si>
  <si>
    <t>Universe</t>
  </si>
  <si>
    <t>RIC</t>
  </si>
  <si>
    <t>ISIN</t>
  </si>
  <si>
    <t>Currency</t>
  </si>
  <si>
    <t>USD</t>
  </si>
  <si>
    <t>NULL</t>
  </si>
  <si>
    <t>JPY</t>
  </si>
  <si>
    <t>GBp</t>
  </si>
  <si>
    <t>EUR</t>
  </si>
  <si>
    <t>AUD</t>
  </si>
  <si>
    <t>Specialty Chemicals</t>
  </si>
  <si>
    <t>SIKA.S</t>
  </si>
  <si>
    <t>Diversified</t>
  </si>
  <si>
    <t>4063.T</t>
  </si>
  <si>
    <t>ECL</t>
  </si>
  <si>
    <t>DD</t>
  </si>
  <si>
    <t>ALB</t>
  </si>
  <si>
    <t>EMSN.S</t>
  </si>
  <si>
    <t>6988.T</t>
  </si>
  <si>
    <t>EVKn.DE</t>
  </si>
  <si>
    <t>UMI.BR</t>
  </si>
  <si>
    <t>CLN.S</t>
  </si>
  <si>
    <t>ESI</t>
  </si>
  <si>
    <t>BCPC.O</t>
  </si>
  <si>
    <t>JMAT.L</t>
  </si>
  <si>
    <t>SXT</t>
  </si>
  <si>
    <t>NGVT.K</t>
  </si>
  <si>
    <t>Focus: Paints &amp; Coatings</t>
  </si>
  <si>
    <t>SHW</t>
  </si>
  <si>
    <t>4612.T</t>
  </si>
  <si>
    <t>RPM</t>
  </si>
  <si>
    <t>AKZO.AS</t>
  </si>
  <si>
    <t>AXTA.K</t>
  </si>
  <si>
    <t>4613.T</t>
  </si>
  <si>
    <t>Focus: Commodity Chemicals</t>
  </si>
  <si>
    <t>CE</t>
  </si>
  <si>
    <t>AKE.PA</t>
  </si>
  <si>
    <t>4114.T</t>
  </si>
  <si>
    <t>Focus: Plastics</t>
  </si>
  <si>
    <t>1COV.DE</t>
  </si>
  <si>
    <t>4203.T</t>
  </si>
  <si>
    <t>4202.T</t>
  </si>
  <si>
    <t>Focus: Biotechnology</t>
  </si>
  <si>
    <t>BRGB.OL</t>
  </si>
  <si>
    <t>Focus: Advanced Polymers</t>
  </si>
  <si>
    <t>WCHG.DE</t>
  </si>
  <si>
    <t>Diversified Chemicals</t>
  </si>
  <si>
    <t>CTA_pa</t>
  </si>
  <si>
    <t>BASFn.DE</t>
  </si>
  <si>
    <t>SOLB.BR</t>
  </si>
  <si>
    <t>4188.T</t>
  </si>
  <si>
    <t>4021.T</t>
  </si>
  <si>
    <t>4005.T</t>
  </si>
  <si>
    <t>HUN</t>
  </si>
  <si>
    <t>CC</t>
  </si>
  <si>
    <t>IPL.AX</t>
  </si>
  <si>
    <t>4004.T</t>
  </si>
  <si>
    <t>4182.T</t>
  </si>
  <si>
    <t>KEMIRA.HE</t>
  </si>
  <si>
    <t>LXSG.DE</t>
  </si>
  <si>
    <t>4208.T</t>
  </si>
  <si>
    <t>Commodity Chemicals</t>
  </si>
  <si>
    <t>LYB</t>
  </si>
  <si>
    <t>WLK</t>
  </si>
  <si>
    <t>3407.T</t>
  </si>
  <si>
    <t>3402.T</t>
  </si>
  <si>
    <t>OLN</t>
  </si>
  <si>
    <t>4183.T</t>
  </si>
  <si>
    <t>FPE3_p.DE</t>
  </si>
  <si>
    <t>CBT</t>
  </si>
  <si>
    <t>MX.TO</t>
  </si>
  <si>
    <t>4205.T</t>
  </si>
  <si>
    <t>Focus: Plastics /Containers &amp; Packaging</t>
  </si>
  <si>
    <t>DOW</t>
  </si>
  <si>
    <t>051910.KS</t>
  </si>
  <si>
    <t>1301.TW</t>
  </si>
  <si>
    <t>1326.TW</t>
  </si>
  <si>
    <t>011170.KS</t>
  </si>
  <si>
    <t>3405.T</t>
  </si>
  <si>
    <t>4042.T</t>
  </si>
  <si>
    <t xml:space="preserve">Focus: Textiles &amp; Leather Goods </t>
  </si>
  <si>
    <t>3401.T</t>
  </si>
  <si>
    <t>Focus: Sythetic Fibers</t>
  </si>
  <si>
    <t>LENV.VI</t>
  </si>
  <si>
    <t>ALPEKA.MX</t>
  </si>
  <si>
    <t>Focus: Photovoltaic Solar Systems &amp; Equipment</t>
  </si>
  <si>
    <t>009830.KS</t>
  </si>
  <si>
    <t>Fertilizers &amp; Agricultural Chemicals</t>
  </si>
  <si>
    <t>CF</t>
  </si>
  <si>
    <t>Focus: Fertilizers</t>
  </si>
  <si>
    <t>MOS.N</t>
  </si>
  <si>
    <t>CTVA.N</t>
  </si>
  <si>
    <t>YAR.OL</t>
  </si>
  <si>
    <t>Focus: Agricultural Chemicals</t>
  </si>
  <si>
    <t>CTVA.K</t>
  </si>
  <si>
    <t>NTR.TO</t>
  </si>
  <si>
    <t>FMC</t>
  </si>
  <si>
    <t>OCI.AS</t>
  </si>
  <si>
    <t>NUF.AX</t>
  </si>
  <si>
    <t>SDFGn.DE</t>
  </si>
  <si>
    <t>SMG</t>
  </si>
  <si>
    <t>Industrial Gases</t>
  </si>
  <si>
    <t>AIRP.PA</t>
  </si>
  <si>
    <t>APD</t>
  </si>
  <si>
    <t>4091.T</t>
  </si>
  <si>
    <t>SOLS.MI</t>
  </si>
  <si>
    <t>Sika AG</t>
  </si>
  <si>
    <t>CH0418792922</t>
  </si>
  <si>
    <t>CHF</t>
  </si>
  <si>
    <t>Shin-Etsu Chemical Co Ltd</t>
  </si>
  <si>
    <t>JP3371200001</t>
  </si>
  <si>
    <t>Ecolab Inc</t>
  </si>
  <si>
    <t>US2788651006</t>
  </si>
  <si>
    <t>Dupont De Nemours Inc</t>
  </si>
  <si>
    <t>US26614N1028</t>
  </si>
  <si>
    <t>Albemarle Corp</t>
  </si>
  <si>
    <t>US0126531013</t>
  </si>
  <si>
    <t>Ems Chemie Holding AG</t>
  </si>
  <si>
    <t>CH0016440353</t>
  </si>
  <si>
    <t>Nitto Denko Corp</t>
  </si>
  <si>
    <t>JP3684000007</t>
  </si>
  <si>
    <t>Evonik Industries AG</t>
  </si>
  <si>
    <t>DE000EVNK013</t>
  </si>
  <si>
    <t>Umicore SA</t>
  </si>
  <si>
    <t>BE0974320526</t>
  </si>
  <si>
    <t>Clariant AG</t>
  </si>
  <si>
    <t>CH0012142631</t>
  </si>
  <si>
    <t>Element Solutions Inc</t>
  </si>
  <si>
    <t>US28618M1062</t>
  </si>
  <si>
    <t>Balchem Corp</t>
  </si>
  <si>
    <t>US0576652004</t>
  </si>
  <si>
    <t>Johnson Matthey PLC</t>
  </si>
  <si>
    <t>GB00BZ4BQC70</t>
  </si>
  <si>
    <t>Sensient Technologies Corp</t>
  </si>
  <si>
    <t>US81725T1007</t>
  </si>
  <si>
    <t>Ingevity Corp</t>
  </si>
  <si>
    <t>US45688C1071</t>
  </si>
  <si>
    <t>Sherwin-Williams Co</t>
  </si>
  <si>
    <t>US8243481061</t>
  </si>
  <si>
    <t>Nippon Paint Holdings Co Ltd</t>
  </si>
  <si>
    <t>JP3749400002</t>
  </si>
  <si>
    <t>RPM International Inc</t>
  </si>
  <si>
    <t>US7496851038</t>
  </si>
  <si>
    <t>Akzo Nobel NV</t>
  </si>
  <si>
    <t>NL0013267909</t>
  </si>
  <si>
    <t>Axalta Coating Systems Ltd</t>
  </si>
  <si>
    <t>BMG0750C1082</t>
  </si>
  <si>
    <t>Kansai Paint Co Ltd</t>
  </si>
  <si>
    <t>JP3229400001</t>
  </si>
  <si>
    <t>Celanese Corp</t>
  </si>
  <si>
    <t>US1508701034</t>
  </si>
  <si>
    <t>Arkema SA</t>
  </si>
  <si>
    <t>FR0010313833</t>
  </si>
  <si>
    <t>Nippon Shokubai Co Ltd</t>
  </si>
  <si>
    <t>JP3715200006</t>
  </si>
  <si>
    <t>Covestro AG</t>
  </si>
  <si>
    <t>Sumitomo Bakelite Co Ltd</t>
  </si>
  <si>
    <t>JP3409400003</t>
  </si>
  <si>
    <t>Daicel Corp</t>
  </si>
  <si>
    <t>JP3485800001</t>
  </si>
  <si>
    <t>#N/A</t>
  </si>
  <si>
    <t>Borregaard ASA</t>
  </si>
  <si>
    <t>NO0010657505</t>
  </si>
  <si>
    <t>NOK</t>
  </si>
  <si>
    <t>Wacker Chemie AG</t>
  </si>
  <si>
    <t>DE000WCH8881</t>
  </si>
  <si>
    <t>EIDP Inc</t>
  </si>
  <si>
    <t>US2635342080</t>
  </si>
  <si>
    <t>BASF SE</t>
  </si>
  <si>
    <t>DE000BASF111</t>
  </si>
  <si>
    <t>Solvay SA</t>
  </si>
  <si>
    <t>BE0003470755</t>
  </si>
  <si>
    <t>Mitsubishi Chemical Group Corp</t>
  </si>
  <si>
    <t>JP3897700005</t>
  </si>
  <si>
    <t>Nissan Chemical Corp</t>
  </si>
  <si>
    <t>JP3670800006</t>
  </si>
  <si>
    <t>Sumitomo Chemical Co Ltd</t>
  </si>
  <si>
    <t>JP3401400001</t>
  </si>
  <si>
    <t>Huntsman Corp</t>
  </si>
  <si>
    <t>US4470111075</t>
  </si>
  <si>
    <t>Chemours Co</t>
  </si>
  <si>
    <t>US1638511089</t>
  </si>
  <si>
    <t>Incitec Pivot Ltd</t>
  </si>
  <si>
    <t>AU000000IPL1</t>
  </si>
  <si>
    <t>Resonac Holdings Corp</t>
  </si>
  <si>
    <t>JP3368000000</t>
  </si>
  <si>
    <t>Mitsubishi Gas Chemical Co Inc</t>
  </si>
  <si>
    <t>JP3896800004</t>
  </si>
  <si>
    <t>Kemira Oyj</t>
  </si>
  <si>
    <t>FI0009004824</t>
  </si>
  <si>
    <t>Lanxess AG</t>
  </si>
  <si>
    <t>DE0005470405</t>
  </si>
  <si>
    <t>UBE Corp</t>
  </si>
  <si>
    <t>JP3158800007</t>
  </si>
  <si>
    <t>LyondellBasell Industries NV</t>
  </si>
  <si>
    <t>NL0009434992</t>
  </si>
  <si>
    <t>Westlake Corp</t>
  </si>
  <si>
    <t>US9604131022</t>
  </si>
  <si>
    <t>Asahi Kasei Corp</t>
  </si>
  <si>
    <t>JP3111200006</t>
  </si>
  <si>
    <t>Toray Industries Inc</t>
  </si>
  <si>
    <t>JP3621000003</t>
  </si>
  <si>
    <t>Olin Corp</t>
  </si>
  <si>
    <t>US6806652052</t>
  </si>
  <si>
    <t>Mitsui Chemicals Inc</t>
  </si>
  <si>
    <t>JP3888300005</t>
  </si>
  <si>
    <t>Fuchs Se</t>
  </si>
  <si>
    <t>DE000A3E5D64</t>
  </si>
  <si>
    <t>Cabot Corp</t>
  </si>
  <si>
    <t>US1270551013</t>
  </si>
  <si>
    <t>Methanex Corp</t>
  </si>
  <si>
    <t>CA59151K1084</t>
  </si>
  <si>
    <t>CAD</t>
  </si>
  <si>
    <t>Zeon Corp</t>
  </si>
  <si>
    <t>JP3725400000</t>
  </si>
  <si>
    <t>Dow Inc</t>
  </si>
  <si>
    <t>US2605571031</t>
  </si>
  <si>
    <t>LG Chem Ltd</t>
  </si>
  <si>
    <t>KR7051910008</t>
  </si>
  <si>
    <t>KRW</t>
  </si>
  <si>
    <t>Formosa Plastics Corp</t>
  </si>
  <si>
    <t>TW0001301000</t>
  </si>
  <si>
    <t>TWD</t>
  </si>
  <si>
    <t>Formosa Chemicals &amp; Fibre Corp</t>
  </si>
  <si>
    <t>TW0001326007</t>
  </si>
  <si>
    <t>Lotte Chemical Corp</t>
  </si>
  <si>
    <t>KR7011170008</t>
  </si>
  <si>
    <t>Kuraray Co Ltd</t>
  </si>
  <si>
    <t>JP3269600007</t>
  </si>
  <si>
    <t>Tosoh Corp</t>
  </si>
  <si>
    <t>JP3595200001</t>
  </si>
  <si>
    <t>Teijin Ltd</t>
  </si>
  <si>
    <t>JP3544000007</t>
  </si>
  <si>
    <t>Lenzing AG</t>
  </si>
  <si>
    <t>AT0000644505</t>
  </si>
  <si>
    <t>Alpek SAB de CV</t>
  </si>
  <si>
    <t>MX01AL0C0004</t>
  </si>
  <si>
    <t>MXN</t>
  </si>
  <si>
    <t>Hanwha Solutions Corp</t>
  </si>
  <si>
    <t>KR7009830001</t>
  </si>
  <si>
    <t>CF Industries Holdings Inc</t>
  </si>
  <si>
    <t>US1252691001</t>
  </si>
  <si>
    <t>Mosaic Co</t>
  </si>
  <si>
    <t>US61945C1036</t>
  </si>
  <si>
    <t>Corteva Inc</t>
  </si>
  <si>
    <t>US22052L1044</t>
  </si>
  <si>
    <t>Yara International ASA</t>
  </si>
  <si>
    <t>NO0010208051</t>
  </si>
  <si>
    <t>Nutrien Ltd</t>
  </si>
  <si>
    <t>CA67077M1086</t>
  </si>
  <si>
    <t>FMC Corp</t>
  </si>
  <si>
    <t>US3024913036</t>
  </si>
  <si>
    <t>OCI NV</t>
  </si>
  <si>
    <t>NL0010558797</t>
  </si>
  <si>
    <t>Nufarm Ltd</t>
  </si>
  <si>
    <t>AU000000NUF3</t>
  </si>
  <si>
    <t>DE000KSAG888</t>
  </si>
  <si>
    <t>Scotts Miracle-Gro Co</t>
  </si>
  <si>
    <t>US8101861065</t>
  </si>
  <si>
    <t>Linde PLC</t>
  </si>
  <si>
    <t>L'Air Liquide Societe Anonyme pour l'Etude et l'Exploitation des Procedes Georges Claude SA</t>
  </si>
  <si>
    <t>FR0000120073</t>
  </si>
  <si>
    <t>Air Products and Chemicals Inc</t>
  </si>
  <si>
    <t>US0091581068</t>
  </si>
  <si>
    <t>Nippon Sanso Holdings Corp</t>
  </si>
  <si>
    <t>JP3711600001</t>
  </si>
  <si>
    <t>SOL SpA</t>
  </si>
  <si>
    <t>IT0001206769</t>
  </si>
  <si>
    <t>Sector Median</t>
  </si>
  <si>
    <t>K+S AG</t>
  </si>
  <si>
    <t>itemname=RF.SD.Any</t>
  </si>
  <si>
    <t>itemname=TR.BetaFiveYear</t>
  </si>
  <si>
    <t>itemname=TR.Volatility200D</t>
  </si>
  <si>
    <t>itemname=TR.Volatility30D</t>
  </si>
  <si>
    <t>itemname=TR.PricePctChg5Y</t>
  </si>
  <si>
    <t>LIN.O</t>
  </si>
  <si>
    <t>IE000S9YS762</t>
  </si>
  <si>
    <t>Very Cheap &lt; 7.5
Cheap 7.5 - 15
Moderate 15 - 22.5
Expensive 22.5 - 30
Very expensive &gt; 30</t>
  </si>
  <si>
    <t>Overvalued &gt; 2
Slightly overvalued 1 - 2
Moderate 0.5 -1
Undervalued &lt; 0.5</t>
  </si>
  <si>
    <t>To consider in context
with ROE and Pricing
Power of the Company</t>
  </si>
  <si>
    <t>Cheap &lt; 1
Moderate 1 - 2 
Expensive &gt; 2</t>
  </si>
  <si>
    <t>Market
in USD</t>
  </si>
  <si>
    <t>Free
Float</t>
  </si>
  <si>
    <t>IPO
Date</t>
  </si>
  <si>
    <t>Last 
Price
(local)</t>
  </si>
  <si>
    <t>Last
Price
(USD)</t>
  </si>
  <si>
    <t>P/E</t>
  </si>
  <si>
    <t>Forward
P/E</t>
  </si>
  <si>
    <t>PEG
Ratio</t>
  </si>
  <si>
    <t>Forward
PEG
Ratio</t>
  </si>
  <si>
    <t>P/B</t>
  </si>
  <si>
    <t>Price /
Operative
Cashflow</t>
  </si>
  <si>
    <t>Price
to
Sales
Ratio</t>
  </si>
  <si>
    <t>Trade
Volume
---
5 Day 
Average</t>
  </si>
  <si>
    <t>Trade
Volume
---
30 Days 
Average</t>
  </si>
  <si>
    <t>Trade
Volume
---
5/30 Days 
%-Change</t>
  </si>
  <si>
    <t>Volatility
---
30 Days</t>
  </si>
  <si>
    <t>Volatility
---
90 Days</t>
  </si>
  <si>
    <t>Volatility
---
200 Days</t>
  </si>
  <si>
    <t>Implied
Volatility</t>
  </si>
  <si>
    <t>Beta
---
180 Days</t>
  </si>
  <si>
    <t>Beta
---
2 Years</t>
  </si>
  <si>
    <t>Beta
---
5 Years</t>
  </si>
  <si>
    <t>Monthly
Beta
---
5 Years
(adjusted)</t>
  </si>
  <si>
    <t>Monthly
Beta
Up
---
5 Years</t>
  </si>
  <si>
    <t>Monthly
Beta
Down
---
5 Years</t>
  </si>
  <si>
    <t>RSI Simple
---
14 Days</t>
  </si>
  <si>
    <t>Moving
Average
---
50 Days
(SMA)</t>
  </si>
  <si>
    <t>Moving
Average
---
200 Days
(SMA)</t>
  </si>
  <si>
    <t>Dividend
Yield</t>
  </si>
  <si>
    <t>Dividend
Paout
Ratio</t>
  </si>
  <si>
    <t>Short
Interest</t>
  </si>
  <si>
    <t>Short
Interest
---
Days to
Cover</t>
  </si>
  <si>
    <t>Liquidity
10 Days
Volume
(Nr Shares)</t>
  </si>
  <si>
    <t>TR.PE</t>
  </si>
  <si>
    <t>TR.FwdPE(Period=NTM)</t>
  </si>
  <si>
    <t>TR.HistPEG</t>
  </si>
  <si>
    <t>TR.FwdPEG(Period=NTM)</t>
  </si>
  <si>
    <t>TR.PriceToBVPerShare</t>
  </si>
  <si>
    <t>TR.PriceToCFPerShare</t>
  </si>
  <si>
    <t>TR.PriceToSalesPerShare</t>
  </si>
  <si>
    <t>TR.AvgDailyValTraded5D</t>
  </si>
  <si>
    <t>TR.AvgDailyValTraded30D</t>
  </si>
  <si>
    <t>TR.Volatility30D</t>
  </si>
  <si>
    <t>TR.Volatility90D</t>
  </si>
  <si>
    <t>TR.Volatility200D</t>
  </si>
  <si>
    <t>IMP_VOLT</t>
  </si>
  <si>
    <t>TR.BetaDaily180D</t>
  </si>
  <si>
    <t>TR.BetaWkly2Y</t>
  </si>
  <si>
    <t>TR.BetaFiveYear</t>
  </si>
  <si>
    <t>TR.BetaFiveYearAdj</t>
  </si>
  <si>
    <t>TR.BetaUp</t>
  </si>
  <si>
    <t>TR.BetaDown</t>
  </si>
  <si>
    <t>TR.RSISimple14D</t>
  </si>
  <si>
    <t>TR.Price50DayAverage</t>
  </si>
  <si>
    <t>TR.Price200DayAverage</t>
  </si>
  <si>
    <t>TR.DividendYield</t>
  </si>
  <si>
    <t>TR.DividendPayoutRatioPct(Period=FY0)</t>
  </si>
  <si>
    <t>TR.ShortInterestPct</t>
  </si>
  <si>
    <t>TR.ShortInterestDTC</t>
  </si>
  <si>
    <t>TR.Liquidity10DVol</t>
  </si>
  <si>
    <t>TR.SharesOutstanding</t>
  </si>
  <si>
    <t>TR.FreeFloatPct</t>
  </si>
  <si>
    <t>TR.IPODate</t>
  </si>
  <si>
    <t>TR.ISINCode</t>
  </si>
  <si>
    <t>CF_LAST</t>
  </si>
  <si>
    <t>CF_CURR</t>
  </si>
  <si>
    <t>TR.CompanyName</t>
  </si>
  <si>
    <t>Price
Change
YTD (Pct)</t>
  </si>
  <si>
    <t>Price
Change
MTD (Pct)</t>
  </si>
  <si>
    <t>Price
Change
1Y (Pct)</t>
  </si>
  <si>
    <t>Price
Change
3Y (Pct)</t>
  </si>
  <si>
    <t>Price
Change
5Y (Pct)</t>
  </si>
  <si>
    <t>Price
Change
10Y (Pct)</t>
  </si>
  <si>
    <t>Total
Return
YTD (Pct)</t>
  </si>
  <si>
    <t>Total
Return
3Y (Pct)</t>
  </si>
  <si>
    <t>Total
Return
5Y (Pct)</t>
  </si>
  <si>
    <t>PCTCHG_YTD</t>
  </si>
  <si>
    <t>PCTCHG_MTD</t>
  </si>
  <si>
    <t>PCT1Y</t>
  </si>
  <si>
    <t>TR.PricePctChg3Y</t>
  </si>
  <si>
    <t>TR.PricePctChg5Y</t>
  </si>
  <si>
    <t>TR.PricePctChg10Y</t>
  </si>
  <si>
    <t>TR.TotalReturnYTD</t>
  </si>
  <si>
    <t>TR.TotalReturn3YrCrossAsset</t>
  </si>
  <si>
    <t>TR.TotalReturn5YrCrossAsset</t>
  </si>
  <si>
    <t>itemname=TR.PE</t>
  </si>
  <si>
    <t>itemname=TR.FwdPE</t>
  </si>
  <si>
    <t>itemname=TR.HistPEG</t>
  </si>
  <si>
    <t>itemname=TR.FwdPEG</t>
  </si>
  <si>
    <t>itemname=TR.PriceToBVPerShare</t>
  </si>
  <si>
    <t>itemname=TR.PriceToCFPerShare</t>
  </si>
  <si>
    <t>itemname=TR.PriceToSalesPerShare</t>
  </si>
  <si>
    <t>currency=JPY&amp;itemname=TR.AvgDailyValTraded5D</t>
  </si>
  <si>
    <t>currency=JPY&amp;itemname=TR.AvgDailyValTraded30D</t>
  </si>
  <si>
    <t>itemname=TR.Volatility90D</t>
  </si>
  <si>
    <t>itemname=TR.BetaDaily180D</t>
  </si>
  <si>
    <t>itemname=TR.BetaWkly2Y</t>
  </si>
  <si>
    <t>itemname=TR.BetaFiveYearAdj</t>
  </si>
  <si>
    <t>itemname=TR.BetaUp</t>
  </si>
  <si>
    <t>itemname=TR.BetaDown</t>
  </si>
  <si>
    <t>itemname=TR.RSISimple14D</t>
  </si>
  <si>
    <t>currency=JPY&amp;itemname=TR.Price50DayAverage</t>
  </si>
  <si>
    <t>currency=JPY&amp;itemname=TR.Price200DayAverage</t>
  </si>
  <si>
    <t>itemname=TR.DividendYield</t>
  </si>
  <si>
    <t>fperiod=FY2024&amp;RepNoCT=A36C9&amp;CTFlg=1&amp;itemname=TR.DividendPayoutRatioPct</t>
  </si>
  <si>
    <t>itemname=TR.Liquidity10DVol</t>
  </si>
  <si>
    <t>itemname=TR.SharesOutstanding</t>
  </si>
  <si>
    <t>itemname=TR.FreeFloatPct</t>
  </si>
  <si>
    <t>itemname=TR.IPODate</t>
  </si>
  <si>
    <t>itemname=TR.ISINCode</t>
  </si>
  <si>
    <t>currency=USD&amp;itemname=TR.AvgDailyValTraded5D</t>
  </si>
  <si>
    <t>currency=USD&amp;itemname=TR.AvgDailyValTraded30D</t>
  </si>
  <si>
    <t>currency=USD&amp;itemname=TR.Price50DayAverage</t>
  </si>
  <si>
    <t>currency=USD&amp;itemname=TR.Price200DayAverage</t>
  </si>
  <si>
    <t>fperiod=FY2023&amp;RepNoCT=2927N&amp;CTFlg=1&amp;itemname=TR.DividendPayoutRatioPct</t>
  </si>
  <si>
    <t>itemname=TR.ShortInterestDTC</t>
  </si>
  <si>
    <t>fperiod=FY2023&amp;RepNoCT=01A60&amp;CTFlg=1&amp;itemname=TR.DividendPayoutRatioPct</t>
  </si>
  <si>
    <t>fperiod=FY2023&amp;RepNoCT=A06F8&amp;CTFlg=1&amp;itemname=TR.DividendPayoutRatioPct</t>
  </si>
  <si>
    <t>currency=CHF&amp;itemname=TR.AvgDailyValTraded5D</t>
  </si>
  <si>
    <t>currency=CHF&amp;itemname=TR.AvgDailyValTraded30D</t>
  </si>
  <si>
    <t>currency=CHF&amp;itemname=TR.Price50DayAverage</t>
  </si>
  <si>
    <t>currency=CHF&amp;itemname=TR.Price200DayAverage</t>
  </si>
  <si>
    <t>fperiod=FY2023&amp;RepNoCT=A39DA&amp;CTFlg=1&amp;itemname=TR.DividendPayoutRatioPct</t>
  </si>
  <si>
    <t>fperiod=FY2024&amp;RepNoCT=A3E54&amp;CTFlg=1&amp;itemname=TR.DividendPayoutRatioPct</t>
  </si>
  <si>
    <t>currency=EUR&amp;itemname=TR.AvgDailyValTraded5D</t>
  </si>
  <si>
    <t>currency=EUR&amp;itemname=TR.AvgDailyValTraded30D</t>
  </si>
  <si>
    <t>currency=EUR&amp;itemname=TR.Price50DayAverage</t>
  </si>
  <si>
    <t>currency=EUR&amp;itemname=TR.Price200DayAverage</t>
  </si>
  <si>
    <t>fperiod=FY2023&amp;RepNoCT=A313C&amp;CTFlg=1&amp;itemname=TR.DividendPayoutRatioPct</t>
  </si>
  <si>
    <t>fperiod=FY2023&amp;RepNoCT=A2EBA&amp;CTFlg=1&amp;itemname=TR.DividendPayoutRatioPct</t>
  </si>
  <si>
    <t>fperiod=FY2023&amp;RepNoCT=ECDA9&amp;CTFlg=1&amp;itemname=TR.DividendPayoutRatioPct</t>
  </si>
  <si>
    <t>fperiod=FY2023&amp;RepNoCT=08350&amp;CTFlg=1&amp;itemname=TR.DividendPayoutRatioPct</t>
  </si>
  <si>
    <t>currency=GBp&amp;itemname=TR.AvgDailyValTraded5D</t>
  </si>
  <si>
    <t>currency=GBp&amp;itemname=TR.AvgDailyValTraded30D</t>
  </si>
  <si>
    <t>currency=GBp&amp;itemname=TR.Price50DayAverage</t>
  </si>
  <si>
    <t>currency=GBp&amp;itemname=TR.Price200DayAverage</t>
  </si>
  <si>
    <t>fperiod=FY2024&amp;RepNoCT=A2F7C&amp;CTFlg=1&amp;itemname=TR.DividendPayoutRatioPct</t>
  </si>
  <si>
    <t>fperiod=FY2023&amp;RepNoCT=9332N&amp;CTFlg=1&amp;itemname=TR.DividendPayoutRatioPct</t>
  </si>
  <si>
    <t>fperiod=FY2023&amp;RepNoCT=A3A61&amp;CTFlg=1&amp;itemname=TR.DividendPayoutRatioPct</t>
  </si>
  <si>
    <t>fperiod=FY2023&amp;RepNoCT=8052N&amp;CTFlg=1&amp;itemname=TR.DividendPayoutRatioPct</t>
  </si>
  <si>
    <t>fperiod=FY2023&amp;RepNoCT=A366F&amp;CTFlg=1&amp;itemname=TR.DividendPayoutRatioPct</t>
  </si>
  <si>
    <t>fperiod=FY2023&amp;RepNoCT=A474E&amp;CTFlg=1&amp;itemname=TR.DividendPayoutRatioPct</t>
  </si>
  <si>
    <t>fperiod=FY2023&amp;RepNoCT=F16AC&amp;CTFlg=1&amp;itemname=TR.DividendPayoutRatioPct</t>
  </si>
  <si>
    <t>fperiod=FY2024&amp;RepNoCT=A44E3&amp;CTFlg=1&amp;itemname=TR.DividendPayoutRatioPct</t>
  </si>
  <si>
    <t>fperiod=FY2023&amp;RepNoCT=AA3DE&amp;CTFlg=1&amp;itemname=TR.DividendPayoutRatioPct</t>
  </si>
  <si>
    <t>fperiod=FY2023&amp;RepNoCT=AC514&amp;CTFlg=1&amp;itemname=TR.DividendPayoutRatioPct</t>
  </si>
  <si>
    <t>fperiod=FY2024&amp;RepNoCT=A3E19&amp;CTFlg=1&amp;itemname=TR.DividendPayoutRatioPct</t>
  </si>
  <si>
    <t>fperiod=FY2024&amp;RepNoCT=A3E67&amp;CTFlg=1&amp;itemname=TR.DividendPayoutRatioPct</t>
  </si>
  <si>
    <t>fperiod=FY2024&amp;RepNoCT=A3661&amp;CTFlg=1&amp;itemname=TR.DividendPayoutRatioPct</t>
  </si>
  <si>
    <t>currency=NOK&amp;itemname=TR.AvgDailyValTraded5D</t>
  </si>
  <si>
    <t>currency=NOK&amp;itemname=TR.AvgDailyValTraded30D</t>
  </si>
  <si>
    <t>currency=NOK&amp;itemname=TR.Price50DayAverage</t>
  </si>
  <si>
    <t>currency=NOK&amp;itemname=TR.Price200DayAverage</t>
  </si>
  <si>
    <t>fperiod=FY2023&amp;RepNoCT=E19A8&amp;CTFlg=1&amp;itemname=TR.DividendPayoutRatioPct</t>
  </si>
  <si>
    <t>fperiod=FY2023&amp;RepNoCT=AC0E3&amp;CTFlg=1&amp;itemname=TR.DividendPayoutRatioPct</t>
  </si>
  <si>
    <t>fperiod=FY2023&amp;RepNoCT=A46A7&amp;CTFlg=1&amp;itemname=TR.DividendPayoutRatioPct</t>
  </si>
  <si>
    <t>fperiod=FY2024&amp;RepNoCT=AB263&amp;CTFlg=1&amp;itemname=TR.DividendPayoutRatioPct</t>
  </si>
  <si>
    <t>fperiod=FY2024&amp;RepNoCT=A5800&amp;CTFlg=1&amp;itemname=TR.DividendPayoutRatioPct</t>
  </si>
  <si>
    <t>currency=AUD&amp;itemname=TR.AvgDailyValTraded5D</t>
  </si>
  <si>
    <t>currency=AUD&amp;itemname=TR.AvgDailyValTraded30D</t>
  </si>
  <si>
    <t>currency=AUD&amp;itemname=TR.Price50DayAverage</t>
  </si>
  <si>
    <t>currency=AUD&amp;itemname=TR.Price200DayAverage</t>
  </si>
  <si>
    <t>fperiod=FY2024&amp;RepNoCT=A4835&amp;CTFlg=1&amp;itemname=TR.DividendPayoutRatioPct</t>
  </si>
  <si>
    <t>fperiod=FY2023&amp;RepNoCT=A36ED&amp;CTFlg=1&amp;itemname=TR.DividendPayoutRatioPct</t>
  </si>
  <si>
    <t>fperiod=FY2024&amp;RepNoCT=A389C&amp;CTFlg=1&amp;itemname=TR.DividendPayoutRatioPct</t>
  </si>
  <si>
    <t>fperiod=FY2023&amp;RepNoCT=C863A&amp;CTFlg=1&amp;itemname=TR.DividendPayoutRatioPct</t>
  </si>
  <si>
    <t>fperiod=FY2023&amp;RepNoCT=A9E7E&amp;CTFlg=1&amp;itemname=TR.DividendPayoutRatioPct</t>
  </si>
  <si>
    <t>fperiod=FY2024&amp;RepNoCT=A3662&amp;CTFlg=1&amp;itemname=TR.DividendPayoutRatioPct</t>
  </si>
  <si>
    <t>fperiod=FY2024&amp;RepNoCT=A4547&amp;CTFlg=1&amp;itemname=TR.DividendPayoutRatioPct</t>
  </si>
  <si>
    <t>fperiod=FY2023&amp;RepNoCT=6625N&amp;CTFlg=1&amp;itemname=TR.DividendPayoutRatioPct</t>
  </si>
  <si>
    <t>fperiod=FY2024&amp;RepNoCT=A39B2&amp;CTFlg=1&amp;itemname=TR.DividendPayoutRatioPct</t>
  </si>
  <si>
    <t>fperiod=FY2023&amp;RepNoCT=A3B73&amp;CTFlg=1&amp;itemname=TR.DividendPayoutRatioPct</t>
  </si>
  <si>
    <t>currency=CAD&amp;itemname=TR.AvgDailyValTraded5D</t>
  </si>
  <si>
    <t>currency=CAD&amp;itemname=TR.AvgDailyValTraded30D</t>
  </si>
  <si>
    <t>currency=CAD&amp;itemname=TR.Price50DayAverage</t>
  </si>
  <si>
    <t>currency=CAD&amp;itemname=TR.Price200DayAverage</t>
  </si>
  <si>
    <t>fperiod=FY2023&amp;RepNoCT=A4CDA&amp;CTFlg=1&amp;itemname=TR.DividendPayoutRatioPct</t>
  </si>
  <si>
    <t>fperiod=FY2024&amp;RepNoCT=A5028&amp;CTFlg=1&amp;itemname=TR.DividendPayoutRatioPct</t>
  </si>
  <si>
    <t>fperiod=FY2023&amp;RepNoCT=08D7F&amp;CTFlg=1&amp;itemname=TR.DividendPayoutRatioPct</t>
  </si>
  <si>
    <t>currency=KRW&amp;itemname=TR.AvgDailyValTraded5D</t>
  </si>
  <si>
    <t>currency=KRW&amp;itemname=TR.AvgDailyValTraded30D</t>
  </si>
  <si>
    <t>currency=KRW&amp;itemname=TR.Price50DayAverage</t>
  </si>
  <si>
    <t>currency=KRW&amp;itemname=TR.Price200DayAverage</t>
  </si>
  <si>
    <t>fperiod=FY2023&amp;RepNoCT=A6A0D&amp;CTFlg=1&amp;itemname=TR.DividendPayoutRatioPct</t>
  </si>
  <si>
    <t>currency=TWD&amp;itemname=TR.AvgDailyValTraded5D</t>
  </si>
  <si>
    <t>currency=TWD&amp;itemname=TR.AvgDailyValTraded30D</t>
  </si>
  <si>
    <t>currency=TWD&amp;itemname=TR.Price50DayAverage</t>
  </si>
  <si>
    <t>currency=TWD&amp;itemname=TR.Price200DayAverage</t>
  </si>
  <si>
    <t>fperiod=FY2023&amp;RepNoCT=A4AAF&amp;CTFlg=1&amp;itemname=TR.DividendPayoutRatioPct</t>
  </si>
  <si>
    <t>fperiod=FY2023&amp;RepNoCT=A7234&amp;CTFlg=1&amp;itemname=TR.DividendPayoutRatioPct</t>
  </si>
  <si>
    <t>fperiod=FY2023&amp;RepNoCT=A399C&amp;CTFlg=1&amp;itemname=TR.DividendPayoutRatioPct</t>
  </si>
  <si>
    <t>fperiod=FY2024&amp;RepNoCT=A3796&amp;CTFlg=1&amp;itemname=TR.DividendPayoutRatioPct</t>
  </si>
  <si>
    <t>fperiod=FY2024&amp;RepNoCT=A3806&amp;CTFlg=1&amp;itemname=TR.DividendPayoutRatioPct</t>
  </si>
  <si>
    <t>currency=MXN&amp;itemname=TR.AvgDailyValTraded5D</t>
  </si>
  <si>
    <t>currency=MXN&amp;itemname=TR.AvgDailyValTraded30D</t>
  </si>
  <si>
    <t>currency=MXN&amp;itemname=TR.Price50DayAverage</t>
  </si>
  <si>
    <t>currency=MXN&amp;itemname=TR.Price200DayAverage</t>
  </si>
  <si>
    <t>fperiod=FY2023&amp;RepNoCT=AAEFD&amp;CTFlg=1&amp;itemname=TR.DividendPayoutRatioPct</t>
  </si>
  <si>
    <t>fperiod=FY2023&amp;RepNoCT=CFD22&amp;CTFlg=1&amp;itemname=TR.DividendPayoutRatioPct</t>
  </si>
  <si>
    <t>fperiod=FY2023&amp;RepNoCT=07C55&amp;CTFlg=1&amp;itemname=TR.DividendPayoutRatioPct</t>
  </si>
  <si>
    <t>fperiod=FY2023&amp;RepNoCT=A8978&amp;CTFlg=1&amp;itemname=TR.DividendPayoutRatioPct</t>
  </si>
  <si>
    <t>fperiod=FY2023&amp;RepNoCT=023A0&amp;CTFlg=1&amp;itemname=TR.DividendPayoutRatioPct</t>
  </si>
  <si>
    <t>fperiod=FY2023&amp;RepNoCT=3177N&amp;CTFlg=1&amp;itemname=TR.DividendPayoutRatioPct</t>
  </si>
  <si>
    <t>fperiod=FY2023&amp;RepNoCT=A311A&amp;CTFlg=1&amp;itemname=TR.DividendPayoutRatioPct</t>
  </si>
  <si>
    <t>fperiod=FY2023&amp;RepNoCT=A014F&amp;CTFlg=1&amp;itemname=TR.DividendPayoutRatioPct</t>
  </si>
  <si>
    <t>fperiod=FY2023&amp;RepNoCT=A2F49&amp;CTFlg=1&amp;itemname=TR.DividendPayoutRatioPct</t>
  </si>
  <si>
    <t>fperiod=FY2024&amp;RepNoCT=A4494&amp;CTFlg=1&amp;itemname=TR.DividendPayoutRatioPct</t>
  </si>
  <si>
    <t>fperiod=FY2023&amp;RepNoCT=A2FDE&amp;CTFlg=1&amp;itemname=TR.DividendPayoutRatioPct</t>
  </si>
  <si>
    <t>itemname=TR.CompanyName</t>
  </si>
  <si>
    <t>currency=JPY&amp;itemname=TR.PricePctChg3Y</t>
  </si>
  <si>
    <t>itemname=TR.PricePctChg10Y</t>
  </si>
  <si>
    <t>itemname=TR.TotalReturnYTD</t>
  </si>
  <si>
    <t>itemname=TR.TotalReturn3YrCrossAsset</t>
  </si>
  <si>
    <t>itemname=TR.TotalReturn5YrCrossAsset</t>
  </si>
  <si>
    <t>currency=USD&amp;itemname=TR.PricePctChg3Y</t>
  </si>
  <si>
    <t>currency=CHF&amp;itemname=TR.PricePctChg3Y</t>
  </si>
  <si>
    <t>currency=EUR&amp;itemname=TR.PricePctChg3Y</t>
  </si>
  <si>
    <t>currency=GBp&amp;itemname=TR.PricePctChg3Y</t>
  </si>
  <si>
    <t>currency=NOK&amp;itemname=TR.PricePctChg3Y</t>
  </si>
  <si>
    <t>currency=AUD&amp;itemname=TR.PricePctChg3Y</t>
  </si>
  <si>
    <t>currency=CAD&amp;itemname=TR.PricePctChg3Y</t>
  </si>
  <si>
    <t>currency=KRW&amp;itemname=TR.PricePctChg3Y</t>
  </si>
  <si>
    <t>currency=TWD&amp;itemname=TR.PricePctChg3Y</t>
  </si>
  <si>
    <t>currency=MXN&amp;itemname=TR.PricePctChg3Y</t>
  </si>
  <si>
    <t>Formosa Chemicals and Fibre Corp</t>
  </si>
  <si>
    <t>The record could not be found (Error code: 0)</t>
  </si>
  <si>
    <t>Unable to collect data for the field 'TR.ShortInterestPctOLD' and some specific identifier(s).</t>
  </si>
  <si>
    <t>Unable to collect data for the field 'TR.ShortInterestDTC' and some specific identifier(s).</t>
  </si>
  <si>
    <t>DE000A40KY26</t>
  </si>
  <si>
    <t>itemname=TR.ShortInterestPctOLD</t>
  </si>
  <si>
    <t>fperiod=FY2024&amp;RepNoCT=74270&amp;CTFlg=1&amp;itemname=TR.DividendPayoutRatioPct</t>
  </si>
  <si>
    <t>fperiod=FY2024&amp;RepNoCT=1486N&amp;CTFlg=1&amp;itemname=TR.DividendPayoutRatioPct</t>
  </si>
  <si>
    <t>fperiod=FY2024&amp;RepNoCT=0177N&amp;CTFlg=1&amp;itemname=TR.DividendPayoutRatioPct</t>
  </si>
  <si>
    <t>PPG</t>
  </si>
  <si>
    <t>neu erfassen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</si>
</sst>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4" fontId="0" fillId="0" borderId="0" xfId="0" applyNumberFormat="1"/>
    <xf numFmtId="0" fontId="0" fillId="0" borderId="0" xfId="0" quotePrefix="1"/>
    <xf numFmtId="0" fontId="1" fillId="2" borderId="0" xfId="0" applyFont="1" applyFill="1" applyAlignment="1">
      <alignment wrapText="1"/>
    </xf>
    <xf numFmtId="0" fontId="3" fillId="4" borderId="0" xfId="0" applyFont="1" applyFill="1"/>
    <xf numFmtId="0" fontId="1" fillId="2" borderId="0" xfId="0" quotePrefix="1" applyFont="1" applyFill="1" applyAlignment="1">
      <alignment wrapText="1"/>
    </xf>
    <xf numFmtId="0" fontId="4" fillId="5" borderId="0" xfId="0" applyFont="1" applyFill="1"/>
    <xf numFmtId="0" fontId="5" fillId="5" borderId="0" xfId="0" applyFont="1" applyFill="1"/>
    <xf numFmtId="4" fontId="5" fillId="5" borderId="0" xfId="0" applyNumberFormat="1" applyFont="1" applyFill="1"/>
    <xf numFmtId="0" fontId="0" fillId="6" borderId="0" xfId="0" applyFill="1"/>
    <xf numFmtId="0" fontId="0" fillId="5" borderId="0" xfId="0" applyFill="1" applyAlignment="1">
      <alignment horizontal="center"/>
    </xf>
    <xf numFmtId="4" fontId="4" fillId="5" borderId="0" xfId="0" applyNumberFormat="1" applyFont="1" applyFill="1"/>
    <xf numFmtId="0" fontId="0" fillId="5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6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right" vertical="center" wrapText="1"/>
    </xf>
    <xf numFmtId="4" fontId="6" fillId="6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Alignment="1">
      <alignment vertical="center" wrapText="1"/>
    </xf>
    <xf numFmtId="4" fontId="6" fillId="0" borderId="0" xfId="0" quotePrefix="1" applyNumberFormat="1" applyFont="1"/>
    <xf numFmtId="164" fontId="6" fillId="0" borderId="0" xfId="0" quotePrefix="1" applyNumberFormat="1" applyFont="1" applyAlignment="1">
      <alignment horizontal="center"/>
    </xf>
    <xf numFmtId="165" fontId="6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" fontId="2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14" fontId="6" fillId="0" borderId="0" xfId="0" applyNumberFormat="1" applyFont="1" applyAlignment="1" applyProtection="1">
      <alignment horizontal="center"/>
      <protection locked="0"/>
    </xf>
    <xf numFmtId="4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4" fontId="6" fillId="0" borderId="0" xfId="0" applyNumberFormat="1" applyFont="1" applyAlignment="1" applyProtection="1">
      <alignment horizontal="center" vertical="center" wrapText="1"/>
      <protection locked="0"/>
    </xf>
    <xf numFmtId="14" fontId="6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4" fontId="6" fillId="0" borderId="0" xfId="0" applyNumberFormat="1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" fontId="6" fillId="0" borderId="0" xfId="0" quotePrefix="1" applyNumberFormat="1" applyFont="1" applyProtection="1">
      <protection locked="0"/>
    </xf>
    <xf numFmtId="14" fontId="0" fillId="0" borderId="0" xfId="0" applyNumberFormat="1"/>
    <xf numFmtId="4" fontId="4" fillId="5" borderId="0" xfId="0" applyNumberFormat="1" applyFont="1" applyFill="1" applyAlignment="1">
      <alignment horizontal="center"/>
    </xf>
    <xf numFmtId="4" fontId="2" fillId="0" borderId="0" xfId="0" quotePrefix="1" applyNumberFormat="1" applyFont="1" applyAlignment="1">
      <alignment horizontal="right"/>
    </xf>
    <xf numFmtId="4" fontId="2" fillId="0" borderId="0" xfId="0" quotePrefix="1" applyNumberFormat="1" applyFont="1"/>
    <xf numFmtId="0" fontId="1" fillId="0" borderId="0" xfId="0" quotePrefix="1" applyFont="1" applyAlignment="1">
      <alignment wrapText="1"/>
    </xf>
    <xf numFmtId="0" fontId="3" fillId="0" borderId="0" xfId="0" applyFont="1"/>
    <xf numFmtId="4" fontId="4" fillId="0" borderId="0" xfId="0" applyNumberFormat="1" applyFont="1"/>
    <xf numFmtId="0" fontId="0" fillId="0" borderId="0" xfId="0" applyAlignment="1">
      <alignment horizontal="center"/>
    </xf>
    <xf numFmtId="4" fontId="2" fillId="0" borderId="0" xfId="0" quotePrefix="1" applyNumberFormat="1" applyFont="1" applyAlignment="1">
      <alignment horizontal="center"/>
    </xf>
    <xf numFmtId="0" fontId="0" fillId="8" borderId="0" xfId="0" applyFill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A20567A8-706F-44AC-B4E7-8FEA941523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tr">
      <tp t="s">
        <v>Retrieving...</v>
        <stp/>
        <stp>6</stp>
        <stp>697101093</stp>
        <tr r="CB4" s="1"/>
      </tp>
      <tp>
        <v>3.8462000000000001</v>
        <stp/>
        <stp>4</stp>
        <stp>697101093</stp>
        <tr r="R4" s="9"/>
      </tp>
      <tp t="s">
        <v>Sika AG</v>
        <stp/>
        <stp>5</stp>
        <stp>697101093</stp>
        <tr r="CF4" s="1"/>
      </tp>
      <tp t="s">
        <v>Sika AG</v>
        <stp/>
        <stp>3</stp>
        <stp>697101093</stp>
        <tr r="AE4" s="9"/>
      </tp>
      <tp>
        <v>29.058357450505302</v>
        <stp/>
        <stp>1</stp>
        <stp>697101093</stp>
        <tr r="AT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volatileDependencies" Target="volatileDependenci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A5BA-6FCB-486D-861D-320023D310A5}">
  <dimension ref="AT4:CF124"/>
  <sheetViews>
    <sheetView workbookViewId="0"/>
  </sheetViews>
  <sheetFormatPr baseColWidth="10" defaultRowHeight="15" x14ac:dyDescent="0.25"/>
  <sheetData>
    <row r="4" spans="46:84" x14ac:dyDescent="0.25">
      <c r="AT4" t="s">
        <v>369</v>
      </c>
      <c r="AV4" t="s">
        <v>371</v>
      </c>
      <c r="AX4" t="s">
        <v>373</v>
      </c>
      <c r="AY4" t="s">
        <v>374</v>
      </c>
      <c r="AZ4" t="s">
        <v>375</v>
      </c>
      <c r="BA4" t="s">
        <v>402</v>
      </c>
      <c r="BB4" t="s">
        <v>403</v>
      </c>
      <c r="BC4" t="s">
        <v>276</v>
      </c>
      <c r="BD4" t="s">
        <v>378</v>
      </c>
      <c r="BE4" t="s">
        <v>275</v>
      </c>
      <c r="BF4" t="s">
        <v>273</v>
      </c>
      <c r="BG4" t="s">
        <v>379</v>
      </c>
      <c r="BH4" t="s">
        <v>380</v>
      </c>
      <c r="BI4" t="s">
        <v>274</v>
      </c>
      <c r="BJ4" t="s">
        <v>381</v>
      </c>
      <c r="BK4" t="s">
        <v>382</v>
      </c>
      <c r="BL4" t="s">
        <v>383</v>
      </c>
      <c r="BM4" t="s">
        <v>384</v>
      </c>
      <c r="BN4" t="s">
        <v>404</v>
      </c>
      <c r="BO4" t="s">
        <v>405</v>
      </c>
      <c r="BP4" t="s">
        <v>387</v>
      </c>
      <c r="BQ4" t="s">
        <v>422</v>
      </c>
      <c r="BT4" t="s">
        <v>389</v>
      </c>
      <c r="BU4" t="s">
        <v>390</v>
      </c>
      <c r="BV4" t="s">
        <v>391</v>
      </c>
      <c r="BW4" t="s">
        <v>392</v>
      </c>
      <c r="BX4" t="s">
        <v>393</v>
      </c>
      <c r="BY4" t="s">
        <v>273</v>
      </c>
      <c r="BZ4" t="s">
        <v>273</v>
      </c>
      <c r="CF4" t="s">
        <v>492</v>
      </c>
    </row>
    <row r="5" spans="46:84" x14ac:dyDescent="0.25">
      <c r="AT5" t="s">
        <v>369</v>
      </c>
      <c r="AU5" t="s">
        <v>370</v>
      </c>
      <c r="AV5" t="s">
        <v>371</v>
      </c>
      <c r="AX5" t="s">
        <v>373</v>
      </c>
      <c r="AY5" t="s">
        <v>374</v>
      </c>
      <c r="AZ5" t="s">
        <v>375</v>
      </c>
      <c r="BA5" t="s">
        <v>376</v>
      </c>
      <c r="BB5" t="s">
        <v>377</v>
      </c>
      <c r="BC5" t="s">
        <v>276</v>
      </c>
      <c r="BD5" t="s">
        <v>378</v>
      </c>
      <c r="BE5" t="s">
        <v>275</v>
      </c>
      <c r="BF5" t="s">
        <v>273</v>
      </c>
      <c r="BG5" t="s">
        <v>379</v>
      </c>
      <c r="BH5" t="s">
        <v>380</v>
      </c>
      <c r="BI5" t="s">
        <v>274</v>
      </c>
      <c r="BJ5" t="s">
        <v>381</v>
      </c>
      <c r="BK5" t="s">
        <v>382</v>
      </c>
      <c r="BL5" t="s">
        <v>383</v>
      </c>
      <c r="BM5" t="s">
        <v>384</v>
      </c>
      <c r="BN5" t="s">
        <v>385</v>
      </c>
      <c r="BO5" t="s">
        <v>386</v>
      </c>
      <c r="BP5" t="s">
        <v>387</v>
      </c>
      <c r="BQ5" t="s">
        <v>388</v>
      </c>
      <c r="BT5" t="s">
        <v>389</v>
      </c>
      <c r="BU5" t="s">
        <v>390</v>
      </c>
      <c r="BV5" t="s">
        <v>391</v>
      </c>
      <c r="BW5" t="s">
        <v>392</v>
      </c>
      <c r="BX5" t="s">
        <v>393</v>
      </c>
      <c r="BY5" t="s">
        <v>273</v>
      </c>
      <c r="BZ5" t="s">
        <v>273</v>
      </c>
      <c r="CF5" t="s">
        <v>492</v>
      </c>
    </row>
    <row r="6" spans="46:84" x14ac:dyDescent="0.25">
      <c r="AT6" t="s">
        <v>369</v>
      </c>
      <c r="AU6" t="s">
        <v>370</v>
      </c>
      <c r="AV6" t="s">
        <v>371</v>
      </c>
      <c r="AW6" t="s">
        <v>372</v>
      </c>
      <c r="AX6" t="s">
        <v>373</v>
      </c>
      <c r="AY6" t="s">
        <v>374</v>
      </c>
      <c r="AZ6" t="s">
        <v>375</v>
      </c>
      <c r="BA6" t="s">
        <v>394</v>
      </c>
      <c r="BB6" t="s">
        <v>395</v>
      </c>
      <c r="BC6" t="s">
        <v>276</v>
      </c>
      <c r="BD6" t="s">
        <v>378</v>
      </c>
      <c r="BE6" t="s">
        <v>275</v>
      </c>
      <c r="BF6" t="s">
        <v>273</v>
      </c>
      <c r="BG6" t="s">
        <v>379</v>
      </c>
      <c r="BH6" t="s">
        <v>380</v>
      </c>
      <c r="BI6" t="s">
        <v>274</v>
      </c>
      <c r="BJ6" t="s">
        <v>381</v>
      </c>
      <c r="BK6" t="s">
        <v>382</v>
      </c>
      <c r="BL6" t="s">
        <v>383</v>
      </c>
      <c r="BM6" t="s">
        <v>384</v>
      </c>
      <c r="BN6" t="s">
        <v>396</v>
      </c>
      <c r="BO6" t="s">
        <v>397</v>
      </c>
      <c r="BP6" t="s">
        <v>387</v>
      </c>
      <c r="BQ6" t="s">
        <v>398</v>
      </c>
      <c r="BS6" t="s">
        <v>399</v>
      </c>
      <c r="BT6" t="s">
        <v>389</v>
      </c>
      <c r="BU6" t="s">
        <v>390</v>
      </c>
      <c r="BV6" t="s">
        <v>391</v>
      </c>
      <c r="BW6" t="s">
        <v>392</v>
      </c>
      <c r="BX6" t="s">
        <v>393</v>
      </c>
      <c r="BY6" t="s">
        <v>273</v>
      </c>
      <c r="BZ6" t="s">
        <v>273</v>
      </c>
      <c r="CF6" t="s">
        <v>492</v>
      </c>
    </row>
    <row r="7" spans="46:84" x14ac:dyDescent="0.25">
      <c r="AT7" t="s">
        <v>369</v>
      </c>
      <c r="AU7" t="s">
        <v>370</v>
      </c>
      <c r="AV7" t="s">
        <v>371</v>
      </c>
      <c r="AW7" t="s">
        <v>372</v>
      </c>
      <c r="AX7" t="s">
        <v>373</v>
      </c>
      <c r="AY7" t="s">
        <v>374</v>
      </c>
      <c r="AZ7" t="s">
        <v>375</v>
      </c>
      <c r="BA7" t="s">
        <v>394</v>
      </c>
      <c r="BB7" t="s">
        <v>395</v>
      </c>
      <c r="BC7" t="s">
        <v>276</v>
      </c>
      <c r="BD7" t="s">
        <v>378</v>
      </c>
      <c r="BE7" t="s">
        <v>275</v>
      </c>
      <c r="BF7" t="s">
        <v>273</v>
      </c>
      <c r="BG7" t="s">
        <v>379</v>
      </c>
      <c r="BH7" t="s">
        <v>380</v>
      </c>
      <c r="BI7" t="s">
        <v>274</v>
      </c>
      <c r="BJ7" t="s">
        <v>381</v>
      </c>
      <c r="BK7" t="s">
        <v>382</v>
      </c>
      <c r="BL7" t="s">
        <v>383</v>
      </c>
      <c r="BM7" t="s">
        <v>384</v>
      </c>
      <c r="BN7" t="s">
        <v>396</v>
      </c>
      <c r="BO7" t="s">
        <v>397</v>
      </c>
      <c r="BP7" t="s">
        <v>387</v>
      </c>
      <c r="BQ7" t="s">
        <v>400</v>
      </c>
      <c r="BR7" t="s">
        <v>513</v>
      </c>
      <c r="BS7" t="s">
        <v>399</v>
      </c>
      <c r="BT7" t="s">
        <v>389</v>
      </c>
      <c r="BU7" t="s">
        <v>390</v>
      </c>
      <c r="BV7" t="s">
        <v>391</v>
      </c>
      <c r="BW7" t="s">
        <v>392</v>
      </c>
      <c r="BX7" t="s">
        <v>393</v>
      </c>
      <c r="BY7" t="s">
        <v>273</v>
      </c>
      <c r="BZ7" t="s">
        <v>273</v>
      </c>
      <c r="CF7" t="s">
        <v>492</v>
      </c>
    </row>
    <row r="8" spans="46:84" x14ac:dyDescent="0.25">
      <c r="AU8" t="s">
        <v>370</v>
      </c>
      <c r="AV8" t="s">
        <v>371</v>
      </c>
      <c r="AX8" t="s">
        <v>373</v>
      </c>
      <c r="AY8" t="s">
        <v>374</v>
      </c>
      <c r="AZ8" t="s">
        <v>375</v>
      </c>
      <c r="BA8" t="s">
        <v>394</v>
      </c>
      <c r="BB8" t="s">
        <v>395</v>
      </c>
      <c r="BC8" t="s">
        <v>276</v>
      </c>
      <c r="BD8" t="s">
        <v>378</v>
      </c>
      <c r="BE8" t="s">
        <v>275</v>
      </c>
      <c r="BF8" t="s">
        <v>273</v>
      </c>
      <c r="BG8" t="s">
        <v>379</v>
      </c>
      <c r="BH8" t="s">
        <v>380</v>
      </c>
      <c r="BI8" t="s">
        <v>274</v>
      </c>
      <c r="BJ8" t="s">
        <v>381</v>
      </c>
      <c r="BK8" t="s">
        <v>382</v>
      </c>
      <c r="BL8" t="s">
        <v>383</v>
      </c>
      <c r="BM8" t="s">
        <v>384</v>
      </c>
      <c r="BN8" t="s">
        <v>396</v>
      </c>
      <c r="BO8" t="s">
        <v>397</v>
      </c>
      <c r="BP8" t="s">
        <v>387</v>
      </c>
      <c r="BQ8" t="s">
        <v>401</v>
      </c>
      <c r="BS8" t="s">
        <v>399</v>
      </c>
      <c r="BT8" t="s">
        <v>389</v>
      </c>
      <c r="BU8" t="s">
        <v>390</v>
      </c>
      <c r="BV8" t="s">
        <v>391</v>
      </c>
      <c r="BW8" t="s">
        <v>392</v>
      </c>
      <c r="BX8" t="s">
        <v>393</v>
      </c>
      <c r="BY8" t="s">
        <v>273</v>
      </c>
      <c r="BZ8" t="s">
        <v>273</v>
      </c>
      <c r="CF8" t="s">
        <v>492</v>
      </c>
    </row>
    <row r="9" spans="46:84" x14ac:dyDescent="0.25">
      <c r="AT9" t="s">
        <v>369</v>
      </c>
      <c r="AU9" t="s">
        <v>370</v>
      </c>
      <c r="AV9" t="s">
        <v>371</v>
      </c>
      <c r="AW9" t="s">
        <v>372</v>
      </c>
      <c r="AX9" t="s">
        <v>373</v>
      </c>
      <c r="AY9" t="s">
        <v>374</v>
      </c>
      <c r="AZ9" t="s">
        <v>375</v>
      </c>
      <c r="BA9" t="s">
        <v>402</v>
      </c>
      <c r="BB9" t="s">
        <v>403</v>
      </c>
      <c r="BC9" t="s">
        <v>276</v>
      </c>
      <c r="BD9" t="s">
        <v>378</v>
      </c>
      <c r="BE9" t="s">
        <v>275</v>
      </c>
      <c r="BF9" t="s">
        <v>273</v>
      </c>
      <c r="BG9" t="s">
        <v>379</v>
      </c>
      <c r="BH9" t="s">
        <v>380</v>
      </c>
      <c r="BI9" t="s">
        <v>274</v>
      </c>
      <c r="BJ9" t="s">
        <v>381</v>
      </c>
      <c r="BK9" t="s">
        <v>382</v>
      </c>
      <c r="BL9" t="s">
        <v>383</v>
      </c>
      <c r="BM9" t="s">
        <v>384</v>
      </c>
      <c r="BN9" t="s">
        <v>404</v>
      </c>
      <c r="BO9" t="s">
        <v>405</v>
      </c>
      <c r="BP9" t="s">
        <v>387</v>
      </c>
      <c r="BQ9" t="s">
        <v>406</v>
      </c>
      <c r="BT9" t="s">
        <v>389</v>
      </c>
      <c r="BU9" t="s">
        <v>390</v>
      </c>
      <c r="BV9" t="s">
        <v>391</v>
      </c>
      <c r="BW9" t="s">
        <v>392</v>
      </c>
      <c r="BX9" t="s">
        <v>393</v>
      </c>
      <c r="BY9" t="s">
        <v>273</v>
      </c>
      <c r="BZ9" t="s">
        <v>273</v>
      </c>
      <c r="CF9" t="s">
        <v>492</v>
      </c>
    </row>
    <row r="10" spans="46:84" x14ac:dyDescent="0.25">
      <c r="AT10" t="s">
        <v>369</v>
      </c>
      <c r="AU10" t="s">
        <v>370</v>
      </c>
      <c r="AV10" t="s">
        <v>371</v>
      </c>
      <c r="AW10" t="s">
        <v>372</v>
      </c>
      <c r="AX10" t="s">
        <v>373</v>
      </c>
      <c r="AY10" t="s">
        <v>374</v>
      </c>
      <c r="AZ10" t="s">
        <v>375</v>
      </c>
      <c r="BA10" t="s">
        <v>376</v>
      </c>
      <c r="BB10" t="s">
        <v>377</v>
      </c>
      <c r="BC10" t="s">
        <v>276</v>
      </c>
      <c r="BD10" t="s">
        <v>378</v>
      </c>
      <c r="BE10" t="s">
        <v>275</v>
      </c>
      <c r="BF10" t="s">
        <v>273</v>
      </c>
      <c r="BG10" t="s">
        <v>379</v>
      </c>
      <c r="BH10" t="s">
        <v>380</v>
      </c>
      <c r="BI10" t="s">
        <v>274</v>
      </c>
      <c r="BJ10" t="s">
        <v>381</v>
      </c>
      <c r="BK10" t="s">
        <v>382</v>
      </c>
      <c r="BL10" t="s">
        <v>383</v>
      </c>
      <c r="BM10" t="s">
        <v>384</v>
      </c>
      <c r="BN10" t="s">
        <v>385</v>
      </c>
      <c r="BO10" t="s">
        <v>386</v>
      </c>
      <c r="BP10" t="s">
        <v>387</v>
      </c>
      <c r="BQ10" t="s">
        <v>407</v>
      </c>
      <c r="BT10" t="s">
        <v>389</v>
      </c>
      <c r="BU10" t="s">
        <v>390</v>
      </c>
      <c r="BV10" t="s">
        <v>391</v>
      </c>
      <c r="BW10" t="s">
        <v>392</v>
      </c>
      <c r="BX10" t="s">
        <v>393</v>
      </c>
      <c r="BY10" t="s">
        <v>273</v>
      </c>
      <c r="BZ10" t="s">
        <v>273</v>
      </c>
      <c r="CF10" t="s">
        <v>492</v>
      </c>
    </row>
    <row r="11" spans="46:84" x14ac:dyDescent="0.25">
      <c r="AT11" t="s">
        <v>369</v>
      </c>
      <c r="AU11" t="s">
        <v>370</v>
      </c>
      <c r="AV11" t="s">
        <v>371</v>
      </c>
      <c r="AW11" t="s">
        <v>372</v>
      </c>
      <c r="AX11" t="s">
        <v>373</v>
      </c>
      <c r="AY11" t="s">
        <v>374</v>
      </c>
      <c r="AZ11" t="s">
        <v>375</v>
      </c>
      <c r="BA11" t="s">
        <v>408</v>
      </c>
      <c r="BB11" t="s">
        <v>409</v>
      </c>
      <c r="BC11" t="s">
        <v>276</v>
      </c>
      <c r="BD11" t="s">
        <v>378</v>
      </c>
      <c r="BE11" t="s">
        <v>275</v>
      </c>
      <c r="BF11" t="s">
        <v>273</v>
      </c>
      <c r="BG11" t="s">
        <v>379</v>
      </c>
      <c r="BH11" t="s">
        <v>380</v>
      </c>
      <c r="BI11" t="s">
        <v>274</v>
      </c>
      <c r="BJ11" t="s">
        <v>381</v>
      </c>
      <c r="BK11" t="s">
        <v>382</v>
      </c>
      <c r="BL11" t="s">
        <v>383</v>
      </c>
      <c r="BM11" t="s">
        <v>384</v>
      </c>
      <c r="BN11" t="s">
        <v>410</v>
      </c>
      <c r="BO11" t="s">
        <v>411</v>
      </c>
      <c r="BP11" t="s">
        <v>387</v>
      </c>
      <c r="BT11" t="s">
        <v>389</v>
      </c>
      <c r="BU11" t="s">
        <v>390</v>
      </c>
      <c r="BV11" t="s">
        <v>391</v>
      </c>
      <c r="BW11" t="s">
        <v>392</v>
      </c>
      <c r="BX11" t="s">
        <v>393</v>
      </c>
      <c r="BY11" t="s">
        <v>273</v>
      </c>
      <c r="BZ11" t="s">
        <v>273</v>
      </c>
      <c r="CF11" t="s">
        <v>492</v>
      </c>
    </row>
    <row r="12" spans="46:84" x14ac:dyDescent="0.25">
      <c r="AU12" t="s">
        <v>370</v>
      </c>
      <c r="AV12" t="s">
        <v>371</v>
      </c>
      <c r="AX12" t="s">
        <v>373</v>
      </c>
      <c r="AY12" t="s">
        <v>374</v>
      </c>
      <c r="AZ12" t="s">
        <v>375</v>
      </c>
      <c r="BA12" t="s">
        <v>408</v>
      </c>
      <c r="BB12" t="s">
        <v>409</v>
      </c>
      <c r="BC12" t="s">
        <v>276</v>
      </c>
      <c r="BD12" t="s">
        <v>378</v>
      </c>
      <c r="BE12" t="s">
        <v>275</v>
      </c>
      <c r="BF12" t="s">
        <v>273</v>
      </c>
      <c r="BG12" t="s">
        <v>379</v>
      </c>
      <c r="BH12" t="s">
        <v>380</v>
      </c>
      <c r="BI12" t="s">
        <v>274</v>
      </c>
      <c r="BJ12" t="s">
        <v>381</v>
      </c>
      <c r="BK12" t="s">
        <v>382</v>
      </c>
      <c r="BL12" t="s">
        <v>383</v>
      </c>
      <c r="BM12" t="s">
        <v>384</v>
      </c>
      <c r="BN12" t="s">
        <v>410</v>
      </c>
      <c r="BO12" t="s">
        <v>411</v>
      </c>
      <c r="BP12" t="s">
        <v>387</v>
      </c>
      <c r="BQ12" t="s">
        <v>412</v>
      </c>
      <c r="BT12" t="s">
        <v>389</v>
      </c>
      <c r="BU12" t="s">
        <v>390</v>
      </c>
      <c r="BV12" t="s">
        <v>391</v>
      </c>
      <c r="BW12" t="s">
        <v>392</v>
      </c>
      <c r="BX12" t="s">
        <v>393</v>
      </c>
      <c r="BY12" t="s">
        <v>273</v>
      </c>
      <c r="BZ12" t="s">
        <v>273</v>
      </c>
      <c r="CF12" t="s">
        <v>492</v>
      </c>
    </row>
    <row r="13" spans="46:84" x14ac:dyDescent="0.25">
      <c r="AT13" t="s">
        <v>369</v>
      </c>
      <c r="AU13" t="s">
        <v>370</v>
      </c>
      <c r="AV13" t="s">
        <v>371</v>
      </c>
      <c r="AX13" t="s">
        <v>373</v>
      </c>
      <c r="AY13" t="s">
        <v>374</v>
      </c>
      <c r="AZ13" t="s">
        <v>375</v>
      </c>
      <c r="BA13" t="s">
        <v>402</v>
      </c>
      <c r="BB13" t="s">
        <v>403</v>
      </c>
      <c r="BC13" t="s">
        <v>276</v>
      </c>
      <c r="BD13" t="s">
        <v>378</v>
      </c>
      <c r="BE13" t="s">
        <v>275</v>
      </c>
      <c r="BF13" t="s">
        <v>273</v>
      </c>
      <c r="BG13" t="s">
        <v>379</v>
      </c>
      <c r="BH13" t="s">
        <v>380</v>
      </c>
      <c r="BI13" t="s">
        <v>274</v>
      </c>
      <c r="BJ13" t="s">
        <v>381</v>
      </c>
      <c r="BK13" t="s">
        <v>382</v>
      </c>
      <c r="BL13" t="s">
        <v>383</v>
      </c>
      <c r="BM13" t="s">
        <v>384</v>
      </c>
      <c r="BN13" t="s">
        <v>404</v>
      </c>
      <c r="BO13" t="s">
        <v>405</v>
      </c>
      <c r="BP13" t="s">
        <v>387</v>
      </c>
      <c r="BQ13" t="s">
        <v>413</v>
      </c>
      <c r="BT13" t="s">
        <v>389</v>
      </c>
      <c r="BU13" t="s">
        <v>390</v>
      </c>
      <c r="BV13" t="s">
        <v>391</v>
      </c>
      <c r="BW13" t="s">
        <v>392</v>
      </c>
      <c r="BX13" t="s">
        <v>393</v>
      </c>
      <c r="BY13" t="s">
        <v>273</v>
      </c>
      <c r="BZ13" t="s">
        <v>273</v>
      </c>
      <c r="CF13" t="s">
        <v>492</v>
      </c>
    </row>
    <row r="14" spans="46:84" x14ac:dyDescent="0.25">
      <c r="AT14" t="s">
        <v>369</v>
      </c>
      <c r="AU14" t="s">
        <v>370</v>
      </c>
      <c r="AV14" t="s">
        <v>371</v>
      </c>
      <c r="AW14" t="s">
        <v>372</v>
      </c>
      <c r="AX14" t="s">
        <v>373</v>
      </c>
      <c r="AY14" t="s">
        <v>374</v>
      </c>
      <c r="AZ14" t="s">
        <v>375</v>
      </c>
      <c r="BA14" t="s">
        <v>394</v>
      </c>
      <c r="BB14" t="s">
        <v>395</v>
      </c>
      <c r="BC14" t="s">
        <v>276</v>
      </c>
      <c r="BD14" t="s">
        <v>378</v>
      </c>
      <c r="BE14" t="s">
        <v>275</v>
      </c>
      <c r="BF14" t="s">
        <v>273</v>
      </c>
      <c r="BG14" t="s">
        <v>379</v>
      </c>
      <c r="BH14" t="s">
        <v>380</v>
      </c>
      <c r="BI14" t="s">
        <v>274</v>
      </c>
      <c r="BJ14" t="s">
        <v>381</v>
      </c>
      <c r="BK14" t="s">
        <v>382</v>
      </c>
      <c r="BL14" t="s">
        <v>383</v>
      </c>
      <c r="BM14" t="s">
        <v>384</v>
      </c>
      <c r="BN14" t="s">
        <v>396</v>
      </c>
      <c r="BO14" t="s">
        <v>397</v>
      </c>
      <c r="BP14" t="s">
        <v>387</v>
      </c>
      <c r="BQ14" t="s">
        <v>414</v>
      </c>
      <c r="BR14" t="s">
        <v>513</v>
      </c>
      <c r="BS14" t="s">
        <v>399</v>
      </c>
      <c r="BT14" t="s">
        <v>389</v>
      </c>
      <c r="BU14" t="s">
        <v>390</v>
      </c>
      <c r="BV14" t="s">
        <v>391</v>
      </c>
      <c r="BW14" t="s">
        <v>392</v>
      </c>
      <c r="BX14" t="s">
        <v>393</v>
      </c>
      <c r="BY14" t="s">
        <v>273</v>
      </c>
      <c r="BZ14" t="s">
        <v>273</v>
      </c>
      <c r="CF14" t="s">
        <v>492</v>
      </c>
    </row>
    <row r="15" spans="46:84" x14ac:dyDescent="0.25">
      <c r="AT15" t="s">
        <v>369</v>
      </c>
      <c r="AU15" t="s">
        <v>370</v>
      </c>
      <c r="AV15" t="s">
        <v>371</v>
      </c>
      <c r="AX15" t="s">
        <v>373</v>
      </c>
      <c r="AY15" t="s">
        <v>374</v>
      </c>
      <c r="AZ15" t="s">
        <v>375</v>
      </c>
      <c r="BA15" t="s">
        <v>394</v>
      </c>
      <c r="BB15" t="s">
        <v>395</v>
      </c>
      <c r="BC15" t="s">
        <v>276</v>
      </c>
      <c r="BD15" t="s">
        <v>378</v>
      </c>
      <c r="BE15" t="s">
        <v>275</v>
      </c>
      <c r="BF15" t="s">
        <v>273</v>
      </c>
      <c r="BG15" t="s">
        <v>379</v>
      </c>
      <c r="BH15" t="s">
        <v>380</v>
      </c>
      <c r="BI15" t="s">
        <v>274</v>
      </c>
      <c r="BJ15" t="s">
        <v>381</v>
      </c>
      <c r="BK15" t="s">
        <v>382</v>
      </c>
      <c r="BL15" t="s">
        <v>383</v>
      </c>
      <c r="BM15" t="s">
        <v>384</v>
      </c>
      <c r="BN15" t="s">
        <v>396</v>
      </c>
      <c r="BO15" t="s">
        <v>397</v>
      </c>
      <c r="BP15" t="s">
        <v>387</v>
      </c>
      <c r="BQ15" t="s">
        <v>415</v>
      </c>
      <c r="BR15" t="s">
        <v>513</v>
      </c>
      <c r="BS15" t="s">
        <v>399</v>
      </c>
      <c r="BT15" t="s">
        <v>389</v>
      </c>
      <c r="BU15" t="s">
        <v>390</v>
      </c>
      <c r="BV15" t="s">
        <v>391</v>
      </c>
      <c r="BW15" t="s">
        <v>392</v>
      </c>
      <c r="BX15" t="s">
        <v>393</v>
      </c>
      <c r="BY15" t="s">
        <v>273</v>
      </c>
      <c r="BZ15" t="s">
        <v>273</v>
      </c>
      <c r="CF15" t="s">
        <v>492</v>
      </c>
    </row>
    <row r="16" spans="46:84" x14ac:dyDescent="0.25">
      <c r="AT16" t="s">
        <v>369</v>
      </c>
      <c r="AU16" t="s">
        <v>370</v>
      </c>
      <c r="AV16" t="s">
        <v>371</v>
      </c>
      <c r="AW16" t="s">
        <v>372</v>
      </c>
      <c r="AX16" t="s">
        <v>373</v>
      </c>
      <c r="AY16" t="s">
        <v>374</v>
      </c>
      <c r="AZ16" t="s">
        <v>375</v>
      </c>
      <c r="BA16" t="s">
        <v>416</v>
      </c>
      <c r="BB16" t="s">
        <v>417</v>
      </c>
      <c r="BC16" t="s">
        <v>276</v>
      </c>
      <c r="BD16" t="s">
        <v>378</v>
      </c>
      <c r="BE16" t="s">
        <v>275</v>
      </c>
      <c r="BF16" t="s">
        <v>273</v>
      </c>
      <c r="BG16" t="s">
        <v>379</v>
      </c>
      <c r="BH16" t="s">
        <v>380</v>
      </c>
      <c r="BI16" t="s">
        <v>274</v>
      </c>
      <c r="BJ16" t="s">
        <v>381</v>
      </c>
      <c r="BK16" t="s">
        <v>382</v>
      </c>
      <c r="BL16" t="s">
        <v>383</v>
      </c>
      <c r="BM16" t="s">
        <v>384</v>
      </c>
      <c r="BN16" t="s">
        <v>418</v>
      </c>
      <c r="BO16" t="s">
        <v>419</v>
      </c>
      <c r="BP16" t="s">
        <v>387</v>
      </c>
      <c r="BQ16" t="s">
        <v>420</v>
      </c>
      <c r="BT16" t="s">
        <v>389</v>
      </c>
      <c r="BU16" t="s">
        <v>390</v>
      </c>
      <c r="BV16" t="s">
        <v>391</v>
      </c>
      <c r="BW16" t="s">
        <v>392</v>
      </c>
      <c r="BX16" t="s">
        <v>393</v>
      </c>
      <c r="BY16" t="s">
        <v>273</v>
      </c>
      <c r="BZ16" t="s">
        <v>273</v>
      </c>
      <c r="CF16" t="s">
        <v>492</v>
      </c>
    </row>
    <row r="17" spans="46:84" x14ac:dyDescent="0.25">
      <c r="AT17" t="s">
        <v>369</v>
      </c>
      <c r="AU17" t="s">
        <v>370</v>
      </c>
      <c r="AV17" t="s">
        <v>371</v>
      </c>
      <c r="AX17" t="s">
        <v>373</v>
      </c>
      <c r="AY17" t="s">
        <v>374</v>
      </c>
      <c r="AZ17" t="s">
        <v>375</v>
      </c>
      <c r="BA17" t="s">
        <v>394</v>
      </c>
      <c r="BB17" t="s">
        <v>395</v>
      </c>
      <c r="BC17" t="s">
        <v>276</v>
      </c>
      <c r="BD17" t="s">
        <v>378</v>
      </c>
      <c r="BE17" t="s">
        <v>275</v>
      </c>
      <c r="BF17" t="s">
        <v>273</v>
      </c>
      <c r="BG17" t="s">
        <v>379</v>
      </c>
      <c r="BH17" t="s">
        <v>380</v>
      </c>
      <c r="BI17" t="s">
        <v>274</v>
      </c>
      <c r="BJ17" t="s">
        <v>381</v>
      </c>
      <c r="BK17" t="s">
        <v>382</v>
      </c>
      <c r="BL17" t="s">
        <v>383</v>
      </c>
      <c r="BM17" t="s">
        <v>384</v>
      </c>
      <c r="BN17" t="s">
        <v>396</v>
      </c>
      <c r="BO17" t="s">
        <v>397</v>
      </c>
      <c r="BP17" t="s">
        <v>387</v>
      </c>
      <c r="BQ17" t="s">
        <v>421</v>
      </c>
      <c r="BR17" t="s">
        <v>513</v>
      </c>
      <c r="BS17" t="s">
        <v>399</v>
      </c>
      <c r="BT17" t="s">
        <v>389</v>
      </c>
      <c r="BU17" t="s">
        <v>390</v>
      </c>
      <c r="BV17" t="s">
        <v>391</v>
      </c>
      <c r="BW17" t="s">
        <v>392</v>
      </c>
      <c r="BX17" t="s">
        <v>393</v>
      </c>
      <c r="BY17" t="s">
        <v>273</v>
      </c>
      <c r="BZ17" t="s">
        <v>273</v>
      </c>
      <c r="CF17" t="s">
        <v>492</v>
      </c>
    </row>
    <row r="18" spans="46:84" x14ac:dyDescent="0.25">
      <c r="AU18" t="s">
        <v>370</v>
      </c>
      <c r="AX18" t="s">
        <v>373</v>
      </c>
      <c r="AY18" t="s">
        <v>374</v>
      </c>
      <c r="AZ18" t="s">
        <v>375</v>
      </c>
      <c r="BA18" t="s">
        <v>394</v>
      </c>
      <c r="BB18" t="s">
        <v>395</v>
      </c>
      <c r="BC18" t="s">
        <v>276</v>
      </c>
      <c r="BD18" t="s">
        <v>378</v>
      </c>
      <c r="BE18" t="s">
        <v>275</v>
      </c>
      <c r="BF18" t="s">
        <v>273</v>
      </c>
      <c r="BG18" t="s">
        <v>379</v>
      </c>
      <c r="BH18" t="s">
        <v>380</v>
      </c>
      <c r="BI18" t="s">
        <v>274</v>
      </c>
      <c r="BJ18" t="s">
        <v>381</v>
      </c>
      <c r="BK18" t="s">
        <v>382</v>
      </c>
      <c r="BL18" t="s">
        <v>383</v>
      </c>
      <c r="BM18" t="s">
        <v>384</v>
      </c>
      <c r="BN18" t="s">
        <v>396</v>
      </c>
      <c r="BO18" t="s">
        <v>397</v>
      </c>
      <c r="BR18" t="s">
        <v>513</v>
      </c>
      <c r="BS18" t="s">
        <v>399</v>
      </c>
      <c r="BT18" t="s">
        <v>389</v>
      </c>
      <c r="BU18" t="s">
        <v>390</v>
      </c>
      <c r="BV18" t="s">
        <v>391</v>
      </c>
      <c r="BW18" t="s">
        <v>392</v>
      </c>
      <c r="BX18" t="s">
        <v>393</v>
      </c>
      <c r="BY18" t="s">
        <v>273</v>
      </c>
      <c r="BZ18" t="s">
        <v>273</v>
      </c>
      <c r="CF18" t="s">
        <v>492</v>
      </c>
    </row>
    <row r="22" spans="46:84" x14ac:dyDescent="0.25">
      <c r="AT22" t="s">
        <v>369</v>
      </c>
      <c r="AU22" t="s">
        <v>370</v>
      </c>
      <c r="AV22" t="s">
        <v>371</v>
      </c>
      <c r="AW22" t="s">
        <v>372</v>
      </c>
      <c r="AX22" t="s">
        <v>373</v>
      </c>
      <c r="AY22" t="s">
        <v>374</v>
      </c>
      <c r="AZ22" t="s">
        <v>375</v>
      </c>
      <c r="BA22" t="s">
        <v>394</v>
      </c>
      <c r="BB22" t="s">
        <v>395</v>
      </c>
      <c r="BC22" t="s">
        <v>276</v>
      </c>
      <c r="BD22" t="s">
        <v>378</v>
      </c>
      <c r="BE22" t="s">
        <v>275</v>
      </c>
      <c r="BF22" t="s">
        <v>273</v>
      </c>
      <c r="BG22" t="s">
        <v>379</v>
      </c>
      <c r="BH22" t="s">
        <v>380</v>
      </c>
      <c r="BI22" t="s">
        <v>274</v>
      </c>
      <c r="BJ22" t="s">
        <v>381</v>
      </c>
      <c r="BK22" t="s">
        <v>382</v>
      </c>
      <c r="BL22" t="s">
        <v>383</v>
      </c>
      <c r="BM22" t="s">
        <v>384</v>
      </c>
      <c r="BN22" t="s">
        <v>396</v>
      </c>
      <c r="BO22" t="s">
        <v>397</v>
      </c>
      <c r="BP22" t="s">
        <v>387</v>
      </c>
      <c r="BQ22" t="s">
        <v>423</v>
      </c>
      <c r="BR22" t="s">
        <v>513</v>
      </c>
      <c r="BS22" t="s">
        <v>399</v>
      </c>
      <c r="BT22" t="s">
        <v>389</v>
      </c>
      <c r="BU22" t="s">
        <v>390</v>
      </c>
      <c r="BV22" t="s">
        <v>391</v>
      </c>
      <c r="BW22" t="s">
        <v>392</v>
      </c>
      <c r="BX22" t="s">
        <v>393</v>
      </c>
      <c r="BY22" t="s">
        <v>273</v>
      </c>
      <c r="BZ22" t="s">
        <v>273</v>
      </c>
      <c r="CF22" t="s">
        <v>492</v>
      </c>
    </row>
    <row r="23" spans="46:84" x14ac:dyDescent="0.25">
      <c r="AT23" t="s">
        <v>369</v>
      </c>
      <c r="AU23" t="s">
        <v>370</v>
      </c>
      <c r="AV23" t="s">
        <v>371</v>
      </c>
      <c r="AW23" t="s">
        <v>372</v>
      </c>
      <c r="AX23" t="s">
        <v>373</v>
      </c>
      <c r="AY23" t="s">
        <v>374</v>
      </c>
      <c r="AZ23" t="s">
        <v>375</v>
      </c>
      <c r="BA23" t="s">
        <v>376</v>
      </c>
      <c r="BB23" t="s">
        <v>377</v>
      </c>
      <c r="BC23" t="s">
        <v>276</v>
      </c>
      <c r="BD23" t="s">
        <v>378</v>
      </c>
      <c r="BE23" t="s">
        <v>275</v>
      </c>
      <c r="BF23" t="s">
        <v>273</v>
      </c>
      <c r="BG23" t="s">
        <v>379</v>
      </c>
      <c r="BH23" t="s">
        <v>380</v>
      </c>
      <c r="BI23" t="s">
        <v>274</v>
      </c>
      <c r="BJ23" t="s">
        <v>381</v>
      </c>
      <c r="BK23" t="s">
        <v>382</v>
      </c>
      <c r="BL23" t="s">
        <v>383</v>
      </c>
      <c r="BM23" t="s">
        <v>384</v>
      </c>
      <c r="BN23" t="s">
        <v>385</v>
      </c>
      <c r="BO23" t="s">
        <v>386</v>
      </c>
      <c r="BP23" t="s">
        <v>387</v>
      </c>
      <c r="BQ23" t="s">
        <v>424</v>
      </c>
      <c r="BT23" t="s">
        <v>389</v>
      </c>
      <c r="BU23" t="s">
        <v>390</v>
      </c>
      <c r="BV23" t="s">
        <v>391</v>
      </c>
      <c r="BW23" t="s">
        <v>392</v>
      </c>
      <c r="BX23" t="s">
        <v>393</v>
      </c>
      <c r="BY23" t="s">
        <v>273</v>
      </c>
      <c r="BZ23" t="s">
        <v>273</v>
      </c>
      <c r="CF23" t="s">
        <v>492</v>
      </c>
    </row>
    <row r="24" spans="46:84" x14ac:dyDescent="0.25">
      <c r="AT24" t="s">
        <v>369</v>
      </c>
      <c r="AU24" t="s">
        <v>370</v>
      </c>
      <c r="AV24" t="s">
        <v>371</v>
      </c>
      <c r="AW24" t="s">
        <v>372</v>
      </c>
      <c r="AX24" t="s">
        <v>373</v>
      </c>
      <c r="AY24" t="s">
        <v>374</v>
      </c>
      <c r="AZ24" t="s">
        <v>375</v>
      </c>
      <c r="BA24" t="s">
        <v>394</v>
      </c>
      <c r="BB24" t="s">
        <v>395</v>
      </c>
      <c r="BC24" t="s">
        <v>276</v>
      </c>
      <c r="BD24" t="s">
        <v>378</v>
      </c>
      <c r="BE24" t="s">
        <v>275</v>
      </c>
      <c r="BF24" t="s">
        <v>273</v>
      </c>
      <c r="BG24" t="s">
        <v>379</v>
      </c>
      <c r="BH24" t="s">
        <v>380</v>
      </c>
      <c r="BI24" t="s">
        <v>274</v>
      </c>
      <c r="BJ24" t="s">
        <v>381</v>
      </c>
      <c r="BK24" t="s">
        <v>382</v>
      </c>
      <c r="BL24" t="s">
        <v>383</v>
      </c>
      <c r="BM24" t="s">
        <v>384</v>
      </c>
      <c r="BN24" t="s">
        <v>396</v>
      </c>
      <c r="BO24" t="s">
        <v>397</v>
      </c>
      <c r="BP24" t="s">
        <v>387</v>
      </c>
      <c r="BQ24" t="s">
        <v>514</v>
      </c>
      <c r="BS24" t="s">
        <v>399</v>
      </c>
      <c r="BT24" t="s">
        <v>389</v>
      </c>
      <c r="BU24" t="s">
        <v>390</v>
      </c>
      <c r="BV24" t="s">
        <v>391</v>
      </c>
      <c r="BW24" t="s">
        <v>392</v>
      </c>
      <c r="BX24" t="s">
        <v>393</v>
      </c>
      <c r="BY24" t="s">
        <v>273</v>
      </c>
      <c r="BZ24" t="s">
        <v>273</v>
      </c>
      <c r="CF24" t="s">
        <v>492</v>
      </c>
    </row>
    <row r="25" spans="46:84" x14ac:dyDescent="0.25">
      <c r="AT25" t="s">
        <v>369</v>
      </c>
      <c r="AU25" t="s">
        <v>370</v>
      </c>
      <c r="AV25" t="s">
        <v>371</v>
      </c>
      <c r="AW25" t="s">
        <v>372</v>
      </c>
      <c r="AX25" t="s">
        <v>373</v>
      </c>
      <c r="AY25" t="s">
        <v>374</v>
      </c>
      <c r="AZ25" t="s">
        <v>375</v>
      </c>
      <c r="BA25" t="s">
        <v>408</v>
      </c>
      <c r="BB25" t="s">
        <v>409</v>
      </c>
      <c r="BC25" t="s">
        <v>276</v>
      </c>
      <c r="BD25" t="s">
        <v>378</v>
      </c>
      <c r="BE25" t="s">
        <v>275</v>
      </c>
      <c r="BF25" t="s">
        <v>273</v>
      </c>
      <c r="BG25" t="s">
        <v>379</v>
      </c>
      <c r="BH25" t="s">
        <v>380</v>
      </c>
      <c r="BI25" t="s">
        <v>274</v>
      </c>
      <c r="BJ25" t="s">
        <v>381</v>
      </c>
      <c r="BK25" t="s">
        <v>382</v>
      </c>
      <c r="BL25" t="s">
        <v>383</v>
      </c>
      <c r="BM25" t="s">
        <v>384</v>
      </c>
      <c r="BN25" t="s">
        <v>410</v>
      </c>
      <c r="BO25" t="s">
        <v>411</v>
      </c>
      <c r="BP25" t="s">
        <v>387</v>
      </c>
      <c r="BQ25" t="s">
        <v>425</v>
      </c>
      <c r="BT25" t="s">
        <v>389</v>
      </c>
      <c r="BU25" t="s">
        <v>390</v>
      </c>
      <c r="BV25" t="s">
        <v>391</v>
      </c>
      <c r="BW25" t="s">
        <v>392</v>
      </c>
      <c r="BX25" t="s">
        <v>393</v>
      </c>
      <c r="BY25" t="s">
        <v>273</v>
      </c>
      <c r="BZ25" t="s">
        <v>273</v>
      </c>
      <c r="CF25" t="s">
        <v>492</v>
      </c>
    </row>
    <row r="26" spans="46:84" x14ac:dyDescent="0.25">
      <c r="AT26" t="s">
        <v>369</v>
      </c>
      <c r="AU26" t="s">
        <v>370</v>
      </c>
      <c r="AV26" t="s">
        <v>371</v>
      </c>
      <c r="AW26" t="s">
        <v>372</v>
      </c>
      <c r="AX26" t="s">
        <v>373</v>
      </c>
      <c r="AY26" t="s">
        <v>374</v>
      </c>
      <c r="AZ26" t="s">
        <v>375</v>
      </c>
      <c r="BA26" t="s">
        <v>394</v>
      </c>
      <c r="BB26" t="s">
        <v>395</v>
      </c>
      <c r="BC26" t="s">
        <v>276</v>
      </c>
      <c r="BD26" t="s">
        <v>378</v>
      </c>
      <c r="BE26" t="s">
        <v>275</v>
      </c>
      <c r="BF26" t="s">
        <v>273</v>
      </c>
      <c r="BG26" t="s">
        <v>379</v>
      </c>
      <c r="BH26" t="s">
        <v>380</v>
      </c>
      <c r="BI26" t="s">
        <v>274</v>
      </c>
      <c r="BJ26" t="s">
        <v>381</v>
      </c>
      <c r="BK26" t="s">
        <v>382</v>
      </c>
      <c r="BL26" t="s">
        <v>383</v>
      </c>
      <c r="BM26" t="s">
        <v>384</v>
      </c>
      <c r="BN26" t="s">
        <v>396</v>
      </c>
      <c r="BO26" t="s">
        <v>397</v>
      </c>
      <c r="BQ26" t="s">
        <v>426</v>
      </c>
      <c r="BS26" t="s">
        <v>399</v>
      </c>
      <c r="BT26" t="s">
        <v>389</v>
      </c>
      <c r="BU26" t="s">
        <v>390</v>
      </c>
      <c r="BV26" t="s">
        <v>391</v>
      </c>
      <c r="BW26" t="s">
        <v>392</v>
      </c>
      <c r="BX26" t="s">
        <v>393</v>
      </c>
      <c r="BY26" t="s">
        <v>273</v>
      </c>
      <c r="BZ26" t="s">
        <v>273</v>
      </c>
      <c r="CF26" t="s">
        <v>492</v>
      </c>
    </row>
    <row r="27" spans="46:84" x14ac:dyDescent="0.25">
      <c r="AT27" t="s">
        <v>369</v>
      </c>
      <c r="AU27" t="s">
        <v>370</v>
      </c>
      <c r="AV27" t="s">
        <v>371</v>
      </c>
      <c r="AX27" t="s">
        <v>373</v>
      </c>
      <c r="AY27" t="s">
        <v>374</v>
      </c>
      <c r="AZ27" t="s">
        <v>375</v>
      </c>
      <c r="BA27" t="s">
        <v>376</v>
      </c>
      <c r="BB27" t="s">
        <v>377</v>
      </c>
      <c r="BC27" t="s">
        <v>276</v>
      </c>
      <c r="BD27" t="s">
        <v>378</v>
      </c>
      <c r="BE27" t="s">
        <v>275</v>
      </c>
      <c r="BF27" t="s">
        <v>273</v>
      </c>
      <c r="BG27" t="s">
        <v>379</v>
      </c>
      <c r="BH27" t="s">
        <v>380</v>
      </c>
      <c r="BI27" t="s">
        <v>274</v>
      </c>
      <c r="BJ27" t="s">
        <v>381</v>
      </c>
      <c r="BK27" t="s">
        <v>382</v>
      </c>
      <c r="BL27" t="s">
        <v>383</v>
      </c>
      <c r="BM27" t="s">
        <v>384</v>
      </c>
      <c r="BN27" t="s">
        <v>385</v>
      </c>
      <c r="BO27" t="s">
        <v>386</v>
      </c>
      <c r="BP27" t="s">
        <v>387</v>
      </c>
      <c r="BQ27" t="s">
        <v>427</v>
      </c>
      <c r="BT27" t="s">
        <v>389</v>
      </c>
      <c r="BU27" t="s">
        <v>390</v>
      </c>
      <c r="BV27" t="s">
        <v>391</v>
      </c>
      <c r="BW27" t="s">
        <v>392</v>
      </c>
      <c r="BX27" t="s">
        <v>393</v>
      </c>
      <c r="BY27" t="s">
        <v>273</v>
      </c>
      <c r="BZ27" t="s">
        <v>273</v>
      </c>
      <c r="CF27" t="s">
        <v>492</v>
      </c>
    </row>
    <row r="31" spans="46:84" x14ac:dyDescent="0.25">
      <c r="AT31" t="s">
        <v>369</v>
      </c>
      <c r="AU31" t="s">
        <v>370</v>
      </c>
      <c r="AV31" t="s">
        <v>371</v>
      </c>
      <c r="AW31" t="s">
        <v>372</v>
      </c>
      <c r="AX31" t="s">
        <v>373</v>
      </c>
      <c r="AY31" t="s">
        <v>374</v>
      </c>
      <c r="AZ31" t="s">
        <v>375</v>
      </c>
      <c r="BA31" t="s">
        <v>394</v>
      </c>
      <c r="BB31" t="s">
        <v>395</v>
      </c>
      <c r="BC31" t="s">
        <v>276</v>
      </c>
      <c r="BD31" t="s">
        <v>378</v>
      </c>
      <c r="BE31" t="s">
        <v>275</v>
      </c>
      <c r="BF31" t="s">
        <v>273</v>
      </c>
      <c r="BG31" t="s">
        <v>379</v>
      </c>
      <c r="BH31" t="s">
        <v>380</v>
      </c>
      <c r="BI31" t="s">
        <v>274</v>
      </c>
      <c r="BJ31" t="s">
        <v>381</v>
      </c>
      <c r="BK31" t="s">
        <v>382</v>
      </c>
      <c r="BL31" t="s">
        <v>383</v>
      </c>
      <c r="BM31" t="s">
        <v>384</v>
      </c>
      <c r="BN31" t="s">
        <v>396</v>
      </c>
      <c r="BO31" t="s">
        <v>397</v>
      </c>
      <c r="BP31" t="s">
        <v>387</v>
      </c>
      <c r="BQ31" t="s">
        <v>428</v>
      </c>
      <c r="BR31" t="s">
        <v>513</v>
      </c>
      <c r="BS31" t="s">
        <v>399</v>
      </c>
      <c r="BT31" t="s">
        <v>389</v>
      </c>
      <c r="BU31" t="s">
        <v>390</v>
      </c>
      <c r="BV31" t="s">
        <v>391</v>
      </c>
      <c r="BW31" t="s">
        <v>392</v>
      </c>
      <c r="BX31" t="s">
        <v>393</v>
      </c>
      <c r="BY31" t="s">
        <v>273</v>
      </c>
      <c r="BZ31" t="s">
        <v>273</v>
      </c>
      <c r="CF31" t="s">
        <v>492</v>
      </c>
    </row>
    <row r="32" spans="46:84" x14ac:dyDescent="0.25">
      <c r="AT32" t="s">
        <v>369</v>
      </c>
      <c r="AU32" t="s">
        <v>370</v>
      </c>
      <c r="AV32" t="s">
        <v>371</v>
      </c>
      <c r="AW32" t="s">
        <v>372</v>
      </c>
      <c r="AX32" t="s">
        <v>373</v>
      </c>
      <c r="AY32" t="s">
        <v>374</v>
      </c>
      <c r="AZ32" t="s">
        <v>375</v>
      </c>
      <c r="BA32" t="s">
        <v>408</v>
      </c>
      <c r="BB32" t="s">
        <v>409</v>
      </c>
      <c r="BC32" t="s">
        <v>276</v>
      </c>
      <c r="BD32" t="s">
        <v>378</v>
      </c>
      <c r="BE32" t="s">
        <v>275</v>
      </c>
      <c r="BF32" t="s">
        <v>273</v>
      </c>
      <c r="BG32" t="s">
        <v>379</v>
      </c>
      <c r="BH32" t="s">
        <v>380</v>
      </c>
      <c r="BI32" t="s">
        <v>274</v>
      </c>
      <c r="BJ32" t="s">
        <v>381</v>
      </c>
      <c r="BK32" t="s">
        <v>382</v>
      </c>
      <c r="BL32" t="s">
        <v>383</v>
      </c>
      <c r="BM32" t="s">
        <v>384</v>
      </c>
      <c r="BN32" t="s">
        <v>410</v>
      </c>
      <c r="BO32" t="s">
        <v>411</v>
      </c>
      <c r="BP32" t="s">
        <v>387</v>
      </c>
      <c r="BQ32" t="s">
        <v>429</v>
      </c>
      <c r="BT32" t="s">
        <v>389</v>
      </c>
      <c r="BU32" t="s">
        <v>390</v>
      </c>
      <c r="BV32" t="s">
        <v>391</v>
      </c>
      <c r="BW32" t="s">
        <v>392</v>
      </c>
      <c r="BX32" t="s">
        <v>393</v>
      </c>
      <c r="BY32" t="s">
        <v>273</v>
      </c>
      <c r="BZ32" t="s">
        <v>273</v>
      </c>
      <c r="CF32" t="s">
        <v>492</v>
      </c>
    </row>
    <row r="33" spans="46:84" x14ac:dyDescent="0.25">
      <c r="AT33" t="s">
        <v>369</v>
      </c>
      <c r="AU33" t="s">
        <v>370</v>
      </c>
      <c r="AV33" t="s">
        <v>371</v>
      </c>
      <c r="AX33" t="s">
        <v>373</v>
      </c>
      <c r="AY33" t="s">
        <v>374</v>
      </c>
      <c r="AZ33" t="s">
        <v>375</v>
      </c>
      <c r="BA33" t="s">
        <v>376</v>
      </c>
      <c r="BB33" t="s">
        <v>377</v>
      </c>
      <c r="BC33" t="s">
        <v>276</v>
      </c>
      <c r="BD33" t="s">
        <v>378</v>
      </c>
      <c r="BE33" t="s">
        <v>275</v>
      </c>
      <c r="BF33" t="s">
        <v>273</v>
      </c>
      <c r="BG33" t="s">
        <v>379</v>
      </c>
      <c r="BH33" t="s">
        <v>380</v>
      </c>
      <c r="BI33" t="s">
        <v>274</v>
      </c>
      <c r="BJ33" t="s">
        <v>381</v>
      </c>
      <c r="BK33" t="s">
        <v>382</v>
      </c>
      <c r="BL33" t="s">
        <v>383</v>
      </c>
      <c r="BM33" t="s">
        <v>384</v>
      </c>
      <c r="BN33" t="s">
        <v>385</v>
      </c>
      <c r="BO33" t="s">
        <v>386</v>
      </c>
      <c r="BP33" t="s">
        <v>387</v>
      </c>
      <c r="BQ33" t="s">
        <v>430</v>
      </c>
      <c r="BT33" t="s">
        <v>389</v>
      </c>
      <c r="BU33" t="s">
        <v>390</v>
      </c>
      <c r="BV33" t="s">
        <v>391</v>
      </c>
      <c r="BW33" t="s">
        <v>392</v>
      </c>
      <c r="BX33" t="s">
        <v>393</v>
      </c>
      <c r="BY33" t="s">
        <v>273</v>
      </c>
      <c r="BZ33" t="s">
        <v>273</v>
      </c>
      <c r="CF33" t="s">
        <v>492</v>
      </c>
    </row>
    <row r="37" spans="46:84" x14ac:dyDescent="0.25">
      <c r="AU37" t="s">
        <v>370</v>
      </c>
      <c r="AX37" t="s">
        <v>373</v>
      </c>
      <c r="AY37" t="s">
        <v>374</v>
      </c>
      <c r="AZ37" t="s">
        <v>375</v>
      </c>
      <c r="BA37" t="s">
        <v>408</v>
      </c>
      <c r="BB37" t="s">
        <v>409</v>
      </c>
      <c r="BC37" t="s">
        <v>276</v>
      </c>
      <c r="BF37" t="s">
        <v>273</v>
      </c>
      <c r="BM37" t="s">
        <v>384</v>
      </c>
      <c r="BN37" t="s">
        <v>410</v>
      </c>
      <c r="BT37" t="s">
        <v>389</v>
      </c>
      <c r="BW37" t="s">
        <v>392</v>
      </c>
      <c r="BX37" t="s">
        <v>393</v>
      </c>
      <c r="BY37" t="s">
        <v>273</v>
      </c>
      <c r="BZ37" t="s">
        <v>273</v>
      </c>
      <c r="CF37" t="s">
        <v>492</v>
      </c>
    </row>
    <row r="38" spans="46:84" x14ac:dyDescent="0.25">
      <c r="AT38" t="s">
        <v>369</v>
      </c>
      <c r="AU38" t="s">
        <v>370</v>
      </c>
      <c r="AV38" t="s">
        <v>371</v>
      </c>
      <c r="AX38" t="s">
        <v>373</v>
      </c>
      <c r="AY38" t="s">
        <v>374</v>
      </c>
      <c r="AZ38" t="s">
        <v>375</v>
      </c>
      <c r="BA38" t="s">
        <v>376</v>
      </c>
      <c r="BB38" t="s">
        <v>377</v>
      </c>
      <c r="BC38" t="s">
        <v>276</v>
      </c>
      <c r="BD38" t="s">
        <v>378</v>
      </c>
      <c r="BE38" t="s">
        <v>275</v>
      </c>
      <c r="BF38" t="s">
        <v>273</v>
      </c>
      <c r="BG38" t="s">
        <v>379</v>
      </c>
      <c r="BH38" t="s">
        <v>380</v>
      </c>
      <c r="BI38" t="s">
        <v>274</v>
      </c>
      <c r="BJ38" t="s">
        <v>381</v>
      </c>
      <c r="BK38" t="s">
        <v>382</v>
      </c>
      <c r="BL38" t="s">
        <v>383</v>
      </c>
      <c r="BM38" t="s">
        <v>384</v>
      </c>
      <c r="BN38" t="s">
        <v>385</v>
      </c>
      <c r="BO38" t="s">
        <v>386</v>
      </c>
      <c r="BP38" t="s">
        <v>387</v>
      </c>
      <c r="BQ38" t="s">
        <v>431</v>
      </c>
      <c r="BT38" t="s">
        <v>389</v>
      </c>
      <c r="BU38" t="s">
        <v>390</v>
      </c>
      <c r="BV38" t="s">
        <v>391</v>
      </c>
      <c r="BW38" t="s">
        <v>392</v>
      </c>
      <c r="BX38" t="s">
        <v>393</v>
      </c>
      <c r="BY38" t="s">
        <v>273</v>
      </c>
      <c r="BZ38" t="s">
        <v>273</v>
      </c>
      <c r="CF38" t="s">
        <v>492</v>
      </c>
    </row>
    <row r="39" spans="46:84" x14ac:dyDescent="0.25">
      <c r="AT39" t="s">
        <v>369</v>
      </c>
      <c r="AU39" t="s">
        <v>370</v>
      </c>
      <c r="AV39" t="s">
        <v>371</v>
      </c>
      <c r="AX39" t="s">
        <v>373</v>
      </c>
      <c r="AY39" t="s">
        <v>374</v>
      </c>
      <c r="AZ39" t="s">
        <v>375</v>
      </c>
      <c r="BA39" t="s">
        <v>376</v>
      </c>
      <c r="BB39" t="s">
        <v>377</v>
      </c>
      <c r="BC39" t="s">
        <v>276</v>
      </c>
      <c r="BD39" t="s">
        <v>378</v>
      </c>
      <c r="BE39" t="s">
        <v>275</v>
      </c>
      <c r="BF39" t="s">
        <v>273</v>
      </c>
      <c r="BG39" t="s">
        <v>379</v>
      </c>
      <c r="BH39" t="s">
        <v>380</v>
      </c>
      <c r="BI39" t="s">
        <v>274</v>
      </c>
      <c r="BJ39" t="s">
        <v>381</v>
      </c>
      <c r="BK39" t="s">
        <v>382</v>
      </c>
      <c r="BL39" t="s">
        <v>383</v>
      </c>
      <c r="BM39" t="s">
        <v>384</v>
      </c>
      <c r="BN39" t="s">
        <v>385</v>
      </c>
      <c r="BO39" t="s">
        <v>386</v>
      </c>
      <c r="BP39" t="s">
        <v>387</v>
      </c>
      <c r="BQ39" t="s">
        <v>432</v>
      </c>
      <c r="BT39" t="s">
        <v>389</v>
      </c>
      <c r="BU39" t="s">
        <v>390</v>
      </c>
      <c r="BV39" t="s">
        <v>391</v>
      </c>
      <c r="BW39" t="s">
        <v>392</v>
      </c>
      <c r="BX39" t="s">
        <v>393</v>
      </c>
      <c r="BY39" t="s">
        <v>273</v>
      </c>
      <c r="BZ39" t="s">
        <v>273</v>
      </c>
      <c r="CF39" t="s">
        <v>492</v>
      </c>
    </row>
    <row r="43" spans="46:84" x14ac:dyDescent="0.25">
      <c r="AT43" t="s">
        <v>369</v>
      </c>
      <c r="AU43" t="s">
        <v>370</v>
      </c>
      <c r="AV43" t="s">
        <v>371</v>
      </c>
      <c r="AX43" t="s">
        <v>373</v>
      </c>
      <c r="AY43" t="s">
        <v>374</v>
      </c>
      <c r="AZ43" t="s">
        <v>375</v>
      </c>
      <c r="BA43" t="s">
        <v>433</v>
      </c>
      <c r="BB43" t="s">
        <v>434</v>
      </c>
      <c r="BC43" t="s">
        <v>276</v>
      </c>
      <c r="BD43" t="s">
        <v>378</v>
      </c>
      <c r="BE43" t="s">
        <v>275</v>
      </c>
      <c r="BF43" t="s">
        <v>273</v>
      </c>
      <c r="BG43" t="s">
        <v>379</v>
      </c>
      <c r="BH43" t="s">
        <v>380</v>
      </c>
      <c r="BI43" t="s">
        <v>274</v>
      </c>
      <c r="BJ43" t="s">
        <v>381</v>
      </c>
      <c r="BK43" t="s">
        <v>382</v>
      </c>
      <c r="BL43" t="s">
        <v>383</v>
      </c>
      <c r="BM43" t="s">
        <v>384</v>
      </c>
      <c r="BN43" t="s">
        <v>435</v>
      </c>
      <c r="BO43" t="s">
        <v>436</v>
      </c>
      <c r="BP43" t="s">
        <v>387</v>
      </c>
      <c r="BQ43" t="s">
        <v>437</v>
      </c>
      <c r="BT43" t="s">
        <v>389</v>
      </c>
      <c r="BU43" t="s">
        <v>390</v>
      </c>
      <c r="BV43" t="s">
        <v>391</v>
      </c>
      <c r="BW43" t="s">
        <v>392</v>
      </c>
      <c r="BX43" t="s">
        <v>393</v>
      </c>
      <c r="BY43" t="s">
        <v>273</v>
      </c>
      <c r="BZ43" t="s">
        <v>273</v>
      </c>
      <c r="CF43" t="s">
        <v>492</v>
      </c>
    </row>
    <row r="47" spans="46:84" x14ac:dyDescent="0.25">
      <c r="AT47" t="s">
        <v>369</v>
      </c>
      <c r="AU47" t="s">
        <v>370</v>
      </c>
      <c r="AV47" t="s">
        <v>371</v>
      </c>
      <c r="AW47" t="s">
        <v>372</v>
      </c>
      <c r="AX47" t="s">
        <v>373</v>
      </c>
      <c r="AY47" t="s">
        <v>374</v>
      </c>
      <c r="AZ47" t="s">
        <v>375</v>
      </c>
      <c r="BA47" t="s">
        <v>408</v>
      </c>
      <c r="BB47" t="s">
        <v>409</v>
      </c>
      <c r="BC47" t="s">
        <v>276</v>
      </c>
      <c r="BD47" t="s">
        <v>378</v>
      </c>
      <c r="BE47" t="s">
        <v>275</v>
      </c>
      <c r="BF47" t="s">
        <v>273</v>
      </c>
      <c r="BG47" t="s">
        <v>379</v>
      </c>
      <c r="BH47" t="s">
        <v>380</v>
      </c>
      <c r="BI47" t="s">
        <v>274</v>
      </c>
      <c r="BJ47" t="s">
        <v>381</v>
      </c>
      <c r="BK47" t="s">
        <v>382</v>
      </c>
      <c r="BL47" t="s">
        <v>383</v>
      </c>
      <c r="BM47" t="s">
        <v>384</v>
      </c>
      <c r="BN47" t="s">
        <v>410</v>
      </c>
      <c r="BO47" t="s">
        <v>411</v>
      </c>
      <c r="BP47" t="s">
        <v>387</v>
      </c>
      <c r="BQ47" t="s">
        <v>438</v>
      </c>
      <c r="BT47" t="s">
        <v>389</v>
      </c>
      <c r="BU47" t="s">
        <v>390</v>
      </c>
      <c r="BV47" t="s">
        <v>391</v>
      </c>
      <c r="BW47" t="s">
        <v>392</v>
      </c>
      <c r="BX47" t="s">
        <v>393</v>
      </c>
      <c r="BY47" t="s">
        <v>273</v>
      </c>
      <c r="BZ47" t="s">
        <v>273</v>
      </c>
      <c r="CF47" t="s">
        <v>492</v>
      </c>
    </row>
    <row r="51" spans="46:84" x14ac:dyDescent="0.25">
      <c r="BA51" t="s">
        <v>394</v>
      </c>
      <c r="BB51" t="s">
        <v>395</v>
      </c>
      <c r="BC51" t="s">
        <v>276</v>
      </c>
      <c r="BD51" t="s">
        <v>378</v>
      </c>
      <c r="BE51" t="s">
        <v>275</v>
      </c>
      <c r="BF51" t="s">
        <v>273</v>
      </c>
      <c r="BG51" t="s">
        <v>379</v>
      </c>
      <c r="BH51" t="s">
        <v>380</v>
      </c>
      <c r="BI51" t="s">
        <v>274</v>
      </c>
      <c r="BJ51" t="s">
        <v>381</v>
      </c>
      <c r="BK51" t="s">
        <v>382</v>
      </c>
      <c r="BL51" t="s">
        <v>383</v>
      </c>
      <c r="BM51" t="s">
        <v>384</v>
      </c>
      <c r="BN51" t="s">
        <v>396</v>
      </c>
      <c r="BO51" t="s">
        <v>397</v>
      </c>
      <c r="BP51" t="s">
        <v>387</v>
      </c>
      <c r="BR51" t="s">
        <v>513</v>
      </c>
      <c r="BS51" t="s">
        <v>399</v>
      </c>
      <c r="BT51" t="s">
        <v>389</v>
      </c>
      <c r="BU51" t="s">
        <v>390</v>
      </c>
      <c r="BV51" t="s">
        <v>391</v>
      </c>
      <c r="BW51" t="s">
        <v>392</v>
      </c>
      <c r="BX51" t="s">
        <v>393</v>
      </c>
      <c r="BY51" t="s">
        <v>273</v>
      </c>
      <c r="BZ51" t="s">
        <v>273</v>
      </c>
      <c r="CF51" t="s">
        <v>492</v>
      </c>
    </row>
    <row r="52" spans="46:84" x14ac:dyDescent="0.25">
      <c r="AT52" t="s">
        <v>369</v>
      </c>
      <c r="AU52" t="s">
        <v>370</v>
      </c>
      <c r="AV52" t="s">
        <v>371</v>
      </c>
      <c r="AW52" t="s">
        <v>372</v>
      </c>
      <c r="AX52" t="s">
        <v>373</v>
      </c>
      <c r="AY52" t="s">
        <v>374</v>
      </c>
      <c r="AZ52" t="s">
        <v>375</v>
      </c>
      <c r="BA52" t="s">
        <v>408</v>
      </c>
      <c r="BB52" t="s">
        <v>409</v>
      </c>
      <c r="BC52" t="s">
        <v>276</v>
      </c>
      <c r="BD52" t="s">
        <v>378</v>
      </c>
      <c r="BE52" t="s">
        <v>275</v>
      </c>
      <c r="BF52" t="s">
        <v>273</v>
      </c>
      <c r="BG52" t="s">
        <v>379</v>
      </c>
      <c r="BH52" t="s">
        <v>380</v>
      </c>
      <c r="BI52" t="s">
        <v>274</v>
      </c>
      <c r="BJ52" t="s">
        <v>381</v>
      </c>
      <c r="BK52" t="s">
        <v>382</v>
      </c>
      <c r="BL52" t="s">
        <v>383</v>
      </c>
      <c r="BM52" t="s">
        <v>384</v>
      </c>
      <c r="BN52" t="s">
        <v>410</v>
      </c>
      <c r="BO52" t="s">
        <v>411</v>
      </c>
      <c r="BP52" t="s">
        <v>387</v>
      </c>
      <c r="BQ52" t="s">
        <v>439</v>
      </c>
      <c r="BT52" t="s">
        <v>389</v>
      </c>
      <c r="BU52" t="s">
        <v>390</v>
      </c>
      <c r="BV52" t="s">
        <v>391</v>
      </c>
      <c r="BW52" t="s">
        <v>392</v>
      </c>
      <c r="BX52" t="s">
        <v>393</v>
      </c>
      <c r="BY52" t="s">
        <v>273</v>
      </c>
      <c r="BZ52" t="s">
        <v>273</v>
      </c>
      <c r="CF52" t="s">
        <v>492</v>
      </c>
    </row>
    <row r="53" spans="46:84" x14ac:dyDescent="0.25">
      <c r="AU53" t="s">
        <v>370</v>
      </c>
      <c r="AX53" t="s">
        <v>373</v>
      </c>
      <c r="AY53" t="s">
        <v>374</v>
      </c>
      <c r="AZ53" t="s">
        <v>375</v>
      </c>
      <c r="BA53" t="s">
        <v>408</v>
      </c>
      <c r="BB53" t="s">
        <v>409</v>
      </c>
      <c r="BC53" t="s">
        <v>276</v>
      </c>
      <c r="BD53" t="s">
        <v>378</v>
      </c>
      <c r="BE53" t="s">
        <v>275</v>
      </c>
      <c r="BF53" t="s">
        <v>273</v>
      </c>
      <c r="BG53" t="s">
        <v>379</v>
      </c>
      <c r="BH53" t="s">
        <v>380</v>
      </c>
      <c r="BI53" t="s">
        <v>274</v>
      </c>
      <c r="BJ53" t="s">
        <v>381</v>
      </c>
      <c r="BK53" t="s">
        <v>382</v>
      </c>
      <c r="BL53" t="s">
        <v>383</v>
      </c>
      <c r="BM53" t="s">
        <v>384</v>
      </c>
      <c r="BN53" t="s">
        <v>410</v>
      </c>
      <c r="BO53" t="s">
        <v>411</v>
      </c>
      <c r="BP53" t="s">
        <v>387</v>
      </c>
      <c r="BT53" t="s">
        <v>389</v>
      </c>
      <c r="BU53" t="s">
        <v>390</v>
      </c>
      <c r="BV53" t="s">
        <v>391</v>
      </c>
      <c r="BW53" t="s">
        <v>392</v>
      </c>
      <c r="BX53" t="s">
        <v>393</v>
      </c>
      <c r="BY53" t="s">
        <v>273</v>
      </c>
      <c r="BZ53" t="s">
        <v>273</v>
      </c>
      <c r="CF53" t="s">
        <v>492</v>
      </c>
    </row>
    <row r="54" spans="46:84" x14ac:dyDescent="0.25">
      <c r="AT54" t="s">
        <v>369</v>
      </c>
      <c r="AU54" t="s">
        <v>370</v>
      </c>
      <c r="AV54" t="s">
        <v>371</v>
      </c>
      <c r="AW54" t="s">
        <v>372</v>
      </c>
      <c r="AX54" t="s">
        <v>373</v>
      </c>
      <c r="AY54" t="s">
        <v>374</v>
      </c>
      <c r="AZ54" t="s">
        <v>375</v>
      </c>
      <c r="BA54" t="s">
        <v>376</v>
      </c>
      <c r="BB54" t="s">
        <v>377</v>
      </c>
      <c r="BC54" t="s">
        <v>276</v>
      </c>
      <c r="BD54" t="s">
        <v>378</v>
      </c>
      <c r="BE54" t="s">
        <v>275</v>
      </c>
      <c r="BF54" t="s">
        <v>273</v>
      </c>
      <c r="BG54" t="s">
        <v>379</v>
      </c>
      <c r="BH54" t="s">
        <v>380</v>
      </c>
      <c r="BI54" t="s">
        <v>274</v>
      </c>
      <c r="BJ54" t="s">
        <v>381</v>
      </c>
      <c r="BK54" t="s">
        <v>382</v>
      </c>
      <c r="BL54" t="s">
        <v>383</v>
      </c>
      <c r="BM54" t="s">
        <v>384</v>
      </c>
      <c r="BN54" t="s">
        <v>385</v>
      </c>
      <c r="BO54" t="s">
        <v>386</v>
      </c>
      <c r="BP54" t="s">
        <v>387</v>
      </c>
      <c r="BQ54" t="s">
        <v>440</v>
      </c>
      <c r="BT54" t="s">
        <v>389</v>
      </c>
      <c r="BU54" t="s">
        <v>390</v>
      </c>
      <c r="BV54" t="s">
        <v>391</v>
      </c>
      <c r="BW54" t="s">
        <v>392</v>
      </c>
      <c r="BX54" t="s">
        <v>393</v>
      </c>
      <c r="BY54" t="s">
        <v>273</v>
      </c>
      <c r="BZ54" t="s">
        <v>273</v>
      </c>
      <c r="CF54" t="s">
        <v>492</v>
      </c>
    </row>
    <row r="55" spans="46:84" x14ac:dyDescent="0.25">
      <c r="AT55" t="s">
        <v>369</v>
      </c>
      <c r="AU55" t="s">
        <v>370</v>
      </c>
      <c r="AV55" t="s">
        <v>371</v>
      </c>
      <c r="AW55" t="s">
        <v>372</v>
      </c>
      <c r="AX55" t="s">
        <v>373</v>
      </c>
      <c r="AY55" t="s">
        <v>374</v>
      </c>
      <c r="AZ55" t="s">
        <v>375</v>
      </c>
      <c r="BA55" t="s">
        <v>376</v>
      </c>
      <c r="BB55" t="s">
        <v>377</v>
      </c>
      <c r="BC55" t="s">
        <v>276</v>
      </c>
      <c r="BD55" t="s">
        <v>378</v>
      </c>
      <c r="BE55" t="s">
        <v>275</v>
      </c>
      <c r="BF55" t="s">
        <v>273</v>
      </c>
      <c r="BG55" t="s">
        <v>379</v>
      </c>
      <c r="BH55" t="s">
        <v>380</v>
      </c>
      <c r="BI55" t="s">
        <v>274</v>
      </c>
      <c r="BJ55" t="s">
        <v>381</v>
      </c>
      <c r="BK55" t="s">
        <v>382</v>
      </c>
      <c r="BL55" t="s">
        <v>383</v>
      </c>
      <c r="BM55" t="s">
        <v>384</v>
      </c>
      <c r="BN55" t="s">
        <v>385</v>
      </c>
      <c r="BO55" t="s">
        <v>386</v>
      </c>
      <c r="BP55" t="s">
        <v>387</v>
      </c>
      <c r="BQ55" t="s">
        <v>441</v>
      </c>
      <c r="BT55" t="s">
        <v>389</v>
      </c>
      <c r="BU55" t="s">
        <v>390</v>
      </c>
      <c r="BV55" t="s">
        <v>391</v>
      </c>
      <c r="BW55" t="s">
        <v>392</v>
      </c>
      <c r="BX55" t="s">
        <v>393</v>
      </c>
      <c r="BY55" t="s">
        <v>273</v>
      </c>
      <c r="BZ55" t="s">
        <v>273</v>
      </c>
      <c r="CF55" t="s">
        <v>492</v>
      </c>
    </row>
    <row r="56" spans="46:84" x14ac:dyDescent="0.25">
      <c r="AU56" t="s">
        <v>370</v>
      </c>
      <c r="AX56" t="s">
        <v>373</v>
      </c>
      <c r="AY56" t="s">
        <v>374</v>
      </c>
      <c r="AZ56" t="s">
        <v>375</v>
      </c>
      <c r="BA56" t="s">
        <v>376</v>
      </c>
      <c r="BB56" t="s">
        <v>377</v>
      </c>
      <c r="BC56" t="s">
        <v>276</v>
      </c>
      <c r="BD56" t="s">
        <v>378</v>
      </c>
      <c r="BE56" t="s">
        <v>275</v>
      </c>
      <c r="BF56" t="s">
        <v>273</v>
      </c>
      <c r="BG56" t="s">
        <v>379</v>
      </c>
      <c r="BH56" t="s">
        <v>380</v>
      </c>
      <c r="BI56" t="s">
        <v>274</v>
      </c>
      <c r="BJ56" t="s">
        <v>381</v>
      </c>
      <c r="BK56" t="s">
        <v>382</v>
      </c>
      <c r="BL56" t="s">
        <v>383</v>
      </c>
      <c r="BM56" t="s">
        <v>384</v>
      </c>
      <c r="BN56" t="s">
        <v>385</v>
      </c>
      <c r="BO56" t="s">
        <v>386</v>
      </c>
      <c r="BP56" t="s">
        <v>387</v>
      </c>
      <c r="BT56" t="s">
        <v>389</v>
      </c>
      <c r="BU56" t="s">
        <v>390</v>
      </c>
      <c r="BV56" t="s">
        <v>391</v>
      </c>
      <c r="BW56" t="s">
        <v>392</v>
      </c>
      <c r="BX56" t="s">
        <v>393</v>
      </c>
      <c r="BY56" t="s">
        <v>273</v>
      </c>
      <c r="BZ56" t="s">
        <v>273</v>
      </c>
      <c r="CF56" t="s">
        <v>492</v>
      </c>
    </row>
    <row r="57" spans="46:84" x14ac:dyDescent="0.25">
      <c r="AU57" t="s">
        <v>370</v>
      </c>
      <c r="AV57" t="s">
        <v>371</v>
      </c>
      <c r="AW57" t="s">
        <v>372</v>
      </c>
      <c r="AX57" t="s">
        <v>373</v>
      </c>
      <c r="AY57" t="s">
        <v>374</v>
      </c>
      <c r="AZ57" t="s">
        <v>375</v>
      </c>
      <c r="BA57" t="s">
        <v>394</v>
      </c>
      <c r="BB57" t="s">
        <v>395</v>
      </c>
      <c r="BC57" t="s">
        <v>276</v>
      </c>
      <c r="BD57" t="s">
        <v>378</v>
      </c>
      <c r="BE57" t="s">
        <v>275</v>
      </c>
      <c r="BF57" t="s">
        <v>273</v>
      </c>
      <c r="BG57" t="s">
        <v>379</v>
      </c>
      <c r="BH57" t="s">
        <v>380</v>
      </c>
      <c r="BI57" t="s">
        <v>274</v>
      </c>
      <c r="BJ57" t="s">
        <v>381</v>
      </c>
      <c r="BK57" t="s">
        <v>382</v>
      </c>
      <c r="BL57" t="s">
        <v>383</v>
      </c>
      <c r="BM57" t="s">
        <v>384</v>
      </c>
      <c r="BN57" t="s">
        <v>396</v>
      </c>
      <c r="BO57" t="s">
        <v>397</v>
      </c>
      <c r="BP57" t="s">
        <v>387</v>
      </c>
      <c r="BR57" t="s">
        <v>513</v>
      </c>
      <c r="BS57" t="s">
        <v>399</v>
      </c>
      <c r="BT57" t="s">
        <v>389</v>
      </c>
      <c r="BU57" t="s">
        <v>390</v>
      </c>
      <c r="BV57" t="s">
        <v>391</v>
      </c>
      <c r="BW57" t="s">
        <v>392</v>
      </c>
      <c r="BX57" t="s">
        <v>393</v>
      </c>
      <c r="BY57" t="s">
        <v>273</v>
      </c>
      <c r="BZ57" t="s">
        <v>273</v>
      </c>
      <c r="CF57" t="s">
        <v>492</v>
      </c>
    </row>
    <row r="58" spans="46:84" x14ac:dyDescent="0.25">
      <c r="AT58" t="s">
        <v>369</v>
      </c>
      <c r="AU58" t="s">
        <v>370</v>
      </c>
      <c r="AV58" t="s">
        <v>371</v>
      </c>
      <c r="AX58" t="s">
        <v>373</v>
      </c>
      <c r="AZ58" t="s">
        <v>375</v>
      </c>
      <c r="BA58" t="s">
        <v>394</v>
      </c>
      <c r="BB58" t="s">
        <v>395</v>
      </c>
      <c r="BC58" t="s">
        <v>276</v>
      </c>
      <c r="BD58" t="s">
        <v>378</v>
      </c>
      <c r="BE58" t="s">
        <v>275</v>
      </c>
      <c r="BF58" t="s">
        <v>273</v>
      </c>
      <c r="BG58" t="s">
        <v>379</v>
      </c>
      <c r="BH58" t="s">
        <v>380</v>
      </c>
      <c r="BI58" t="s">
        <v>274</v>
      </c>
      <c r="BJ58" t="s">
        <v>381</v>
      </c>
      <c r="BK58" t="s">
        <v>382</v>
      </c>
      <c r="BL58" t="s">
        <v>383</v>
      </c>
      <c r="BM58" t="s">
        <v>384</v>
      </c>
      <c r="BN58" t="s">
        <v>396</v>
      </c>
      <c r="BO58" t="s">
        <v>397</v>
      </c>
      <c r="BP58" t="s">
        <v>387</v>
      </c>
      <c r="BS58" t="s">
        <v>399</v>
      </c>
      <c r="BT58" t="s">
        <v>389</v>
      </c>
      <c r="BU58" t="s">
        <v>390</v>
      </c>
      <c r="BV58" t="s">
        <v>391</v>
      </c>
      <c r="BW58" t="s">
        <v>392</v>
      </c>
      <c r="BX58" t="s">
        <v>393</v>
      </c>
      <c r="BY58" t="s">
        <v>273</v>
      </c>
      <c r="BZ58" t="s">
        <v>273</v>
      </c>
      <c r="CF58" t="s">
        <v>492</v>
      </c>
    </row>
    <row r="59" spans="46:84" x14ac:dyDescent="0.25">
      <c r="AU59" t="s">
        <v>370</v>
      </c>
      <c r="AV59" t="s">
        <v>371</v>
      </c>
      <c r="AX59" t="s">
        <v>373</v>
      </c>
      <c r="AY59" t="s">
        <v>374</v>
      </c>
      <c r="AZ59" t="s">
        <v>375</v>
      </c>
      <c r="BA59" t="s">
        <v>442</v>
      </c>
      <c r="BB59" t="s">
        <v>443</v>
      </c>
      <c r="BC59" t="s">
        <v>276</v>
      </c>
      <c r="BD59" t="s">
        <v>378</v>
      </c>
      <c r="BE59" t="s">
        <v>275</v>
      </c>
      <c r="BF59" t="s">
        <v>273</v>
      </c>
      <c r="BG59" t="s">
        <v>379</v>
      </c>
      <c r="BH59" t="s">
        <v>380</v>
      </c>
      <c r="BI59" t="s">
        <v>274</v>
      </c>
      <c r="BJ59" t="s">
        <v>381</v>
      </c>
      <c r="BK59" t="s">
        <v>382</v>
      </c>
      <c r="BL59" t="s">
        <v>383</v>
      </c>
      <c r="BM59" t="s">
        <v>384</v>
      </c>
      <c r="BN59" t="s">
        <v>444</v>
      </c>
      <c r="BO59" t="s">
        <v>445</v>
      </c>
      <c r="BP59" t="s">
        <v>387</v>
      </c>
      <c r="BT59" t="s">
        <v>389</v>
      </c>
      <c r="BU59" t="s">
        <v>390</v>
      </c>
      <c r="BV59" t="s">
        <v>391</v>
      </c>
      <c r="BW59" t="s">
        <v>392</v>
      </c>
      <c r="BX59" t="s">
        <v>393</v>
      </c>
      <c r="BY59" t="s">
        <v>273</v>
      </c>
      <c r="BZ59" t="s">
        <v>273</v>
      </c>
      <c r="CF59" t="s">
        <v>492</v>
      </c>
    </row>
    <row r="60" spans="46:84" x14ac:dyDescent="0.25">
      <c r="AT60" t="s">
        <v>369</v>
      </c>
      <c r="AU60" t="s">
        <v>370</v>
      </c>
      <c r="AV60" t="s">
        <v>371</v>
      </c>
      <c r="AX60" t="s">
        <v>373</v>
      </c>
      <c r="AY60" t="s">
        <v>374</v>
      </c>
      <c r="AZ60" t="s">
        <v>375</v>
      </c>
      <c r="BA60" t="s">
        <v>376</v>
      </c>
      <c r="BB60" t="s">
        <v>377</v>
      </c>
      <c r="BC60" t="s">
        <v>276</v>
      </c>
      <c r="BD60" t="s">
        <v>378</v>
      </c>
      <c r="BE60" t="s">
        <v>275</v>
      </c>
      <c r="BF60" t="s">
        <v>273</v>
      </c>
      <c r="BG60" t="s">
        <v>379</v>
      </c>
      <c r="BH60" t="s">
        <v>380</v>
      </c>
      <c r="BI60" t="s">
        <v>274</v>
      </c>
      <c r="BJ60" t="s">
        <v>381</v>
      </c>
      <c r="BK60" t="s">
        <v>382</v>
      </c>
      <c r="BL60" t="s">
        <v>383</v>
      </c>
      <c r="BM60" t="s">
        <v>384</v>
      </c>
      <c r="BN60" t="s">
        <v>385</v>
      </c>
      <c r="BO60" t="s">
        <v>386</v>
      </c>
      <c r="BP60" t="s">
        <v>387</v>
      </c>
      <c r="BT60" t="s">
        <v>389</v>
      </c>
      <c r="BU60" t="s">
        <v>390</v>
      </c>
      <c r="BV60" t="s">
        <v>391</v>
      </c>
      <c r="BW60" t="s">
        <v>392</v>
      </c>
      <c r="BX60" t="s">
        <v>393</v>
      </c>
      <c r="BY60" t="s">
        <v>273</v>
      </c>
      <c r="BZ60" t="s">
        <v>273</v>
      </c>
      <c r="CF60" t="s">
        <v>492</v>
      </c>
    </row>
    <row r="61" spans="46:84" x14ac:dyDescent="0.25">
      <c r="AT61" t="s">
        <v>369</v>
      </c>
      <c r="AU61" t="s">
        <v>370</v>
      </c>
      <c r="AV61" t="s">
        <v>371</v>
      </c>
      <c r="AW61" t="s">
        <v>372</v>
      </c>
      <c r="AX61" t="s">
        <v>373</v>
      </c>
      <c r="AY61" t="s">
        <v>374</v>
      </c>
      <c r="AZ61" t="s">
        <v>375</v>
      </c>
      <c r="BA61" t="s">
        <v>376</v>
      </c>
      <c r="BB61" t="s">
        <v>377</v>
      </c>
      <c r="BC61" t="s">
        <v>276</v>
      </c>
      <c r="BD61" t="s">
        <v>378</v>
      </c>
      <c r="BE61" t="s">
        <v>275</v>
      </c>
      <c r="BF61" t="s">
        <v>273</v>
      </c>
      <c r="BG61" t="s">
        <v>379</v>
      </c>
      <c r="BH61" t="s">
        <v>380</v>
      </c>
      <c r="BI61" t="s">
        <v>274</v>
      </c>
      <c r="BJ61" t="s">
        <v>381</v>
      </c>
      <c r="BK61" t="s">
        <v>382</v>
      </c>
      <c r="BL61" t="s">
        <v>383</v>
      </c>
      <c r="BM61" t="s">
        <v>384</v>
      </c>
      <c r="BN61" t="s">
        <v>385</v>
      </c>
      <c r="BO61" t="s">
        <v>386</v>
      </c>
      <c r="BP61" t="s">
        <v>387</v>
      </c>
      <c r="BQ61" t="s">
        <v>446</v>
      </c>
      <c r="BT61" t="s">
        <v>389</v>
      </c>
      <c r="BU61" t="s">
        <v>390</v>
      </c>
      <c r="BV61" t="s">
        <v>391</v>
      </c>
      <c r="BW61" t="s">
        <v>392</v>
      </c>
      <c r="BX61" t="s">
        <v>393</v>
      </c>
      <c r="BY61" t="s">
        <v>273</v>
      </c>
      <c r="BZ61" t="s">
        <v>273</v>
      </c>
      <c r="CF61" t="s">
        <v>492</v>
      </c>
    </row>
    <row r="62" spans="46:84" x14ac:dyDescent="0.25">
      <c r="AT62" t="s">
        <v>369</v>
      </c>
      <c r="AU62" t="s">
        <v>370</v>
      </c>
      <c r="AV62" t="s">
        <v>371</v>
      </c>
      <c r="AX62" t="s">
        <v>373</v>
      </c>
      <c r="AY62" t="s">
        <v>374</v>
      </c>
      <c r="AZ62" t="s">
        <v>375</v>
      </c>
      <c r="BA62" t="s">
        <v>408</v>
      </c>
      <c r="BB62" t="s">
        <v>409</v>
      </c>
      <c r="BC62" t="s">
        <v>276</v>
      </c>
      <c r="BD62" t="s">
        <v>378</v>
      </c>
      <c r="BE62" t="s">
        <v>275</v>
      </c>
      <c r="BF62" t="s">
        <v>273</v>
      </c>
      <c r="BG62" t="s">
        <v>379</v>
      </c>
      <c r="BH62" t="s">
        <v>380</v>
      </c>
      <c r="BI62" t="s">
        <v>274</v>
      </c>
      <c r="BJ62" t="s">
        <v>381</v>
      </c>
      <c r="BK62" t="s">
        <v>382</v>
      </c>
      <c r="BL62" t="s">
        <v>383</v>
      </c>
      <c r="BM62" t="s">
        <v>384</v>
      </c>
      <c r="BN62" t="s">
        <v>410</v>
      </c>
      <c r="BO62" t="s">
        <v>411</v>
      </c>
      <c r="BP62" t="s">
        <v>387</v>
      </c>
      <c r="BQ62" t="s">
        <v>447</v>
      </c>
      <c r="BT62" t="s">
        <v>389</v>
      </c>
      <c r="BU62" t="s">
        <v>390</v>
      </c>
      <c r="BV62" t="s">
        <v>391</v>
      </c>
      <c r="BW62" t="s">
        <v>392</v>
      </c>
      <c r="BX62" t="s">
        <v>393</v>
      </c>
      <c r="BY62" t="s">
        <v>273</v>
      </c>
      <c r="BZ62" t="s">
        <v>273</v>
      </c>
      <c r="CF62" t="s">
        <v>492</v>
      </c>
    </row>
    <row r="63" spans="46:84" x14ac:dyDescent="0.25">
      <c r="AU63" t="s">
        <v>370</v>
      </c>
      <c r="AX63" t="s">
        <v>373</v>
      </c>
      <c r="AY63" t="s">
        <v>374</v>
      </c>
      <c r="AZ63" t="s">
        <v>375</v>
      </c>
      <c r="BA63" t="s">
        <v>408</v>
      </c>
      <c r="BB63" t="s">
        <v>409</v>
      </c>
      <c r="BC63" t="s">
        <v>276</v>
      </c>
      <c r="BD63" t="s">
        <v>378</v>
      </c>
      <c r="BE63" t="s">
        <v>275</v>
      </c>
      <c r="BF63" t="s">
        <v>273</v>
      </c>
      <c r="BG63" t="s">
        <v>379</v>
      </c>
      <c r="BH63" t="s">
        <v>380</v>
      </c>
      <c r="BI63" t="s">
        <v>274</v>
      </c>
      <c r="BJ63" t="s">
        <v>381</v>
      </c>
      <c r="BK63" t="s">
        <v>382</v>
      </c>
      <c r="BL63" t="s">
        <v>383</v>
      </c>
      <c r="BM63" t="s">
        <v>384</v>
      </c>
      <c r="BN63" t="s">
        <v>410</v>
      </c>
      <c r="BO63" t="s">
        <v>411</v>
      </c>
      <c r="BP63" t="s">
        <v>387</v>
      </c>
      <c r="BT63" t="s">
        <v>389</v>
      </c>
      <c r="BU63" t="s">
        <v>390</v>
      </c>
      <c r="BV63" t="s">
        <v>391</v>
      </c>
      <c r="BW63" t="s">
        <v>392</v>
      </c>
      <c r="BX63" t="s">
        <v>393</v>
      </c>
      <c r="BY63" t="s">
        <v>273</v>
      </c>
      <c r="BZ63" t="s">
        <v>273</v>
      </c>
      <c r="CF63" t="s">
        <v>492</v>
      </c>
    </row>
    <row r="64" spans="46:84" x14ac:dyDescent="0.25">
      <c r="AT64" t="s">
        <v>369</v>
      </c>
      <c r="AU64" t="s">
        <v>370</v>
      </c>
      <c r="AV64" t="s">
        <v>371</v>
      </c>
      <c r="AX64" t="s">
        <v>373</v>
      </c>
      <c r="AY64" t="s">
        <v>374</v>
      </c>
      <c r="AZ64" t="s">
        <v>375</v>
      </c>
      <c r="BA64" t="s">
        <v>376</v>
      </c>
      <c r="BB64" t="s">
        <v>377</v>
      </c>
      <c r="BC64" t="s">
        <v>276</v>
      </c>
      <c r="BD64" t="s">
        <v>378</v>
      </c>
      <c r="BE64" t="s">
        <v>275</v>
      </c>
      <c r="BF64" t="s">
        <v>273</v>
      </c>
      <c r="BG64" t="s">
        <v>379</v>
      </c>
      <c r="BH64" t="s">
        <v>380</v>
      </c>
      <c r="BI64" t="s">
        <v>274</v>
      </c>
      <c r="BJ64" t="s">
        <v>381</v>
      </c>
      <c r="BK64" t="s">
        <v>382</v>
      </c>
      <c r="BL64" t="s">
        <v>383</v>
      </c>
      <c r="BM64" t="s">
        <v>384</v>
      </c>
      <c r="BN64" t="s">
        <v>385</v>
      </c>
      <c r="BO64" t="s">
        <v>386</v>
      </c>
      <c r="BP64" t="s">
        <v>387</v>
      </c>
      <c r="BQ64" t="s">
        <v>448</v>
      </c>
      <c r="BT64" t="s">
        <v>389</v>
      </c>
      <c r="BU64" t="s">
        <v>390</v>
      </c>
      <c r="BV64" t="s">
        <v>391</v>
      </c>
      <c r="BW64" t="s">
        <v>392</v>
      </c>
      <c r="BX64" t="s">
        <v>393</v>
      </c>
      <c r="BY64" t="s">
        <v>273</v>
      </c>
      <c r="BZ64" t="s">
        <v>273</v>
      </c>
      <c r="CF64" t="s">
        <v>492</v>
      </c>
    </row>
    <row r="68" spans="46:84" x14ac:dyDescent="0.25">
      <c r="AT68" t="s">
        <v>369</v>
      </c>
      <c r="AU68" t="s">
        <v>370</v>
      </c>
      <c r="AV68" t="s">
        <v>371</v>
      </c>
      <c r="AW68" t="s">
        <v>372</v>
      </c>
      <c r="AX68" t="s">
        <v>373</v>
      </c>
      <c r="AY68" t="s">
        <v>374</v>
      </c>
      <c r="AZ68" t="s">
        <v>375</v>
      </c>
      <c r="BA68" t="s">
        <v>394</v>
      </c>
      <c r="BB68" t="s">
        <v>395</v>
      </c>
      <c r="BC68" t="s">
        <v>276</v>
      </c>
      <c r="BD68" t="s">
        <v>378</v>
      </c>
      <c r="BE68" t="s">
        <v>275</v>
      </c>
      <c r="BF68" t="s">
        <v>273</v>
      </c>
      <c r="BG68" t="s">
        <v>379</v>
      </c>
      <c r="BH68" t="s">
        <v>380</v>
      </c>
      <c r="BI68" t="s">
        <v>274</v>
      </c>
      <c r="BJ68" t="s">
        <v>381</v>
      </c>
      <c r="BK68" t="s">
        <v>382</v>
      </c>
      <c r="BL68" t="s">
        <v>383</v>
      </c>
      <c r="BM68" t="s">
        <v>384</v>
      </c>
      <c r="BN68" t="s">
        <v>396</v>
      </c>
      <c r="BO68" t="s">
        <v>397</v>
      </c>
      <c r="BP68" t="s">
        <v>387</v>
      </c>
      <c r="BQ68" t="s">
        <v>449</v>
      </c>
      <c r="BS68" t="s">
        <v>399</v>
      </c>
      <c r="BT68" t="s">
        <v>389</v>
      </c>
      <c r="BU68" t="s">
        <v>390</v>
      </c>
      <c r="BV68" t="s">
        <v>391</v>
      </c>
      <c r="BW68" t="s">
        <v>392</v>
      </c>
      <c r="BX68" t="s">
        <v>393</v>
      </c>
      <c r="BY68" t="s">
        <v>273</v>
      </c>
      <c r="BZ68" t="s">
        <v>273</v>
      </c>
      <c r="CF68" t="s">
        <v>492</v>
      </c>
    </row>
    <row r="69" spans="46:84" x14ac:dyDescent="0.25">
      <c r="AT69" t="s">
        <v>369</v>
      </c>
      <c r="AU69" t="s">
        <v>370</v>
      </c>
      <c r="AV69" t="s">
        <v>371</v>
      </c>
      <c r="AX69" t="s">
        <v>373</v>
      </c>
      <c r="AY69" t="s">
        <v>374</v>
      </c>
      <c r="AZ69" t="s">
        <v>375</v>
      </c>
      <c r="BA69" t="s">
        <v>394</v>
      </c>
      <c r="BB69" t="s">
        <v>395</v>
      </c>
      <c r="BC69" t="s">
        <v>276</v>
      </c>
      <c r="BD69" t="s">
        <v>378</v>
      </c>
      <c r="BE69" t="s">
        <v>275</v>
      </c>
      <c r="BF69" t="s">
        <v>273</v>
      </c>
      <c r="BG69" t="s">
        <v>379</v>
      </c>
      <c r="BH69" t="s">
        <v>380</v>
      </c>
      <c r="BI69" t="s">
        <v>274</v>
      </c>
      <c r="BJ69" t="s">
        <v>381</v>
      </c>
      <c r="BK69" t="s">
        <v>382</v>
      </c>
      <c r="BL69" t="s">
        <v>383</v>
      </c>
      <c r="BM69" t="s">
        <v>384</v>
      </c>
      <c r="BN69" t="s">
        <v>396</v>
      </c>
      <c r="BO69" t="s">
        <v>397</v>
      </c>
      <c r="BP69" t="s">
        <v>387</v>
      </c>
      <c r="BQ69" t="s">
        <v>450</v>
      </c>
      <c r="BR69" t="s">
        <v>513</v>
      </c>
      <c r="BS69" t="s">
        <v>399</v>
      </c>
      <c r="BT69" t="s">
        <v>389</v>
      </c>
      <c r="BU69" t="s">
        <v>390</v>
      </c>
      <c r="BV69" t="s">
        <v>391</v>
      </c>
      <c r="BW69" t="s">
        <v>392</v>
      </c>
      <c r="BX69" t="s">
        <v>393</v>
      </c>
      <c r="BY69" t="s">
        <v>273</v>
      </c>
      <c r="BZ69" t="s">
        <v>273</v>
      </c>
      <c r="CF69" t="s">
        <v>492</v>
      </c>
    </row>
    <row r="70" spans="46:84" x14ac:dyDescent="0.25">
      <c r="AT70" t="s">
        <v>369</v>
      </c>
      <c r="AU70" t="s">
        <v>370</v>
      </c>
      <c r="AV70" t="s">
        <v>371</v>
      </c>
      <c r="AX70" t="s">
        <v>373</v>
      </c>
      <c r="AY70" t="s">
        <v>374</v>
      </c>
      <c r="AZ70" t="s">
        <v>375</v>
      </c>
      <c r="BA70" t="s">
        <v>376</v>
      </c>
      <c r="BB70" t="s">
        <v>377</v>
      </c>
      <c r="BC70" t="s">
        <v>276</v>
      </c>
      <c r="BD70" t="s">
        <v>378</v>
      </c>
      <c r="BE70" t="s">
        <v>275</v>
      </c>
      <c r="BF70" t="s">
        <v>273</v>
      </c>
      <c r="BG70" t="s">
        <v>379</v>
      </c>
      <c r="BH70" t="s">
        <v>380</v>
      </c>
      <c r="BI70" t="s">
        <v>274</v>
      </c>
      <c r="BJ70" t="s">
        <v>381</v>
      </c>
      <c r="BK70" t="s">
        <v>382</v>
      </c>
      <c r="BL70" t="s">
        <v>383</v>
      </c>
      <c r="BM70" t="s">
        <v>384</v>
      </c>
      <c r="BN70" t="s">
        <v>385</v>
      </c>
      <c r="BO70" t="s">
        <v>386</v>
      </c>
      <c r="BP70" t="s">
        <v>387</v>
      </c>
      <c r="BQ70" t="s">
        <v>451</v>
      </c>
      <c r="BT70" t="s">
        <v>389</v>
      </c>
      <c r="BU70" t="s">
        <v>390</v>
      </c>
      <c r="BV70" t="s">
        <v>391</v>
      </c>
      <c r="BW70" t="s">
        <v>392</v>
      </c>
      <c r="BX70" t="s">
        <v>393</v>
      </c>
      <c r="BY70" t="s">
        <v>273</v>
      </c>
      <c r="BZ70" t="s">
        <v>273</v>
      </c>
      <c r="CF70" t="s">
        <v>492</v>
      </c>
    </row>
    <row r="71" spans="46:84" x14ac:dyDescent="0.25">
      <c r="AT71" t="s">
        <v>369</v>
      </c>
      <c r="AU71" t="s">
        <v>370</v>
      </c>
      <c r="AV71" t="s">
        <v>371</v>
      </c>
      <c r="AW71" t="s">
        <v>372</v>
      </c>
      <c r="AX71" t="s">
        <v>373</v>
      </c>
      <c r="AY71" t="s">
        <v>374</v>
      </c>
      <c r="AZ71" t="s">
        <v>375</v>
      </c>
      <c r="BA71" t="s">
        <v>376</v>
      </c>
      <c r="BB71" t="s">
        <v>377</v>
      </c>
      <c r="BC71" t="s">
        <v>276</v>
      </c>
      <c r="BD71" t="s">
        <v>378</v>
      </c>
      <c r="BE71" t="s">
        <v>275</v>
      </c>
      <c r="BF71" t="s">
        <v>273</v>
      </c>
      <c r="BG71" t="s">
        <v>379</v>
      </c>
      <c r="BH71" t="s">
        <v>380</v>
      </c>
      <c r="BI71" t="s">
        <v>274</v>
      </c>
      <c r="BJ71" t="s">
        <v>381</v>
      </c>
      <c r="BK71" t="s">
        <v>382</v>
      </c>
      <c r="BL71" t="s">
        <v>383</v>
      </c>
      <c r="BM71" t="s">
        <v>384</v>
      </c>
      <c r="BN71" t="s">
        <v>385</v>
      </c>
      <c r="BO71" t="s">
        <v>386</v>
      </c>
      <c r="BP71" t="s">
        <v>387</v>
      </c>
      <c r="BQ71" t="s">
        <v>452</v>
      </c>
      <c r="BT71" t="s">
        <v>389</v>
      </c>
      <c r="BU71" t="s">
        <v>390</v>
      </c>
      <c r="BV71" t="s">
        <v>391</v>
      </c>
      <c r="BW71" t="s">
        <v>392</v>
      </c>
      <c r="BX71" t="s">
        <v>393</v>
      </c>
      <c r="BY71" t="s">
        <v>273</v>
      </c>
      <c r="BZ71" t="s">
        <v>273</v>
      </c>
      <c r="CF71" t="s">
        <v>492</v>
      </c>
    </row>
    <row r="72" spans="46:84" x14ac:dyDescent="0.25">
      <c r="AT72" t="s">
        <v>369</v>
      </c>
      <c r="AU72" t="s">
        <v>370</v>
      </c>
      <c r="AV72" t="s">
        <v>371</v>
      </c>
      <c r="AW72" t="s">
        <v>372</v>
      </c>
      <c r="AX72" t="s">
        <v>373</v>
      </c>
      <c r="AY72" t="s">
        <v>374</v>
      </c>
      <c r="AZ72" t="s">
        <v>375</v>
      </c>
      <c r="BA72" t="s">
        <v>394</v>
      </c>
      <c r="BB72" t="s">
        <v>395</v>
      </c>
      <c r="BC72" t="s">
        <v>276</v>
      </c>
      <c r="BD72" t="s">
        <v>378</v>
      </c>
      <c r="BE72" t="s">
        <v>275</v>
      </c>
      <c r="BF72" t="s">
        <v>273</v>
      </c>
      <c r="BG72" t="s">
        <v>379</v>
      </c>
      <c r="BH72" t="s">
        <v>380</v>
      </c>
      <c r="BI72" t="s">
        <v>274</v>
      </c>
      <c r="BJ72" t="s">
        <v>381</v>
      </c>
      <c r="BK72" t="s">
        <v>382</v>
      </c>
      <c r="BL72" t="s">
        <v>383</v>
      </c>
      <c r="BM72" t="s">
        <v>384</v>
      </c>
      <c r="BN72" t="s">
        <v>396</v>
      </c>
      <c r="BO72" t="s">
        <v>397</v>
      </c>
      <c r="BP72" t="s">
        <v>387</v>
      </c>
      <c r="BQ72" t="s">
        <v>453</v>
      </c>
      <c r="BR72" t="s">
        <v>513</v>
      </c>
      <c r="BS72" t="s">
        <v>399</v>
      </c>
      <c r="BT72" t="s">
        <v>389</v>
      </c>
      <c r="BU72" t="s">
        <v>390</v>
      </c>
      <c r="BV72" t="s">
        <v>391</v>
      </c>
      <c r="BW72" t="s">
        <v>392</v>
      </c>
      <c r="BX72" t="s">
        <v>393</v>
      </c>
      <c r="BY72" t="s">
        <v>273</v>
      </c>
      <c r="BZ72" t="s">
        <v>273</v>
      </c>
      <c r="CF72" t="s">
        <v>492</v>
      </c>
    </row>
    <row r="73" spans="46:84" x14ac:dyDescent="0.25">
      <c r="AT73" t="s">
        <v>369</v>
      </c>
      <c r="AU73" t="s">
        <v>370</v>
      </c>
      <c r="AV73" t="s">
        <v>371</v>
      </c>
      <c r="AW73" t="s">
        <v>372</v>
      </c>
      <c r="AX73" t="s">
        <v>373</v>
      </c>
      <c r="AY73" t="s">
        <v>374</v>
      </c>
      <c r="AZ73" t="s">
        <v>375</v>
      </c>
      <c r="BA73" t="s">
        <v>376</v>
      </c>
      <c r="BB73" t="s">
        <v>377</v>
      </c>
      <c r="BC73" t="s">
        <v>276</v>
      </c>
      <c r="BD73" t="s">
        <v>378</v>
      </c>
      <c r="BE73" t="s">
        <v>275</v>
      </c>
      <c r="BF73" t="s">
        <v>273</v>
      </c>
      <c r="BG73" t="s">
        <v>379</v>
      </c>
      <c r="BH73" t="s">
        <v>380</v>
      </c>
      <c r="BI73" t="s">
        <v>274</v>
      </c>
      <c r="BJ73" t="s">
        <v>381</v>
      </c>
      <c r="BK73" t="s">
        <v>382</v>
      </c>
      <c r="BL73" t="s">
        <v>383</v>
      </c>
      <c r="BM73" t="s">
        <v>384</v>
      </c>
      <c r="BN73" t="s">
        <v>385</v>
      </c>
      <c r="BO73" t="s">
        <v>386</v>
      </c>
      <c r="BP73" t="s">
        <v>387</v>
      </c>
      <c r="BQ73" t="s">
        <v>454</v>
      </c>
      <c r="BT73" t="s">
        <v>389</v>
      </c>
      <c r="BU73" t="s">
        <v>390</v>
      </c>
      <c r="BV73" t="s">
        <v>391</v>
      </c>
      <c r="BW73" t="s">
        <v>392</v>
      </c>
      <c r="BX73" t="s">
        <v>393</v>
      </c>
      <c r="BY73" t="s">
        <v>273</v>
      </c>
      <c r="BZ73" t="s">
        <v>273</v>
      </c>
      <c r="CF73" t="s">
        <v>492</v>
      </c>
    </row>
    <row r="74" spans="46:84" x14ac:dyDescent="0.25">
      <c r="AT74" t="s">
        <v>369</v>
      </c>
      <c r="AU74" t="s">
        <v>370</v>
      </c>
      <c r="AV74" t="s">
        <v>371</v>
      </c>
      <c r="AX74" t="s">
        <v>373</v>
      </c>
      <c r="AY74" t="s">
        <v>374</v>
      </c>
      <c r="AZ74" t="s">
        <v>375</v>
      </c>
      <c r="BA74" t="s">
        <v>408</v>
      </c>
      <c r="BB74" t="s">
        <v>409</v>
      </c>
      <c r="BC74" t="s">
        <v>276</v>
      </c>
      <c r="BD74" t="s">
        <v>378</v>
      </c>
      <c r="BE74" t="s">
        <v>275</v>
      </c>
      <c r="BF74" t="s">
        <v>273</v>
      </c>
      <c r="BG74" t="s">
        <v>379</v>
      </c>
      <c r="BH74" t="s">
        <v>380</v>
      </c>
      <c r="BI74" t="s">
        <v>274</v>
      </c>
      <c r="BJ74" t="s">
        <v>381</v>
      </c>
      <c r="BK74" t="s">
        <v>382</v>
      </c>
      <c r="BL74" t="s">
        <v>383</v>
      </c>
      <c r="BM74" t="s">
        <v>384</v>
      </c>
      <c r="BN74" t="s">
        <v>410</v>
      </c>
      <c r="BO74" t="s">
        <v>411</v>
      </c>
      <c r="BP74" t="s">
        <v>387</v>
      </c>
      <c r="BQ74" t="s">
        <v>455</v>
      </c>
      <c r="BT74" t="s">
        <v>389</v>
      </c>
      <c r="BU74" t="s">
        <v>390</v>
      </c>
      <c r="BV74" t="s">
        <v>391</v>
      </c>
      <c r="BW74" t="s">
        <v>392</v>
      </c>
      <c r="BX74" t="s">
        <v>393</v>
      </c>
      <c r="BY74" t="s">
        <v>273</v>
      </c>
      <c r="BZ74" t="s">
        <v>273</v>
      </c>
      <c r="CF74" t="s">
        <v>492</v>
      </c>
    </row>
    <row r="75" spans="46:84" x14ac:dyDescent="0.25">
      <c r="AT75" t="s">
        <v>369</v>
      </c>
      <c r="AU75" t="s">
        <v>370</v>
      </c>
      <c r="AV75" t="s">
        <v>371</v>
      </c>
      <c r="AX75" t="s">
        <v>373</v>
      </c>
      <c r="AY75" t="s">
        <v>374</v>
      </c>
      <c r="AZ75" t="s">
        <v>375</v>
      </c>
      <c r="BA75" t="s">
        <v>394</v>
      </c>
      <c r="BB75" t="s">
        <v>395</v>
      </c>
      <c r="BC75" t="s">
        <v>276</v>
      </c>
      <c r="BD75" t="s">
        <v>378</v>
      </c>
      <c r="BE75" t="s">
        <v>275</v>
      </c>
      <c r="BF75" t="s">
        <v>273</v>
      </c>
      <c r="BG75" t="s">
        <v>379</v>
      </c>
      <c r="BH75" t="s">
        <v>380</v>
      </c>
      <c r="BI75" t="s">
        <v>274</v>
      </c>
      <c r="BJ75" t="s">
        <v>381</v>
      </c>
      <c r="BK75" t="s">
        <v>382</v>
      </c>
      <c r="BL75" t="s">
        <v>383</v>
      </c>
      <c r="BM75" t="s">
        <v>384</v>
      </c>
      <c r="BN75" t="s">
        <v>396</v>
      </c>
      <c r="BO75" t="s">
        <v>397</v>
      </c>
      <c r="BP75" t="s">
        <v>387</v>
      </c>
      <c r="BQ75" t="s">
        <v>515</v>
      </c>
      <c r="BR75" t="s">
        <v>513</v>
      </c>
      <c r="BS75" t="s">
        <v>399</v>
      </c>
      <c r="BT75" t="s">
        <v>389</v>
      </c>
      <c r="BU75" t="s">
        <v>390</v>
      </c>
      <c r="BV75" t="s">
        <v>391</v>
      </c>
      <c r="BW75" t="s">
        <v>392</v>
      </c>
      <c r="BX75" t="s">
        <v>393</v>
      </c>
      <c r="BY75" t="s">
        <v>273</v>
      </c>
      <c r="BZ75" t="s">
        <v>273</v>
      </c>
      <c r="CF75" t="s">
        <v>492</v>
      </c>
    </row>
    <row r="76" spans="46:84" x14ac:dyDescent="0.25">
      <c r="AT76" t="s">
        <v>369</v>
      </c>
      <c r="AU76" t="s">
        <v>370</v>
      </c>
      <c r="AV76" t="s">
        <v>371</v>
      </c>
      <c r="AW76" t="s">
        <v>372</v>
      </c>
      <c r="AX76" t="s">
        <v>373</v>
      </c>
      <c r="AY76" t="s">
        <v>374</v>
      </c>
      <c r="AZ76" t="s">
        <v>375</v>
      </c>
      <c r="BA76" t="s">
        <v>456</v>
      </c>
      <c r="BB76" t="s">
        <v>457</v>
      </c>
      <c r="BC76" t="s">
        <v>276</v>
      </c>
      <c r="BD76" t="s">
        <v>378</v>
      </c>
      <c r="BE76" t="s">
        <v>275</v>
      </c>
      <c r="BF76" t="s">
        <v>273</v>
      </c>
      <c r="BG76" t="s">
        <v>379</v>
      </c>
      <c r="BH76" t="s">
        <v>380</v>
      </c>
      <c r="BI76" t="s">
        <v>274</v>
      </c>
      <c r="BJ76" t="s">
        <v>381</v>
      </c>
      <c r="BK76" t="s">
        <v>382</v>
      </c>
      <c r="BL76" t="s">
        <v>383</v>
      </c>
      <c r="BM76" t="s">
        <v>384</v>
      </c>
      <c r="BN76" t="s">
        <v>458</v>
      </c>
      <c r="BO76" t="s">
        <v>459</v>
      </c>
      <c r="BP76" t="s">
        <v>387</v>
      </c>
      <c r="BQ76" t="s">
        <v>460</v>
      </c>
      <c r="BR76" t="s">
        <v>513</v>
      </c>
      <c r="BS76" t="s">
        <v>399</v>
      </c>
      <c r="BT76" t="s">
        <v>389</v>
      </c>
      <c r="BU76" t="s">
        <v>390</v>
      </c>
      <c r="BV76" t="s">
        <v>391</v>
      </c>
      <c r="BW76" t="s">
        <v>392</v>
      </c>
      <c r="BX76" t="s">
        <v>393</v>
      </c>
      <c r="BY76" t="s">
        <v>273</v>
      </c>
      <c r="BZ76" t="s">
        <v>273</v>
      </c>
      <c r="CF76" t="s">
        <v>492</v>
      </c>
    </row>
    <row r="77" spans="46:84" x14ac:dyDescent="0.25">
      <c r="AT77" t="s">
        <v>369</v>
      </c>
      <c r="AU77" t="s">
        <v>370</v>
      </c>
      <c r="AV77" t="s">
        <v>371</v>
      </c>
      <c r="AX77" t="s">
        <v>373</v>
      </c>
      <c r="AY77" t="s">
        <v>374</v>
      </c>
      <c r="AZ77" t="s">
        <v>375</v>
      </c>
      <c r="BA77" t="s">
        <v>376</v>
      </c>
      <c r="BB77" t="s">
        <v>377</v>
      </c>
      <c r="BC77" t="s">
        <v>276</v>
      </c>
      <c r="BD77" t="s">
        <v>378</v>
      </c>
      <c r="BE77" t="s">
        <v>275</v>
      </c>
      <c r="BF77" t="s">
        <v>273</v>
      </c>
      <c r="BG77" t="s">
        <v>379</v>
      </c>
      <c r="BH77" t="s">
        <v>380</v>
      </c>
      <c r="BI77" t="s">
        <v>274</v>
      </c>
      <c r="BJ77" t="s">
        <v>381</v>
      </c>
      <c r="BK77" t="s">
        <v>382</v>
      </c>
      <c r="BL77" t="s">
        <v>383</v>
      </c>
      <c r="BM77" t="s">
        <v>384</v>
      </c>
      <c r="BN77" t="s">
        <v>385</v>
      </c>
      <c r="BO77" t="s">
        <v>386</v>
      </c>
      <c r="BP77" t="s">
        <v>387</v>
      </c>
      <c r="BQ77" t="s">
        <v>461</v>
      </c>
      <c r="BT77" t="s">
        <v>389</v>
      </c>
      <c r="BU77" t="s">
        <v>390</v>
      </c>
      <c r="BV77" t="s">
        <v>391</v>
      </c>
      <c r="BW77" t="s">
        <v>392</v>
      </c>
      <c r="BX77" t="s">
        <v>393</v>
      </c>
      <c r="BY77" t="s">
        <v>273</v>
      </c>
      <c r="BZ77" t="s">
        <v>273</v>
      </c>
      <c r="CF77" t="s">
        <v>492</v>
      </c>
    </row>
    <row r="81" spans="46:84" x14ac:dyDescent="0.25">
      <c r="AT81" t="s">
        <v>369</v>
      </c>
      <c r="AU81" t="s">
        <v>370</v>
      </c>
      <c r="AV81" t="s">
        <v>371</v>
      </c>
      <c r="AW81" t="s">
        <v>372</v>
      </c>
      <c r="AX81" t="s">
        <v>373</v>
      </c>
      <c r="AY81" t="s">
        <v>374</v>
      </c>
      <c r="AZ81" t="s">
        <v>375</v>
      </c>
      <c r="BA81" t="s">
        <v>394</v>
      </c>
      <c r="BB81" t="s">
        <v>395</v>
      </c>
      <c r="BC81" t="s">
        <v>276</v>
      </c>
      <c r="BD81" t="s">
        <v>378</v>
      </c>
      <c r="BE81" t="s">
        <v>275</v>
      </c>
      <c r="BF81" t="s">
        <v>273</v>
      </c>
      <c r="BG81" t="s">
        <v>379</v>
      </c>
      <c r="BH81" t="s">
        <v>380</v>
      </c>
      <c r="BI81" t="s">
        <v>274</v>
      </c>
      <c r="BJ81" t="s">
        <v>381</v>
      </c>
      <c r="BK81" t="s">
        <v>382</v>
      </c>
      <c r="BL81" t="s">
        <v>383</v>
      </c>
      <c r="BM81" t="s">
        <v>384</v>
      </c>
      <c r="BN81" t="s">
        <v>396</v>
      </c>
      <c r="BO81" t="s">
        <v>397</v>
      </c>
      <c r="BP81" t="s">
        <v>387</v>
      </c>
      <c r="BQ81" t="s">
        <v>462</v>
      </c>
      <c r="BR81" t="s">
        <v>513</v>
      </c>
      <c r="BS81" t="s">
        <v>399</v>
      </c>
      <c r="BT81" t="s">
        <v>389</v>
      </c>
      <c r="BU81" t="s">
        <v>390</v>
      </c>
      <c r="BV81" t="s">
        <v>391</v>
      </c>
      <c r="BW81" t="s">
        <v>392</v>
      </c>
      <c r="BX81" t="s">
        <v>393</v>
      </c>
      <c r="BY81" t="s">
        <v>273</v>
      </c>
      <c r="BZ81" t="s">
        <v>273</v>
      </c>
      <c r="CF81" t="s">
        <v>492</v>
      </c>
    </row>
    <row r="82" spans="46:84" x14ac:dyDescent="0.25">
      <c r="AU82" t="s">
        <v>370</v>
      </c>
      <c r="AV82" t="s">
        <v>371</v>
      </c>
      <c r="AW82" t="s">
        <v>372</v>
      </c>
      <c r="AX82" t="s">
        <v>373</v>
      </c>
      <c r="AY82" t="s">
        <v>374</v>
      </c>
      <c r="AZ82" t="s">
        <v>375</v>
      </c>
      <c r="BA82" t="s">
        <v>463</v>
      </c>
      <c r="BB82" t="s">
        <v>464</v>
      </c>
      <c r="BC82" t="s">
        <v>276</v>
      </c>
      <c r="BD82" t="s">
        <v>378</v>
      </c>
      <c r="BE82" t="s">
        <v>275</v>
      </c>
      <c r="BF82" t="s">
        <v>273</v>
      </c>
      <c r="BG82" t="s">
        <v>379</v>
      </c>
      <c r="BH82" t="s">
        <v>380</v>
      </c>
      <c r="BI82" t="s">
        <v>274</v>
      </c>
      <c r="BJ82" t="s">
        <v>381</v>
      </c>
      <c r="BK82" t="s">
        <v>382</v>
      </c>
      <c r="BL82" t="s">
        <v>383</v>
      </c>
      <c r="BM82" t="s">
        <v>384</v>
      </c>
      <c r="BN82" t="s">
        <v>465</v>
      </c>
      <c r="BO82" t="s">
        <v>466</v>
      </c>
      <c r="BP82" t="s">
        <v>387</v>
      </c>
      <c r="BQ82" t="s">
        <v>467</v>
      </c>
      <c r="BT82" t="s">
        <v>389</v>
      </c>
      <c r="BU82" t="s">
        <v>390</v>
      </c>
      <c r="BV82" t="s">
        <v>391</v>
      </c>
      <c r="BW82" t="s">
        <v>392</v>
      </c>
      <c r="BX82" t="s">
        <v>393</v>
      </c>
      <c r="BY82" t="s">
        <v>273</v>
      </c>
      <c r="BZ82" t="s">
        <v>273</v>
      </c>
      <c r="CF82" t="s">
        <v>492</v>
      </c>
    </row>
    <row r="83" spans="46:84" x14ac:dyDescent="0.25">
      <c r="AU83" t="s">
        <v>370</v>
      </c>
      <c r="AX83" t="s">
        <v>373</v>
      </c>
      <c r="AY83" t="s">
        <v>374</v>
      </c>
      <c r="AZ83" t="s">
        <v>375</v>
      </c>
      <c r="BA83" t="s">
        <v>468</v>
      </c>
      <c r="BB83" t="s">
        <v>469</v>
      </c>
      <c r="BC83" t="s">
        <v>276</v>
      </c>
      <c r="BD83" t="s">
        <v>378</v>
      </c>
      <c r="BE83" t="s">
        <v>275</v>
      </c>
      <c r="BF83" t="s">
        <v>273</v>
      </c>
      <c r="BG83" t="s">
        <v>379</v>
      </c>
      <c r="BH83" t="s">
        <v>380</v>
      </c>
      <c r="BI83" t="s">
        <v>274</v>
      </c>
      <c r="BJ83" t="s">
        <v>381</v>
      </c>
      <c r="BK83" t="s">
        <v>382</v>
      </c>
      <c r="BL83" t="s">
        <v>383</v>
      </c>
      <c r="BM83" t="s">
        <v>384</v>
      </c>
      <c r="BN83" t="s">
        <v>470</v>
      </c>
      <c r="BO83" t="s">
        <v>471</v>
      </c>
      <c r="BP83" t="s">
        <v>387</v>
      </c>
      <c r="BQ83" t="s">
        <v>472</v>
      </c>
      <c r="BT83" t="s">
        <v>389</v>
      </c>
      <c r="BU83" t="s">
        <v>390</v>
      </c>
      <c r="BV83" t="s">
        <v>391</v>
      </c>
      <c r="BW83" t="s">
        <v>392</v>
      </c>
      <c r="BX83" t="s">
        <v>393</v>
      </c>
      <c r="BY83" t="s">
        <v>273</v>
      </c>
      <c r="BZ83" t="s">
        <v>273</v>
      </c>
      <c r="CF83" t="s">
        <v>492</v>
      </c>
    </row>
    <row r="84" spans="46:84" x14ac:dyDescent="0.25">
      <c r="AT84" t="s">
        <v>369</v>
      </c>
      <c r="AU84" t="s">
        <v>370</v>
      </c>
      <c r="AV84" t="s">
        <v>371</v>
      </c>
      <c r="AW84" t="s">
        <v>372</v>
      </c>
      <c r="AX84" t="s">
        <v>373</v>
      </c>
      <c r="AY84" t="s">
        <v>374</v>
      </c>
      <c r="AZ84" t="s">
        <v>375</v>
      </c>
      <c r="BA84" t="s">
        <v>468</v>
      </c>
      <c r="BB84" t="s">
        <v>469</v>
      </c>
      <c r="BC84" t="s">
        <v>276</v>
      </c>
      <c r="BD84" t="s">
        <v>378</v>
      </c>
      <c r="BE84" t="s">
        <v>275</v>
      </c>
      <c r="BF84" t="s">
        <v>273</v>
      </c>
      <c r="BG84" t="s">
        <v>379</v>
      </c>
      <c r="BH84" t="s">
        <v>380</v>
      </c>
      <c r="BI84" t="s">
        <v>274</v>
      </c>
      <c r="BJ84" t="s">
        <v>381</v>
      </c>
      <c r="BK84" t="s">
        <v>382</v>
      </c>
      <c r="BL84" t="s">
        <v>383</v>
      </c>
      <c r="BM84" t="s">
        <v>384</v>
      </c>
      <c r="BN84" t="s">
        <v>470</v>
      </c>
      <c r="BO84" t="s">
        <v>471</v>
      </c>
      <c r="BP84" t="s">
        <v>387</v>
      </c>
      <c r="BQ84" t="s">
        <v>473</v>
      </c>
      <c r="BT84" t="s">
        <v>389</v>
      </c>
      <c r="BU84" t="s">
        <v>390</v>
      </c>
      <c r="BV84" t="s">
        <v>391</v>
      </c>
      <c r="BW84" t="s">
        <v>392</v>
      </c>
      <c r="BX84" t="s">
        <v>393</v>
      </c>
      <c r="BY84" t="s">
        <v>273</v>
      </c>
      <c r="BZ84" t="s">
        <v>273</v>
      </c>
      <c r="CF84" t="s">
        <v>492</v>
      </c>
    </row>
    <row r="85" spans="46:84" x14ac:dyDescent="0.25">
      <c r="AU85" t="s">
        <v>370</v>
      </c>
      <c r="AX85" t="s">
        <v>373</v>
      </c>
      <c r="AY85" t="s">
        <v>374</v>
      </c>
      <c r="AZ85" t="s">
        <v>375</v>
      </c>
      <c r="BA85" t="s">
        <v>463</v>
      </c>
      <c r="BB85" t="s">
        <v>464</v>
      </c>
      <c r="BC85" t="s">
        <v>276</v>
      </c>
      <c r="BD85" t="s">
        <v>378</v>
      </c>
      <c r="BE85" t="s">
        <v>275</v>
      </c>
      <c r="BF85" t="s">
        <v>273</v>
      </c>
      <c r="BG85" t="s">
        <v>379</v>
      </c>
      <c r="BH85" t="s">
        <v>380</v>
      </c>
      <c r="BI85" t="s">
        <v>274</v>
      </c>
      <c r="BJ85" t="s">
        <v>381</v>
      </c>
      <c r="BK85" t="s">
        <v>382</v>
      </c>
      <c r="BL85" t="s">
        <v>383</v>
      </c>
      <c r="BM85" t="s">
        <v>384</v>
      </c>
      <c r="BN85" t="s">
        <v>465</v>
      </c>
      <c r="BO85" t="s">
        <v>466</v>
      </c>
      <c r="BP85" t="s">
        <v>387</v>
      </c>
      <c r="BT85" t="s">
        <v>389</v>
      </c>
      <c r="BU85" t="s">
        <v>390</v>
      </c>
      <c r="BV85" t="s">
        <v>391</v>
      </c>
      <c r="BW85" t="s">
        <v>392</v>
      </c>
      <c r="BX85" t="s">
        <v>393</v>
      </c>
      <c r="BY85" t="s">
        <v>273</v>
      </c>
      <c r="BZ85" t="s">
        <v>273</v>
      </c>
      <c r="CF85" t="s">
        <v>492</v>
      </c>
    </row>
    <row r="86" spans="46:84" x14ac:dyDescent="0.25">
      <c r="AT86" t="s">
        <v>369</v>
      </c>
      <c r="AU86" t="s">
        <v>370</v>
      </c>
      <c r="AV86" t="s">
        <v>371</v>
      </c>
      <c r="AX86" t="s">
        <v>373</v>
      </c>
      <c r="AY86" t="s">
        <v>374</v>
      </c>
      <c r="AZ86" t="s">
        <v>375</v>
      </c>
      <c r="BA86" t="s">
        <v>376</v>
      </c>
      <c r="BB86" t="s">
        <v>377</v>
      </c>
      <c r="BC86" t="s">
        <v>276</v>
      </c>
      <c r="BD86" t="s">
        <v>378</v>
      </c>
      <c r="BE86" t="s">
        <v>275</v>
      </c>
      <c r="BF86" t="s">
        <v>273</v>
      </c>
      <c r="BG86" t="s">
        <v>379</v>
      </c>
      <c r="BH86" t="s">
        <v>380</v>
      </c>
      <c r="BI86" t="s">
        <v>274</v>
      </c>
      <c r="BJ86" t="s">
        <v>381</v>
      </c>
      <c r="BK86" t="s">
        <v>382</v>
      </c>
      <c r="BL86" t="s">
        <v>383</v>
      </c>
      <c r="BM86" t="s">
        <v>384</v>
      </c>
      <c r="BN86" t="s">
        <v>385</v>
      </c>
      <c r="BO86" t="s">
        <v>386</v>
      </c>
      <c r="BP86" t="s">
        <v>387</v>
      </c>
      <c r="BQ86" t="s">
        <v>474</v>
      </c>
      <c r="BT86" t="s">
        <v>389</v>
      </c>
      <c r="BU86" t="s">
        <v>390</v>
      </c>
      <c r="BV86" t="s">
        <v>391</v>
      </c>
      <c r="BW86" t="s">
        <v>392</v>
      </c>
      <c r="BX86" t="s">
        <v>393</v>
      </c>
      <c r="BY86" t="s">
        <v>273</v>
      </c>
      <c r="BZ86" t="s">
        <v>273</v>
      </c>
      <c r="CF86" t="s">
        <v>492</v>
      </c>
    </row>
    <row r="87" spans="46:84" x14ac:dyDescent="0.25">
      <c r="AT87" t="s">
        <v>369</v>
      </c>
      <c r="AU87" t="s">
        <v>370</v>
      </c>
      <c r="AV87" t="s">
        <v>371</v>
      </c>
      <c r="AX87" t="s">
        <v>373</v>
      </c>
      <c r="AY87" t="s">
        <v>374</v>
      </c>
      <c r="AZ87" t="s">
        <v>375</v>
      </c>
      <c r="BA87" t="s">
        <v>376</v>
      </c>
      <c r="BB87" t="s">
        <v>377</v>
      </c>
      <c r="BC87" t="s">
        <v>276</v>
      </c>
      <c r="BD87" t="s">
        <v>378</v>
      </c>
      <c r="BE87" t="s">
        <v>275</v>
      </c>
      <c r="BF87" t="s">
        <v>273</v>
      </c>
      <c r="BG87" t="s">
        <v>379</v>
      </c>
      <c r="BH87" t="s">
        <v>380</v>
      </c>
      <c r="BI87" t="s">
        <v>274</v>
      </c>
      <c r="BJ87" t="s">
        <v>381</v>
      </c>
      <c r="BK87" t="s">
        <v>382</v>
      </c>
      <c r="BL87" t="s">
        <v>383</v>
      </c>
      <c r="BM87" t="s">
        <v>384</v>
      </c>
      <c r="BN87" t="s">
        <v>385</v>
      </c>
      <c r="BO87" t="s">
        <v>386</v>
      </c>
      <c r="BP87" t="s">
        <v>387</v>
      </c>
      <c r="BQ87" t="s">
        <v>475</v>
      </c>
      <c r="BT87" t="s">
        <v>389</v>
      </c>
      <c r="BU87" t="s">
        <v>390</v>
      </c>
      <c r="BV87" t="s">
        <v>391</v>
      </c>
      <c r="BW87" t="s">
        <v>392</v>
      </c>
      <c r="BX87" t="s">
        <v>393</v>
      </c>
      <c r="BY87" t="s">
        <v>273</v>
      </c>
      <c r="BZ87" t="s">
        <v>273</v>
      </c>
      <c r="CF87" t="s">
        <v>492</v>
      </c>
    </row>
    <row r="91" spans="46:84" x14ac:dyDescent="0.25">
      <c r="AU91" t="s">
        <v>370</v>
      </c>
      <c r="AX91" t="s">
        <v>373</v>
      </c>
      <c r="AY91" t="s">
        <v>374</v>
      </c>
      <c r="AZ91" t="s">
        <v>375</v>
      </c>
      <c r="BA91" t="s">
        <v>376</v>
      </c>
      <c r="BB91" t="s">
        <v>377</v>
      </c>
      <c r="BC91" t="s">
        <v>276</v>
      </c>
      <c r="BD91" t="s">
        <v>378</v>
      </c>
      <c r="BE91" t="s">
        <v>275</v>
      </c>
      <c r="BF91" t="s">
        <v>273</v>
      </c>
      <c r="BG91" t="s">
        <v>379</v>
      </c>
      <c r="BH91" t="s">
        <v>380</v>
      </c>
      <c r="BI91" t="s">
        <v>274</v>
      </c>
      <c r="BJ91" t="s">
        <v>381</v>
      </c>
      <c r="BK91" t="s">
        <v>382</v>
      </c>
      <c r="BL91" t="s">
        <v>383</v>
      </c>
      <c r="BM91" t="s">
        <v>384</v>
      </c>
      <c r="BN91" t="s">
        <v>385</v>
      </c>
      <c r="BO91" t="s">
        <v>386</v>
      </c>
      <c r="BP91" t="s">
        <v>387</v>
      </c>
      <c r="BQ91" t="s">
        <v>476</v>
      </c>
      <c r="BT91" t="s">
        <v>389</v>
      </c>
      <c r="BU91" t="s">
        <v>390</v>
      </c>
      <c r="BV91" t="s">
        <v>391</v>
      </c>
      <c r="BW91" t="s">
        <v>392</v>
      </c>
      <c r="BX91" t="s">
        <v>393</v>
      </c>
      <c r="BY91" t="s">
        <v>273</v>
      </c>
      <c r="BZ91" t="s">
        <v>273</v>
      </c>
      <c r="CF91" t="s">
        <v>492</v>
      </c>
    </row>
    <row r="95" spans="46:84" x14ac:dyDescent="0.25">
      <c r="AU95" t="s">
        <v>370</v>
      </c>
      <c r="AX95" t="s">
        <v>373</v>
      </c>
      <c r="AY95" t="s">
        <v>374</v>
      </c>
      <c r="AZ95" t="s">
        <v>375</v>
      </c>
      <c r="BA95" t="s">
        <v>408</v>
      </c>
      <c r="BB95" t="s">
        <v>409</v>
      </c>
      <c r="BC95" t="s">
        <v>276</v>
      </c>
      <c r="BD95" t="s">
        <v>378</v>
      </c>
      <c r="BE95" t="s">
        <v>275</v>
      </c>
      <c r="BF95" t="s">
        <v>273</v>
      </c>
      <c r="BG95" t="s">
        <v>379</v>
      </c>
      <c r="BH95" t="s">
        <v>380</v>
      </c>
      <c r="BI95" t="s">
        <v>274</v>
      </c>
      <c r="BJ95" t="s">
        <v>381</v>
      </c>
      <c r="BK95" t="s">
        <v>382</v>
      </c>
      <c r="BL95" t="s">
        <v>383</v>
      </c>
      <c r="BM95" t="s">
        <v>384</v>
      </c>
      <c r="BN95" t="s">
        <v>410</v>
      </c>
      <c r="BO95" t="s">
        <v>411</v>
      </c>
      <c r="BP95" t="s">
        <v>387</v>
      </c>
      <c r="BT95" t="s">
        <v>389</v>
      </c>
      <c r="BU95" t="s">
        <v>390</v>
      </c>
      <c r="BV95" t="s">
        <v>391</v>
      </c>
      <c r="BW95" t="s">
        <v>392</v>
      </c>
      <c r="BX95" t="s">
        <v>393</v>
      </c>
      <c r="BY95" t="s">
        <v>273</v>
      </c>
      <c r="BZ95" t="s">
        <v>273</v>
      </c>
      <c r="CF95" t="s">
        <v>492</v>
      </c>
    </row>
    <row r="96" spans="46:84" x14ac:dyDescent="0.25">
      <c r="AU96" t="s">
        <v>370</v>
      </c>
      <c r="AX96" t="s">
        <v>373</v>
      </c>
      <c r="AY96" t="s">
        <v>374</v>
      </c>
      <c r="AZ96" t="s">
        <v>375</v>
      </c>
      <c r="BA96" t="s">
        <v>477</v>
      </c>
      <c r="BB96" t="s">
        <v>478</v>
      </c>
      <c r="BC96" t="s">
        <v>276</v>
      </c>
      <c r="BD96" t="s">
        <v>378</v>
      </c>
      <c r="BE96" t="s">
        <v>275</v>
      </c>
      <c r="BF96" t="s">
        <v>273</v>
      </c>
      <c r="BG96" t="s">
        <v>379</v>
      </c>
      <c r="BH96" t="s">
        <v>380</v>
      </c>
      <c r="BI96" t="s">
        <v>274</v>
      </c>
      <c r="BJ96" t="s">
        <v>381</v>
      </c>
      <c r="BK96" t="s">
        <v>382</v>
      </c>
      <c r="BL96" t="s">
        <v>383</v>
      </c>
      <c r="BM96" t="s">
        <v>384</v>
      </c>
      <c r="BN96" t="s">
        <v>479</v>
      </c>
      <c r="BO96" t="s">
        <v>480</v>
      </c>
      <c r="BP96" t="s">
        <v>387</v>
      </c>
      <c r="BT96" t="s">
        <v>389</v>
      </c>
      <c r="BU96" t="s">
        <v>390</v>
      </c>
      <c r="BV96" t="s">
        <v>391</v>
      </c>
      <c r="BW96" t="s">
        <v>392</v>
      </c>
      <c r="BX96" t="s">
        <v>393</v>
      </c>
      <c r="BY96" t="s">
        <v>273</v>
      </c>
      <c r="BZ96" t="s">
        <v>273</v>
      </c>
      <c r="CF96" t="s">
        <v>492</v>
      </c>
    </row>
    <row r="100" spans="46:84" x14ac:dyDescent="0.25">
      <c r="AU100" t="s">
        <v>370</v>
      </c>
      <c r="AW100" t="s">
        <v>372</v>
      </c>
      <c r="AX100" t="s">
        <v>373</v>
      </c>
      <c r="AZ100" t="s">
        <v>375</v>
      </c>
      <c r="BA100" t="s">
        <v>463</v>
      </c>
      <c r="BB100" t="s">
        <v>464</v>
      </c>
      <c r="BC100" t="s">
        <v>276</v>
      </c>
      <c r="BD100" t="s">
        <v>378</v>
      </c>
      <c r="BE100" t="s">
        <v>275</v>
      </c>
      <c r="BF100" t="s">
        <v>273</v>
      </c>
      <c r="BG100" t="s">
        <v>379</v>
      </c>
      <c r="BH100" t="s">
        <v>380</v>
      </c>
      <c r="BI100" t="s">
        <v>274</v>
      </c>
      <c r="BJ100" t="s">
        <v>381</v>
      </c>
      <c r="BK100" t="s">
        <v>382</v>
      </c>
      <c r="BL100" t="s">
        <v>383</v>
      </c>
      <c r="BM100" t="s">
        <v>384</v>
      </c>
      <c r="BN100" t="s">
        <v>465</v>
      </c>
      <c r="BO100" t="s">
        <v>466</v>
      </c>
      <c r="BP100" t="s">
        <v>387</v>
      </c>
      <c r="BT100" t="s">
        <v>389</v>
      </c>
      <c r="BU100" t="s">
        <v>390</v>
      </c>
      <c r="BV100" t="s">
        <v>391</v>
      </c>
      <c r="BW100" t="s">
        <v>392</v>
      </c>
      <c r="BX100" t="s">
        <v>393</v>
      </c>
      <c r="BY100" t="s">
        <v>273</v>
      </c>
      <c r="BZ100" t="s">
        <v>273</v>
      </c>
      <c r="CF100" t="s">
        <v>492</v>
      </c>
    </row>
    <row r="103" spans="46:84" x14ac:dyDescent="0.25">
      <c r="AT103" t="s">
        <v>369</v>
      </c>
      <c r="AU103" t="s">
        <v>370</v>
      </c>
      <c r="AV103" t="s">
        <v>371</v>
      </c>
      <c r="AX103" t="s">
        <v>373</v>
      </c>
      <c r="AY103" t="s">
        <v>374</v>
      </c>
      <c r="AZ103" t="s">
        <v>375</v>
      </c>
      <c r="BA103" t="s">
        <v>394</v>
      </c>
      <c r="BB103" t="s">
        <v>395</v>
      </c>
      <c r="BC103" t="s">
        <v>276</v>
      </c>
      <c r="BD103" t="s">
        <v>378</v>
      </c>
      <c r="BE103" t="s">
        <v>275</v>
      </c>
      <c r="BF103" t="s">
        <v>273</v>
      </c>
      <c r="BG103" t="s">
        <v>379</v>
      </c>
      <c r="BH103" t="s">
        <v>380</v>
      </c>
      <c r="BI103" t="s">
        <v>274</v>
      </c>
      <c r="BJ103" t="s">
        <v>381</v>
      </c>
      <c r="BK103" t="s">
        <v>382</v>
      </c>
      <c r="BL103" t="s">
        <v>383</v>
      </c>
      <c r="BM103" t="s">
        <v>384</v>
      </c>
      <c r="BN103" t="s">
        <v>396</v>
      </c>
      <c r="BO103" t="s">
        <v>397</v>
      </c>
      <c r="BP103" t="s">
        <v>387</v>
      </c>
      <c r="BQ103" t="s">
        <v>481</v>
      </c>
      <c r="BR103" t="s">
        <v>513</v>
      </c>
      <c r="BS103" t="s">
        <v>399</v>
      </c>
      <c r="BT103" t="s">
        <v>389</v>
      </c>
      <c r="BU103" t="s">
        <v>390</v>
      </c>
      <c r="BV103" t="s">
        <v>391</v>
      </c>
      <c r="BW103" t="s">
        <v>392</v>
      </c>
      <c r="BX103" t="s">
        <v>393</v>
      </c>
      <c r="BY103" t="s">
        <v>273</v>
      </c>
      <c r="BZ103" t="s">
        <v>273</v>
      </c>
      <c r="CF103" t="s">
        <v>492</v>
      </c>
    </row>
    <row r="104" spans="46:84" x14ac:dyDescent="0.25">
      <c r="AT104" t="s">
        <v>369</v>
      </c>
      <c r="AU104" t="s">
        <v>370</v>
      </c>
      <c r="AV104" t="s">
        <v>371</v>
      </c>
      <c r="AX104" t="s">
        <v>373</v>
      </c>
      <c r="AY104" t="s">
        <v>374</v>
      </c>
      <c r="AZ104" t="s">
        <v>375</v>
      </c>
      <c r="BA104" t="s">
        <v>394</v>
      </c>
      <c r="BB104" t="s">
        <v>395</v>
      </c>
      <c r="BC104" t="s">
        <v>276</v>
      </c>
      <c r="BD104" t="s">
        <v>378</v>
      </c>
      <c r="BE104" t="s">
        <v>275</v>
      </c>
      <c r="BF104" t="s">
        <v>273</v>
      </c>
      <c r="BG104" t="s">
        <v>379</v>
      </c>
      <c r="BH104" t="s">
        <v>380</v>
      </c>
      <c r="BI104" t="s">
        <v>274</v>
      </c>
      <c r="BJ104" t="s">
        <v>381</v>
      </c>
      <c r="BK104" t="s">
        <v>382</v>
      </c>
      <c r="BL104" t="s">
        <v>383</v>
      </c>
      <c r="BM104" t="s">
        <v>384</v>
      </c>
      <c r="BN104" t="s">
        <v>396</v>
      </c>
      <c r="BO104" t="s">
        <v>397</v>
      </c>
      <c r="BP104" t="s">
        <v>387</v>
      </c>
      <c r="BQ104" t="s">
        <v>482</v>
      </c>
      <c r="BS104" t="s">
        <v>399</v>
      </c>
      <c r="BT104" t="s">
        <v>389</v>
      </c>
      <c r="BU104" t="s">
        <v>390</v>
      </c>
      <c r="BV104" t="s">
        <v>391</v>
      </c>
      <c r="BW104" t="s">
        <v>392</v>
      </c>
      <c r="BX104" t="s">
        <v>393</v>
      </c>
      <c r="BY104" t="s">
        <v>273</v>
      </c>
      <c r="BZ104" t="s">
        <v>273</v>
      </c>
      <c r="CF104" t="s">
        <v>492</v>
      </c>
    </row>
    <row r="105" spans="46:84" x14ac:dyDescent="0.25">
      <c r="AT105" t="s">
        <v>369</v>
      </c>
      <c r="AU105" t="s">
        <v>370</v>
      </c>
      <c r="AV105" t="s">
        <v>371</v>
      </c>
      <c r="AW105" t="s">
        <v>372</v>
      </c>
      <c r="AX105" t="s">
        <v>373</v>
      </c>
      <c r="AY105" t="s">
        <v>374</v>
      </c>
      <c r="AZ105" t="s">
        <v>375</v>
      </c>
      <c r="BA105" t="s">
        <v>394</v>
      </c>
      <c r="BB105" t="s">
        <v>395</v>
      </c>
      <c r="BC105" t="s">
        <v>276</v>
      </c>
      <c r="BD105" t="s">
        <v>378</v>
      </c>
      <c r="BE105" t="s">
        <v>275</v>
      </c>
      <c r="BF105" t="s">
        <v>273</v>
      </c>
      <c r="BG105" t="s">
        <v>379</v>
      </c>
      <c r="BH105" t="s">
        <v>380</v>
      </c>
      <c r="BI105" t="s">
        <v>274</v>
      </c>
      <c r="BJ105" t="s">
        <v>381</v>
      </c>
      <c r="BK105" t="s">
        <v>382</v>
      </c>
      <c r="BL105" t="s">
        <v>383</v>
      </c>
      <c r="BM105" t="s">
        <v>384</v>
      </c>
      <c r="BN105" t="s">
        <v>396</v>
      </c>
      <c r="BO105" t="s">
        <v>397</v>
      </c>
      <c r="BP105" t="s">
        <v>387</v>
      </c>
      <c r="BQ105" t="s">
        <v>483</v>
      </c>
      <c r="BR105" t="s">
        <v>513</v>
      </c>
      <c r="BS105" t="s">
        <v>399</v>
      </c>
      <c r="BT105" t="s">
        <v>389</v>
      </c>
      <c r="BU105" t="s">
        <v>390</v>
      </c>
      <c r="BV105" t="s">
        <v>391</v>
      </c>
      <c r="BW105" t="s">
        <v>392</v>
      </c>
      <c r="BX105" t="s">
        <v>393</v>
      </c>
      <c r="BY105" t="s">
        <v>273</v>
      </c>
      <c r="BZ105" t="s">
        <v>273</v>
      </c>
      <c r="CF105" t="s">
        <v>492</v>
      </c>
    </row>
    <row r="106" spans="46:84" x14ac:dyDescent="0.25">
      <c r="AT106" t="s">
        <v>369</v>
      </c>
      <c r="AU106" t="s">
        <v>370</v>
      </c>
      <c r="AV106" t="s">
        <v>371</v>
      </c>
      <c r="AW106" t="s">
        <v>372</v>
      </c>
      <c r="AX106" t="s">
        <v>373</v>
      </c>
      <c r="AY106" t="s">
        <v>374</v>
      </c>
      <c r="AZ106" t="s">
        <v>375</v>
      </c>
      <c r="BA106" t="s">
        <v>433</v>
      </c>
      <c r="BB106" t="s">
        <v>434</v>
      </c>
      <c r="BC106" t="s">
        <v>276</v>
      </c>
      <c r="BD106" t="s">
        <v>378</v>
      </c>
      <c r="BE106" t="s">
        <v>275</v>
      </c>
      <c r="BF106" t="s">
        <v>273</v>
      </c>
      <c r="BG106" t="s">
        <v>379</v>
      </c>
      <c r="BH106" t="s">
        <v>380</v>
      </c>
      <c r="BI106" t="s">
        <v>274</v>
      </c>
      <c r="BJ106" t="s">
        <v>381</v>
      </c>
      <c r="BK106" t="s">
        <v>382</v>
      </c>
      <c r="BL106" t="s">
        <v>383</v>
      </c>
      <c r="BM106" t="s">
        <v>384</v>
      </c>
      <c r="BN106" t="s">
        <v>435</v>
      </c>
      <c r="BO106" t="s">
        <v>436</v>
      </c>
      <c r="BP106" t="s">
        <v>387</v>
      </c>
      <c r="BQ106" t="s">
        <v>484</v>
      </c>
      <c r="BT106" t="s">
        <v>389</v>
      </c>
      <c r="BU106" t="s">
        <v>390</v>
      </c>
      <c r="BV106" t="s">
        <v>391</v>
      </c>
      <c r="BW106" t="s">
        <v>392</v>
      </c>
      <c r="BX106" t="s">
        <v>393</v>
      </c>
      <c r="BY106" t="s">
        <v>273</v>
      </c>
      <c r="BZ106" t="s">
        <v>273</v>
      </c>
      <c r="CF106" t="s">
        <v>492</v>
      </c>
    </row>
    <row r="110" spans="46:84" x14ac:dyDescent="0.25">
      <c r="AT110" t="s">
        <v>369</v>
      </c>
      <c r="AU110" t="s">
        <v>370</v>
      </c>
      <c r="AV110" t="s">
        <v>371</v>
      </c>
      <c r="AW110" t="s">
        <v>372</v>
      </c>
      <c r="AX110" t="s">
        <v>373</v>
      </c>
      <c r="AY110" t="s">
        <v>374</v>
      </c>
      <c r="AZ110" t="s">
        <v>375</v>
      </c>
      <c r="BA110" t="s">
        <v>394</v>
      </c>
      <c r="BB110" t="s">
        <v>395</v>
      </c>
      <c r="BC110" t="s">
        <v>276</v>
      </c>
      <c r="BD110" t="s">
        <v>378</v>
      </c>
      <c r="BE110" t="s">
        <v>275</v>
      </c>
      <c r="BF110" t="s">
        <v>273</v>
      </c>
      <c r="BG110" t="s">
        <v>379</v>
      </c>
      <c r="BH110" t="s">
        <v>380</v>
      </c>
      <c r="BI110" t="s">
        <v>274</v>
      </c>
      <c r="BJ110" t="s">
        <v>381</v>
      </c>
      <c r="BK110" t="s">
        <v>382</v>
      </c>
      <c r="BL110" t="s">
        <v>383</v>
      </c>
      <c r="BM110" t="s">
        <v>384</v>
      </c>
      <c r="BN110" t="s">
        <v>396</v>
      </c>
      <c r="BO110" t="s">
        <v>397</v>
      </c>
      <c r="BP110" t="s">
        <v>387</v>
      </c>
      <c r="BQ110" t="s">
        <v>483</v>
      </c>
      <c r="BS110" t="s">
        <v>399</v>
      </c>
      <c r="BT110" t="s">
        <v>389</v>
      </c>
      <c r="BU110" t="s">
        <v>390</v>
      </c>
      <c r="BV110" t="s">
        <v>391</v>
      </c>
      <c r="BW110" t="s">
        <v>392</v>
      </c>
      <c r="BX110" t="s">
        <v>393</v>
      </c>
      <c r="BY110" t="s">
        <v>273</v>
      </c>
      <c r="BZ110" t="s">
        <v>273</v>
      </c>
      <c r="CF110" t="s">
        <v>492</v>
      </c>
    </row>
    <row r="111" spans="46:84" x14ac:dyDescent="0.25">
      <c r="AT111" t="s">
        <v>369</v>
      </c>
      <c r="AU111" t="s">
        <v>370</v>
      </c>
      <c r="AV111" t="s">
        <v>371</v>
      </c>
      <c r="AX111" t="s">
        <v>373</v>
      </c>
      <c r="AY111" t="s">
        <v>374</v>
      </c>
      <c r="AZ111" t="s">
        <v>375</v>
      </c>
      <c r="BA111" t="s">
        <v>456</v>
      </c>
      <c r="BB111" t="s">
        <v>457</v>
      </c>
      <c r="BC111" t="s">
        <v>276</v>
      </c>
      <c r="BD111" t="s">
        <v>378</v>
      </c>
      <c r="BE111" t="s">
        <v>275</v>
      </c>
      <c r="BF111" t="s">
        <v>273</v>
      </c>
      <c r="BG111" t="s">
        <v>379</v>
      </c>
      <c r="BH111" t="s">
        <v>380</v>
      </c>
      <c r="BI111" t="s">
        <v>274</v>
      </c>
      <c r="BJ111" t="s">
        <v>381</v>
      </c>
      <c r="BK111" t="s">
        <v>382</v>
      </c>
      <c r="BL111" t="s">
        <v>383</v>
      </c>
      <c r="BM111" t="s">
        <v>384</v>
      </c>
      <c r="BN111" t="s">
        <v>458</v>
      </c>
      <c r="BO111" t="s">
        <v>459</v>
      </c>
      <c r="BP111" t="s">
        <v>387</v>
      </c>
      <c r="BQ111" t="s">
        <v>485</v>
      </c>
      <c r="BS111" t="s">
        <v>399</v>
      </c>
      <c r="BT111" t="s">
        <v>389</v>
      </c>
      <c r="BU111" t="s">
        <v>390</v>
      </c>
      <c r="BV111" t="s">
        <v>391</v>
      </c>
      <c r="BW111" t="s">
        <v>392</v>
      </c>
      <c r="BX111" t="s">
        <v>393</v>
      </c>
      <c r="BY111" t="s">
        <v>273</v>
      </c>
      <c r="BZ111" t="s">
        <v>273</v>
      </c>
      <c r="CF111" t="s">
        <v>492</v>
      </c>
    </row>
    <row r="112" spans="46:84" x14ac:dyDescent="0.25">
      <c r="AT112" t="s">
        <v>369</v>
      </c>
      <c r="AU112" t="s">
        <v>370</v>
      </c>
      <c r="AV112" t="s">
        <v>371</v>
      </c>
      <c r="AW112" t="s">
        <v>372</v>
      </c>
      <c r="AX112" t="s">
        <v>373</v>
      </c>
      <c r="AY112" t="s">
        <v>374</v>
      </c>
      <c r="AZ112" t="s">
        <v>375</v>
      </c>
      <c r="BA112" t="s">
        <v>394</v>
      </c>
      <c r="BB112" t="s">
        <v>395</v>
      </c>
      <c r="BC112" t="s">
        <v>276</v>
      </c>
      <c r="BD112" t="s">
        <v>378</v>
      </c>
      <c r="BE112" t="s">
        <v>275</v>
      </c>
      <c r="BF112" t="s">
        <v>273</v>
      </c>
      <c r="BG112" t="s">
        <v>379</v>
      </c>
      <c r="BH112" t="s">
        <v>380</v>
      </c>
      <c r="BI112" t="s">
        <v>274</v>
      </c>
      <c r="BJ112" t="s">
        <v>381</v>
      </c>
      <c r="BK112" t="s">
        <v>382</v>
      </c>
      <c r="BL112" t="s">
        <v>383</v>
      </c>
      <c r="BM112" t="s">
        <v>384</v>
      </c>
      <c r="BN112" t="s">
        <v>396</v>
      </c>
      <c r="BO112" t="s">
        <v>397</v>
      </c>
      <c r="BP112" t="s">
        <v>387</v>
      </c>
      <c r="BQ112" t="s">
        <v>486</v>
      </c>
      <c r="BR112" t="s">
        <v>513</v>
      </c>
      <c r="BS112" t="s">
        <v>399</v>
      </c>
      <c r="BT112" t="s">
        <v>389</v>
      </c>
      <c r="BU112" t="s">
        <v>390</v>
      </c>
      <c r="BV112" t="s">
        <v>391</v>
      </c>
      <c r="BW112" t="s">
        <v>392</v>
      </c>
      <c r="BX112" t="s">
        <v>393</v>
      </c>
      <c r="BY112" t="s">
        <v>273</v>
      </c>
      <c r="BZ112" t="s">
        <v>273</v>
      </c>
      <c r="CF112" t="s">
        <v>492</v>
      </c>
    </row>
    <row r="113" spans="46:84" x14ac:dyDescent="0.25">
      <c r="AU113" t="s">
        <v>370</v>
      </c>
      <c r="AX113" t="s">
        <v>373</v>
      </c>
      <c r="AY113" t="s">
        <v>374</v>
      </c>
      <c r="AZ113" t="s">
        <v>375</v>
      </c>
      <c r="BA113" t="s">
        <v>408</v>
      </c>
      <c r="BB113" t="s">
        <v>409</v>
      </c>
      <c r="BC113" t="s">
        <v>276</v>
      </c>
      <c r="BD113" t="s">
        <v>378</v>
      </c>
      <c r="BE113" t="s">
        <v>275</v>
      </c>
      <c r="BF113" t="s">
        <v>273</v>
      </c>
      <c r="BG113" t="s">
        <v>379</v>
      </c>
      <c r="BH113" t="s">
        <v>380</v>
      </c>
      <c r="BI113" t="s">
        <v>274</v>
      </c>
      <c r="BJ113" t="s">
        <v>381</v>
      </c>
      <c r="BK113" t="s">
        <v>382</v>
      </c>
      <c r="BL113" t="s">
        <v>383</v>
      </c>
      <c r="BM113" t="s">
        <v>384</v>
      </c>
      <c r="BN113" t="s">
        <v>410</v>
      </c>
      <c r="BO113" t="s">
        <v>411</v>
      </c>
      <c r="BP113" t="s">
        <v>387</v>
      </c>
      <c r="BT113" t="s">
        <v>389</v>
      </c>
      <c r="BU113" t="s">
        <v>390</v>
      </c>
      <c r="BV113" t="s">
        <v>391</v>
      </c>
      <c r="BW113" t="s">
        <v>392</v>
      </c>
      <c r="BX113" t="s">
        <v>393</v>
      </c>
      <c r="BY113" t="s">
        <v>273</v>
      </c>
      <c r="BZ113" t="s">
        <v>273</v>
      </c>
      <c r="CF113" t="s">
        <v>492</v>
      </c>
    </row>
    <row r="114" spans="46:84" x14ac:dyDescent="0.25">
      <c r="AU114" t="s">
        <v>370</v>
      </c>
      <c r="AW114" t="s">
        <v>372</v>
      </c>
      <c r="AX114" t="s">
        <v>373</v>
      </c>
      <c r="AY114" t="s">
        <v>374</v>
      </c>
      <c r="AZ114" t="s">
        <v>375</v>
      </c>
      <c r="BA114" t="s">
        <v>442</v>
      </c>
      <c r="BB114" t="s">
        <v>443</v>
      </c>
      <c r="BC114" t="s">
        <v>276</v>
      </c>
      <c r="BD114" t="s">
        <v>378</v>
      </c>
      <c r="BE114" t="s">
        <v>275</v>
      </c>
      <c r="BF114" t="s">
        <v>273</v>
      </c>
      <c r="BG114" t="s">
        <v>379</v>
      </c>
      <c r="BH114" t="s">
        <v>380</v>
      </c>
      <c r="BI114" t="s">
        <v>274</v>
      </c>
      <c r="BJ114" t="s">
        <v>381</v>
      </c>
      <c r="BK114" t="s">
        <v>382</v>
      </c>
      <c r="BL114" t="s">
        <v>383</v>
      </c>
      <c r="BM114" t="s">
        <v>384</v>
      </c>
      <c r="BN114" t="s">
        <v>444</v>
      </c>
      <c r="BO114" t="s">
        <v>445</v>
      </c>
      <c r="BP114" t="s">
        <v>387</v>
      </c>
      <c r="BT114" t="s">
        <v>389</v>
      </c>
      <c r="BU114" t="s">
        <v>390</v>
      </c>
      <c r="BV114" t="s">
        <v>391</v>
      </c>
      <c r="BW114" t="s">
        <v>392</v>
      </c>
      <c r="BX114" t="s">
        <v>393</v>
      </c>
      <c r="BY114" t="s">
        <v>273</v>
      </c>
      <c r="BZ114" t="s">
        <v>273</v>
      </c>
      <c r="CF114" t="s">
        <v>492</v>
      </c>
    </row>
    <row r="115" spans="46:84" x14ac:dyDescent="0.25">
      <c r="AT115" t="s">
        <v>369</v>
      </c>
      <c r="AU115" t="s">
        <v>370</v>
      </c>
      <c r="AV115" t="s">
        <v>371</v>
      </c>
      <c r="AX115" t="s">
        <v>373</v>
      </c>
      <c r="AY115" t="s">
        <v>374</v>
      </c>
      <c r="AZ115" t="s">
        <v>375</v>
      </c>
      <c r="BA115" t="s">
        <v>408</v>
      </c>
      <c r="BB115" t="s">
        <v>409</v>
      </c>
      <c r="BC115" t="s">
        <v>276</v>
      </c>
      <c r="BD115" t="s">
        <v>378</v>
      </c>
      <c r="BE115" t="s">
        <v>275</v>
      </c>
      <c r="BF115" t="s">
        <v>273</v>
      </c>
      <c r="BG115" t="s">
        <v>379</v>
      </c>
      <c r="BH115" t="s">
        <v>380</v>
      </c>
      <c r="BI115" t="s">
        <v>274</v>
      </c>
      <c r="BJ115" t="s">
        <v>381</v>
      </c>
      <c r="BK115" t="s">
        <v>382</v>
      </c>
      <c r="BL115" t="s">
        <v>383</v>
      </c>
      <c r="BM115" t="s">
        <v>384</v>
      </c>
      <c r="BN115" t="s">
        <v>410</v>
      </c>
      <c r="BO115" t="s">
        <v>411</v>
      </c>
      <c r="BP115" t="s">
        <v>387</v>
      </c>
      <c r="BQ115" t="s">
        <v>487</v>
      </c>
      <c r="BT115" t="s">
        <v>389</v>
      </c>
      <c r="BU115" t="s">
        <v>390</v>
      </c>
      <c r="BV115" t="s">
        <v>391</v>
      </c>
      <c r="BW115" t="s">
        <v>392</v>
      </c>
      <c r="BX115" t="s">
        <v>393</v>
      </c>
      <c r="BY115" t="s">
        <v>273</v>
      </c>
      <c r="BZ115" t="s">
        <v>273</v>
      </c>
      <c r="CF115" t="s">
        <v>492</v>
      </c>
    </row>
    <row r="116" spans="46:84" x14ac:dyDescent="0.25">
      <c r="AU116" t="s">
        <v>370</v>
      </c>
      <c r="AX116" t="s">
        <v>373</v>
      </c>
      <c r="AY116" t="s">
        <v>374</v>
      </c>
      <c r="AZ116" t="s">
        <v>375</v>
      </c>
      <c r="BA116" t="s">
        <v>394</v>
      </c>
      <c r="BB116" t="s">
        <v>395</v>
      </c>
      <c r="BC116" t="s">
        <v>276</v>
      </c>
      <c r="BD116" t="s">
        <v>378</v>
      </c>
      <c r="BE116" t="s">
        <v>275</v>
      </c>
      <c r="BF116" t="s">
        <v>273</v>
      </c>
      <c r="BG116" t="s">
        <v>379</v>
      </c>
      <c r="BH116" t="s">
        <v>380</v>
      </c>
      <c r="BI116" t="s">
        <v>274</v>
      </c>
      <c r="BJ116" t="s">
        <v>381</v>
      </c>
      <c r="BK116" t="s">
        <v>382</v>
      </c>
      <c r="BL116" t="s">
        <v>383</v>
      </c>
      <c r="BM116" t="s">
        <v>384</v>
      </c>
      <c r="BN116" t="s">
        <v>396</v>
      </c>
      <c r="BO116" t="s">
        <v>397</v>
      </c>
      <c r="BP116" t="s">
        <v>387</v>
      </c>
      <c r="BR116" t="s">
        <v>513</v>
      </c>
      <c r="BS116" t="s">
        <v>399</v>
      </c>
      <c r="BT116" t="s">
        <v>389</v>
      </c>
      <c r="BU116" t="s">
        <v>390</v>
      </c>
      <c r="BV116" t="s">
        <v>391</v>
      </c>
      <c r="BW116" t="s">
        <v>392</v>
      </c>
      <c r="BX116" t="s">
        <v>393</v>
      </c>
      <c r="BY116" t="s">
        <v>273</v>
      </c>
      <c r="BZ116" t="s">
        <v>273</v>
      </c>
      <c r="CF116" t="s">
        <v>492</v>
      </c>
    </row>
    <row r="120" spans="46:84" x14ac:dyDescent="0.25">
      <c r="AT120" t="s">
        <v>369</v>
      </c>
      <c r="AU120" t="s">
        <v>370</v>
      </c>
      <c r="AV120" t="s">
        <v>371</v>
      </c>
      <c r="AW120" t="s">
        <v>372</v>
      </c>
      <c r="AX120" t="s">
        <v>373</v>
      </c>
      <c r="AY120" t="s">
        <v>374</v>
      </c>
      <c r="AZ120" t="s">
        <v>375</v>
      </c>
      <c r="BA120" t="s">
        <v>394</v>
      </c>
      <c r="BB120" t="s">
        <v>395</v>
      </c>
      <c r="BC120" t="s">
        <v>276</v>
      </c>
      <c r="BD120" t="s">
        <v>378</v>
      </c>
      <c r="BE120" t="s">
        <v>275</v>
      </c>
      <c r="BF120" t="s">
        <v>273</v>
      </c>
      <c r="BG120" t="s">
        <v>379</v>
      </c>
      <c r="BH120" t="s">
        <v>380</v>
      </c>
      <c r="BI120" t="s">
        <v>274</v>
      </c>
      <c r="BJ120" t="s">
        <v>381</v>
      </c>
      <c r="BK120" t="s">
        <v>382</v>
      </c>
      <c r="BL120" t="s">
        <v>383</v>
      </c>
      <c r="BM120" t="s">
        <v>384</v>
      </c>
      <c r="BN120" t="s">
        <v>396</v>
      </c>
      <c r="BO120" t="s">
        <v>397</v>
      </c>
      <c r="BP120" t="s">
        <v>387</v>
      </c>
      <c r="BQ120" t="s">
        <v>488</v>
      </c>
      <c r="BR120" t="s">
        <v>513</v>
      </c>
      <c r="BS120" t="s">
        <v>399</v>
      </c>
      <c r="BT120" t="s">
        <v>389</v>
      </c>
      <c r="BU120" t="s">
        <v>390</v>
      </c>
      <c r="BV120" t="s">
        <v>391</v>
      </c>
      <c r="BW120" t="s">
        <v>392</v>
      </c>
      <c r="BX120" t="s">
        <v>393</v>
      </c>
      <c r="BY120" t="s">
        <v>273</v>
      </c>
      <c r="BZ120" t="s">
        <v>273</v>
      </c>
      <c r="CF120" t="s">
        <v>492</v>
      </c>
    </row>
    <row r="121" spans="46:84" x14ac:dyDescent="0.25">
      <c r="AT121" t="s">
        <v>369</v>
      </c>
      <c r="AU121" t="s">
        <v>370</v>
      </c>
      <c r="AV121" t="s">
        <v>371</v>
      </c>
      <c r="AW121" t="s">
        <v>372</v>
      </c>
      <c r="AX121" t="s">
        <v>373</v>
      </c>
      <c r="AY121" t="s">
        <v>374</v>
      </c>
      <c r="AZ121" t="s">
        <v>375</v>
      </c>
      <c r="BA121" t="s">
        <v>408</v>
      </c>
      <c r="BB121" t="s">
        <v>409</v>
      </c>
      <c r="BC121" t="s">
        <v>276</v>
      </c>
      <c r="BD121" t="s">
        <v>378</v>
      </c>
      <c r="BE121" t="s">
        <v>275</v>
      </c>
      <c r="BF121" t="s">
        <v>273</v>
      </c>
      <c r="BG121" t="s">
        <v>379</v>
      </c>
      <c r="BH121" t="s">
        <v>380</v>
      </c>
      <c r="BI121" t="s">
        <v>274</v>
      </c>
      <c r="BJ121" t="s">
        <v>381</v>
      </c>
      <c r="BK121" t="s">
        <v>382</v>
      </c>
      <c r="BL121" t="s">
        <v>383</v>
      </c>
      <c r="BM121" t="s">
        <v>384</v>
      </c>
      <c r="BN121" t="s">
        <v>410</v>
      </c>
      <c r="BO121" t="s">
        <v>411</v>
      </c>
      <c r="BP121" t="s">
        <v>387</v>
      </c>
      <c r="BQ121" t="s">
        <v>489</v>
      </c>
      <c r="BT121" t="s">
        <v>389</v>
      </c>
      <c r="BU121" t="s">
        <v>390</v>
      </c>
      <c r="BV121" t="s">
        <v>391</v>
      </c>
      <c r="BW121" t="s">
        <v>392</v>
      </c>
      <c r="BX121" t="s">
        <v>393</v>
      </c>
      <c r="BY121" t="s">
        <v>273</v>
      </c>
      <c r="BZ121" t="s">
        <v>273</v>
      </c>
      <c r="CF121" t="s">
        <v>492</v>
      </c>
    </row>
    <row r="122" spans="46:84" x14ac:dyDescent="0.25">
      <c r="AT122" t="s">
        <v>369</v>
      </c>
      <c r="AU122" t="s">
        <v>370</v>
      </c>
      <c r="AV122" t="s">
        <v>371</v>
      </c>
      <c r="AW122" t="s">
        <v>372</v>
      </c>
      <c r="AX122" t="s">
        <v>373</v>
      </c>
      <c r="AY122" t="s">
        <v>374</v>
      </c>
      <c r="AZ122" t="s">
        <v>375</v>
      </c>
      <c r="BA122" t="s">
        <v>394</v>
      </c>
      <c r="BB122" t="s">
        <v>395</v>
      </c>
      <c r="BC122" t="s">
        <v>276</v>
      </c>
      <c r="BD122" t="s">
        <v>378</v>
      </c>
      <c r="BE122" t="s">
        <v>275</v>
      </c>
      <c r="BF122" t="s">
        <v>273</v>
      </c>
      <c r="BG122" t="s">
        <v>379</v>
      </c>
      <c r="BH122" t="s">
        <v>380</v>
      </c>
      <c r="BI122" t="s">
        <v>274</v>
      </c>
      <c r="BJ122" t="s">
        <v>381</v>
      </c>
      <c r="BK122" t="s">
        <v>382</v>
      </c>
      <c r="BL122" t="s">
        <v>383</v>
      </c>
      <c r="BM122" t="s">
        <v>384</v>
      </c>
      <c r="BN122" t="s">
        <v>396</v>
      </c>
      <c r="BO122" t="s">
        <v>397</v>
      </c>
      <c r="BP122" t="s">
        <v>387</v>
      </c>
      <c r="BQ122" t="s">
        <v>516</v>
      </c>
      <c r="BS122" t="s">
        <v>399</v>
      </c>
      <c r="BT122" t="s">
        <v>389</v>
      </c>
      <c r="BU122" t="s">
        <v>390</v>
      </c>
      <c r="BV122" t="s">
        <v>391</v>
      </c>
      <c r="BW122" t="s">
        <v>392</v>
      </c>
      <c r="BX122" t="s">
        <v>393</v>
      </c>
      <c r="BY122" t="s">
        <v>273</v>
      </c>
      <c r="BZ122" t="s">
        <v>273</v>
      </c>
      <c r="CF122" t="s">
        <v>492</v>
      </c>
    </row>
    <row r="123" spans="46:84" x14ac:dyDescent="0.25">
      <c r="AT123" t="s">
        <v>369</v>
      </c>
      <c r="AU123" t="s">
        <v>370</v>
      </c>
      <c r="AV123" t="s">
        <v>371</v>
      </c>
      <c r="AW123" t="s">
        <v>372</v>
      </c>
      <c r="AX123" t="s">
        <v>373</v>
      </c>
      <c r="AY123" t="s">
        <v>374</v>
      </c>
      <c r="AZ123" t="s">
        <v>375</v>
      </c>
      <c r="BA123" t="s">
        <v>376</v>
      </c>
      <c r="BB123" t="s">
        <v>377</v>
      </c>
      <c r="BC123" t="s">
        <v>276</v>
      </c>
      <c r="BD123" t="s">
        <v>378</v>
      </c>
      <c r="BE123" t="s">
        <v>275</v>
      </c>
      <c r="BF123" t="s">
        <v>273</v>
      </c>
      <c r="BG123" t="s">
        <v>379</v>
      </c>
      <c r="BH123" t="s">
        <v>380</v>
      </c>
      <c r="BI123" t="s">
        <v>274</v>
      </c>
      <c r="BJ123" t="s">
        <v>381</v>
      </c>
      <c r="BK123" t="s">
        <v>382</v>
      </c>
      <c r="BL123" t="s">
        <v>383</v>
      </c>
      <c r="BM123" t="s">
        <v>384</v>
      </c>
      <c r="BN123" t="s">
        <v>385</v>
      </c>
      <c r="BO123" t="s">
        <v>386</v>
      </c>
      <c r="BP123" t="s">
        <v>387</v>
      </c>
      <c r="BQ123" t="s">
        <v>490</v>
      </c>
      <c r="BT123" t="s">
        <v>389</v>
      </c>
      <c r="BU123" t="s">
        <v>390</v>
      </c>
      <c r="BV123" t="s">
        <v>391</v>
      </c>
      <c r="BW123" t="s">
        <v>392</v>
      </c>
      <c r="BX123" t="s">
        <v>393</v>
      </c>
      <c r="BY123" t="s">
        <v>273</v>
      </c>
      <c r="BZ123" t="s">
        <v>273</v>
      </c>
      <c r="CF123" t="s">
        <v>492</v>
      </c>
    </row>
    <row r="124" spans="46:84" x14ac:dyDescent="0.25">
      <c r="AT124" t="s">
        <v>369</v>
      </c>
      <c r="AU124" t="s">
        <v>370</v>
      </c>
      <c r="AV124" t="s">
        <v>371</v>
      </c>
      <c r="AX124" t="s">
        <v>373</v>
      </c>
      <c r="AY124" t="s">
        <v>374</v>
      </c>
      <c r="AZ124" t="s">
        <v>375</v>
      </c>
      <c r="BA124" t="s">
        <v>408</v>
      </c>
      <c r="BB124" t="s">
        <v>409</v>
      </c>
      <c r="BC124" t="s">
        <v>276</v>
      </c>
      <c r="BD124" t="s">
        <v>378</v>
      </c>
      <c r="BE124" t="s">
        <v>275</v>
      </c>
      <c r="BF124" t="s">
        <v>273</v>
      </c>
      <c r="BG124" t="s">
        <v>379</v>
      </c>
      <c r="BH124" t="s">
        <v>380</v>
      </c>
      <c r="BI124" t="s">
        <v>274</v>
      </c>
      <c r="BJ124" t="s">
        <v>381</v>
      </c>
      <c r="BK124" t="s">
        <v>382</v>
      </c>
      <c r="BL124" t="s">
        <v>383</v>
      </c>
      <c r="BM124" t="s">
        <v>384</v>
      </c>
      <c r="BN124" t="s">
        <v>410</v>
      </c>
      <c r="BO124" t="s">
        <v>411</v>
      </c>
      <c r="BP124" t="s">
        <v>387</v>
      </c>
      <c r="BQ124" t="s">
        <v>491</v>
      </c>
      <c r="BT124" t="s">
        <v>389</v>
      </c>
      <c r="BU124" t="s">
        <v>390</v>
      </c>
      <c r="BV124" t="s">
        <v>391</v>
      </c>
      <c r="BW124" t="s">
        <v>392</v>
      </c>
      <c r="BX124" t="s">
        <v>393</v>
      </c>
      <c r="BY124" t="s">
        <v>273</v>
      </c>
      <c r="BZ124" t="s">
        <v>273</v>
      </c>
      <c r="CF124" t="s">
        <v>492</v>
      </c>
    </row>
  </sheetData>
  <pageMargins left="0.7" right="0.7" top="0.78740157499999996" bottom="0.78740157499999996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440C-60BB-467E-8E4A-AB966BFA8C90}">
  <dimension ref="A1:CF126"/>
  <sheetViews>
    <sheetView zoomScaleNormal="100" workbookViewId="0">
      <pane xSplit="5" ySplit="3" topLeftCell="M90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baseColWidth="10" defaultColWidth="11.42578125" defaultRowHeight="15" outlineLevelRow="1" x14ac:dyDescent="0.25"/>
  <cols>
    <col min="1" max="1" width="13" bestFit="1" customWidth="1"/>
    <col min="2" max="2" width="30" customWidth="1"/>
    <col min="3" max="3" width="30.85546875" bestFit="1" customWidth="1"/>
    <col min="4" max="4" width="33.85546875" customWidth="1"/>
    <col min="5" max="5" width="10.5703125" bestFit="1" customWidth="1"/>
    <col min="6" max="6" width="2.85546875" customWidth="1"/>
    <col min="7" max="7" width="17" customWidth="1"/>
    <col min="8" max="8" width="20.28515625" bestFit="1" customWidth="1"/>
    <col min="10" max="10" width="21.28515625" customWidth="1"/>
    <col min="15" max="21" width="19.28515625" customWidth="1"/>
    <col min="22" max="22" width="17.7109375" bestFit="1" customWidth="1"/>
    <col min="23" max="23" width="16.5703125" bestFit="1" customWidth="1"/>
    <col min="24" max="24" width="14.140625" customWidth="1"/>
    <col min="42" max="42" width="12.85546875" bestFit="1" customWidth="1"/>
    <col min="45" max="45" width="15" customWidth="1"/>
    <col min="49" max="49" width="14.42578125" customWidth="1"/>
    <col min="80" max="80" width="11.42578125" style="23"/>
  </cols>
  <sheetData>
    <row r="1" spans="1:84" ht="75" x14ac:dyDescent="0.25">
      <c r="G1" s="16"/>
      <c r="H1" s="16"/>
      <c r="I1" s="17"/>
      <c r="J1" s="18"/>
      <c r="K1" s="17"/>
      <c r="L1" s="19"/>
      <c r="M1" s="19"/>
      <c r="N1" s="16"/>
      <c r="O1" s="20" t="s">
        <v>280</v>
      </c>
      <c r="P1" s="20" t="s">
        <v>280</v>
      </c>
      <c r="Q1" s="20" t="s">
        <v>281</v>
      </c>
      <c r="R1" s="20" t="s">
        <v>281</v>
      </c>
      <c r="S1" s="21" t="s">
        <v>282</v>
      </c>
      <c r="T1" s="21" t="s">
        <v>280</v>
      </c>
      <c r="U1" s="20" t="s">
        <v>283</v>
      </c>
      <c r="V1" s="16"/>
      <c r="W1" s="16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6"/>
      <c r="AK1" s="16"/>
      <c r="AL1" s="17"/>
      <c r="AM1" s="17"/>
      <c r="AN1" s="17"/>
      <c r="AO1" s="17"/>
      <c r="AP1" s="16"/>
      <c r="AS1" s="3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22"/>
      <c r="BX1" s="4"/>
      <c r="BY1" s="4"/>
    </row>
    <row r="2" spans="1:84" ht="75" x14ac:dyDescent="0.25">
      <c r="G2" s="24" t="s">
        <v>5</v>
      </c>
      <c r="H2" s="25" t="s">
        <v>284</v>
      </c>
      <c r="I2" s="20" t="s">
        <v>285</v>
      </c>
      <c r="J2" s="26" t="s">
        <v>286</v>
      </c>
      <c r="K2" s="24" t="s">
        <v>6</v>
      </c>
      <c r="L2" s="25" t="s">
        <v>287</v>
      </c>
      <c r="M2" s="25" t="s">
        <v>288</v>
      </c>
      <c r="O2" s="27" t="s">
        <v>289</v>
      </c>
      <c r="P2" s="25" t="s">
        <v>290</v>
      </c>
      <c r="Q2" s="25" t="s">
        <v>291</v>
      </c>
      <c r="R2" s="25" t="s">
        <v>292</v>
      </c>
      <c r="S2" s="27" t="s">
        <v>293</v>
      </c>
      <c r="T2" s="25" t="s">
        <v>294</v>
      </c>
      <c r="U2" s="25" t="s">
        <v>295</v>
      </c>
      <c r="V2" s="28" t="s">
        <v>296</v>
      </c>
      <c r="W2" s="28" t="s">
        <v>297</v>
      </c>
      <c r="X2" s="29" t="s">
        <v>298</v>
      </c>
      <c r="Y2" s="20" t="s">
        <v>299</v>
      </c>
      <c r="Z2" s="20" t="s">
        <v>300</v>
      </c>
      <c r="AA2" s="20" t="s">
        <v>301</v>
      </c>
      <c r="AB2" s="20" t="s">
        <v>302</v>
      </c>
      <c r="AC2" s="20" t="s">
        <v>303</v>
      </c>
      <c r="AD2" s="20" t="s">
        <v>304</v>
      </c>
      <c r="AE2" s="20" t="s">
        <v>305</v>
      </c>
      <c r="AF2" s="25" t="s">
        <v>306</v>
      </c>
      <c r="AG2" s="20" t="s">
        <v>307</v>
      </c>
      <c r="AH2" s="20" t="s">
        <v>308</v>
      </c>
      <c r="AI2" s="25" t="s">
        <v>309</v>
      </c>
      <c r="AJ2" s="30" t="s">
        <v>310</v>
      </c>
      <c r="AK2" s="30" t="s">
        <v>311</v>
      </c>
      <c r="AL2" s="25" t="s">
        <v>312</v>
      </c>
      <c r="AM2" s="25" t="s">
        <v>313</v>
      </c>
      <c r="AN2" s="25" t="s">
        <v>314</v>
      </c>
      <c r="AO2" s="25" t="s">
        <v>315</v>
      </c>
      <c r="AP2" s="28" t="s">
        <v>316</v>
      </c>
      <c r="AS2" s="3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22"/>
      <c r="BX2" s="4"/>
      <c r="BY2" s="4"/>
    </row>
    <row r="3" spans="1:84" x14ac:dyDescent="0.25">
      <c r="A3" t="s">
        <v>2</v>
      </c>
      <c r="B3" t="s">
        <v>3</v>
      </c>
      <c r="C3" t="s">
        <v>0</v>
      </c>
      <c r="D3" t="s">
        <v>1</v>
      </c>
      <c r="E3" t="s">
        <v>4</v>
      </c>
      <c r="F3" s="2"/>
      <c r="G3" s="24"/>
      <c r="H3" s="25"/>
      <c r="I3" s="20"/>
      <c r="J3" s="26"/>
      <c r="K3" s="24"/>
      <c r="L3" s="25"/>
      <c r="M3" s="25"/>
      <c r="O3" s="27"/>
      <c r="P3" s="25"/>
      <c r="Q3" s="25"/>
      <c r="R3" s="25"/>
      <c r="S3" s="27"/>
      <c r="T3" s="25"/>
      <c r="U3" s="25"/>
      <c r="V3" s="28"/>
      <c r="W3" s="28"/>
      <c r="X3" s="29"/>
      <c r="Y3" s="20"/>
      <c r="Z3" s="20"/>
      <c r="AA3" s="20"/>
      <c r="AB3" s="20"/>
      <c r="AC3" s="20"/>
      <c r="AD3" s="20"/>
      <c r="AE3" s="20"/>
      <c r="AF3" s="25"/>
      <c r="AG3" s="20"/>
      <c r="AH3" s="20"/>
      <c r="AI3" s="25"/>
      <c r="AJ3" s="30"/>
      <c r="AK3" s="30"/>
      <c r="AL3" s="25"/>
      <c r="AM3" s="25"/>
      <c r="AN3" s="25"/>
      <c r="AO3" s="25"/>
      <c r="AP3" s="28"/>
      <c r="AS3" s="3"/>
      <c r="AT3" s="31" t="s">
        <v>317</v>
      </c>
      <c r="AU3" s="31" t="s">
        <v>318</v>
      </c>
      <c r="AV3" s="31" t="s">
        <v>319</v>
      </c>
      <c r="AW3" s="31" t="s">
        <v>320</v>
      </c>
      <c r="AX3" s="31" t="s">
        <v>321</v>
      </c>
      <c r="AY3" s="31" t="s">
        <v>322</v>
      </c>
      <c r="AZ3" s="31" t="s">
        <v>323</v>
      </c>
      <c r="BA3" s="31" t="s">
        <v>324</v>
      </c>
      <c r="BB3" s="31" t="s">
        <v>325</v>
      </c>
      <c r="BC3" s="31" t="s">
        <v>326</v>
      </c>
      <c r="BD3" s="31" t="s">
        <v>327</v>
      </c>
      <c r="BE3" s="31" t="s">
        <v>328</v>
      </c>
      <c r="BF3" s="31" t="s">
        <v>329</v>
      </c>
      <c r="BG3" s="31" t="s">
        <v>330</v>
      </c>
      <c r="BH3" s="31" t="s">
        <v>331</v>
      </c>
      <c r="BI3" s="31" t="s">
        <v>332</v>
      </c>
      <c r="BJ3" s="31" t="s">
        <v>333</v>
      </c>
      <c r="BK3" s="31" t="s">
        <v>334</v>
      </c>
      <c r="BL3" s="31" t="s">
        <v>335</v>
      </c>
      <c r="BM3" s="31" t="s">
        <v>336</v>
      </c>
      <c r="BN3" s="31" t="s">
        <v>337</v>
      </c>
      <c r="BO3" s="31" t="s">
        <v>338</v>
      </c>
      <c r="BP3" s="31" t="s">
        <v>339</v>
      </c>
      <c r="BQ3" s="31" t="s">
        <v>340</v>
      </c>
      <c r="BR3" s="31" t="s">
        <v>341</v>
      </c>
      <c r="BS3" s="31" t="s">
        <v>342</v>
      </c>
      <c r="BT3" s="31" t="s">
        <v>343</v>
      </c>
      <c r="BU3" s="31" t="s">
        <v>344</v>
      </c>
      <c r="BV3" s="31" t="s">
        <v>345</v>
      </c>
      <c r="BW3" s="32" t="s">
        <v>346</v>
      </c>
      <c r="BX3" s="31" t="s">
        <v>347</v>
      </c>
      <c r="BY3" s="31" t="s">
        <v>348</v>
      </c>
      <c r="BZ3" s="31" t="s">
        <v>349</v>
      </c>
      <c r="CA3" s="5"/>
      <c r="CB3" s="33" t="s">
        <v>348</v>
      </c>
      <c r="CF3" t="s">
        <v>350</v>
      </c>
    </row>
    <row r="4" spans="1:84" ht="15" customHeight="1" x14ac:dyDescent="0.25">
      <c r="A4" s="1" t="s">
        <v>109</v>
      </c>
      <c r="B4" s="1"/>
      <c r="C4" s="1" t="s">
        <v>13</v>
      </c>
      <c r="D4" s="1"/>
      <c r="E4" s="6" t="s">
        <v>14</v>
      </c>
      <c r="F4" s="2"/>
      <c r="G4" s="3" t="str">
        <f>BX4</f>
        <v>CH0418792922</v>
      </c>
      <c r="H4" s="34" t="e">
        <f>(BU4*BY4)*CB4</f>
        <v>#VALUE!</v>
      </c>
      <c r="I4" s="35">
        <f>BV4</f>
        <v>91.187399999999997</v>
      </c>
      <c r="J4" s="36">
        <f>BW4</f>
        <v>35279</v>
      </c>
      <c r="K4" s="35" t="str">
        <f>BZ4</f>
        <v>CHF</v>
      </c>
      <c r="L4" s="37">
        <f>BY4</f>
        <v>224.1</v>
      </c>
      <c r="M4" s="35" t="e">
        <f>BY4*CB4</f>
        <v>#VALUE!</v>
      </c>
      <c r="N4" s="38"/>
      <c r="O4" s="35">
        <f>AT4</f>
        <v>29.058357450505302</v>
      </c>
      <c r="P4" s="35" t="str">
        <f t="shared" ref="P4:W4" si="0">AU4</f>
        <v>NULL</v>
      </c>
      <c r="Q4" s="35">
        <f t="shared" si="0"/>
        <v>2.3246685960404201</v>
      </c>
      <c r="R4" s="35" t="str">
        <f t="shared" si="0"/>
        <v>NULL</v>
      </c>
      <c r="S4" s="35">
        <f t="shared" si="0"/>
        <v>5.5571939659630996</v>
      </c>
      <c r="T4" s="35">
        <f t="shared" si="0"/>
        <v>21.661876124529002</v>
      </c>
      <c r="U4" s="35">
        <f t="shared" si="0"/>
        <v>3.0452441389318401</v>
      </c>
      <c r="V4" s="34">
        <f t="shared" si="0"/>
        <v>74086394.650000006</v>
      </c>
      <c r="W4" s="34">
        <f t="shared" si="0"/>
        <v>98220595.376470596</v>
      </c>
      <c r="X4" s="35">
        <f>((W4-V4)/W4)*100</f>
        <v>24.57142581346244</v>
      </c>
      <c r="Y4" s="35">
        <f>BC4</f>
        <v>17.847931111118999</v>
      </c>
      <c r="Z4" s="35">
        <f t="shared" ref="Z4:AP4" si="1">BD4</f>
        <v>19.6355977930404</v>
      </c>
      <c r="AA4" s="35">
        <f t="shared" si="1"/>
        <v>20.731831329798101</v>
      </c>
      <c r="AB4" s="35" t="str">
        <f t="shared" si="1"/>
        <v>#N/A</v>
      </c>
      <c r="AC4" s="35">
        <f t="shared" si="1"/>
        <v>1.2686728697369201</v>
      </c>
      <c r="AD4" s="35">
        <f t="shared" si="1"/>
        <v>1.3833056722581301</v>
      </c>
      <c r="AE4" s="35">
        <f t="shared" si="1"/>
        <v>1.40525746694003</v>
      </c>
      <c r="AF4" s="35">
        <f t="shared" si="1"/>
        <v>1.2701703744550501</v>
      </c>
      <c r="AG4" s="35">
        <f t="shared" si="1"/>
        <v>0.48426568795908198</v>
      </c>
      <c r="AH4" s="35">
        <f t="shared" si="1"/>
        <v>1.2928214914310601</v>
      </c>
      <c r="AI4" s="35">
        <f t="shared" si="1"/>
        <v>56.653992395437299</v>
      </c>
      <c r="AJ4" s="37">
        <f t="shared" si="1"/>
        <v>229.006</v>
      </c>
      <c r="AK4" s="37">
        <f t="shared" si="1"/>
        <v>255.15350000000001</v>
      </c>
      <c r="AL4" s="35">
        <f t="shared" si="1"/>
        <v>1.4858171994597</v>
      </c>
      <c r="AM4" s="35">
        <f t="shared" si="1"/>
        <v>24.934086628999999</v>
      </c>
      <c r="AN4" s="35" t="str">
        <f t="shared" si="1"/>
        <v>NULL</v>
      </c>
      <c r="AO4" s="35" t="str">
        <f t="shared" si="1"/>
        <v>NULL</v>
      </c>
      <c r="AP4" s="34">
        <f t="shared" si="1"/>
        <v>1422751.2642632199</v>
      </c>
      <c r="AS4" s="8" t="s">
        <v>14</v>
      </c>
      <c r="AT4" s="5">
        <f>_xll.TR(AS4:AS124,AT3:BZ3)</f>
        <v>29.058357450505302</v>
      </c>
      <c r="AU4" s="5" t="s">
        <v>8</v>
      </c>
      <c r="AV4" s="5">
        <v>2.3246685960404201</v>
      </c>
      <c r="AW4" s="5" t="s">
        <v>8</v>
      </c>
      <c r="AX4" s="5">
        <v>5.5571939659630996</v>
      </c>
      <c r="AY4">
        <v>21.661876124529002</v>
      </c>
      <c r="AZ4">
        <v>3.0452441389318401</v>
      </c>
      <c r="BA4">
        <v>74086394.650000006</v>
      </c>
      <c r="BB4">
        <v>98220595.376470596</v>
      </c>
      <c r="BC4">
        <v>17.847931111118999</v>
      </c>
      <c r="BD4">
        <v>19.6355977930404</v>
      </c>
      <c r="BE4">
        <v>20.731831329798101</v>
      </c>
      <c r="BF4" t="s">
        <v>163</v>
      </c>
      <c r="BG4">
        <v>1.2686728697369201</v>
      </c>
      <c r="BH4">
        <v>1.3833056722581301</v>
      </c>
      <c r="BI4">
        <v>1.40525746694003</v>
      </c>
      <c r="BJ4">
        <v>1.2701703744550501</v>
      </c>
      <c r="BK4">
        <v>0.48426568795908198</v>
      </c>
      <c r="BL4">
        <v>1.2928214914310601</v>
      </c>
      <c r="BM4">
        <v>56.653992395437299</v>
      </c>
      <c r="BN4">
        <v>229.006</v>
      </c>
      <c r="BO4">
        <v>255.15350000000001</v>
      </c>
      <c r="BP4">
        <v>1.4858171994597</v>
      </c>
      <c r="BQ4">
        <v>24.934086628999999</v>
      </c>
      <c r="BR4" s="5" t="s">
        <v>8</v>
      </c>
      <c r="BS4" s="5" t="s">
        <v>8</v>
      </c>
      <c r="BT4">
        <v>1422751.2642632199</v>
      </c>
      <c r="BU4">
        <v>153997362</v>
      </c>
      <c r="BV4">
        <v>91.187399999999997</v>
      </c>
      <c r="BW4" s="50">
        <v>35279</v>
      </c>
      <c r="BX4" s="5" t="s">
        <v>110</v>
      </c>
      <c r="BY4">
        <v>224.1</v>
      </c>
      <c r="BZ4" s="5" t="s">
        <v>111</v>
      </c>
      <c r="CA4" t="str">
        <f>IF(BZ4="EUR","EUR=",IF(BZ4="USD","USD=",IF(BZ4="CHF","CHFUSD=R",IF(BZ4="HKD","HKDUSD=R",IF(BZ4="GBp","GBP=",IF(BZ4="CAD","CADUSD=R",IF(BZ4="DKK","DKKUSD=R",IF(BZ4="SEK","SEKUSD=R",IF(BZ4="AUD","AUD=",IF(BZ4="JPY","JPYUSD=R",IF(BZ4="KRW","KRWUSD=R",IF(BZ4="TWD","TWDUSD=R",IF(BZ4="MXN","MXNUSD=R",IF(BZ4="SGD","SGDUSD=R",IF(BZ4="NOK","NOKUSD=R",IF(BZ4="NZD","NZD=",IF(BZ4="CNY","CNYUSD=R",IF(BZ4="ILS","ILSUSD=R",IF(BZ4="BRL","BRLUSD=R",IF(BZ4="INR","INR="))))))))))))))))))))</f>
        <v>CHFUSD=R</v>
      </c>
      <c r="CB4" s="23" t="str">
        <f>_xll.TR(CA4:CA124,CB3)</f>
        <v>Retrieving...</v>
      </c>
      <c r="CE4" s="8" t="s">
        <v>14</v>
      </c>
      <c r="CF4" t="str">
        <f>_xll.TR(CE4:CE124,CF3)</f>
        <v>Sika AG</v>
      </c>
    </row>
    <row r="5" spans="1:84" outlineLevel="1" x14ac:dyDescent="0.25">
      <c r="B5" t="s">
        <v>112</v>
      </c>
      <c r="C5" s="3" t="s">
        <v>13</v>
      </c>
      <c r="D5" t="s">
        <v>15</v>
      </c>
      <c r="E5" t="s">
        <v>16</v>
      </c>
      <c r="F5" s="2"/>
      <c r="G5" s="3" t="str">
        <f t="shared" ref="G5:G18" si="2">BX5</f>
        <v>JP3371200001</v>
      </c>
      <c r="H5" s="34">
        <f t="shared" ref="H5:H18" si="3">(BU5*BY5)*CB5</f>
        <v>0</v>
      </c>
      <c r="I5" s="35">
        <f t="shared" ref="I5:I18" si="4">BV5</f>
        <v>98.823300000000003</v>
      </c>
      <c r="J5" s="36">
        <f t="shared" ref="J5:J18" si="5">BW5</f>
        <v>18034</v>
      </c>
      <c r="K5" s="35" t="str">
        <f t="shared" ref="K5:K18" si="6">BZ5</f>
        <v>JPY</v>
      </c>
      <c r="L5" s="37">
        <f t="shared" ref="L5:L18" si="7">BY5</f>
        <v>5086</v>
      </c>
      <c r="M5" s="35">
        <f t="shared" ref="M5:M18" si="8">BY5*CB5</f>
        <v>0</v>
      </c>
      <c r="N5" s="38"/>
      <c r="O5" s="35">
        <f t="shared" ref="O5:O18" si="9">AT5</f>
        <v>19.7805256174919</v>
      </c>
      <c r="P5" s="35">
        <f t="shared" ref="P5:P18" si="10">AU5</f>
        <v>15.9165901488507</v>
      </c>
      <c r="Q5" s="35">
        <f t="shared" ref="Q5:Q18" si="11">AV5</f>
        <v>1.5575217021647201</v>
      </c>
      <c r="R5" s="35" t="str">
        <f t="shared" ref="R5:R18" si="12">AW5</f>
        <v>NULL</v>
      </c>
      <c r="S5" s="35">
        <f t="shared" ref="S5:S18" si="13">AX5</f>
        <v>2.1419547747198302</v>
      </c>
      <c r="T5" s="35">
        <f t="shared" ref="T5:T18" si="14">AY5</f>
        <v>13.368533149435301</v>
      </c>
      <c r="U5" s="35">
        <f t="shared" ref="U5:U18" si="15">AZ5</f>
        <v>4.0618423973453996</v>
      </c>
      <c r="V5" s="34">
        <f t="shared" ref="V5:V18" si="16">BA5</f>
        <v>23192461650</v>
      </c>
      <c r="W5" s="34">
        <f t="shared" ref="W5:W18" si="17">BB5</f>
        <v>24124680522.222198</v>
      </c>
      <c r="X5" s="35">
        <f t="shared" ref="X5:X18" si="18">((W5-V5)/W5)*100</f>
        <v>3.8641708492823139</v>
      </c>
      <c r="Y5" s="35">
        <f t="shared" ref="Y5:Y18" si="19">BC5</f>
        <v>17.945258002159001</v>
      </c>
      <c r="Z5" s="35">
        <f t="shared" ref="Z5:Z18" si="20">BD5</f>
        <v>29.769259887885202</v>
      </c>
      <c r="AA5" s="35">
        <f t="shared" ref="AA5:AA18" si="21">BE5</f>
        <v>38.805543834986601</v>
      </c>
      <c r="AB5" s="35" t="str">
        <f t="shared" ref="AB5:AB18" si="22">BF5</f>
        <v>#N/A</v>
      </c>
      <c r="AC5" s="35">
        <f t="shared" ref="AC5:AC18" si="23">BG5</f>
        <v>1.2549961556088101</v>
      </c>
      <c r="AD5" s="35">
        <f t="shared" ref="AD5:AD18" si="24">BH5</f>
        <v>1.3319698603377601</v>
      </c>
      <c r="AE5" s="35">
        <f t="shared" ref="AE5:AE18" si="25">BI5</f>
        <v>1.27746207785546</v>
      </c>
      <c r="AF5" s="35">
        <f t="shared" ref="AF5:AF18" si="26">BJ5</f>
        <v>1.18497353359559</v>
      </c>
      <c r="AG5" s="35">
        <f t="shared" ref="AG5:AG18" si="27">BK5</f>
        <v>1.42752953707899</v>
      </c>
      <c r="AH5" s="35">
        <f t="shared" ref="AH5:AH18" si="28">BL5</f>
        <v>1.03782043498715</v>
      </c>
      <c r="AI5" s="35">
        <f t="shared" ref="AI5:AI18" si="29">BM5</f>
        <v>47.956403269754801</v>
      </c>
      <c r="AJ5" s="37">
        <f t="shared" ref="AJ5:AJ18" si="30">BN5</f>
        <v>5444.38</v>
      </c>
      <c r="AK5" s="37">
        <f t="shared" ref="AK5:AK18" si="31">BO5</f>
        <v>5969.2550000000001</v>
      </c>
      <c r="AL5" s="35">
        <f t="shared" ref="AL5:AL18" si="32">BP5</f>
        <v>1.99496416811931</v>
      </c>
      <c r="AM5" s="35">
        <f t="shared" ref="AM5:AM18" si="33">BQ5</f>
        <v>38.466182181699999</v>
      </c>
      <c r="AN5" s="35" t="str">
        <f t="shared" ref="AN5:AN18" si="34">BR5</f>
        <v>NULL</v>
      </c>
      <c r="AO5" s="35" t="str">
        <f t="shared" ref="AO5:AO18" si="35">BS5</f>
        <v>NULL</v>
      </c>
      <c r="AP5" s="34">
        <f t="shared" ref="AP5:AP18" si="36">BT5</f>
        <v>32954512.137620799</v>
      </c>
      <c r="AS5" s="5" t="s">
        <v>16</v>
      </c>
      <c r="AT5" s="5">
        <v>19.7805256174919</v>
      </c>
      <c r="AU5" s="5">
        <v>15.9165901488507</v>
      </c>
      <c r="AV5" s="5">
        <v>1.5575217021647201</v>
      </c>
      <c r="AW5" s="5" t="s">
        <v>8</v>
      </c>
      <c r="AX5" s="5">
        <v>2.1419547747198302</v>
      </c>
      <c r="AY5">
        <v>13.368533149435301</v>
      </c>
      <c r="AZ5">
        <v>4.0618423973453996</v>
      </c>
      <c r="BA5">
        <v>23192461650</v>
      </c>
      <c r="BB5">
        <v>24124680522.222198</v>
      </c>
      <c r="BC5">
        <v>17.945258002159001</v>
      </c>
      <c r="BD5">
        <v>29.769259887885202</v>
      </c>
      <c r="BE5">
        <v>38.805543834986601</v>
      </c>
      <c r="BF5" t="s">
        <v>163</v>
      </c>
      <c r="BG5">
        <v>1.2549961556088101</v>
      </c>
      <c r="BH5">
        <v>1.3319698603377601</v>
      </c>
      <c r="BI5">
        <v>1.27746207785546</v>
      </c>
      <c r="BJ5">
        <v>1.18497353359559</v>
      </c>
      <c r="BK5">
        <v>1.42752953707899</v>
      </c>
      <c r="BL5">
        <v>1.03782043498715</v>
      </c>
      <c r="BM5">
        <v>47.956403269754801</v>
      </c>
      <c r="BN5">
        <v>5444.38</v>
      </c>
      <c r="BO5">
        <v>5969.2550000000001</v>
      </c>
      <c r="BP5" s="5">
        <v>1.99496416811931</v>
      </c>
      <c r="BQ5">
        <v>38.466182181699999</v>
      </c>
      <c r="BR5" s="5" t="s">
        <v>8</v>
      </c>
      <c r="BS5" s="5" t="s">
        <v>8</v>
      </c>
      <c r="BT5">
        <v>32954512.137620799</v>
      </c>
      <c r="BU5">
        <v>1979650112</v>
      </c>
      <c r="BV5">
        <v>98.823300000000003</v>
      </c>
      <c r="BW5" s="50">
        <v>18034</v>
      </c>
      <c r="BX5" s="5" t="s">
        <v>113</v>
      </c>
      <c r="BY5">
        <v>5086</v>
      </c>
      <c r="BZ5" s="5" t="s">
        <v>9</v>
      </c>
      <c r="CA5" t="str">
        <f t="shared" ref="CA5:CA68" si="37">IF(BZ5="EUR","EUR=",IF(BZ5="USD","USD=",IF(BZ5="CHF","CHFUSD=R",IF(BZ5="HKD","HKDUSD=R",IF(BZ5="GBp","GBP=",IF(BZ5="CAD","CADUSD=R",IF(BZ5="DKK","DKKUSD=R",IF(BZ5="SEK","SEKUSD=R",IF(BZ5="AUD","AUD=",IF(BZ5="JPY","JPYUSD=R",IF(BZ5="KRW","KRWUSD=R",IF(BZ5="TWD","TWDUSD=R",IF(BZ5="MXN","MXNUSD=R",IF(BZ5="SGD","SGDUSD=R",IF(BZ5="NOK","NOKUSD=R",IF(BZ5="NZD","NZD=",IF(BZ5="CNY","CNYUSD=R",IF(BZ5="ILS","ILSUSD=R",IF(BZ5="BRL","BRLUSD=R",IF(BZ5="INR","INR="))))))))))))))))))))</f>
        <v>JPYUSD=R</v>
      </c>
      <c r="CE5" s="5" t="s">
        <v>16</v>
      </c>
      <c r="CF5" s="5" t="s">
        <v>112</v>
      </c>
    </row>
    <row r="6" spans="1:84" outlineLevel="1" x14ac:dyDescent="0.25">
      <c r="B6" t="s">
        <v>114</v>
      </c>
      <c r="C6" s="3" t="s">
        <v>13</v>
      </c>
      <c r="D6" t="s">
        <v>15</v>
      </c>
      <c r="E6" t="s">
        <v>17</v>
      </c>
      <c r="F6" s="2"/>
      <c r="G6" s="3" t="str">
        <f t="shared" si="2"/>
        <v>US2788651006</v>
      </c>
      <c r="H6" s="34">
        <f t="shared" si="3"/>
        <v>0</v>
      </c>
      <c r="I6" s="35">
        <f t="shared" si="4"/>
        <v>99.819000000000003</v>
      </c>
      <c r="J6" s="36">
        <f t="shared" si="5"/>
        <v>20821</v>
      </c>
      <c r="K6" s="35" t="str">
        <f t="shared" si="6"/>
        <v>USD</v>
      </c>
      <c r="L6" s="37">
        <f t="shared" si="7"/>
        <v>239.15</v>
      </c>
      <c r="M6" s="35">
        <f t="shared" si="8"/>
        <v>0</v>
      </c>
      <c r="N6" s="38"/>
      <c r="O6" s="35">
        <f t="shared" si="9"/>
        <v>33.539728063839803</v>
      </c>
      <c r="P6" s="35">
        <f t="shared" si="10"/>
        <v>32.183310971662799</v>
      </c>
      <c r="Q6" s="35">
        <f t="shared" si="11"/>
        <v>1.9165558893622701</v>
      </c>
      <c r="R6" s="35">
        <f t="shared" si="12"/>
        <v>1.8390463412378699</v>
      </c>
      <c r="S6" s="35">
        <f t="shared" si="13"/>
        <v>7.9233580570491098</v>
      </c>
      <c r="T6" s="35">
        <f t="shared" si="14"/>
        <v>23.3535015813877</v>
      </c>
      <c r="U6" s="35">
        <f t="shared" si="15"/>
        <v>4.3202473132041703</v>
      </c>
      <c r="V6" s="34">
        <f t="shared" si="16"/>
        <v>278033506.50999999</v>
      </c>
      <c r="W6" s="34">
        <f t="shared" si="17"/>
        <v>263917567.53650001</v>
      </c>
      <c r="X6" s="35">
        <f t="shared" si="18"/>
        <v>-5.3486166552924663</v>
      </c>
      <c r="Y6" s="35">
        <f t="shared" si="19"/>
        <v>17.5617672871936</v>
      </c>
      <c r="Z6" s="35">
        <f t="shared" si="20"/>
        <v>15.2933447430245</v>
      </c>
      <c r="AA6" s="35">
        <f t="shared" si="21"/>
        <v>17.845691189882899</v>
      </c>
      <c r="AB6" s="35">
        <f t="shared" si="22"/>
        <v>0.23960000000000001</v>
      </c>
      <c r="AC6" s="35">
        <f t="shared" si="23"/>
        <v>0.65793600354288895</v>
      </c>
      <c r="AD6" s="35">
        <f t="shared" si="24"/>
        <v>0.92735926924401701</v>
      </c>
      <c r="AE6" s="35">
        <f t="shared" si="25"/>
        <v>1.14201611918505</v>
      </c>
      <c r="AF6" s="35">
        <f t="shared" si="26"/>
        <v>1.09467631811262</v>
      </c>
      <c r="AG6" s="35">
        <f t="shared" si="27"/>
        <v>1.77412227927695</v>
      </c>
      <c r="AH6" s="35">
        <f t="shared" si="28"/>
        <v>0.88344122999673003</v>
      </c>
      <c r="AI6" s="35">
        <f t="shared" si="29"/>
        <v>47.242455775234099</v>
      </c>
      <c r="AJ6" s="37">
        <f t="shared" si="30"/>
        <v>242.70259999999999</v>
      </c>
      <c r="AK6" s="37">
        <f t="shared" si="31"/>
        <v>241.15185</v>
      </c>
      <c r="AL6" s="35">
        <f t="shared" si="32"/>
        <v>1.08718377587288</v>
      </c>
      <c r="AM6" s="35">
        <f t="shared" si="33"/>
        <v>44.8662828828</v>
      </c>
      <c r="AN6" s="35" t="str">
        <f t="shared" si="34"/>
        <v>NULL</v>
      </c>
      <c r="AO6" s="35">
        <f t="shared" si="35"/>
        <v>2.1240918551289401</v>
      </c>
      <c r="AP6" s="34">
        <f t="shared" si="36"/>
        <v>2742436.0897972598</v>
      </c>
      <c r="AS6" s="5" t="s">
        <v>17</v>
      </c>
      <c r="AT6" s="5">
        <v>33.539728063839803</v>
      </c>
      <c r="AU6" s="5">
        <v>32.183310971662799</v>
      </c>
      <c r="AV6" s="5">
        <v>1.9165558893622701</v>
      </c>
      <c r="AW6">
        <v>1.8390463412378699</v>
      </c>
      <c r="AX6" s="5">
        <v>7.9233580570491098</v>
      </c>
      <c r="AY6">
        <v>23.3535015813877</v>
      </c>
      <c r="AZ6">
        <v>4.3202473132041703</v>
      </c>
      <c r="BA6">
        <v>278033506.50999999</v>
      </c>
      <c r="BB6">
        <v>263917567.53650001</v>
      </c>
      <c r="BC6">
        <v>17.5617672871936</v>
      </c>
      <c r="BD6">
        <v>15.2933447430245</v>
      </c>
      <c r="BE6">
        <v>17.845691189882899</v>
      </c>
      <c r="BF6">
        <v>0.23960000000000001</v>
      </c>
      <c r="BG6">
        <v>0.65793600354288895</v>
      </c>
      <c r="BH6">
        <v>0.92735926924401701</v>
      </c>
      <c r="BI6">
        <v>1.14201611918505</v>
      </c>
      <c r="BJ6">
        <v>1.09467631811262</v>
      </c>
      <c r="BK6">
        <v>1.77412227927695</v>
      </c>
      <c r="BL6">
        <v>0.88344122999673003</v>
      </c>
      <c r="BM6">
        <v>47.242455775234099</v>
      </c>
      <c r="BN6">
        <v>242.70259999999999</v>
      </c>
      <c r="BO6">
        <v>241.15185</v>
      </c>
      <c r="BP6">
        <v>1.08718377587288</v>
      </c>
      <c r="BQ6">
        <v>44.8662828828</v>
      </c>
      <c r="BR6" s="5" t="s">
        <v>8</v>
      </c>
      <c r="BS6">
        <v>2.1240918551289401</v>
      </c>
      <c r="BT6">
        <v>2742436.0897972598</v>
      </c>
      <c r="BU6">
        <v>283161817</v>
      </c>
      <c r="BV6">
        <v>99.819000000000003</v>
      </c>
      <c r="BW6" s="50">
        <v>20821</v>
      </c>
      <c r="BX6" s="5" t="s">
        <v>115</v>
      </c>
      <c r="BY6">
        <v>239.15</v>
      </c>
      <c r="BZ6" s="5" t="s">
        <v>7</v>
      </c>
      <c r="CA6" t="str">
        <f t="shared" si="37"/>
        <v>USD=</v>
      </c>
      <c r="CE6" s="5" t="s">
        <v>17</v>
      </c>
      <c r="CF6" s="5" t="s">
        <v>114</v>
      </c>
    </row>
    <row r="7" spans="1:84" outlineLevel="1" x14ac:dyDescent="0.25">
      <c r="B7" t="s">
        <v>116</v>
      </c>
      <c r="C7" s="3" t="s">
        <v>13</v>
      </c>
      <c r="D7" t="s">
        <v>15</v>
      </c>
      <c r="E7" t="s">
        <v>18</v>
      </c>
      <c r="F7" s="2"/>
      <c r="G7" s="3" t="str">
        <f t="shared" si="2"/>
        <v>US26614N1028</v>
      </c>
      <c r="H7" s="34">
        <f t="shared" si="3"/>
        <v>0</v>
      </c>
      <c r="I7" s="35">
        <f t="shared" si="4"/>
        <v>99.86</v>
      </c>
      <c r="J7" s="36">
        <f t="shared" si="5"/>
        <v>42979</v>
      </c>
      <c r="K7" s="35" t="str">
        <f t="shared" si="6"/>
        <v>USD</v>
      </c>
      <c r="L7" s="37">
        <f t="shared" si="7"/>
        <v>76.66</v>
      </c>
      <c r="M7" s="35">
        <f t="shared" si="8"/>
        <v>0</v>
      </c>
      <c r="N7" s="38"/>
      <c r="O7" s="35">
        <f t="shared" si="9"/>
        <v>62.603611181432797</v>
      </c>
      <c r="P7" s="35">
        <f t="shared" si="10"/>
        <v>17.584827409024999</v>
      </c>
      <c r="Q7" s="35">
        <f t="shared" si="11"/>
        <v>5.7859160056777101</v>
      </c>
      <c r="R7" s="35">
        <f t="shared" si="12"/>
        <v>1.62521510249769</v>
      </c>
      <c r="S7" s="35">
        <f t="shared" si="13"/>
        <v>1.32312864506047</v>
      </c>
      <c r="T7" s="35">
        <f t="shared" si="14"/>
        <v>17.441732067098599</v>
      </c>
      <c r="U7" s="35">
        <f t="shared" si="15"/>
        <v>2.6279906337975798</v>
      </c>
      <c r="V7" s="34">
        <f t="shared" si="16"/>
        <v>179695218.30000001</v>
      </c>
      <c r="W7" s="34">
        <f t="shared" si="17"/>
        <v>165229366.028</v>
      </c>
      <c r="X7" s="35">
        <f t="shared" si="18"/>
        <v>-8.7550128767961333</v>
      </c>
      <c r="Y7" s="35">
        <f t="shared" si="19"/>
        <v>17.816805773420501</v>
      </c>
      <c r="Z7" s="35">
        <f t="shared" si="20"/>
        <v>20.197361550290399</v>
      </c>
      <c r="AA7" s="35">
        <f t="shared" si="21"/>
        <v>21.4052020103396</v>
      </c>
      <c r="AB7" s="35">
        <f t="shared" si="22"/>
        <v>0.2152</v>
      </c>
      <c r="AC7" s="35">
        <f t="shared" si="23"/>
        <v>0.76010742975386503</v>
      </c>
      <c r="AD7" s="35">
        <f t="shared" si="24"/>
        <v>0.72464412356238495</v>
      </c>
      <c r="AE7" s="35">
        <f t="shared" si="25"/>
        <v>1.3275276435858301</v>
      </c>
      <c r="AF7" s="35">
        <f t="shared" si="26"/>
        <v>1.2183505440387901</v>
      </c>
      <c r="AG7" s="35">
        <f t="shared" si="27"/>
        <v>1.82754618971565</v>
      </c>
      <c r="AH7" s="35">
        <f t="shared" si="28"/>
        <v>1.9403692111306301</v>
      </c>
      <c r="AI7" s="35">
        <f t="shared" si="29"/>
        <v>47.087857847976302</v>
      </c>
      <c r="AJ7" s="37">
        <f t="shared" si="30"/>
        <v>80.1982</v>
      </c>
      <c r="AK7" s="37">
        <f t="shared" si="31"/>
        <v>80.420400000000001</v>
      </c>
      <c r="AL7" s="35">
        <f t="shared" si="32"/>
        <v>1.9827811114009899</v>
      </c>
      <c r="AM7" s="35">
        <f t="shared" si="33"/>
        <v>131.78137651820001</v>
      </c>
      <c r="AN7" s="35">
        <f t="shared" si="34"/>
        <v>1.0364264095417</v>
      </c>
      <c r="AO7" s="35">
        <f t="shared" si="35"/>
        <v>2.2449677083259201</v>
      </c>
      <c r="AP7" s="34">
        <f t="shared" si="36"/>
        <v>14678254.602118401</v>
      </c>
      <c r="AS7" s="5" t="s">
        <v>18</v>
      </c>
      <c r="AT7" s="5">
        <v>62.603611181432797</v>
      </c>
      <c r="AU7" s="5">
        <v>17.584827409024999</v>
      </c>
      <c r="AV7" s="5">
        <v>5.7859160056777101</v>
      </c>
      <c r="AW7">
        <v>1.62521510249769</v>
      </c>
      <c r="AX7" s="5">
        <v>1.32312864506047</v>
      </c>
      <c r="AY7">
        <v>17.441732067098599</v>
      </c>
      <c r="AZ7">
        <v>2.6279906337975798</v>
      </c>
      <c r="BA7">
        <v>179695218.30000001</v>
      </c>
      <c r="BB7">
        <v>165229366.028</v>
      </c>
      <c r="BC7">
        <v>17.816805773420501</v>
      </c>
      <c r="BD7">
        <v>20.197361550290399</v>
      </c>
      <c r="BE7">
        <v>21.4052020103396</v>
      </c>
      <c r="BF7">
        <v>0.2152</v>
      </c>
      <c r="BG7">
        <v>0.76010742975386503</v>
      </c>
      <c r="BH7">
        <v>0.72464412356238495</v>
      </c>
      <c r="BI7">
        <v>1.3275276435858301</v>
      </c>
      <c r="BJ7">
        <v>1.2183505440387901</v>
      </c>
      <c r="BK7">
        <v>1.82754618971565</v>
      </c>
      <c r="BL7">
        <v>1.9403692111306301</v>
      </c>
      <c r="BM7">
        <v>47.087857847976302</v>
      </c>
      <c r="BN7">
        <v>80.1982</v>
      </c>
      <c r="BO7">
        <v>80.420400000000001</v>
      </c>
      <c r="BP7">
        <v>1.9827811114009899</v>
      </c>
      <c r="BQ7">
        <v>131.78137651820001</v>
      </c>
      <c r="BR7">
        <v>1.0364264095417</v>
      </c>
      <c r="BS7">
        <v>2.2449677083259201</v>
      </c>
      <c r="BT7">
        <v>14678254.602118401</v>
      </c>
      <c r="BU7">
        <v>417955411</v>
      </c>
      <c r="BV7">
        <v>99.86</v>
      </c>
      <c r="BW7" s="50">
        <v>42979</v>
      </c>
      <c r="BX7" s="5" t="s">
        <v>117</v>
      </c>
      <c r="BY7">
        <v>76.66</v>
      </c>
      <c r="BZ7" s="5" t="s">
        <v>7</v>
      </c>
      <c r="CA7" t="str">
        <f t="shared" si="37"/>
        <v>USD=</v>
      </c>
      <c r="CE7" s="5" t="s">
        <v>18</v>
      </c>
      <c r="CF7" s="5" t="s">
        <v>116</v>
      </c>
    </row>
    <row r="8" spans="1:84" outlineLevel="1" x14ac:dyDescent="0.25">
      <c r="B8" t="s">
        <v>118</v>
      </c>
      <c r="C8" s="3" t="s">
        <v>13</v>
      </c>
      <c r="D8" t="s">
        <v>15</v>
      </c>
      <c r="E8" t="s">
        <v>19</v>
      </c>
      <c r="F8" s="2"/>
      <c r="G8" s="3" t="str">
        <f t="shared" si="2"/>
        <v>US0126531013</v>
      </c>
      <c r="H8" s="34">
        <f t="shared" si="3"/>
        <v>0</v>
      </c>
      <c r="I8" s="35">
        <f t="shared" si="4"/>
        <v>99.644000000000005</v>
      </c>
      <c r="J8" s="36">
        <f t="shared" si="5"/>
        <v>34387</v>
      </c>
      <c r="K8" s="35" t="str">
        <f t="shared" si="6"/>
        <v>USD</v>
      </c>
      <c r="L8" s="37">
        <f t="shared" si="7"/>
        <v>94.32</v>
      </c>
      <c r="M8" s="35">
        <f t="shared" si="8"/>
        <v>0</v>
      </c>
      <c r="N8" s="38"/>
      <c r="O8" s="35" t="str">
        <f t="shared" si="9"/>
        <v>NULL</v>
      </c>
      <c r="P8" s="35">
        <f t="shared" si="10"/>
        <v>139.37611750624299</v>
      </c>
      <c r="Q8" s="35" t="str">
        <f t="shared" si="11"/>
        <v>NULL</v>
      </c>
      <c r="R8" s="35" t="str">
        <f t="shared" si="12"/>
        <v>NULL</v>
      </c>
      <c r="S8" s="35">
        <f t="shared" si="13"/>
        <v>1.08257226850649</v>
      </c>
      <c r="T8" s="35">
        <f t="shared" si="14"/>
        <v>18.3800800339537</v>
      </c>
      <c r="U8" s="35">
        <f t="shared" si="15"/>
        <v>1.7050818650078501</v>
      </c>
      <c r="V8" s="34">
        <f t="shared" si="16"/>
        <v>211965904.74250001</v>
      </c>
      <c r="W8" s="34">
        <f t="shared" si="17"/>
        <v>178252220.007</v>
      </c>
      <c r="X8" s="35">
        <f t="shared" si="18"/>
        <v>-18.913472569472663</v>
      </c>
      <c r="Y8" s="35">
        <f t="shared" si="19"/>
        <v>45.709897076412702</v>
      </c>
      <c r="Z8" s="35">
        <f t="shared" si="20"/>
        <v>53.960394954426903</v>
      </c>
      <c r="AA8" s="35">
        <f t="shared" si="21"/>
        <v>53.466657070387697</v>
      </c>
      <c r="AB8" s="35">
        <f t="shared" si="22"/>
        <v>0.50649999999999995</v>
      </c>
      <c r="AC8" s="35">
        <f t="shared" si="23"/>
        <v>1.4632658930710301</v>
      </c>
      <c r="AD8" s="35">
        <f t="shared" si="24"/>
        <v>1.63480091027816</v>
      </c>
      <c r="AE8" s="35">
        <f t="shared" si="25"/>
        <v>1.5965979603332201</v>
      </c>
      <c r="AF8" s="35">
        <f t="shared" si="26"/>
        <v>1.3977305758235099</v>
      </c>
      <c r="AG8" s="35">
        <f t="shared" si="27"/>
        <v>1.7018097093795901</v>
      </c>
      <c r="AH8" s="35">
        <f t="shared" si="28"/>
        <v>1.51700383702652</v>
      </c>
      <c r="AI8" s="35">
        <f t="shared" si="29"/>
        <v>59.483136224266303</v>
      </c>
      <c r="AJ8" s="37">
        <f t="shared" si="30"/>
        <v>98.772199999999998</v>
      </c>
      <c r="AK8" s="37">
        <f t="shared" si="31"/>
        <v>101.5899</v>
      </c>
      <c r="AL8" s="35">
        <f t="shared" si="32"/>
        <v>1.7175572519083999</v>
      </c>
      <c r="AM8" s="35">
        <f t="shared" si="33"/>
        <v>11.931418083300001</v>
      </c>
      <c r="AN8" s="35" t="str">
        <f t="shared" si="34"/>
        <v>NULL</v>
      </c>
      <c r="AO8" s="35">
        <f t="shared" si="35"/>
        <v>7.3355416972900001</v>
      </c>
      <c r="AP8" s="34">
        <f t="shared" si="36"/>
        <v>11515242.8288277</v>
      </c>
      <c r="AS8" s="5" t="s">
        <v>19</v>
      </c>
      <c r="AT8" s="5" t="s">
        <v>8</v>
      </c>
      <c r="AU8" s="5">
        <v>139.37611750624299</v>
      </c>
      <c r="AV8" s="5" t="s">
        <v>8</v>
      </c>
      <c r="AW8" s="5" t="s">
        <v>8</v>
      </c>
      <c r="AX8" s="5">
        <v>1.08257226850649</v>
      </c>
      <c r="AY8">
        <v>18.3800800339537</v>
      </c>
      <c r="AZ8">
        <v>1.7050818650078501</v>
      </c>
      <c r="BA8">
        <v>211965904.74250001</v>
      </c>
      <c r="BB8">
        <v>178252220.007</v>
      </c>
      <c r="BC8">
        <v>45.709897076412702</v>
      </c>
      <c r="BD8">
        <v>53.960394954426903</v>
      </c>
      <c r="BE8">
        <v>53.466657070387697</v>
      </c>
      <c r="BF8">
        <v>0.50649999999999995</v>
      </c>
      <c r="BG8">
        <v>1.4632658930710301</v>
      </c>
      <c r="BH8">
        <v>1.63480091027816</v>
      </c>
      <c r="BI8">
        <v>1.5965979603332201</v>
      </c>
      <c r="BJ8">
        <v>1.3977305758235099</v>
      </c>
      <c r="BK8">
        <v>1.7018097093795901</v>
      </c>
      <c r="BL8">
        <v>1.51700383702652</v>
      </c>
      <c r="BM8">
        <v>59.483136224266303</v>
      </c>
      <c r="BN8">
        <v>98.772199999999998</v>
      </c>
      <c r="BO8">
        <v>101.5899</v>
      </c>
      <c r="BP8" s="5">
        <v>1.7175572519083999</v>
      </c>
      <c r="BQ8">
        <v>11.931418083300001</v>
      </c>
      <c r="BR8" s="5" t="s">
        <v>8</v>
      </c>
      <c r="BS8">
        <v>7.3355416972900001</v>
      </c>
      <c r="BT8">
        <v>11515242.8288277</v>
      </c>
      <c r="BU8">
        <v>117540339</v>
      </c>
      <c r="BV8">
        <v>99.644000000000005</v>
      </c>
      <c r="BW8" s="50">
        <v>34387</v>
      </c>
      <c r="BX8" s="5" t="s">
        <v>119</v>
      </c>
      <c r="BY8">
        <v>94.32</v>
      </c>
      <c r="BZ8" s="5" t="s">
        <v>7</v>
      </c>
      <c r="CA8" t="str">
        <f t="shared" si="37"/>
        <v>USD=</v>
      </c>
      <c r="CE8" s="5" t="s">
        <v>19</v>
      </c>
      <c r="CF8" s="5" t="s">
        <v>118</v>
      </c>
    </row>
    <row r="9" spans="1:84" outlineLevel="1" x14ac:dyDescent="0.25">
      <c r="B9" t="s">
        <v>120</v>
      </c>
      <c r="C9" s="3" t="s">
        <v>13</v>
      </c>
      <c r="D9" t="s">
        <v>15</v>
      </c>
      <c r="E9" t="s">
        <v>20</v>
      </c>
      <c r="F9" s="2"/>
      <c r="G9" s="3" t="str">
        <f t="shared" si="2"/>
        <v>CH0016440353</v>
      </c>
      <c r="H9" s="34">
        <f t="shared" si="3"/>
        <v>0</v>
      </c>
      <c r="I9" s="35">
        <f t="shared" si="4"/>
        <v>29.081499999999998</v>
      </c>
      <c r="J9" s="36">
        <f t="shared" si="5"/>
        <v>37928</v>
      </c>
      <c r="K9" s="35" t="str">
        <f t="shared" si="6"/>
        <v>CHF</v>
      </c>
      <c r="L9" s="37">
        <f t="shared" si="7"/>
        <v>629.5</v>
      </c>
      <c r="M9" s="35">
        <f t="shared" si="8"/>
        <v>0</v>
      </c>
      <c r="N9" s="38"/>
      <c r="O9" s="35">
        <f t="shared" si="9"/>
        <v>31.622190524077698</v>
      </c>
      <c r="P9" s="35">
        <f t="shared" si="10"/>
        <v>28.8889659878107</v>
      </c>
      <c r="Q9" s="35">
        <f t="shared" si="11"/>
        <v>2.9832255211394001</v>
      </c>
      <c r="R9" s="35">
        <f t="shared" si="12"/>
        <v>2.7253741497934598</v>
      </c>
      <c r="S9" s="35">
        <f t="shared" si="13"/>
        <v>7.30914502497225</v>
      </c>
      <c r="T9" s="35">
        <f t="shared" si="14"/>
        <v>27.6119548309041</v>
      </c>
      <c r="U9" s="35">
        <f t="shared" si="15"/>
        <v>6.9800577875243004</v>
      </c>
      <c r="V9" s="34">
        <f t="shared" si="16"/>
        <v>6380973</v>
      </c>
      <c r="W9" s="34">
        <f t="shared" si="17"/>
        <v>7369390.3529411796</v>
      </c>
      <c r="X9" s="35">
        <f t="shared" si="18"/>
        <v>13.412471121803105</v>
      </c>
      <c r="Y9" s="35">
        <f t="shared" si="19"/>
        <v>11.3131600173792</v>
      </c>
      <c r="Z9" s="35">
        <f t="shared" si="20"/>
        <v>15.8507007250815</v>
      </c>
      <c r="AA9" s="35">
        <f t="shared" si="21"/>
        <v>17.7443077488164</v>
      </c>
      <c r="AB9" s="35" t="str">
        <f t="shared" si="22"/>
        <v>#N/A</v>
      </c>
      <c r="AC9" s="35">
        <f t="shared" si="23"/>
        <v>0.74455966430861498</v>
      </c>
      <c r="AD9" s="35">
        <f t="shared" si="24"/>
        <v>0.80901203579605196</v>
      </c>
      <c r="AE9" s="35">
        <f t="shared" si="25"/>
        <v>0.99220495534263498</v>
      </c>
      <c r="AF9" s="35">
        <f t="shared" si="26"/>
        <v>0.99480230875845299</v>
      </c>
      <c r="AG9" s="35">
        <f t="shared" si="27"/>
        <v>0.61469866780772997</v>
      </c>
      <c r="AH9" s="35">
        <f t="shared" si="28"/>
        <v>0.94232197487240399</v>
      </c>
      <c r="AI9" s="35">
        <f t="shared" si="29"/>
        <v>67.7083333333333</v>
      </c>
      <c r="AJ9" s="37">
        <f t="shared" si="30"/>
        <v>631.41</v>
      </c>
      <c r="AK9" s="37">
        <f t="shared" si="31"/>
        <v>694.61</v>
      </c>
      <c r="AL9" s="35">
        <f t="shared" si="32"/>
        <v>2.5620496397117698</v>
      </c>
      <c r="AM9" s="35">
        <f t="shared" si="33"/>
        <v>81.734698783599995</v>
      </c>
      <c r="AN9" s="35" t="str">
        <f t="shared" si="34"/>
        <v>NULL</v>
      </c>
      <c r="AO9" s="35" t="str">
        <f t="shared" si="35"/>
        <v>NULL</v>
      </c>
      <c r="AP9" s="34">
        <f t="shared" si="36"/>
        <v>39785.814458333902</v>
      </c>
      <c r="AS9" s="5" t="s">
        <v>20</v>
      </c>
      <c r="AT9" s="5">
        <v>31.622190524077698</v>
      </c>
      <c r="AU9" s="5">
        <v>28.8889659878107</v>
      </c>
      <c r="AV9" s="5">
        <v>2.9832255211394001</v>
      </c>
      <c r="AW9">
        <v>2.7253741497934598</v>
      </c>
      <c r="AX9" s="5">
        <v>7.30914502497225</v>
      </c>
      <c r="AY9">
        <v>27.6119548309041</v>
      </c>
      <c r="AZ9">
        <v>6.9800577875243004</v>
      </c>
      <c r="BA9">
        <v>6380973</v>
      </c>
      <c r="BB9">
        <v>7369390.3529411796</v>
      </c>
      <c r="BC9">
        <v>11.3131600173792</v>
      </c>
      <c r="BD9">
        <v>15.8507007250815</v>
      </c>
      <c r="BE9">
        <v>17.7443077488164</v>
      </c>
      <c r="BF9" t="s">
        <v>163</v>
      </c>
      <c r="BG9">
        <v>0.74455966430861498</v>
      </c>
      <c r="BH9">
        <v>0.80901203579605196</v>
      </c>
      <c r="BI9">
        <v>0.99220495534263498</v>
      </c>
      <c r="BJ9">
        <v>0.99480230875845299</v>
      </c>
      <c r="BK9">
        <v>0.61469866780772997</v>
      </c>
      <c r="BL9">
        <v>0.94232197487240399</v>
      </c>
      <c r="BM9">
        <v>67.7083333333333</v>
      </c>
      <c r="BN9">
        <v>631.41</v>
      </c>
      <c r="BO9">
        <v>694.61</v>
      </c>
      <c r="BP9" s="5">
        <v>2.5620496397117698</v>
      </c>
      <c r="BQ9">
        <v>81.734698783599995</v>
      </c>
      <c r="BR9" s="5" t="s">
        <v>8</v>
      </c>
      <c r="BS9" s="5" t="s">
        <v>8</v>
      </c>
      <c r="BT9">
        <v>39785.814458333902</v>
      </c>
      <c r="BU9">
        <v>23389028</v>
      </c>
      <c r="BV9">
        <v>29.081499999999998</v>
      </c>
      <c r="BW9" s="50">
        <v>37928</v>
      </c>
      <c r="BX9" s="5" t="s">
        <v>121</v>
      </c>
      <c r="BY9">
        <v>629.5</v>
      </c>
      <c r="BZ9" s="5" t="s">
        <v>111</v>
      </c>
      <c r="CA9" t="str">
        <f t="shared" si="37"/>
        <v>CHFUSD=R</v>
      </c>
      <c r="CE9" s="5" t="s">
        <v>20</v>
      </c>
      <c r="CF9" s="5" t="s">
        <v>120</v>
      </c>
    </row>
    <row r="10" spans="1:84" outlineLevel="1" x14ac:dyDescent="0.25">
      <c r="B10" t="s">
        <v>122</v>
      </c>
      <c r="C10" s="3" t="s">
        <v>13</v>
      </c>
      <c r="D10" t="s">
        <v>15</v>
      </c>
      <c r="E10" t="s">
        <v>21</v>
      </c>
      <c r="F10" s="2"/>
      <c r="G10" s="3" t="str">
        <f t="shared" si="2"/>
        <v>JP3684000007</v>
      </c>
      <c r="H10" s="34">
        <f t="shared" si="3"/>
        <v>0</v>
      </c>
      <c r="I10" s="35">
        <f t="shared" si="4"/>
        <v>99.832499999999996</v>
      </c>
      <c r="J10" s="36">
        <f t="shared" si="5"/>
        <v>22885</v>
      </c>
      <c r="K10" s="35" t="str">
        <f t="shared" si="6"/>
        <v>JPY</v>
      </c>
      <c r="L10" s="37">
        <f t="shared" si="7"/>
        <v>2627</v>
      </c>
      <c r="M10" s="35">
        <f t="shared" si="8"/>
        <v>0</v>
      </c>
      <c r="N10" s="38"/>
      <c r="O10" s="35">
        <f t="shared" si="9"/>
        <v>13.401965818916199</v>
      </c>
      <c r="P10" s="35">
        <f t="shared" si="10"/>
        <v>13.6983388069187</v>
      </c>
      <c r="Q10" s="35">
        <f t="shared" si="11"/>
        <v>0.73234785895717103</v>
      </c>
      <c r="R10" s="35">
        <f t="shared" si="12"/>
        <v>0.74854310420321002</v>
      </c>
      <c r="S10" s="35">
        <f t="shared" si="13"/>
        <v>1.82849076439344</v>
      </c>
      <c r="T10" s="35">
        <f t="shared" si="14"/>
        <v>8.7028240847942495</v>
      </c>
      <c r="U10" s="35">
        <f t="shared" si="15"/>
        <v>1.8801282510799799</v>
      </c>
      <c r="V10" s="34">
        <f t="shared" si="16"/>
        <v>11551849575</v>
      </c>
      <c r="W10" s="34">
        <f t="shared" si="17"/>
        <v>7421893583.3333302</v>
      </c>
      <c r="X10" s="35">
        <f t="shared" si="18"/>
        <v>-55.645583506356587</v>
      </c>
      <c r="Y10" s="35">
        <f t="shared" si="19"/>
        <v>21.472914447820099</v>
      </c>
      <c r="Z10" s="35">
        <f t="shared" si="20"/>
        <v>32.384532581686898</v>
      </c>
      <c r="AA10" s="35">
        <f t="shared" si="21"/>
        <v>44.382468626946498</v>
      </c>
      <c r="AB10" s="35" t="str">
        <f t="shared" si="22"/>
        <v>#N/A</v>
      </c>
      <c r="AC10" s="35">
        <f t="shared" si="23"/>
        <v>1.4572427609438501</v>
      </c>
      <c r="AD10" s="35">
        <f t="shared" si="24"/>
        <v>1.2061358566979501</v>
      </c>
      <c r="AE10" s="35">
        <f t="shared" si="25"/>
        <v>1.3180630180962301</v>
      </c>
      <c r="AF10" s="35">
        <f t="shared" si="26"/>
        <v>1.2120408000221401</v>
      </c>
      <c r="AG10" s="35">
        <f t="shared" si="27"/>
        <v>1.5102473622049699</v>
      </c>
      <c r="AH10" s="35">
        <f t="shared" si="28"/>
        <v>1.36018798326287</v>
      </c>
      <c r="AI10" s="35">
        <f t="shared" si="29"/>
        <v>53.760789149198501</v>
      </c>
      <c r="AJ10" s="37">
        <f t="shared" si="30"/>
        <v>2530.38</v>
      </c>
      <c r="AK10" s="37">
        <f t="shared" si="31"/>
        <v>2514.3009999999999</v>
      </c>
      <c r="AL10" s="35">
        <f t="shared" si="32"/>
        <v>2.0477815699658701</v>
      </c>
      <c r="AM10" s="35">
        <f t="shared" si="33"/>
        <v>35.955745575999998</v>
      </c>
      <c r="AN10" s="35" t="str">
        <f t="shared" si="34"/>
        <v>NULL</v>
      </c>
      <c r="AO10" s="35" t="str">
        <f t="shared" si="35"/>
        <v>NULL</v>
      </c>
      <c r="AP10" s="34">
        <f t="shared" si="36"/>
        <v>8707509.0100725293</v>
      </c>
      <c r="AS10" s="5" t="s">
        <v>21</v>
      </c>
      <c r="AT10" s="5">
        <v>13.401965818916199</v>
      </c>
      <c r="AU10" s="5">
        <v>13.6983388069187</v>
      </c>
      <c r="AV10" s="5">
        <v>0.73234785895717103</v>
      </c>
      <c r="AW10">
        <v>0.74854310420321002</v>
      </c>
      <c r="AX10" s="5">
        <v>1.82849076439344</v>
      </c>
      <c r="AY10">
        <v>8.7028240847942495</v>
      </c>
      <c r="AZ10">
        <v>1.8801282510799799</v>
      </c>
      <c r="BA10">
        <v>11551849575</v>
      </c>
      <c r="BB10">
        <v>7421893583.3333302</v>
      </c>
      <c r="BC10">
        <v>21.472914447820099</v>
      </c>
      <c r="BD10">
        <v>32.384532581686898</v>
      </c>
      <c r="BE10">
        <v>44.382468626946498</v>
      </c>
      <c r="BF10" t="s">
        <v>163</v>
      </c>
      <c r="BG10">
        <v>1.4572427609438501</v>
      </c>
      <c r="BH10">
        <v>1.2061358566979501</v>
      </c>
      <c r="BI10">
        <v>1.3180630180962301</v>
      </c>
      <c r="BJ10">
        <v>1.2120408000221401</v>
      </c>
      <c r="BK10">
        <v>1.5102473622049699</v>
      </c>
      <c r="BL10">
        <v>1.36018798326287</v>
      </c>
      <c r="BM10">
        <v>53.760789149198501</v>
      </c>
      <c r="BN10">
        <v>2530.38</v>
      </c>
      <c r="BO10">
        <v>2514.3009999999999</v>
      </c>
      <c r="BP10" s="5">
        <v>2.0477815699658701</v>
      </c>
      <c r="BQ10">
        <v>35.955745575999998</v>
      </c>
      <c r="BR10" s="5" t="s">
        <v>8</v>
      </c>
      <c r="BS10" s="5" t="s">
        <v>8</v>
      </c>
      <c r="BT10">
        <v>8707509.0100725293</v>
      </c>
      <c r="BU10">
        <v>701852990</v>
      </c>
      <c r="BV10">
        <v>99.832499999999996</v>
      </c>
      <c r="BW10" s="50">
        <v>22885</v>
      </c>
      <c r="BX10" s="5" t="s">
        <v>123</v>
      </c>
      <c r="BY10">
        <v>2627</v>
      </c>
      <c r="BZ10" s="5" t="s">
        <v>9</v>
      </c>
      <c r="CA10" t="str">
        <f t="shared" si="37"/>
        <v>JPYUSD=R</v>
      </c>
      <c r="CE10" s="5" t="s">
        <v>21</v>
      </c>
      <c r="CF10" s="5" t="s">
        <v>122</v>
      </c>
    </row>
    <row r="11" spans="1:84" outlineLevel="1" x14ac:dyDescent="0.25">
      <c r="B11" t="s">
        <v>124</v>
      </c>
      <c r="C11" s="3" t="s">
        <v>13</v>
      </c>
      <c r="D11" t="s">
        <v>15</v>
      </c>
      <c r="E11" t="s">
        <v>22</v>
      </c>
      <c r="F11" s="2"/>
      <c r="G11" s="3" t="str">
        <f t="shared" si="2"/>
        <v>DE000EVNK013</v>
      </c>
      <c r="H11" s="34">
        <f t="shared" si="3"/>
        <v>0</v>
      </c>
      <c r="I11" s="35">
        <f t="shared" si="4"/>
        <v>53.474499999999999</v>
      </c>
      <c r="J11" s="36">
        <f t="shared" si="5"/>
        <v>41395</v>
      </c>
      <c r="K11" s="35" t="str">
        <f t="shared" si="6"/>
        <v>EUR</v>
      </c>
      <c r="L11" s="37">
        <f t="shared" si="7"/>
        <v>17.3</v>
      </c>
      <c r="M11" s="35">
        <f t="shared" si="8"/>
        <v>0</v>
      </c>
      <c r="N11" s="38"/>
      <c r="O11" s="35">
        <f t="shared" si="9"/>
        <v>35.885316898475899</v>
      </c>
      <c r="P11" s="35">
        <f t="shared" si="10"/>
        <v>10.523327166486499</v>
      </c>
      <c r="Q11" s="35">
        <f t="shared" si="11"/>
        <v>1.03624940509604</v>
      </c>
      <c r="R11" s="35">
        <f t="shared" si="12"/>
        <v>0.30387892481913198</v>
      </c>
      <c r="S11" s="35">
        <f t="shared" si="13"/>
        <v>0.890608782433846</v>
      </c>
      <c r="T11" s="35">
        <f t="shared" si="14"/>
        <v>4.0624734446130404</v>
      </c>
      <c r="U11" s="35">
        <f t="shared" si="15"/>
        <v>0.52967816395172396</v>
      </c>
      <c r="V11" s="34">
        <f t="shared" si="16"/>
        <v>16423839.887499999</v>
      </c>
      <c r="W11" s="34">
        <f t="shared" si="17"/>
        <v>14681455.813611099</v>
      </c>
      <c r="X11" s="35">
        <f t="shared" si="18"/>
        <v>-11.867924380316186</v>
      </c>
      <c r="Y11" s="35">
        <f t="shared" si="19"/>
        <v>20.566301138226098</v>
      </c>
      <c r="Z11" s="35">
        <f t="shared" si="20"/>
        <v>21.9767091848048</v>
      </c>
      <c r="AA11" s="35">
        <f t="shared" si="21"/>
        <v>20.454181643621901</v>
      </c>
      <c r="AB11" s="35" t="str">
        <f t="shared" si="22"/>
        <v>#N/A</v>
      </c>
      <c r="AC11" s="35">
        <f t="shared" si="23"/>
        <v>0.74474446699731001</v>
      </c>
      <c r="AD11" s="35">
        <f t="shared" si="24"/>
        <v>0.87229771405746204</v>
      </c>
      <c r="AE11" s="35">
        <f t="shared" si="25"/>
        <v>0.98907953448939601</v>
      </c>
      <c r="AF11" s="35">
        <f t="shared" si="26"/>
        <v>0.992718696939907</v>
      </c>
      <c r="AG11" s="35">
        <f t="shared" si="27"/>
        <v>1.2402071290965699</v>
      </c>
      <c r="AH11" s="35">
        <f t="shared" si="28"/>
        <v>0.91944128600215702</v>
      </c>
      <c r="AI11" s="35">
        <f t="shared" si="29"/>
        <v>67.706013363029001</v>
      </c>
      <c r="AJ11" s="37">
        <f t="shared" si="30"/>
        <v>17.4894</v>
      </c>
      <c r="AK11" s="37">
        <f t="shared" si="31"/>
        <v>19.111125000000001</v>
      </c>
      <c r="AL11" s="35">
        <f t="shared" si="32"/>
        <v>6.7885117493472604</v>
      </c>
      <c r="AM11" s="35" t="str">
        <f t="shared" si="33"/>
        <v>NULL</v>
      </c>
      <c r="AN11" s="35" t="str">
        <f t="shared" si="34"/>
        <v>NULL</v>
      </c>
      <c r="AO11" s="35" t="str">
        <f t="shared" si="35"/>
        <v>NULL</v>
      </c>
      <c r="AP11" s="34">
        <f t="shared" si="36"/>
        <v>2525695.8781449599</v>
      </c>
      <c r="AS11" s="5" t="s">
        <v>22</v>
      </c>
      <c r="AT11" s="5">
        <v>35.885316898475899</v>
      </c>
      <c r="AU11" s="5">
        <v>10.523327166486499</v>
      </c>
      <c r="AV11" s="5">
        <v>1.03624940509604</v>
      </c>
      <c r="AW11">
        <v>0.30387892481913198</v>
      </c>
      <c r="AX11" s="5">
        <v>0.890608782433846</v>
      </c>
      <c r="AY11">
        <v>4.0624734446130404</v>
      </c>
      <c r="AZ11">
        <v>0.52967816395172396</v>
      </c>
      <c r="BA11">
        <v>16423839.887499999</v>
      </c>
      <c r="BB11">
        <v>14681455.813611099</v>
      </c>
      <c r="BC11">
        <v>20.566301138226098</v>
      </c>
      <c r="BD11">
        <v>21.9767091848048</v>
      </c>
      <c r="BE11">
        <v>20.454181643621901</v>
      </c>
      <c r="BF11" t="s">
        <v>163</v>
      </c>
      <c r="BG11">
        <v>0.74474446699731001</v>
      </c>
      <c r="BH11">
        <v>0.87229771405746204</v>
      </c>
      <c r="BI11">
        <v>0.98907953448939601</v>
      </c>
      <c r="BJ11">
        <v>0.992718696939907</v>
      </c>
      <c r="BK11">
        <v>1.2402071290965699</v>
      </c>
      <c r="BL11">
        <v>0.91944128600215702</v>
      </c>
      <c r="BM11">
        <v>67.706013363029001</v>
      </c>
      <c r="BN11">
        <v>17.4894</v>
      </c>
      <c r="BO11">
        <v>19.111125000000001</v>
      </c>
      <c r="BP11">
        <v>6.7885117493472604</v>
      </c>
      <c r="BQ11" s="5" t="s">
        <v>8</v>
      </c>
      <c r="BR11" s="5" t="s">
        <v>8</v>
      </c>
      <c r="BS11" s="5" t="s">
        <v>8</v>
      </c>
      <c r="BT11">
        <v>2525695.8781449599</v>
      </c>
      <c r="BU11">
        <v>466000000</v>
      </c>
      <c r="BV11">
        <v>53.474499999999999</v>
      </c>
      <c r="BW11" s="50">
        <v>41395</v>
      </c>
      <c r="BX11" s="5" t="s">
        <v>125</v>
      </c>
      <c r="BY11">
        <v>17.3</v>
      </c>
      <c r="BZ11" s="5" t="s">
        <v>11</v>
      </c>
      <c r="CA11" t="str">
        <f t="shared" si="37"/>
        <v>EUR=</v>
      </c>
      <c r="CE11" s="5" t="s">
        <v>22</v>
      </c>
      <c r="CF11" s="5" t="s">
        <v>124</v>
      </c>
    </row>
    <row r="12" spans="1:84" outlineLevel="1" x14ac:dyDescent="0.25">
      <c r="B12" t="s">
        <v>126</v>
      </c>
      <c r="C12" s="3" t="s">
        <v>13</v>
      </c>
      <c r="D12" t="s">
        <v>15</v>
      </c>
      <c r="E12" t="s">
        <v>23</v>
      </c>
      <c r="F12" s="2"/>
      <c r="G12" s="3" t="str">
        <f t="shared" si="2"/>
        <v>BE0974320526</v>
      </c>
      <c r="H12" s="34">
        <f t="shared" si="3"/>
        <v>0</v>
      </c>
      <c r="I12" s="35">
        <f t="shared" si="4"/>
        <v>77.984499999999997</v>
      </c>
      <c r="J12" s="36">
        <f t="shared" si="5"/>
        <v>31779</v>
      </c>
      <c r="K12" s="35" t="str">
        <f t="shared" si="6"/>
        <v>EUR</v>
      </c>
      <c r="L12" s="37">
        <f t="shared" si="7"/>
        <v>10.4</v>
      </c>
      <c r="M12" s="35">
        <f t="shared" si="8"/>
        <v>0</v>
      </c>
      <c r="N12" s="38"/>
      <c r="O12" s="35" t="str">
        <f t="shared" si="9"/>
        <v>NULL</v>
      </c>
      <c r="P12" s="35">
        <f t="shared" si="10"/>
        <v>40.161834853436297</v>
      </c>
      <c r="Q12" s="35" t="str">
        <f t="shared" si="11"/>
        <v>NULL</v>
      </c>
      <c r="R12" s="35" t="str">
        <f t="shared" si="12"/>
        <v>NULL</v>
      </c>
      <c r="S12" s="35">
        <f t="shared" si="13"/>
        <v>1.1883721941560601</v>
      </c>
      <c r="T12" s="35">
        <f t="shared" si="14"/>
        <v>2.1487791889064498</v>
      </c>
      <c r="U12" s="35">
        <f t="shared" si="15"/>
        <v>0.158819007317513</v>
      </c>
      <c r="V12" s="34">
        <f t="shared" si="16"/>
        <v>6867055.4450000003</v>
      </c>
      <c r="W12" s="34">
        <f t="shared" si="17"/>
        <v>5518487.8564999998</v>
      </c>
      <c r="X12" s="35">
        <f t="shared" si="18"/>
        <v>-24.437266576777521</v>
      </c>
      <c r="Y12" s="35">
        <f t="shared" si="19"/>
        <v>29.7804271188513</v>
      </c>
      <c r="Z12" s="35">
        <f t="shared" si="20"/>
        <v>38.147911180215097</v>
      </c>
      <c r="AA12" s="35">
        <f t="shared" si="21"/>
        <v>38.050553718804402</v>
      </c>
      <c r="AB12" s="35" t="str">
        <f t="shared" si="22"/>
        <v>#N/A</v>
      </c>
      <c r="AC12" s="35">
        <f t="shared" si="23"/>
        <v>1.3667272548301299</v>
      </c>
      <c r="AD12" s="35">
        <f t="shared" si="24"/>
        <v>1.1472120813148401</v>
      </c>
      <c r="AE12" s="35">
        <f t="shared" si="25"/>
        <v>0.91879759888789803</v>
      </c>
      <c r="AF12" s="35">
        <f t="shared" si="26"/>
        <v>0.94586412006019904</v>
      </c>
      <c r="AG12" s="35">
        <f t="shared" si="27"/>
        <v>0.86022351685103005</v>
      </c>
      <c r="AH12" s="35">
        <f t="shared" si="28"/>
        <v>0.51730385843879301</v>
      </c>
      <c r="AI12" s="35">
        <f t="shared" si="29"/>
        <v>50.584795321637401</v>
      </c>
      <c r="AJ12" s="37">
        <f t="shared" si="30"/>
        <v>10.3543</v>
      </c>
      <c r="AK12" s="37">
        <f t="shared" si="31"/>
        <v>13.4619</v>
      </c>
      <c r="AL12" s="35">
        <f t="shared" si="32"/>
        <v>7.9051383399209501</v>
      </c>
      <c r="AM12" s="35">
        <f t="shared" si="33"/>
        <v>49.860416801900001</v>
      </c>
      <c r="AN12" s="35" t="str">
        <f t="shared" si="34"/>
        <v>NULL</v>
      </c>
      <c r="AO12" s="35" t="str">
        <f t="shared" si="35"/>
        <v>NULL</v>
      </c>
      <c r="AP12" s="34">
        <f t="shared" si="36"/>
        <v>1616654.9715306601</v>
      </c>
      <c r="AS12" s="5" t="s">
        <v>23</v>
      </c>
      <c r="AT12" s="5" t="s">
        <v>8</v>
      </c>
      <c r="AU12" s="5">
        <v>40.161834853436297</v>
      </c>
      <c r="AV12" s="5" t="s">
        <v>8</v>
      </c>
      <c r="AW12" s="5" t="s">
        <v>8</v>
      </c>
      <c r="AX12" s="5">
        <v>1.1883721941560601</v>
      </c>
      <c r="AY12">
        <v>2.1487791889064498</v>
      </c>
      <c r="AZ12">
        <v>0.158819007317513</v>
      </c>
      <c r="BA12">
        <v>6867055.4450000003</v>
      </c>
      <c r="BB12">
        <v>5518487.8564999998</v>
      </c>
      <c r="BC12">
        <v>29.7804271188513</v>
      </c>
      <c r="BD12">
        <v>38.147911180215097</v>
      </c>
      <c r="BE12">
        <v>38.050553718804402</v>
      </c>
      <c r="BF12" t="s">
        <v>163</v>
      </c>
      <c r="BG12">
        <v>1.3667272548301299</v>
      </c>
      <c r="BH12">
        <v>1.1472120813148401</v>
      </c>
      <c r="BI12">
        <v>0.91879759888789803</v>
      </c>
      <c r="BJ12">
        <v>0.94586412006019904</v>
      </c>
      <c r="BK12">
        <v>0.86022351685103005</v>
      </c>
      <c r="BL12">
        <v>0.51730385843879301</v>
      </c>
      <c r="BM12">
        <v>50.584795321637401</v>
      </c>
      <c r="BN12">
        <v>10.3543</v>
      </c>
      <c r="BO12">
        <v>13.4619</v>
      </c>
      <c r="BP12">
        <v>7.9051383399209501</v>
      </c>
      <c r="BQ12">
        <v>49.860416801900001</v>
      </c>
      <c r="BR12" s="5" t="s">
        <v>8</v>
      </c>
      <c r="BS12" s="5" t="s">
        <v>8</v>
      </c>
      <c r="BT12">
        <v>1616654.9715306601</v>
      </c>
      <c r="BU12">
        <v>240480967</v>
      </c>
      <c r="BV12">
        <v>77.984499999999997</v>
      </c>
      <c r="BW12" s="50">
        <v>31779</v>
      </c>
      <c r="BX12" s="5" t="s">
        <v>127</v>
      </c>
      <c r="BY12">
        <v>10.4</v>
      </c>
      <c r="BZ12" s="5" t="s">
        <v>11</v>
      </c>
      <c r="CA12" t="str">
        <f t="shared" si="37"/>
        <v>EUR=</v>
      </c>
      <c r="CE12" s="5" t="s">
        <v>23</v>
      </c>
      <c r="CF12" s="5" t="s">
        <v>126</v>
      </c>
    </row>
    <row r="13" spans="1:84" outlineLevel="1" x14ac:dyDescent="0.25">
      <c r="B13" t="s">
        <v>128</v>
      </c>
      <c r="C13" s="3" t="s">
        <v>13</v>
      </c>
      <c r="D13" t="s">
        <v>15</v>
      </c>
      <c r="E13" t="s">
        <v>24</v>
      </c>
      <c r="F13" s="2"/>
      <c r="G13" s="3" t="str">
        <f t="shared" si="2"/>
        <v>CH0012142631</v>
      </c>
      <c r="H13" s="34">
        <f t="shared" si="3"/>
        <v>0</v>
      </c>
      <c r="I13" s="35">
        <f t="shared" si="4"/>
        <v>61.058399999999999</v>
      </c>
      <c r="J13" s="36">
        <f t="shared" si="5"/>
        <v>37032</v>
      </c>
      <c r="K13" s="35" t="str">
        <f t="shared" si="6"/>
        <v>CHF</v>
      </c>
      <c r="L13" s="37">
        <f t="shared" si="7"/>
        <v>10</v>
      </c>
      <c r="M13" s="35">
        <f t="shared" si="8"/>
        <v>0</v>
      </c>
      <c r="N13" s="38"/>
      <c r="O13" s="35">
        <f t="shared" si="9"/>
        <v>28.051110920966298</v>
      </c>
      <c r="P13" s="35">
        <f t="shared" si="10"/>
        <v>9.9830486108996404</v>
      </c>
      <c r="Q13" s="35" t="str">
        <f t="shared" si="11"/>
        <v>NULL</v>
      </c>
      <c r="R13" s="35" t="str">
        <f t="shared" si="12"/>
        <v>NULL</v>
      </c>
      <c r="S13" s="35">
        <f t="shared" si="13"/>
        <v>1.48358940327464</v>
      </c>
      <c r="T13" s="35">
        <f t="shared" si="14"/>
        <v>7.1749934553076899</v>
      </c>
      <c r="U13" s="35">
        <f t="shared" si="15"/>
        <v>0.78419938077468199</v>
      </c>
      <c r="V13" s="34">
        <f t="shared" si="16"/>
        <v>11748651.2325</v>
      </c>
      <c r="W13" s="34">
        <f t="shared" si="17"/>
        <v>11382268.7391176</v>
      </c>
      <c r="X13" s="35">
        <f t="shared" si="18"/>
        <v>-3.2188880949827525</v>
      </c>
      <c r="Y13" s="35">
        <f t="shared" si="19"/>
        <v>19.2268152213144</v>
      </c>
      <c r="Z13" s="35">
        <f t="shared" si="20"/>
        <v>22.598006645998801</v>
      </c>
      <c r="AA13" s="35">
        <f t="shared" si="21"/>
        <v>25.071522464445401</v>
      </c>
      <c r="AB13" s="35" t="str">
        <f t="shared" si="22"/>
        <v>#N/A</v>
      </c>
      <c r="AC13" s="35">
        <f t="shared" si="23"/>
        <v>0.87410261522406296</v>
      </c>
      <c r="AD13" s="35">
        <f t="shared" si="24"/>
        <v>1.02305155208457</v>
      </c>
      <c r="AE13" s="35">
        <f t="shared" si="25"/>
        <v>0.919168170434849</v>
      </c>
      <c r="AF13" s="35">
        <f t="shared" si="26"/>
        <v>0.94611116751111901</v>
      </c>
      <c r="AG13" s="35">
        <f t="shared" si="27"/>
        <v>1.1631442814436601</v>
      </c>
      <c r="AH13" s="35">
        <f t="shared" si="28"/>
        <v>0.65382567652676804</v>
      </c>
      <c r="AI13" s="35">
        <f t="shared" si="29"/>
        <v>48.605577689243098</v>
      </c>
      <c r="AJ13" s="37">
        <f t="shared" si="30"/>
        <v>10.7232</v>
      </c>
      <c r="AK13" s="37">
        <f t="shared" si="31"/>
        <v>12.696249999999999</v>
      </c>
      <c r="AL13" s="35">
        <f t="shared" si="32"/>
        <v>4.2704626334519604</v>
      </c>
      <c r="AM13" s="35">
        <f t="shared" si="33"/>
        <v>82.212122500000007</v>
      </c>
      <c r="AN13" s="35" t="str">
        <f t="shared" si="34"/>
        <v>NULL</v>
      </c>
      <c r="AO13" s="35" t="str">
        <f t="shared" si="35"/>
        <v>NULL</v>
      </c>
      <c r="AP13" s="34">
        <f t="shared" si="36"/>
        <v>1654779.2487253801</v>
      </c>
      <c r="AS13" s="5" t="s">
        <v>24</v>
      </c>
      <c r="AT13" s="5">
        <v>28.051110920966298</v>
      </c>
      <c r="AU13" s="5">
        <v>9.9830486108996404</v>
      </c>
      <c r="AV13" s="5" t="s">
        <v>8</v>
      </c>
      <c r="AW13" s="5" t="s">
        <v>8</v>
      </c>
      <c r="AX13" s="5">
        <v>1.48358940327464</v>
      </c>
      <c r="AY13">
        <v>7.1749934553076899</v>
      </c>
      <c r="AZ13">
        <v>0.78419938077468199</v>
      </c>
      <c r="BA13">
        <v>11748651.2325</v>
      </c>
      <c r="BB13">
        <v>11382268.7391176</v>
      </c>
      <c r="BC13">
        <v>19.2268152213144</v>
      </c>
      <c r="BD13">
        <v>22.598006645998801</v>
      </c>
      <c r="BE13">
        <v>25.071522464445401</v>
      </c>
      <c r="BF13" t="s">
        <v>163</v>
      </c>
      <c r="BG13">
        <v>0.87410261522406296</v>
      </c>
      <c r="BH13">
        <v>1.02305155208457</v>
      </c>
      <c r="BI13">
        <v>0.919168170434849</v>
      </c>
      <c r="BJ13">
        <v>0.94611116751111901</v>
      </c>
      <c r="BK13">
        <v>1.1631442814436601</v>
      </c>
      <c r="BL13">
        <v>0.65382567652676804</v>
      </c>
      <c r="BM13">
        <v>48.605577689243098</v>
      </c>
      <c r="BN13">
        <v>10.7232</v>
      </c>
      <c r="BO13">
        <v>12.696249999999999</v>
      </c>
      <c r="BP13">
        <v>4.2704626334519604</v>
      </c>
      <c r="BQ13">
        <v>82.212122500000007</v>
      </c>
      <c r="BR13" s="5" t="s">
        <v>8</v>
      </c>
      <c r="BS13" s="5" t="s">
        <v>8</v>
      </c>
      <c r="BT13">
        <v>1654779.2487253801</v>
      </c>
      <c r="BU13">
        <v>328848494</v>
      </c>
      <c r="BV13">
        <v>61.058399999999999</v>
      </c>
      <c r="BW13" s="50">
        <v>37032</v>
      </c>
      <c r="BX13" s="5" t="s">
        <v>129</v>
      </c>
      <c r="BY13">
        <v>10</v>
      </c>
      <c r="BZ13" s="5" t="s">
        <v>111</v>
      </c>
      <c r="CA13" t="str">
        <f t="shared" si="37"/>
        <v>CHFUSD=R</v>
      </c>
      <c r="CE13" s="5" t="s">
        <v>24</v>
      </c>
      <c r="CF13" s="5" t="s">
        <v>128</v>
      </c>
    </row>
    <row r="14" spans="1:84" outlineLevel="1" x14ac:dyDescent="0.25">
      <c r="B14" t="s">
        <v>130</v>
      </c>
      <c r="C14" s="3" t="s">
        <v>13</v>
      </c>
      <c r="D14" t="s">
        <v>15</v>
      </c>
      <c r="E14" t="s">
        <v>25</v>
      </c>
      <c r="F14" s="2"/>
      <c r="G14" s="3" t="str">
        <f t="shared" si="2"/>
        <v>US28618M1062</v>
      </c>
      <c r="H14" s="34">
        <f t="shared" si="3"/>
        <v>0</v>
      </c>
      <c r="I14" s="35">
        <f t="shared" si="4"/>
        <v>92.211399999999998</v>
      </c>
      <c r="J14" s="36">
        <f t="shared" si="5"/>
        <v>41415</v>
      </c>
      <c r="K14" s="35" t="str">
        <f t="shared" si="6"/>
        <v>USD</v>
      </c>
      <c r="L14" s="37">
        <f t="shared" si="7"/>
        <v>25.75</v>
      </c>
      <c r="M14" s="35">
        <f t="shared" si="8"/>
        <v>0</v>
      </c>
      <c r="N14" s="38"/>
      <c r="O14" s="35">
        <f t="shared" si="9"/>
        <v>23.440415828425301</v>
      </c>
      <c r="P14" s="35">
        <f t="shared" si="10"/>
        <v>16.518057604721299</v>
      </c>
      <c r="Q14" s="35">
        <f t="shared" si="11"/>
        <v>2.1309468934932099</v>
      </c>
      <c r="R14" s="35">
        <f t="shared" si="12"/>
        <v>1.5016416004292099</v>
      </c>
      <c r="S14" s="35">
        <f t="shared" si="13"/>
        <v>2.5556819579266201</v>
      </c>
      <c r="T14" s="35">
        <f t="shared" si="14"/>
        <v>18.5585946421131</v>
      </c>
      <c r="U14" s="35">
        <f t="shared" si="15"/>
        <v>2.5916162253231398</v>
      </c>
      <c r="V14" s="34">
        <f t="shared" si="16"/>
        <v>38850942.0075</v>
      </c>
      <c r="W14" s="34">
        <f t="shared" si="17"/>
        <v>33572399.944499999</v>
      </c>
      <c r="X14" s="35">
        <f t="shared" si="18"/>
        <v>-15.722861849990439</v>
      </c>
      <c r="Y14" s="35">
        <f t="shared" si="19"/>
        <v>19.823806665647201</v>
      </c>
      <c r="Z14" s="35">
        <f t="shared" si="20"/>
        <v>26.363838279653901</v>
      </c>
      <c r="AA14" s="35">
        <f t="shared" si="21"/>
        <v>29.851392157449901</v>
      </c>
      <c r="AB14" s="35">
        <f t="shared" si="22"/>
        <v>0.36659999999999998</v>
      </c>
      <c r="AC14" s="35">
        <f t="shared" si="23"/>
        <v>1.2649281357831901</v>
      </c>
      <c r="AD14" s="35">
        <f t="shared" si="24"/>
        <v>1.2259411537293401</v>
      </c>
      <c r="AE14" s="35">
        <f t="shared" si="25"/>
        <v>1.3007544701454401</v>
      </c>
      <c r="AF14" s="35">
        <f t="shared" si="26"/>
        <v>1.2005017795939801</v>
      </c>
      <c r="AG14" s="35">
        <f t="shared" si="27"/>
        <v>1.5609269582030001</v>
      </c>
      <c r="AH14" s="35">
        <f t="shared" si="28"/>
        <v>1.6042153880343899</v>
      </c>
      <c r="AI14" s="35">
        <f t="shared" si="29"/>
        <v>50.157728706624603</v>
      </c>
      <c r="AJ14" s="37">
        <f t="shared" si="30"/>
        <v>27.086600000000001</v>
      </c>
      <c r="AK14" s="37">
        <f t="shared" si="31"/>
        <v>25.931450000000002</v>
      </c>
      <c r="AL14" s="35">
        <f t="shared" si="32"/>
        <v>1.2427184466019401</v>
      </c>
      <c r="AM14" s="35">
        <f t="shared" si="33"/>
        <v>66.896551724099993</v>
      </c>
      <c r="AN14" s="35">
        <f t="shared" si="34"/>
        <v>0.57061442086528502</v>
      </c>
      <c r="AO14" s="35">
        <f t="shared" si="35"/>
        <v>1.1441411621095401</v>
      </c>
      <c r="AP14" s="34">
        <f t="shared" si="36"/>
        <v>2723394.7942675101</v>
      </c>
      <c r="AS14" s="5" t="s">
        <v>25</v>
      </c>
      <c r="AT14" s="5">
        <v>23.440415828425301</v>
      </c>
      <c r="AU14" s="5">
        <v>16.518057604721299</v>
      </c>
      <c r="AV14" s="5">
        <v>2.1309468934932099</v>
      </c>
      <c r="AW14" s="5">
        <v>1.5016416004292099</v>
      </c>
      <c r="AX14" s="5">
        <v>2.5556819579266201</v>
      </c>
      <c r="AY14">
        <v>18.5585946421131</v>
      </c>
      <c r="AZ14">
        <v>2.5916162253231398</v>
      </c>
      <c r="BA14">
        <v>38850942.0075</v>
      </c>
      <c r="BB14">
        <v>33572399.944499999</v>
      </c>
      <c r="BC14">
        <v>19.823806665647201</v>
      </c>
      <c r="BD14">
        <v>26.363838279653901</v>
      </c>
      <c r="BE14">
        <v>29.851392157449901</v>
      </c>
      <c r="BF14">
        <v>0.36659999999999998</v>
      </c>
      <c r="BG14">
        <v>1.2649281357831901</v>
      </c>
      <c r="BH14">
        <v>1.2259411537293401</v>
      </c>
      <c r="BI14">
        <v>1.3007544701454401</v>
      </c>
      <c r="BJ14">
        <v>1.2005017795939801</v>
      </c>
      <c r="BK14">
        <v>1.5609269582030001</v>
      </c>
      <c r="BL14">
        <v>1.6042153880343899</v>
      </c>
      <c r="BM14">
        <v>50.157728706624603</v>
      </c>
      <c r="BN14">
        <v>27.086600000000001</v>
      </c>
      <c r="BO14" s="5">
        <v>25.931450000000002</v>
      </c>
      <c r="BP14">
        <v>1.2427184466019401</v>
      </c>
      <c r="BQ14">
        <v>66.896551724099993</v>
      </c>
      <c r="BR14">
        <v>0.57061442086528502</v>
      </c>
      <c r="BS14">
        <v>1.1441411621095401</v>
      </c>
      <c r="BT14">
        <v>2723394.7942675101</v>
      </c>
      <c r="BU14">
        <v>242162633</v>
      </c>
      <c r="BV14">
        <v>92.211399999999998</v>
      </c>
      <c r="BW14" s="50">
        <v>41415</v>
      </c>
      <c r="BX14" s="5" t="s">
        <v>131</v>
      </c>
      <c r="BY14">
        <v>25.75</v>
      </c>
      <c r="BZ14" s="5" t="s">
        <v>7</v>
      </c>
      <c r="CA14" t="str">
        <f t="shared" si="37"/>
        <v>USD=</v>
      </c>
      <c r="CE14" s="5" t="s">
        <v>25</v>
      </c>
      <c r="CF14" s="5" t="s">
        <v>130</v>
      </c>
    </row>
    <row r="15" spans="1:84" outlineLevel="1" x14ac:dyDescent="0.25">
      <c r="B15" t="s">
        <v>132</v>
      </c>
      <c r="C15" s="3" t="s">
        <v>13</v>
      </c>
      <c r="D15" t="s">
        <v>15</v>
      </c>
      <c r="E15" t="s">
        <v>26</v>
      </c>
      <c r="F15" s="2"/>
      <c r="G15" s="3" t="str">
        <f t="shared" si="2"/>
        <v>US0576652004</v>
      </c>
      <c r="H15" s="34">
        <f t="shared" si="3"/>
        <v>0</v>
      </c>
      <c r="I15" s="35">
        <f t="shared" si="4"/>
        <v>99.496099999999998</v>
      </c>
      <c r="J15" s="36">
        <f t="shared" si="5"/>
        <v>31566</v>
      </c>
      <c r="K15" s="35" t="str">
        <f t="shared" si="6"/>
        <v>USD</v>
      </c>
      <c r="L15" s="37">
        <f t="shared" si="7"/>
        <v>160.51</v>
      </c>
      <c r="M15" s="35">
        <f t="shared" si="8"/>
        <v>0</v>
      </c>
      <c r="N15" s="38"/>
      <c r="O15" s="35">
        <f t="shared" si="9"/>
        <v>43.107870389020903</v>
      </c>
      <c r="P15" s="35">
        <f t="shared" si="10"/>
        <v>33.815285242074999</v>
      </c>
      <c r="Q15" s="35" t="str">
        <f t="shared" si="11"/>
        <v>NULL</v>
      </c>
      <c r="R15" s="35" t="str">
        <f t="shared" si="12"/>
        <v>NULL</v>
      </c>
      <c r="S15" s="35">
        <f t="shared" si="13"/>
        <v>4.4322960393367801</v>
      </c>
      <c r="T15" s="35">
        <f t="shared" si="14"/>
        <v>26.474536730597499</v>
      </c>
      <c r="U15" s="35">
        <f t="shared" si="15"/>
        <v>5.5368524714154201</v>
      </c>
      <c r="V15" s="34">
        <f t="shared" si="16"/>
        <v>19514906.84</v>
      </c>
      <c r="W15" s="34">
        <f t="shared" si="17"/>
        <v>24034826.670000002</v>
      </c>
      <c r="X15" s="35">
        <f t="shared" si="18"/>
        <v>18.805710114155783</v>
      </c>
      <c r="Y15" s="35">
        <f t="shared" si="19"/>
        <v>20.139874540386799</v>
      </c>
      <c r="Z15" s="35">
        <f t="shared" si="20"/>
        <v>21.681340454883099</v>
      </c>
      <c r="AA15" s="35">
        <f t="shared" si="21"/>
        <v>22.815174152778798</v>
      </c>
      <c r="AB15" s="35">
        <f t="shared" si="22"/>
        <v>0.28320000000000001</v>
      </c>
      <c r="AC15" s="35">
        <f t="shared" si="23"/>
        <v>1.05650017237918</v>
      </c>
      <c r="AD15" s="35">
        <f t="shared" si="24"/>
        <v>1.0754946091055699</v>
      </c>
      <c r="AE15" s="35">
        <f t="shared" si="25"/>
        <v>0.69175486305969403</v>
      </c>
      <c r="AF15" s="35">
        <f t="shared" si="26"/>
        <v>0.79450244753655397</v>
      </c>
      <c r="AG15" s="35">
        <f t="shared" si="27"/>
        <v>0.27441336713020198</v>
      </c>
      <c r="AH15" s="35">
        <f t="shared" si="28"/>
        <v>0.150554692836571</v>
      </c>
      <c r="AI15" s="35">
        <f t="shared" si="29"/>
        <v>36.296296296296298</v>
      </c>
      <c r="AJ15" s="37">
        <f t="shared" si="30"/>
        <v>171.80410000000001</v>
      </c>
      <c r="AK15" s="37">
        <f t="shared" si="31"/>
        <v>164.58137500000001</v>
      </c>
      <c r="AL15" s="35">
        <f t="shared" si="32"/>
        <v>0.54202230390629902</v>
      </c>
      <c r="AM15" s="35">
        <f t="shared" si="33"/>
        <v>23.5316879025</v>
      </c>
      <c r="AN15" s="35">
        <f t="shared" si="34"/>
        <v>1.47274824658546</v>
      </c>
      <c r="AO15" s="35">
        <f t="shared" si="35"/>
        <v>3.8468974028916798</v>
      </c>
      <c r="AP15" s="34">
        <f t="shared" si="36"/>
        <v>702200.73702801298</v>
      </c>
      <c r="AS15" s="5" t="s">
        <v>26</v>
      </c>
      <c r="AT15" s="5">
        <v>43.107870389020903</v>
      </c>
      <c r="AU15" s="5">
        <v>33.815285242074999</v>
      </c>
      <c r="AV15" s="5" t="s">
        <v>8</v>
      </c>
      <c r="AW15" s="5" t="s">
        <v>8</v>
      </c>
      <c r="AX15" s="5">
        <v>4.4322960393367801</v>
      </c>
      <c r="AY15">
        <v>26.474536730597499</v>
      </c>
      <c r="AZ15">
        <v>5.5368524714154201</v>
      </c>
      <c r="BA15">
        <v>19514906.84</v>
      </c>
      <c r="BB15">
        <v>24034826.670000002</v>
      </c>
      <c r="BC15">
        <v>20.139874540386799</v>
      </c>
      <c r="BD15">
        <v>21.681340454883099</v>
      </c>
      <c r="BE15">
        <v>22.815174152778798</v>
      </c>
      <c r="BF15">
        <v>0.28320000000000001</v>
      </c>
      <c r="BG15">
        <v>1.05650017237918</v>
      </c>
      <c r="BH15">
        <v>1.0754946091055699</v>
      </c>
      <c r="BI15">
        <v>0.69175486305969403</v>
      </c>
      <c r="BJ15">
        <v>0.79450244753655397</v>
      </c>
      <c r="BK15">
        <v>0.27441336713020198</v>
      </c>
      <c r="BL15">
        <v>0.150554692836571</v>
      </c>
      <c r="BM15">
        <v>36.296296296296298</v>
      </c>
      <c r="BN15">
        <v>171.80410000000001</v>
      </c>
      <c r="BO15">
        <v>164.58137500000001</v>
      </c>
      <c r="BP15">
        <v>0.54202230390629902</v>
      </c>
      <c r="BQ15">
        <v>23.5316879025</v>
      </c>
      <c r="BR15">
        <v>1.47274824658546</v>
      </c>
      <c r="BS15">
        <v>3.8468974028916798</v>
      </c>
      <c r="BT15">
        <v>702200.73702801298</v>
      </c>
      <c r="BU15">
        <v>32507716</v>
      </c>
      <c r="BV15">
        <v>99.496099999999998</v>
      </c>
      <c r="BW15" s="50">
        <v>31566</v>
      </c>
      <c r="BX15" s="5" t="s">
        <v>133</v>
      </c>
      <c r="BY15">
        <v>160.51</v>
      </c>
      <c r="BZ15" s="5" t="s">
        <v>7</v>
      </c>
      <c r="CA15" t="str">
        <f t="shared" si="37"/>
        <v>USD=</v>
      </c>
      <c r="CE15" s="5" t="s">
        <v>26</v>
      </c>
      <c r="CF15" s="5" t="s">
        <v>132</v>
      </c>
    </row>
    <row r="16" spans="1:84" outlineLevel="1" x14ac:dyDescent="0.25">
      <c r="B16" t="s">
        <v>134</v>
      </c>
      <c r="C16" s="3" t="s">
        <v>13</v>
      </c>
      <c r="D16" t="s">
        <v>15</v>
      </c>
      <c r="E16" t="s">
        <v>27</v>
      </c>
      <c r="F16" s="2"/>
      <c r="G16" s="3" t="str">
        <f t="shared" si="2"/>
        <v>GB00BZ4BQC70</v>
      </c>
      <c r="H16" s="34">
        <f t="shared" si="3"/>
        <v>0</v>
      </c>
      <c r="I16" s="35">
        <f t="shared" si="4"/>
        <v>99.682199999999995</v>
      </c>
      <c r="J16" s="36">
        <f t="shared" si="5"/>
        <v>41127</v>
      </c>
      <c r="K16" s="35" t="str">
        <f t="shared" si="6"/>
        <v>GBp</v>
      </c>
      <c r="L16" s="37">
        <f t="shared" si="7"/>
        <v>1376</v>
      </c>
      <c r="M16" s="35">
        <f t="shared" si="8"/>
        <v>0</v>
      </c>
      <c r="N16" s="38"/>
      <c r="O16" s="35">
        <f t="shared" si="9"/>
        <v>4.6841956616081903</v>
      </c>
      <c r="P16" s="35">
        <f t="shared" si="10"/>
        <v>8.1484518071966097</v>
      </c>
      <c r="Q16" s="35">
        <f t="shared" si="11"/>
        <v>0.30162238645255601</v>
      </c>
      <c r="R16" s="35">
        <f t="shared" si="12"/>
        <v>0.52469103716655596</v>
      </c>
      <c r="S16" s="35">
        <f t="shared" si="13"/>
        <v>0.98843524297285301</v>
      </c>
      <c r="T16" s="35">
        <f t="shared" si="14"/>
        <v>6.8341542826347199</v>
      </c>
      <c r="U16" s="35">
        <f t="shared" si="15"/>
        <v>0.19110913683858</v>
      </c>
      <c r="V16" s="34">
        <f t="shared" si="16"/>
        <v>965120586.75</v>
      </c>
      <c r="W16" s="34">
        <f t="shared" si="17"/>
        <v>853796543.57142901</v>
      </c>
      <c r="X16" s="35">
        <f t="shared" si="18"/>
        <v>-13.038708579552544</v>
      </c>
      <c r="Y16" s="35">
        <f t="shared" si="19"/>
        <v>22.117589011217401</v>
      </c>
      <c r="Z16" s="35">
        <f t="shared" si="20"/>
        <v>32.922119423463499</v>
      </c>
      <c r="AA16" s="35">
        <f t="shared" si="21"/>
        <v>26.609276985885</v>
      </c>
      <c r="AB16" s="35" t="str">
        <f t="shared" si="22"/>
        <v>#N/A</v>
      </c>
      <c r="AC16" s="35">
        <f t="shared" si="23"/>
        <v>1.42880436732571</v>
      </c>
      <c r="AD16" s="35">
        <f t="shared" si="24"/>
        <v>1.4577313535713801</v>
      </c>
      <c r="AE16" s="35">
        <f t="shared" si="25"/>
        <v>1.32921098287947</v>
      </c>
      <c r="AF16" s="35">
        <f t="shared" si="26"/>
        <v>1.2194727691123299</v>
      </c>
      <c r="AG16" s="35">
        <f t="shared" si="27"/>
        <v>1.1448512628193399</v>
      </c>
      <c r="AH16" s="35">
        <f t="shared" si="28"/>
        <v>1.6456845094760499</v>
      </c>
      <c r="AI16" s="35">
        <f t="shared" si="29"/>
        <v>54.4554455445545</v>
      </c>
      <c r="AJ16" s="37">
        <f t="shared" si="30"/>
        <v>1398.7</v>
      </c>
      <c r="AK16" s="37">
        <f t="shared" si="31"/>
        <v>1580</v>
      </c>
      <c r="AL16" s="35">
        <f t="shared" si="32"/>
        <v>5.6617647058823497</v>
      </c>
      <c r="AM16" s="35">
        <f t="shared" si="33"/>
        <v>130.55555555559999</v>
      </c>
      <c r="AN16" s="35" t="str">
        <f t="shared" si="34"/>
        <v>NULL</v>
      </c>
      <c r="AO16" s="35" t="str">
        <f t="shared" si="35"/>
        <v>NULL</v>
      </c>
      <c r="AP16" s="34">
        <f t="shared" si="36"/>
        <v>822750.75381987996</v>
      </c>
      <c r="AS16" s="5" t="s">
        <v>27</v>
      </c>
      <c r="AT16" s="5">
        <v>4.6841956616081903</v>
      </c>
      <c r="AU16" s="5">
        <v>8.1484518071966097</v>
      </c>
      <c r="AV16" s="5">
        <v>0.30162238645255601</v>
      </c>
      <c r="AW16">
        <v>0.52469103716655596</v>
      </c>
      <c r="AX16" s="5">
        <v>0.98843524297285301</v>
      </c>
      <c r="AY16">
        <v>6.8341542826347199</v>
      </c>
      <c r="AZ16">
        <v>0.19110913683858</v>
      </c>
      <c r="BA16">
        <v>965120586.75</v>
      </c>
      <c r="BB16">
        <v>853796543.57142901</v>
      </c>
      <c r="BC16">
        <v>22.117589011217401</v>
      </c>
      <c r="BD16">
        <v>32.922119423463499</v>
      </c>
      <c r="BE16">
        <v>26.609276985885</v>
      </c>
      <c r="BF16" t="s">
        <v>163</v>
      </c>
      <c r="BG16">
        <v>1.42880436732571</v>
      </c>
      <c r="BH16">
        <v>1.4577313535713801</v>
      </c>
      <c r="BI16">
        <v>1.32921098287947</v>
      </c>
      <c r="BJ16">
        <v>1.2194727691123299</v>
      </c>
      <c r="BK16">
        <v>1.1448512628193399</v>
      </c>
      <c r="BL16">
        <v>1.6456845094760499</v>
      </c>
      <c r="BM16">
        <v>54.4554455445545</v>
      </c>
      <c r="BN16">
        <v>1398.7</v>
      </c>
      <c r="BO16">
        <v>1580</v>
      </c>
      <c r="BP16">
        <v>5.6617647058823497</v>
      </c>
      <c r="BQ16">
        <v>130.55555555559999</v>
      </c>
      <c r="BR16" s="5" t="s">
        <v>8</v>
      </c>
      <c r="BS16" s="5" t="s">
        <v>8</v>
      </c>
      <c r="BT16">
        <v>822750.75381987996</v>
      </c>
      <c r="BU16">
        <v>167838789</v>
      </c>
      <c r="BV16">
        <v>99.682199999999995</v>
      </c>
      <c r="BW16" s="50">
        <v>41127</v>
      </c>
      <c r="BX16" s="5" t="s">
        <v>135</v>
      </c>
      <c r="BY16">
        <v>1376</v>
      </c>
      <c r="BZ16" s="5" t="s">
        <v>10</v>
      </c>
      <c r="CA16" t="str">
        <f t="shared" si="37"/>
        <v>GBP=</v>
      </c>
      <c r="CE16" s="5" t="s">
        <v>27</v>
      </c>
      <c r="CF16" s="5" t="s">
        <v>134</v>
      </c>
    </row>
    <row r="17" spans="1:84" outlineLevel="1" x14ac:dyDescent="0.25">
      <c r="B17" t="s">
        <v>136</v>
      </c>
      <c r="C17" s="3" t="s">
        <v>13</v>
      </c>
      <c r="D17" t="s">
        <v>15</v>
      </c>
      <c r="E17" t="s">
        <v>28</v>
      </c>
      <c r="F17" s="2"/>
      <c r="G17" s="3" t="str">
        <f t="shared" si="2"/>
        <v>US81725T1007</v>
      </c>
      <c r="H17" s="34">
        <f t="shared" si="3"/>
        <v>0</v>
      </c>
      <c r="I17" s="35">
        <f t="shared" si="4"/>
        <v>98.438400000000001</v>
      </c>
      <c r="J17" s="36">
        <f t="shared" si="5"/>
        <v>29728</v>
      </c>
      <c r="K17" s="35" t="str">
        <f t="shared" si="6"/>
        <v>USD</v>
      </c>
      <c r="L17" s="37">
        <f t="shared" si="7"/>
        <v>72.72</v>
      </c>
      <c r="M17" s="35">
        <f t="shared" si="8"/>
        <v>0</v>
      </c>
      <c r="N17" s="38"/>
      <c r="O17" s="35">
        <f t="shared" si="9"/>
        <v>34.750031060946299</v>
      </c>
      <c r="P17" s="35">
        <f t="shared" si="10"/>
        <v>21.4513274336283</v>
      </c>
      <c r="Q17" s="35" t="str">
        <f t="shared" si="11"/>
        <v>NULL</v>
      </c>
      <c r="R17" s="35" t="str">
        <f t="shared" si="12"/>
        <v>NULL</v>
      </c>
      <c r="S17" s="35">
        <f t="shared" si="13"/>
        <v>2.8511025940138799</v>
      </c>
      <c r="T17" s="35">
        <f t="shared" si="14"/>
        <v>15.507990843645199</v>
      </c>
      <c r="U17" s="35">
        <f t="shared" si="15"/>
        <v>2.0132384503074898</v>
      </c>
      <c r="V17" s="34">
        <f t="shared" si="16"/>
        <v>20292074.52</v>
      </c>
      <c r="W17" s="34">
        <f t="shared" si="17"/>
        <v>15340776.377499999</v>
      </c>
      <c r="X17" s="35">
        <f t="shared" si="18"/>
        <v>-32.275407845472323</v>
      </c>
      <c r="Y17" s="35">
        <f t="shared" si="19"/>
        <v>24.124563365109701</v>
      </c>
      <c r="Z17" s="35">
        <f t="shared" si="20"/>
        <v>23.676661688816498</v>
      </c>
      <c r="AA17" s="35">
        <f t="shared" si="21"/>
        <v>23.631895929060999</v>
      </c>
      <c r="AB17" s="35">
        <f t="shared" si="22"/>
        <v>0.2893</v>
      </c>
      <c r="AC17" s="35">
        <f t="shared" si="23"/>
        <v>1.0652016991943201</v>
      </c>
      <c r="AD17" s="35">
        <f t="shared" si="24"/>
        <v>0.95889842658843005</v>
      </c>
      <c r="AE17" s="35">
        <f t="shared" si="25"/>
        <v>0.75597789716056296</v>
      </c>
      <c r="AF17" s="35">
        <f t="shared" si="26"/>
        <v>0.837317760788444</v>
      </c>
      <c r="AG17" s="35">
        <f t="shared" si="27"/>
        <v>0.66393919094652598</v>
      </c>
      <c r="AH17" s="35">
        <f t="shared" si="28"/>
        <v>1.0385083041271399</v>
      </c>
      <c r="AI17" s="35">
        <f t="shared" si="29"/>
        <v>47.529575504523301</v>
      </c>
      <c r="AJ17" s="37">
        <f t="shared" si="30"/>
        <v>75.373199999999997</v>
      </c>
      <c r="AK17" s="37">
        <f t="shared" si="31"/>
        <v>75.180400000000006</v>
      </c>
      <c r="AL17" s="35">
        <f t="shared" si="32"/>
        <v>2.2552255225522599</v>
      </c>
      <c r="AM17" s="35">
        <f t="shared" si="33"/>
        <v>74.118251707799999</v>
      </c>
      <c r="AN17" s="35">
        <f t="shared" si="34"/>
        <v>1.42774249899672</v>
      </c>
      <c r="AO17" s="35">
        <f t="shared" si="35"/>
        <v>3.37569970561526</v>
      </c>
      <c r="AP17" s="34">
        <f t="shared" si="36"/>
        <v>343145.70501096302</v>
      </c>
      <c r="AS17" s="5" t="s">
        <v>28</v>
      </c>
      <c r="AT17" s="5">
        <v>34.750031060946299</v>
      </c>
      <c r="AU17" s="5">
        <v>21.4513274336283</v>
      </c>
      <c r="AV17" s="5" t="s">
        <v>8</v>
      </c>
      <c r="AW17" s="5" t="s">
        <v>8</v>
      </c>
      <c r="AX17" s="5">
        <v>2.8511025940138799</v>
      </c>
      <c r="AY17">
        <v>15.507990843645199</v>
      </c>
      <c r="AZ17">
        <v>2.0132384503074898</v>
      </c>
      <c r="BA17">
        <v>20292074.52</v>
      </c>
      <c r="BB17">
        <v>15340776.377499999</v>
      </c>
      <c r="BC17">
        <v>24.124563365109701</v>
      </c>
      <c r="BD17">
        <v>23.676661688816498</v>
      </c>
      <c r="BE17">
        <v>23.631895929060999</v>
      </c>
      <c r="BF17">
        <v>0.2893</v>
      </c>
      <c r="BG17">
        <v>1.0652016991943201</v>
      </c>
      <c r="BH17">
        <v>0.95889842658843005</v>
      </c>
      <c r="BI17">
        <v>0.75597789716056296</v>
      </c>
      <c r="BJ17">
        <v>0.837317760788444</v>
      </c>
      <c r="BK17">
        <v>0.66393919094652598</v>
      </c>
      <c r="BL17">
        <v>1.0385083041271399</v>
      </c>
      <c r="BM17">
        <v>47.529575504523301</v>
      </c>
      <c r="BN17">
        <v>75.373199999999997</v>
      </c>
      <c r="BO17">
        <v>75.180400000000006</v>
      </c>
      <c r="BP17">
        <v>2.2552255225522599</v>
      </c>
      <c r="BQ17">
        <v>74.118251707799999</v>
      </c>
      <c r="BR17">
        <v>1.42774249899672</v>
      </c>
      <c r="BS17">
        <v>3.37569970561526</v>
      </c>
      <c r="BT17">
        <v>343145.70501096302</v>
      </c>
      <c r="BU17">
        <v>42360785</v>
      </c>
      <c r="BV17">
        <v>98.438400000000001</v>
      </c>
      <c r="BW17" s="50">
        <v>29728</v>
      </c>
      <c r="BX17" s="5" t="s">
        <v>137</v>
      </c>
      <c r="BY17">
        <v>72.72</v>
      </c>
      <c r="BZ17" s="5" t="s">
        <v>7</v>
      </c>
      <c r="CA17" t="str">
        <f t="shared" si="37"/>
        <v>USD=</v>
      </c>
      <c r="CE17" s="5" t="s">
        <v>28</v>
      </c>
      <c r="CF17" s="5" t="s">
        <v>136</v>
      </c>
    </row>
    <row r="18" spans="1:84" outlineLevel="1" x14ac:dyDescent="0.25">
      <c r="B18" t="s">
        <v>138</v>
      </c>
      <c r="C18" s="3" t="s">
        <v>13</v>
      </c>
      <c r="D18" t="s">
        <v>15</v>
      </c>
      <c r="E18" t="s">
        <v>29</v>
      </c>
      <c r="F18" s="2"/>
      <c r="G18" s="3" t="str">
        <f t="shared" si="2"/>
        <v>US45688C1071</v>
      </c>
      <c r="H18" s="34">
        <f t="shared" si="3"/>
        <v>0</v>
      </c>
      <c r="I18" s="35">
        <f t="shared" si="4"/>
        <v>99.0715</v>
      </c>
      <c r="J18" s="36">
        <f t="shared" si="5"/>
        <v>42492</v>
      </c>
      <c r="K18" s="35" t="str">
        <f t="shared" si="6"/>
        <v>USD</v>
      </c>
      <c r="L18" s="37">
        <f t="shared" si="7"/>
        <v>46.46</v>
      </c>
      <c r="M18" s="35">
        <f t="shared" si="8"/>
        <v>0</v>
      </c>
      <c r="N18" s="38"/>
      <c r="O18" s="35" t="str">
        <f t="shared" si="9"/>
        <v>NULL</v>
      </c>
      <c r="P18" s="35">
        <f t="shared" si="10"/>
        <v>10.8678362573099</v>
      </c>
      <c r="Q18" s="35" t="str">
        <f t="shared" si="11"/>
        <v>NULL</v>
      </c>
      <c r="R18" s="35" t="str">
        <f t="shared" si="12"/>
        <v>NULL</v>
      </c>
      <c r="S18" s="35">
        <f t="shared" si="13"/>
        <v>7.87234268155248</v>
      </c>
      <c r="T18" s="35">
        <f t="shared" si="14"/>
        <v>15.5361504846366</v>
      </c>
      <c r="U18" s="35">
        <f t="shared" si="15"/>
        <v>1.1416072180626</v>
      </c>
      <c r="V18" s="34">
        <f t="shared" si="16"/>
        <v>10243726.77</v>
      </c>
      <c r="W18" s="34">
        <f t="shared" si="17"/>
        <v>10276328.517999999</v>
      </c>
      <c r="X18" s="35">
        <f t="shared" si="18"/>
        <v>0.31725093201228927</v>
      </c>
      <c r="Y18" s="35">
        <f t="shared" si="19"/>
        <v>46.063654509844902</v>
      </c>
      <c r="Z18" s="35">
        <f t="shared" si="20"/>
        <v>62.086078124248601</v>
      </c>
      <c r="AA18" s="35">
        <f t="shared" si="21"/>
        <v>53.155083118937803</v>
      </c>
      <c r="AB18" s="35">
        <f t="shared" si="22"/>
        <v>0.58350000000000002</v>
      </c>
      <c r="AC18" s="35">
        <f t="shared" si="23"/>
        <v>1.62878029491868</v>
      </c>
      <c r="AD18" s="35">
        <f t="shared" si="24"/>
        <v>1.60196098591519</v>
      </c>
      <c r="AE18" s="35">
        <f t="shared" si="25"/>
        <v>1.63482173327823</v>
      </c>
      <c r="AF18" s="35">
        <f t="shared" si="26"/>
        <v>1.42321306563766</v>
      </c>
      <c r="AG18" s="35">
        <f t="shared" si="27"/>
        <v>2.4273099740569402</v>
      </c>
      <c r="AH18" s="35">
        <f t="shared" si="28"/>
        <v>1.4062913497649201</v>
      </c>
      <c r="AI18" s="35">
        <f t="shared" si="29"/>
        <v>66.823687752355298</v>
      </c>
      <c r="AJ18" s="37">
        <f t="shared" si="30"/>
        <v>44.279200000000003</v>
      </c>
      <c r="AK18" s="37">
        <f t="shared" si="31"/>
        <v>43.063499999999998</v>
      </c>
      <c r="AL18" s="35" t="str">
        <f t="shared" si="32"/>
        <v>NULL</v>
      </c>
      <c r="AM18" s="35" t="str">
        <f t="shared" si="33"/>
        <v>NULL</v>
      </c>
      <c r="AN18" s="35">
        <f t="shared" si="34"/>
        <v>3.2904371509532599</v>
      </c>
      <c r="AO18" s="35">
        <f t="shared" si="35"/>
        <v>4.9849698862846203</v>
      </c>
      <c r="AP18" s="34">
        <f t="shared" si="36"/>
        <v>206256.12024278799</v>
      </c>
      <c r="AS18" s="5" t="s">
        <v>29</v>
      </c>
      <c r="AT18" s="5" t="s">
        <v>8</v>
      </c>
      <c r="AU18" s="5">
        <v>10.8678362573099</v>
      </c>
      <c r="AV18" s="5" t="s">
        <v>8</v>
      </c>
      <c r="AW18" s="5" t="s">
        <v>8</v>
      </c>
      <c r="AX18" s="5">
        <v>7.87234268155248</v>
      </c>
      <c r="AY18">
        <v>15.5361504846366</v>
      </c>
      <c r="AZ18">
        <v>1.1416072180626</v>
      </c>
      <c r="BA18">
        <v>10243726.77</v>
      </c>
      <c r="BB18">
        <v>10276328.517999999</v>
      </c>
      <c r="BC18">
        <v>46.063654509844902</v>
      </c>
      <c r="BD18">
        <v>62.086078124248601</v>
      </c>
      <c r="BE18">
        <v>53.155083118937803</v>
      </c>
      <c r="BF18">
        <v>0.58350000000000002</v>
      </c>
      <c r="BG18">
        <v>1.62878029491868</v>
      </c>
      <c r="BH18">
        <v>1.60196098591519</v>
      </c>
      <c r="BI18">
        <v>1.63482173327823</v>
      </c>
      <c r="BJ18">
        <v>1.42321306563766</v>
      </c>
      <c r="BK18">
        <v>2.4273099740569402</v>
      </c>
      <c r="BL18">
        <v>1.4062913497649201</v>
      </c>
      <c r="BM18">
        <v>66.823687752355298</v>
      </c>
      <c r="BN18">
        <v>44.279200000000003</v>
      </c>
      <c r="BO18" s="5">
        <v>43.063499999999998</v>
      </c>
      <c r="BP18" s="5" t="s">
        <v>8</v>
      </c>
      <c r="BQ18" s="5" t="s">
        <v>8</v>
      </c>
      <c r="BR18">
        <v>3.2904371509532599</v>
      </c>
      <c r="BS18">
        <v>4.9849698862846203</v>
      </c>
      <c r="BT18">
        <v>206256.12024278799</v>
      </c>
      <c r="BU18">
        <v>36349108</v>
      </c>
      <c r="BV18">
        <v>99.0715</v>
      </c>
      <c r="BW18" s="50">
        <v>42492</v>
      </c>
      <c r="BX18" s="5" t="s">
        <v>139</v>
      </c>
      <c r="BY18">
        <v>46.46</v>
      </c>
      <c r="BZ18" s="5" t="s">
        <v>7</v>
      </c>
      <c r="CA18" t="str">
        <f t="shared" si="37"/>
        <v>USD=</v>
      </c>
      <c r="CE18" s="5" t="s">
        <v>29</v>
      </c>
      <c r="CF18" s="5" t="s">
        <v>138</v>
      </c>
    </row>
    <row r="19" spans="1:84" outlineLevel="1" x14ac:dyDescent="0.25">
      <c r="C19" s="3"/>
      <c r="F19" s="2"/>
      <c r="G19" s="9" t="s">
        <v>271</v>
      </c>
      <c r="H19" s="10"/>
      <c r="I19" s="51">
        <f>AVERAGE(I4:I18)</f>
        <v>86.644313333333329</v>
      </c>
      <c r="J19" s="11"/>
      <c r="K19" s="11"/>
      <c r="L19" s="11"/>
      <c r="M19" s="13"/>
      <c r="N19" s="13"/>
      <c r="O19" s="51">
        <f t="shared" ref="O19:AP19" si="38">AVERAGE(O4:O18)</f>
        <v>29.993776617975552</v>
      </c>
      <c r="P19" s="51">
        <f t="shared" si="38"/>
        <v>28.508379986161746</v>
      </c>
      <c r="Q19" s="51">
        <f t="shared" si="38"/>
        <v>2.0854504731537222</v>
      </c>
      <c r="R19" s="51">
        <f t="shared" si="38"/>
        <v>1.3240557514495899</v>
      </c>
      <c r="S19" s="51">
        <f t="shared" si="38"/>
        <v>3.2952181597554566</v>
      </c>
      <c r="T19" s="51">
        <f t="shared" si="38"/>
        <v>15.121211662970461</v>
      </c>
      <c r="U19" s="51">
        <f t="shared" si="38"/>
        <v>2.5045141627254845</v>
      </c>
      <c r="V19" s="14">
        <f t="shared" si="38"/>
        <v>2438902333.7103324</v>
      </c>
      <c r="W19" s="14">
        <f t="shared" si="38"/>
        <v>2215211088.8231397</v>
      </c>
      <c r="X19" s="51">
        <f t="shared" si="38"/>
        <v>-8.5501809402862463</v>
      </c>
      <c r="Y19" s="51">
        <f t="shared" si="38"/>
        <v>23.434051019073461</v>
      </c>
      <c r="Z19" s="51">
        <f t="shared" si="38"/>
        <v>29.102923814501345</v>
      </c>
      <c r="AA19" s="51">
        <f t="shared" si="38"/>
        <v>30.268052132142802</v>
      </c>
      <c r="AB19" s="51">
        <f t="shared" si="38"/>
        <v>0.35484285714285713</v>
      </c>
      <c r="AC19" s="51">
        <f t="shared" si="38"/>
        <v>1.1357713189079039</v>
      </c>
      <c r="AD19" s="51">
        <f t="shared" si="38"/>
        <v>1.1586543736360826</v>
      </c>
      <c r="AE19" s="51">
        <f t="shared" si="38"/>
        <v>1.1732462994449331</v>
      </c>
      <c r="AF19" s="51">
        <f t="shared" si="38"/>
        <v>1.1154964174657565</v>
      </c>
      <c r="AG19" s="51">
        <f t="shared" si="38"/>
        <v>1.2450156742646821</v>
      </c>
      <c r="AH19" s="51">
        <f t="shared" si="38"/>
        <v>1.1273194151942769</v>
      </c>
      <c r="AI19" s="51">
        <f t="shared" si="38"/>
        <v>53.470139211564288</v>
      </c>
      <c r="AJ19" s="51">
        <f t="shared" si="38"/>
        <v>734.17726666666692</v>
      </c>
      <c r="AK19" s="51">
        <f t="shared" si="38"/>
        <v>786.03384333333327</v>
      </c>
      <c r="AL19" s="51">
        <f t="shared" si="38"/>
        <v>2.9674270298644241</v>
      </c>
      <c r="AM19" s="51">
        <f t="shared" si="38"/>
        <v>61.295721295884618</v>
      </c>
      <c r="AN19" s="51">
        <f t="shared" si="38"/>
        <v>1.5595937453884852</v>
      </c>
      <c r="AO19" s="51">
        <f t="shared" si="38"/>
        <v>3.5794727739494228</v>
      </c>
      <c r="AP19" s="14">
        <f t="shared" si="38"/>
        <v>5510357.9970618943</v>
      </c>
      <c r="AS19" s="5"/>
      <c r="CE19" s="5"/>
    </row>
    <row r="20" spans="1:84" outlineLevel="1" x14ac:dyDescent="0.25">
      <c r="C20" s="3"/>
      <c r="F20" s="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84" x14ac:dyDescent="0.25">
      <c r="A21" s="7"/>
      <c r="B21" s="7"/>
      <c r="C21" s="7" t="s">
        <v>13</v>
      </c>
      <c r="D21" s="7"/>
      <c r="E21" s="7"/>
      <c r="F21" s="2"/>
      <c r="AS21" s="7"/>
      <c r="CE21" s="7"/>
    </row>
    <row r="22" spans="1:84" x14ac:dyDescent="0.25">
      <c r="B22" t="s">
        <v>140</v>
      </c>
      <c r="C22" s="3" t="s">
        <v>13</v>
      </c>
      <c r="D22" t="s">
        <v>30</v>
      </c>
      <c r="E22" t="s">
        <v>31</v>
      </c>
      <c r="F22" s="2"/>
      <c r="G22" s="3" t="str">
        <f t="shared" ref="G22" si="39">BX22</f>
        <v>US8243481061</v>
      </c>
      <c r="H22" s="34">
        <f t="shared" ref="H22" si="40">(BU22*BY22)*CB22</f>
        <v>0</v>
      </c>
      <c r="I22" s="35">
        <f t="shared" ref="I22" si="41">BV22</f>
        <v>92.108199999999997</v>
      </c>
      <c r="J22" s="36">
        <f t="shared" ref="J22" si="42">BW22</f>
        <v>23418</v>
      </c>
      <c r="K22" s="35" t="str">
        <f t="shared" ref="K22" si="43">BZ22</f>
        <v>USD</v>
      </c>
      <c r="L22" s="37">
        <f t="shared" ref="L22" si="44">BY22</f>
        <v>354.17</v>
      </c>
      <c r="M22" s="35">
        <f t="shared" ref="M22" si="45">BY22*CB22</f>
        <v>0</v>
      </c>
      <c r="N22" s="38"/>
      <c r="O22" s="35">
        <f t="shared" ref="O22" si="46">AT22</f>
        <v>35.282538246741701</v>
      </c>
      <c r="P22" s="35">
        <f t="shared" ref="P22" si="47">AU22</f>
        <v>27.970365643605898</v>
      </c>
      <c r="Q22" s="35">
        <f t="shared" ref="Q22" si="48">AV22</f>
        <v>3.3559812396968098</v>
      </c>
      <c r="R22" s="35">
        <f t="shared" ref="R22" si="49">AW22</f>
        <v>2.66046682103633</v>
      </c>
      <c r="S22" s="35">
        <f t="shared" ref="S22" si="50">AX22</f>
        <v>21.4661396501211</v>
      </c>
      <c r="T22" s="35">
        <f t="shared" ref="T22" si="51">AY22</f>
        <v>28.431734317237702</v>
      </c>
      <c r="U22" s="35">
        <f t="shared" ref="U22" si="52">AZ22</f>
        <v>3.86921205341792</v>
      </c>
      <c r="V22" s="34">
        <f t="shared" ref="V22" si="53">BA22</f>
        <v>530615953.935</v>
      </c>
      <c r="W22" s="34">
        <f t="shared" ref="W22" si="54">BB22</f>
        <v>530122310.45249999</v>
      </c>
      <c r="X22" s="35">
        <f t="shared" ref="X22" si="55">((W22-V22)/W22)*100</f>
        <v>-9.3118790280426827E-2</v>
      </c>
      <c r="Y22" s="35">
        <f t="shared" ref="Y22" si="56">BC22</f>
        <v>21.630643728605101</v>
      </c>
      <c r="Z22" s="35">
        <f t="shared" ref="Z22" si="57">BD22</f>
        <v>22.003817691842599</v>
      </c>
      <c r="AA22" s="35">
        <f t="shared" ref="AA22" si="58">BE22</f>
        <v>22.300140079277</v>
      </c>
      <c r="AB22" s="35">
        <f t="shared" ref="AB22" si="59">BF22</f>
        <v>0.248</v>
      </c>
      <c r="AC22" s="35">
        <f t="shared" ref="AC22" si="60">BG22</f>
        <v>0.73896678915089598</v>
      </c>
      <c r="AD22" s="35">
        <f t="shared" ref="AD22" si="61">BH22</f>
        <v>1.2096770541866499</v>
      </c>
      <c r="AE22" s="35">
        <f t="shared" ref="AE22" si="62">BI22</f>
        <v>1.2145159428474299</v>
      </c>
      <c r="AF22" s="35">
        <f t="shared" ref="AF22" si="63">BJ22</f>
        <v>1.14300948555433</v>
      </c>
      <c r="AG22" s="35">
        <f t="shared" ref="AG22" si="64">BK22</f>
        <v>1.2624744320335399</v>
      </c>
      <c r="AH22" s="35">
        <f t="shared" ref="AH22" si="65">BL22</f>
        <v>0.45892261899478298</v>
      </c>
      <c r="AI22" s="35">
        <f t="shared" ref="AI22" si="66">BM22</f>
        <v>56.557517572432701</v>
      </c>
      <c r="AJ22" s="37">
        <f t="shared" ref="AJ22" si="67">BN22</f>
        <v>366.54340000000002</v>
      </c>
      <c r="AK22" s="37">
        <f t="shared" ref="AK22" si="68">BO22</f>
        <v>343.8134</v>
      </c>
      <c r="AL22" s="35">
        <f t="shared" ref="AL22" si="69">BP22</f>
        <v>0.80752181155942104</v>
      </c>
      <c r="AM22" s="35">
        <f t="shared" ref="AM22" si="70">BQ22</f>
        <v>26.109343603500001</v>
      </c>
      <c r="AN22" s="35">
        <f t="shared" ref="AN22" si="71">BR22</f>
        <v>2.1737569137552502</v>
      </c>
      <c r="AO22" s="35">
        <f t="shared" ref="AO22" si="72">BS22</f>
        <v>3.3961790582795901</v>
      </c>
      <c r="AP22" s="34">
        <f t="shared" ref="AP22" si="73">BT22</f>
        <v>9438049.6009669509</v>
      </c>
      <c r="AS22" s="5" t="s">
        <v>31</v>
      </c>
      <c r="AT22" s="5">
        <v>35.282538246741701</v>
      </c>
      <c r="AU22" s="5">
        <v>27.970365643605898</v>
      </c>
      <c r="AV22" s="5">
        <v>3.3559812396968098</v>
      </c>
      <c r="AW22">
        <v>2.66046682103633</v>
      </c>
      <c r="AX22" s="5">
        <v>21.4661396501211</v>
      </c>
      <c r="AY22">
        <v>28.431734317237702</v>
      </c>
      <c r="AZ22">
        <v>3.86921205341792</v>
      </c>
      <c r="BA22">
        <v>530615953.935</v>
      </c>
      <c r="BB22">
        <v>530122310.45249999</v>
      </c>
      <c r="BC22">
        <v>21.630643728605101</v>
      </c>
      <c r="BD22">
        <v>22.003817691842599</v>
      </c>
      <c r="BE22">
        <v>22.300140079277</v>
      </c>
      <c r="BF22">
        <v>0.248</v>
      </c>
      <c r="BG22">
        <v>0.73896678915089598</v>
      </c>
      <c r="BH22">
        <v>1.2096770541866499</v>
      </c>
      <c r="BI22">
        <v>1.2145159428474299</v>
      </c>
      <c r="BJ22">
        <v>1.14300948555433</v>
      </c>
      <c r="BK22">
        <v>1.2624744320335399</v>
      </c>
      <c r="BL22">
        <v>0.45892261899478298</v>
      </c>
      <c r="BM22">
        <v>56.557517572432701</v>
      </c>
      <c r="BN22">
        <v>366.54340000000002</v>
      </c>
      <c r="BO22">
        <v>343.8134</v>
      </c>
      <c r="BP22">
        <v>0.80752181155942104</v>
      </c>
      <c r="BQ22">
        <v>26.109343603500001</v>
      </c>
      <c r="BR22">
        <v>2.1737569137552502</v>
      </c>
      <c r="BS22" s="5">
        <v>3.3961790582795901</v>
      </c>
      <c r="BT22">
        <v>9438049.6009669509</v>
      </c>
      <c r="BU22">
        <v>251853291</v>
      </c>
      <c r="BV22">
        <v>92.108199999999997</v>
      </c>
      <c r="BW22" s="50">
        <v>23418</v>
      </c>
      <c r="BX22" s="5" t="s">
        <v>141</v>
      </c>
      <c r="BY22">
        <v>354.17</v>
      </c>
      <c r="BZ22" s="5" t="s">
        <v>7</v>
      </c>
      <c r="CA22" t="str">
        <f t="shared" si="37"/>
        <v>USD=</v>
      </c>
      <c r="CE22" s="5" t="s">
        <v>31</v>
      </c>
      <c r="CF22" s="5" t="s">
        <v>140</v>
      </c>
    </row>
    <row r="23" spans="1:84" x14ac:dyDescent="0.25">
      <c r="B23" t="s">
        <v>142</v>
      </c>
      <c r="C23" s="3" t="s">
        <v>13</v>
      </c>
      <c r="D23" t="s">
        <v>30</v>
      </c>
      <c r="E23" t="s">
        <v>32</v>
      </c>
      <c r="F23" s="2"/>
      <c r="G23" s="3" t="str">
        <f t="shared" ref="G23:G27" si="74">BX23</f>
        <v>JP3749400002</v>
      </c>
      <c r="H23" s="34">
        <f t="shared" ref="H23:H27" si="75">(BU23*BY23)*CB23</f>
        <v>0</v>
      </c>
      <c r="I23" s="35">
        <f t="shared" ref="I23:I27" si="76">BV23</f>
        <v>40.307099999999998</v>
      </c>
      <c r="J23" s="36">
        <f t="shared" ref="J23:J27" si="77">BW23</f>
        <v>18048</v>
      </c>
      <c r="K23" s="35" t="str">
        <f t="shared" ref="K23:K27" si="78">BZ23</f>
        <v>JPY</v>
      </c>
      <c r="L23" s="37">
        <f t="shared" ref="L23:L27" si="79">BY23</f>
        <v>974.2</v>
      </c>
      <c r="M23" s="35">
        <f t="shared" ref="M23:M27" si="80">BY23*CB23</f>
        <v>0</v>
      </c>
      <c r="N23" s="38"/>
      <c r="O23" s="35">
        <f t="shared" ref="O23:O27" si="81">AT23</f>
        <v>18.567175170681899</v>
      </c>
      <c r="P23" s="35">
        <f t="shared" ref="P23:P27" si="82">AU23</f>
        <v>16.049225091947001</v>
      </c>
      <c r="Q23" s="35">
        <f t="shared" ref="Q23:Q27" si="83">AV23</f>
        <v>1.0670790327978099</v>
      </c>
      <c r="R23" s="35">
        <f t="shared" ref="R23:R27" si="84">AW23</f>
        <v>0.92236925815787196</v>
      </c>
      <c r="S23" s="35">
        <f t="shared" ref="S23:S27" si="85">AX23</f>
        <v>1.56977677784168</v>
      </c>
      <c r="T23" s="35">
        <f t="shared" ref="T23:T27" si="86">AY23</f>
        <v>15.6162928290517</v>
      </c>
      <c r="U23" s="35">
        <f t="shared" ref="U23:U27" si="87">AZ23</f>
        <v>1.4621321959609801</v>
      </c>
      <c r="V23" s="34">
        <f t="shared" ref="V23:V27" si="88">BA23</f>
        <v>3119247060</v>
      </c>
      <c r="W23" s="34">
        <f t="shared" ref="W23:W27" si="89">BB23</f>
        <v>2396694332.7777801</v>
      </c>
      <c r="X23" s="35">
        <f t="shared" ref="X23:X27" si="90">((W23-V23)/W23)*100</f>
        <v>-30.147888169985276</v>
      </c>
      <c r="Y23" s="35">
        <f t="shared" ref="Y23:Y27" si="91">BC23</f>
        <v>24.922886995556699</v>
      </c>
      <c r="Z23" s="35">
        <f t="shared" ref="Z23:Z27" si="92">BD23</f>
        <v>39.050958416758697</v>
      </c>
      <c r="AA23" s="35">
        <f t="shared" ref="AA23:AA27" si="93">BE23</f>
        <v>35.169084528389597</v>
      </c>
      <c r="AB23" s="35" t="str">
        <f t="shared" ref="AB23:AB27" si="94">BF23</f>
        <v>#N/A</v>
      </c>
      <c r="AC23" s="35">
        <f t="shared" ref="AC23:AC27" si="95">BG23</f>
        <v>0.64335498614735398</v>
      </c>
      <c r="AD23" s="35">
        <f t="shared" ref="AD23:AD27" si="96">BH23</f>
        <v>0.87351906945634505</v>
      </c>
      <c r="AE23" s="35">
        <f t="shared" ref="AE23:AE27" si="97">BI23</f>
        <v>1.30859995960612</v>
      </c>
      <c r="AF23" s="35">
        <f t="shared" ref="AF23:AF27" si="98">BJ23</f>
        <v>1.20573210067077</v>
      </c>
      <c r="AG23" s="35">
        <f t="shared" ref="AG23:AG27" si="99">BK23</f>
        <v>2.7228923499134399</v>
      </c>
      <c r="AH23" s="35">
        <f t="shared" ref="AH23:AH27" si="100">BL23</f>
        <v>0.46802922491677701</v>
      </c>
      <c r="AI23" s="35">
        <f t="shared" ref="AI23:AI27" si="101">BM23</f>
        <v>31.8151373074347</v>
      </c>
      <c r="AJ23" s="37">
        <f t="shared" ref="AJ23:AJ27" si="102">BN23</f>
        <v>1032.3620000000001</v>
      </c>
      <c r="AK23" s="37">
        <f t="shared" ref="AK23:AK27" si="103">BO23</f>
        <v>1017.321</v>
      </c>
      <c r="AL23" s="35">
        <f t="shared" ref="AL23:AL27" si="104">BP23</f>
        <v>1.55327741534638</v>
      </c>
      <c r="AM23" s="35">
        <f t="shared" ref="AM23:AM27" si="105">BQ23</f>
        <v>27.752456193699999</v>
      </c>
      <c r="AN23" s="35" t="str">
        <f t="shared" ref="AN23:AN27" si="106">BR23</f>
        <v>NULL</v>
      </c>
      <c r="AO23" s="35" t="str">
        <f t="shared" ref="AO23:AO27" si="107">BS23</f>
        <v>NULL</v>
      </c>
      <c r="AP23" s="34">
        <f t="shared" ref="AP23:AP27" si="108">BT23</f>
        <v>4498643.0808268897</v>
      </c>
      <c r="AS23" s="5" t="s">
        <v>32</v>
      </c>
      <c r="AT23" s="5">
        <v>18.567175170681899</v>
      </c>
      <c r="AU23" s="5">
        <v>16.049225091947001</v>
      </c>
      <c r="AV23" s="5">
        <v>1.0670790327978099</v>
      </c>
      <c r="AW23" s="5">
        <v>0.92236925815787196</v>
      </c>
      <c r="AX23" s="5">
        <v>1.56977677784168</v>
      </c>
      <c r="AY23">
        <v>15.6162928290517</v>
      </c>
      <c r="AZ23">
        <v>1.4621321959609801</v>
      </c>
      <c r="BA23">
        <v>3119247060</v>
      </c>
      <c r="BB23">
        <v>2396694332.7777801</v>
      </c>
      <c r="BC23">
        <v>24.922886995556699</v>
      </c>
      <c r="BD23">
        <v>39.050958416758697</v>
      </c>
      <c r="BE23">
        <v>35.169084528389597</v>
      </c>
      <c r="BF23" t="s">
        <v>163</v>
      </c>
      <c r="BG23">
        <v>0.64335498614735398</v>
      </c>
      <c r="BH23">
        <v>0.87351906945634505</v>
      </c>
      <c r="BI23">
        <v>1.30859995960612</v>
      </c>
      <c r="BJ23">
        <v>1.20573210067077</v>
      </c>
      <c r="BK23">
        <v>2.7228923499134399</v>
      </c>
      <c r="BL23">
        <v>0.46802922491677701</v>
      </c>
      <c r="BM23">
        <v>31.8151373074347</v>
      </c>
      <c r="BN23">
        <v>1032.3620000000001</v>
      </c>
      <c r="BO23">
        <v>1017.321</v>
      </c>
      <c r="BP23">
        <v>1.55327741534638</v>
      </c>
      <c r="BQ23">
        <v>27.752456193699999</v>
      </c>
      <c r="BR23" s="5" t="s">
        <v>8</v>
      </c>
      <c r="BS23" s="5" t="s">
        <v>8</v>
      </c>
      <c r="BT23">
        <v>4498643.0808268897</v>
      </c>
      <c r="BU23">
        <v>2348711228</v>
      </c>
      <c r="BV23">
        <v>40.307099999999998</v>
      </c>
      <c r="BW23" s="50">
        <v>18048</v>
      </c>
      <c r="BX23" s="5" t="s">
        <v>143</v>
      </c>
      <c r="BY23">
        <v>974.2</v>
      </c>
      <c r="BZ23" s="5" t="s">
        <v>9</v>
      </c>
      <c r="CA23" t="str">
        <f t="shared" si="37"/>
        <v>JPYUSD=R</v>
      </c>
      <c r="CE23" s="5" t="s">
        <v>32</v>
      </c>
      <c r="CF23" s="5" t="s">
        <v>142</v>
      </c>
    </row>
    <row r="24" spans="1:84" x14ac:dyDescent="0.25">
      <c r="B24" t="s">
        <v>144</v>
      </c>
      <c r="C24" s="3" t="s">
        <v>13</v>
      </c>
      <c r="D24" t="s">
        <v>30</v>
      </c>
      <c r="E24" t="s">
        <v>33</v>
      </c>
      <c r="F24" s="2"/>
      <c r="G24" s="3" t="str">
        <f t="shared" si="74"/>
        <v>US7496851038</v>
      </c>
      <c r="H24" s="34">
        <f t="shared" si="75"/>
        <v>0</v>
      </c>
      <c r="I24" s="35">
        <f t="shared" si="76"/>
        <v>98.747600000000006</v>
      </c>
      <c r="J24" s="36">
        <f t="shared" si="77"/>
        <v>35804</v>
      </c>
      <c r="K24" s="35" t="str">
        <f t="shared" si="78"/>
        <v>USD</v>
      </c>
      <c r="L24" s="37">
        <f t="shared" si="79"/>
        <v>126.43</v>
      </c>
      <c r="M24" s="35">
        <f t="shared" si="80"/>
        <v>0</v>
      </c>
      <c r="N24" s="38"/>
      <c r="O24" s="35">
        <f t="shared" si="81"/>
        <v>24.967958149096798</v>
      </c>
      <c r="P24" s="35">
        <f t="shared" si="82"/>
        <v>21.466913815719401</v>
      </c>
      <c r="Q24" s="35">
        <f t="shared" si="83"/>
        <v>2.83726797148827</v>
      </c>
      <c r="R24" s="35">
        <f t="shared" si="84"/>
        <v>1.8847158749534101</v>
      </c>
      <c r="S24" s="35">
        <f t="shared" si="85"/>
        <v>5.9847903721092299</v>
      </c>
      <c r="T24" s="35">
        <f t="shared" si="86"/>
        <v>18.428909201026698</v>
      </c>
      <c r="U24" s="35">
        <f t="shared" si="87"/>
        <v>2.2129788930863099</v>
      </c>
      <c r="V24" s="34">
        <f t="shared" si="88"/>
        <v>69913590</v>
      </c>
      <c r="W24" s="34">
        <f t="shared" si="89"/>
        <v>97094578.365500003</v>
      </c>
      <c r="X24" s="35">
        <f t="shared" si="90"/>
        <v>27.994342035433412</v>
      </c>
      <c r="Y24" s="35">
        <f t="shared" si="91"/>
        <v>18.911082333372999</v>
      </c>
      <c r="Z24" s="35">
        <f t="shared" si="92"/>
        <v>21.039674280098001</v>
      </c>
      <c r="AA24" s="35">
        <f t="shared" si="93"/>
        <v>22.511566570145799</v>
      </c>
      <c r="AB24" s="35">
        <f t="shared" si="94"/>
        <v>0.1986</v>
      </c>
      <c r="AC24" s="35">
        <f t="shared" si="95"/>
        <v>0.79714435712948495</v>
      </c>
      <c r="AD24" s="35">
        <f t="shared" si="96"/>
        <v>1.1089997150363</v>
      </c>
      <c r="AE24" s="35">
        <f t="shared" si="97"/>
        <v>1.00574125735048</v>
      </c>
      <c r="AF24" s="35">
        <f t="shared" si="98"/>
        <v>1.00382650107282</v>
      </c>
      <c r="AG24" s="35">
        <f t="shared" si="99"/>
        <v>1.21397475150823</v>
      </c>
      <c r="AH24" s="35">
        <f t="shared" si="100"/>
        <v>0.68506597996596996</v>
      </c>
      <c r="AI24" s="35">
        <f t="shared" si="101"/>
        <v>50.791139240506403</v>
      </c>
      <c r="AJ24" s="37">
        <f t="shared" si="102"/>
        <v>130.96960000000001</v>
      </c>
      <c r="AK24" s="37">
        <f t="shared" si="103"/>
        <v>119.64700000000001</v>
      </c>
      <c r="AL24" s="35">
        <f t="shared" si="104"/>
        <v>1.6135410899311899</v>
      </c>
      <c r="AM24" s="35">
        <f t="shared" si="105"/>
        <v>39.586217728199998</v>
      </c>
      <c r="AN24" s="35" t="str">
        <f t="shared" si="106"/>
        <v>NULL</v>
      </c>
      <c r="AO24" s="35">
        <f t="shared" si="107"/>
        <v>2.68942883819865</v>
      </c>
      <c r="AP24" s="34">
        <f t="shared" si="108"/>
        <v>10453412.507053699</v>
      </c>
      <c r="AS24" s="5" t="s">
        <v>33</v>
      </c>
      <c r="AT24" s="5">
        <v>24.967958149096798</v>
      </c>
      <c r="AU24" s="5">
        <v>21.466913815719401</v>
      </c>
      <c r="AV24" s="5">
        <v>2.83726797148827</v>
      </c>
      <c r="AW24">
        <v>1.8847158749534101</v>
      </c>
      <c r="AX24" s="5">
        <v>5.9847903721092299</v>
      </c>
      <c r="AY24">
        <v>18.428909201026698</v>
      </c>
      <c r="AZ24">
        <v>2.2129788930863099</v>
      </c>
      <c r="BA24">
        <v>69913590</v>
      </c>
      <c r="BB24">
        <v>97094578.365500003</v>
      </c>
      <c r="BC24">
        <v>18.911082333372999</v>
      </c>
      <c r="BD24">
        <v>21.039674280098001</v>
      </c>
      <c r="BE24">
        <v>22.511566570145799</v>
      </c>
      <c r="BF24">
        <v>0.1986</v>
      </c>
      <c r="BG24">
        <v>0.79714435712948495</v>
      </c>
      <c r="BH24">
        <v>1.1089997150363</v>
      </c>
      <c r="BI24">
        <v>1.00574125735048</v>
      </c>
      <c r="BJ24">
        <v>1.00382650107282</v>
      </c>
      <c r="BK24">
        <v>1.21397475150823</v>
      </c>
      <c r="BL24">
        <v>0.68506597996596996</v>
      </c>
      <c r="BM24">
        <v>50.791139240506403</v>
      </c>
      <c r="BN24">
        <v>130.96960000000001</v>
      </c>
      <c r="BO24">
        <v>119.64700000000001</v>
      </c>
      <c r="BP24">
        <v>1.6135410899311899</v>
      </c>
      <c r="BQ24">
        <v>39.586217728199998</v>
      </c>
      <c r="BR24" s="5" t="s">
        <v>8</v>
      </c>
      <c r="BS24" s="5">
        <v>2.68942883819865</v>
      </c>
      <c r="BT24">
        <v>10453412.507053699</v>
      </c>
      <c r="BU24">
        <v>128568280</v>
      </c>
      <c r="BV24">
        <v>98.747600000000006</v>
      </c>
      <c r="BW24" s="50">
        <v>35804</v>
      </c>
      <c r="BX24" s="5" t="s">
        <v>145</v>
      </c>
      <c r="BY24">
        <v>126.43</v>
      </c>
      <c r="BZ24" s="5" t="s">
        <v>7</v>
      </c>
      <c r="CA24" t="str">
        <f t="shared" si="37"/>
        <v>USD=</v>
      </c>
      <c r="CE24" s="5" t="s">
        <v>33</v>
      </c>
      <c r="CF24" s="5" t="s">
        <v>144</v>
      </c>
    </row>
    <row r="25" spans="1:84" x14ac:dyDescent="0.25">
      <c r="B25" t="s">
        <v>146</v>
      </c>
      <c r="C25" s="3" t="s">
        <v>13</v>
      </c>
      <c r="D25" t="s">
        <v>30</v>
      </c>
      <c r="E25" t="s">
        <v>34</v>
      </c>
      <c r="F25" s="2"/>
      <c r="G25" s="3" t="str">
        <f t="shared" si="74"/>
        <v>NL0013267909</v>
      </c>
      <c r="H25" s="34">
        <f t="shared" si="75"/>
        <v>0</v>
      </c>
      <c r="I25" s="35">
        <f t="shared" si="76"/>
        <v>98.450299999999999</v>
      </c>
      <c r="J25" s="36">
        <f t="shared" si="77"/>
        <v>31049</v>
      </c>
      <c r="K25" s="35" t="str">
        <f t="shared" si="78"/>
        <v>EUR</v>
      </c>
      <c r="L25" s="37">
        <f t="shared" si="79"/>
        <v>59.24</v>
      </c>
      <c r="M25" s="35">
        <f t="shared" si="80"/>
        <v>0</v>
      </c>
      <c r="N25" s="38"/>
      <c r="O25" s="35">
        <f t="shared" si="81"/>
        <v>17.660297907868799</v>
      </c>
      <c r="P25" s="35">
        <f t="shared" si="82"/>
        <v>12.836919667005301</v>
      </c>
      <c r="Q25" s="35">
        <f t="shared" si="83"/>
        <v>0.84782995237008096</v>
      </c>
      <c r="R25" s="35">
        <f t="shared" si="84"/>
        <v>0.61627074733582798</v>
      </c>
      <c r="S25" s="35">
        <f t="shared" si="85"/>
        <v>2.1786900694817</v>
      </c>
      <c r="T25" s="35">
        <f t="shared" si="86"/>
        <v>11.840974461163899</v>
      </c>
      <c r="U25" s="35">
        <f t="shared" si="87"/>
        <v>0.93871579854062903</v>
      </c>
      <c r="V25" s="34">
        <f t="shared" si="88"/>
        <v>27280020.32</v>
      </c>
      <c r="W25" s="34">
        <f t="shared" si="89"/>
        <v>22733643.574000001</v>
      </c>
      <c r="X25" s="35">
        <f t="shared" si="90"/>
        <v>-19.998451771275224</v>
      </c>
      <c r="Y25" s="35">
        <f t="shared" si="91"/>
        <v>22.127727685213301</v>
      </c>
      <c r="Z25" s="35">
        <f t="shared" si="92"/>
        <v>24.750028706467901</v>
      </c>
      <c r="AA25" s="35">
        <f t="shared" si="93"/>
        <v>23.0687332395899</v>
      </c>
      <c r="AB25" s="35" t="str">
        <f t="shared" si="94"/>
        <v>#N/A</v>
      </c>
      <c r="AC25" s="35">
        <f t="shared" si="95"/>
        <v>0.79803853714357198</v>
      </c>
      <c r="AD25" s="35">
        <f t="shared" si="96"/>
        <v>0.87628406020780802</v>
      </c>
      <c r="AE25" s="35">
        <f t="shared" si="97"/>
        <v>1.1923959528094299</v>
      </c>
      <c r="AF25" s="35">
        <f t="shared" si="98"/>
        <v>1.12826284027565</v>
      </c>
      <c r="AG25" s="35">
        <f t="shared" si="99"/>
        <v>0.87353047957827701</v>
      </c>
      <c r="AH25" s="35">
        <f t="shared" si="100"/>
        <v>1.63472623952079</v>
      </c>
      <c r="AI25" s="35">
        <f t="shared" si="101"/>
        <v>58.928571428571402</v>
      </c>
      <c r="AJ25" s="37">
        <f t="shared" si="102"/>
        <v>57.201599999999999</v>
      </c>
      <c r="AK25" s="37">
        <f t="shared" si="103"/>
        <v>59.366599999999998</v>
      </c>
      <c r="AL25" s="35">
        <f t="shared" si="104"/>
        <v>3.39157245632066</v>
      </c>
      <c r="AM25" s="35">
        <f t="shared" si="105"/>
        <v>75.615212528000001</v>
      </c>
      <c r="AN25" s="35" t="str">
        <f t="shared" si="106"/>
        <v>NULL</v>
      </c>
      <c r="AO25" s="35" t="str">
        <f t="shared" si="107"/>
        <v>NULL</v>
      </c>
      <c r="AP25" s="34">
        <f t="shared" si="108"/>
        <v>788140.01593963499</v>
      </c>
      <c r="AS25" s="5" t="s">
        <v>34</v>
      </c>
      <c r="AT25" s="5">
        <v>17.660297907868799</v>
      </c>
      <c r="AU25" s="5">
        <v>12.836919667005301</v>
      </c>
      <c r="AV25" s="5">
        <v>0.84782995237008096</v>
      </c>
      <c r="AW25">
        <v>0.61627074733582798</v>
      </c>
      <c r="AX25" s="5">
        <v>2.1786900694817</v>
      </c>
      <c r="AY25">
        <v>11.840974461163899</v>
      </c>
      <c r="AZ25">
        <v>0.93871579854062903</v>
      </c>
      <c r="BA25">
        <v>27280020.32</v>
      </c>
      <c r="BB25">
        <v>22733643.574000001</v>
      </c>
      <c r="BC25">
        <v>22.127727685213301</v>
      </c>
      <c r="BD25">
        <v>24.750028706467901</v>
      </c>
      <c r="BE25">
        <v>23.0687332395899</v>
      </c>
      <c r="BF25" t="s">
        <v>163</v>
      </c>
      <c r="BG25">
        <v>0.79803853714357198</v>
      </c>
      <c r="BH25">
        <v>0.87628406020780802</v>
      </c>
      <c r="BI25">
        <v>1.1923959528094299</v>
      </c>
      <c r="BJ25">
        <v>1.12826284027565</v>
      </c>
      <c r="BK25">
        <v>0.87353047957827701</v>
      </c>
      <c r="BL25">
        <v>1.63472623952079</v>
      </c>
      <c r="BM25">
        <v>58.928571428571402</v>
      </c>
      <c r="BN25">
        <v>57.201599999999999</v>
      </c>
      <c r="BO25">
        <v>59.366599999999998</v>
      </c>
      <c r="BP25">
        <v>3.39157245632066</v>
      </c>
      <c r="BQ25">
        <v>75.615212528000001</v>
      </c>
      <c r="BR25" s="5" t="s">
        <v>8</v>
      </c>
      <c r="BS25" s="5" t="s">
        <v>8</v>
      </c>
      <c r="BT25">
        <v>788140.01593963499</v>
      </c>
      <c r="BU25">
        <v>170800000</v>
      </c>
      <c r="BV25">
        <v>98.450299999999999</v>
      </c>
      <c r="BW25" s="50">
        <v>31049</v>
      </c>
      <c r="BX25" s="5" t="s">
        <v>147</v>
      </c>
      <c r="BY25">
        <v>59.24</v>
      </c>
      <c r="BZ25" s="5" t="s">
        <v>11</v>
      </c>
      <c r="CA25" t="str">
        <f t="shared" si="37"/>
        <v>EUR=</v>
      </c>
      <c r="CE25" s="5" t="s">
        <v>34</v>
      </c>
      <c r="CF25" s="5" t="s">
        <v>146</v>
      </c>
    </row>
    <row r="26" spans="1:84" x14ac:dyDescent="0.25">
      <c r="B26" t="s">
        <v>148</v>
      </c>
      <c r="C26" s="3" t="s">
        <v>13</v>
      </c>
      <c r="D26" t="s">
        <v>30</v>
      </c>
      <c r="E26" t="s">
        <v>35</v>
      </c>
      <c r="F26" s="2"/>
      <c r="G26" s="3" t="str">
        <f t="shared" si="74"/>
        <v>BMG0750C1082</v>
      </c>
      <c r="H26" s="34">
        <f t="shared" si="75"/>
        <v>0</v>
      </c>
      <c r="I26" s="35">
        <f t="shared" si="76"/>
        <v>99.584400000000002</v>
      </c>
      <c r="J26" s="36">
        <f t="shared" si="77"/>
        <v>41955</v>
      </c>
      <c r="K26" s="35" t="str">
        <f t="shared" si="78"/>
        <v>USD</v>
      </c>
      <c r="L26" s="37">
        <f t="shared" si="79"/>
        <v>35.659999999999997</v>
      </c>
      <c r="M26" s="35">
        <f t="shared" si="80"/>
        <v>0</v>
      </c>
      <c r="N26" s="38"/>
      <c r="O26" s="35">
        <f t="shared" si="81"/>
        <v>24.063539621164601</v>
      </c>
      <c r="P26" s="35">
        <f t="shared" si="82"/>
        <v>15.0263783310017</v>
      </c>
      <c r="Q26" s="35">
        <f t="shared" si="83"/>
        <v>1.2092230965409301</v>
      </c>
      <c r="R26" s="35">
        <f t="shared" si="84"/>
        <v>0.75509438849254795</v>
      </c>
      <c r="S26" s="35">
        <f t="shared" si="85"/>
        <v>4.0807769028832803</v>
      </c>
      <c r="T26" s="35">
        <f t="shared" si="86"/>
        <v>12.382381020764299</v>
      </c>
      <c r="U26" s="35">
        <f t="shared" si="87"/>
        <v>1.4777065695684399</v>
      </c>
      <c r="V26" s="34">
        <f t="shared" si="88"/>
        <v>44330930.602499999</v>
      </c>
      <c r="W26" s="34">
        <f t="shared" si="89"/>
        <v>67650327.797000006</v>
      </c>
      <c r="X26" s="35">
        <f t="shared" si="90"/>
        <v>34.470486624211333</v>
      </c>
      <c r="Y26" s="35">
        <f t="shared" si="91"/>
        <v>22.694686137837898</v>
      </c>
      <c r="Z26" s="35">
        <f t="shared" si="92"/>
        <v>26.298202670443299</v>
      </c>
      <c r="AA26" s="35">
        <f t="shared" si="93"/>
        <v>26.027995661380199</v>
      </c>
      <c r="AB26" s="35">
        <f t="shared" si="94"/>
        <v>0.27029999999999998</v>
      </c>
      <c r="AC26" s="35">
        <f t="shared" si="95"/>
        <v>0.80458341055796601</v>
      </c>
      <c r="AD26" s="35">
        <f t="shared" si="96"/>
        <v>1.25503272189847</v>
      </c>
      <c r="AE26" s="35">
        <f t="shared" si="97"/>
        <v>1.4612422206453199</v>
      </c>
      <c r="AF26" s="35">
        <f t="shared" si="98"/>
        <v>1.3074935062687301</v>
      </c>
      <c r="AG26" s="35">
        <f t="shared" si="99"/>
        <v>1.69813071921512</v>
      </c>
      <c r="AH26" s="35">
        <f t="shared" si="100"/>
        <v>1.78100542350631</v>
      </c>
      <c r="AI26" s="35">
        <f t="shared" si="101"/>
        <v>60.854092526690401</v>
      </c>
      <c r="AJ26" s="37">
        <f t="shared" si="102"/>
        <v>37.655200000000001</v>
      </c>
      <c r="AK26" s="37">
        <f t="shared" si="103"/>
        <v>35.591099999999997</v>
      </c>
      <c r="AL26" s="35" t="str">
        <f t="shared" si="104"/>
        <v>NULL</v>
      </c>
      <c r="AM26" s="35">
        <f t="shared" si="105"/>
        <v>0</v>
      </c>
      <c r="AN26" s="35" t="str">
        <f t="shared" si="106"/>
        <v>NULL</v>
      </c>
      <c r="AO26" s="35">
        <f t="shared" si="107"/>
        <v>2.3770988963339001</v>
      </c>
      <c r="AP26" s="34">
        <f t="shared" si="108"/>
        <v>2028938.2699194001</v>
      </c>
      <c r="AS26" s="5" t="s">
        <v>35</v>
      </c>
      <c r="AT26" s="5">
        <v>24.063539621164601</v>
      </c>
      <c r="AU26" s="5">
        <v>15.0263783310017</v>
      </c>
      <c r="AV26" s="5">
        <v>1.2092230965409301</v>
      </c>
      <c r="AW26">
        <v>0.75509438849254795</v>
      </c>
      <c r="AX26" s="5">
        <v>4.0807769028832803</v>
      </c>
      <c r="AY26">
        <v>12.382381020764299</v>
      </c>
      <c r="AZ26">
        <v>1.4777065695684399</v>
      </c>
      <c r="BA26">
        <v>44330930.602499999</v>
      </c>
      <c r="BB26">
        <v>67650327.797000006</v>
      </c>
      <c r="BC26">
        <v>22.694686137837898</v>
      </c>
      <c r="BD26">
        <v>26.298202670443299</v>
      </c>
      <c r="BE26">
        <v>26.027995661380199</v>
      </c>
      <c r="BF26">
        <v>0.27029999999999998</v>
      </c>
      <c r="BG26">
        <v>0.80458341055796601</v>
      </c>
      <c r="BH26">
        <v>1.25503272189847</v>
      </c>
      <c r="BI26">
        <v>1.4612422206453199</v>
      </c>
      <c r="BJ26">
        <v>1.3074935062687301</v>
      </c>
      <c r="BK26">
        <v>1.69813071921512</v>
      </c>
      <c r="BL26">
        <v>1.78100542350631</v>
      </c>
      <c r="BM26">
        <v>60.854092526690401</v>
      </c>
      <c r="BN26">
        <v>37.655200000000001</v>
      </c>
      <c r="BO26" s="5">
        <v>35.591099999999997</v>
      </c>
      <c r="BP26" s="5" t="s">
        <v>8</v>
      </c>
      <c r="BQ26">
        <v>0</v>
      </c>
      <c r="BR26" s="5" t="s">
        <v>8</v>
      </c>
      <c r="BS26">
        <v>2.3770988963339001</v>
      </c>
      <c r="BT26">
        <v>2028938.2699194001</v>
      </c>
      <c r="BU26">
        <v>218063244</v>
      </c>
      <c r="BV26">
        <v>99.584400000000002</v>
      </c>
      <c r="BW26" s="50">
        <v>41955</v>
      </c>
      <c r="BX26" s="5" t="s">
        <v>149</v>
      </c>
      <c r="BY26">
        <v>35.659999999999997</v>
      </c>
      <c r="BZ26" s="5" t="s">
        <v>7</v>
      </c>
      <c r="CA26" t="str">
        <f t="shared" si="37"/>
        <v>USD=</v>
      </c>
      <c r="CE26" s="5" t="s">
        <v>35</v>
      </c>
      <c r="CF26" s="5" t="s">
        <v>148</v>
      </c>
    </row>
    <row r="27" spans="1:84" x14ac:dyDescent="0.25">
      <c r="B27" t="s">
        <v>150</v>
      </c>
      <c r="C27" s="3" t="s">
        <v>13</v>
      </c>
      <c r="D27" t="s">
        <v>30</v>
      </c>
      <c r="E27" t="s">
        <v>36</v>
      </c>
      <c r="F27" s="2"/>
      <c r="G27" s="3" t="str">
        <f t="shared" si="74"/>
        <v>JP3229400001</v>
      </c>
      <c r="H27" s="34">
        <f t="shared" si="75"/>
        <v>0</v>
      </c>
      <c r="I27" s="35">
        <f t="shared" si="76"/>
        <v>90.431100000000001</v>
      </c>
      <c r="J27" s="36">
        <f t="shared" si="77"/>
        <v>18034</v>
      </c>
      <c r="K27" s="35" t="str">
        <f t="shared" si="78"/>
        <v>JPY</v>
      </c>
      <c r="L27" s="37">
        <f t="shared" si="79"/>
        <v>2083.5</v>
      </c>
      <c r="M27" s="35">
        <f t="shared" si="80"/>
        <v>0</v>
      </c>
      <c r="N27" s="38"/>
      <c r="O27" s="35">
        <f t="shared" si="81"/>
        <v>13.549833243077</v>
      </c>
      <c r="P27" s="35">
        <f t="shared" si="82"/>
        <v>11.862214267103701</v>
      </c>
      <c r="Q27" s="35">
        <f t="shared" si="83"/>
        <v>-1.10161245878675</v>
      </c>
      <c r="R27" s="35" t="str">
        <f t="shared" si="84"/>
        <v>NULL</v>
      </c>
      <c r="S27" s="35">
        <f t="shared" si="85"/>
        <v>1.38608119758835</v>
      </c>
      <c r="T27" s="35">
        <f t="shared" si="86"/>
        <v>5.8058782737571697</v>
      </c>
      <c r="U27" s="35">
        <f t="shared" si="87"/>
        <v>0.66884414823063798</v>
      </c>
      <c r="V27" s="34">
        <f t="shared" si="88"/>
        <v>2163115925</v>
      </c>
      <c r="W27" s="34">
        <f t="shared" si="89"/>
        <v>1858848566.6666701</v>
      </c>
      <c r="X27" s="35">
        <f t="shared" si="90"/>
        <v>-16.368593105943489</v>
      </c>
      <c r="Y27" s="35">
        <f t="shared" si="91"/>
        <v>17.225228999311302</v>
      </c>
      <c r="Z27" s="35">
        <f t="shared" si="92"/>
        <v>25.291715855494399</v>
      </c>
      <c r="AA27" s="35">
        <f t="shared" si="93"/>
        <v>29.994306520234598</v>
      </c>
      <c r="AB27" s="35" t="str">
        <f t="shared" si="94"/>
        <v>#N/A</v>
      </c>
      <c r="AC27" s="35">
        <f t="shared" si="95"/>
        <v>0.61564667133508399</v>
      </c>
      <c r="AD27" s="35">
        <f t="shared" si="96"/>
        <v>0.52974817684782904</v>
      </c>
      <c r="AE27" s="35">
        <f t="shared" si="97"/>
        <v>1.0853718459501001</v>
      </c>
      <c r="AF27" s="35">
        <f t="shared" si="98"/>
        <v>1.05691350705217</v>
      </c>
      <c r="AG27" s="35">
        <f t="shared" si="99"/>
        <v>0.99625014727447203</v>
      </c>
      <c r="AH27" s="35">
        <f t="shared" si="100"/>
        <v>0.89174661500804497</v>
      </c>
      <c r="AI27" s="35">
        <f t="shared" si="101"/>
        <v>30.041152263374499</v>
      </c>
      <c r="AJ27" s="37">
        <f t="shared" si="102"/>
        <v>2189.81</v>
      </c>
      <c r="AK27" s="37">
        <f t="shared" si="103"/>
        <v>2364.81</v>
      </c>
      <c r="AL27" s="35">
        <f t="shared" si="104"/>
        <v>2.1042563366810101</v>
      </c>
      <c r="AM27" s="35">
        <f t="shared" si="105"/>
        <v>13.0086873594</v>
      </c>
      <c r="AN27" s="35" t="str">
        <f t="shared" si="106"/>
        <v>NULL</v>
      </c>
      <c r="AO27" s="35" t="str">
        <f t="shared" si="107"/>
        <v>NULL</v>
      </c>
      <c r="AP27" s="34">
        <f t="shared" si="108"/>
        <v>5696483.2499809498</v>
      </c>
      <c r="AS27" s="5" t="s">
        <v>36</v>
      </c>
      <c r="AT27" s="5">
        <v>13.549833243077</v>
      </c>
      <c r="AU27" s="5">
        <v>11.862214267103701</v>
      </c>
      <c r="AV27" s="5">
        <v>-1.10161245878675</v>
      </c>
      <c r="AW27" s="5" t="s">
        <v>8</v>
      </c>
      <c r="AX27" s="5">
        <v>1.38608119758835</v>
      </c>
      <c r="AY27">
        <v>5.8058782737571697</v>
      </c>
      <c r="AZ27">
        <v>0.66884414823063798</v>
      </c>
      <c r="BA27">
        <v>2163115925</v>
      </c>
      <c r="BB27">
        <v>1858848566.6666701</v>
      </c>
      <c r="BC27">
        <v>17.225228999311302</v>
      </c>
      <c r="BD27">
        <v>25.291715855494399</v>
      </c>
      <c r="BE27">
        <v>29.994306520234598</v>
      </c>
      <c r="BF27" t="s">
        <v>163</v>
      </c>
      <c r="BG27">
        <v>0.61564667133508399</v>
      </c>
      <c r="BH27">
        <v>0.52974817684782904</v>
      </c>
      <c r="BI27">
        <v>1.0853718459501001</v>
      </c>
      <c r="BJ27">
        <v>1.05691350705217</v>
      </c>
      <c r="BK27">
        <v>0.99625014727447203</v>
      </c>
      <c r="BL27">
        <v>0.89174661500804497</v>
      </c>
      <c r="BM27">
        <v>30.041152263374499</v>
      </c>
      <c r="BN27">
        <v>2189.81</v>
      </c>
      <c r="BO27">
        <v>2364.81</v>
      </c>
      <c r="BP27" s="5">
        <v>2.1042563366810101</v>
      </c>
      <c r="BQ27">
        <v>13.0086873594</v>
      </c>
      <c r="BR27" s="5" t="s">
        <v>8</v>
      </c>
      <c r="BS27" s="5" t="s">
        <v>8</v>
      </c>
      <c r="BT27">
        <v>5696483.2499809498</v>
      </c>
      <c r="BU27">
        <v>177703185</v>
      </c>
      <c r="BV27">
        <v>90.431100000000001</v>
      </c>
      <c r="BW27" s="50">
        <v>18034</v>
      </c>
      <c r="BX27" s="5" t="s">
        <v>151</v>
      </c>
      <c r="BY27">
        <v>2083.5</v>
      </c>
      <c r="BZ27" s="5" t="s">
        <v>9</v>
      </c>
      <c r="CA27" t="str">
        <f t="shared" si="37"/>
        <v>JPYUSD=R</v>
      </c>
      <c r="CE27" s="5" t="s">
        <v>36</v>
      </c>
      <c r="CF27" s="5" t="s">
        <v>150</v>
      </c>
    </row>
    <row r="28" spans="1:84" x14ac:dyDescent="0.25">
      <c r="C28" s="3"/>
      <c r="F28" s="2"/>
      <c r="G28" s="9" t="s">
        <v>271</v>
      </c>
      <c r="H28" s="10"/>
      <c r="I28" s="51">
        <f>AVERAGE(I22:I27)</f>
        <v>86.60478333333333</v>
      </c>
      <c r="J28" s="11"/>
      <c r="K28" s="11"/>
      <c r="L28" s="11"/>
      <c r="M28" s="13"/>
      <c r="N28" s="13"/>
      <c r="O28" s="51">
        <f>AVERAGE(O22:O27)</f>
        <v>22.348557056438466</v>
      </c>
      <c r="P28" s="51">
        <f>AVERAGE(P22:P27)</f>
        <v>17.535336136063833</v>
      </c>
      <c r="Q28" s="51">
        <f t="shared" ref="Q28:U28" si="109">AVERAGE(Q22:Q27)</f>
        <v>1.3692948056845251</v>
      </c>
      <c r="R28" s="51">
        <f t="shared" si="109"/>
        <v>1.3677834179951975</v>
      </c>
      <c r="S28" s="51">
        <f t="shared" si="109"/>
        <v>6.1110424950042246</v>
      </c>
      <c r="T28" s="51">
        <f t="shared" si="109"/>
        <v>15.417695017166912</v>
      </c>
      <c r="U28" s="51">
        <f t="shared" si="109"/>
        <v>1.7715982764674862</v>
      </c>
      <c r="V28" s="14">
        <f t="shared" ref="V28:AP28" si="110">AVERAGE(V22:V27)</f>
        <v>992417246.64291668</v>
      </c>
      <c r="W28" s="14">
        <f t="shared" si="110"/>
        <v>828857293.27224159</v>
      </c>
      <c r="X28" s="51">
        <f t="shared" si="110"/>
        <v>-0.69053719630661214</v>
      </c>
      <c r="Y28" s="51">
        <f t="shared" si="110"/>
        <v>21.252042646649553</v>
      </c>
      <c r="Z28" s="51">
        <f t="shared" si="110"/>
        <v>26.405732936850814</v>
      </c>
      <c r="AA28" s="51">
        <f t="shared" si="110"/>
        <v>26.511971099836185</v>
      </c>
      <c r="AB28" s="51">
        <f t="shared" si="110"/>
        <v>0.23896666666666666</v>
      </c>
      <c r="AC28" s="51">
        <f t="shared" si="110"/>
        <v>0.73295579191072624</v>
      </c>
      <c r="AD28" s="51">
        <f t="shared" si="110"/>
        <v>0.97554346627223365</v>
      </c>
      <c r="AE28" s="51">
        <f t="shared" si="110"/>
        <v>1.2113111965348133</v>
      </c>
      <c r="AF28" s="51">
        <f t="shared" si="110"/>
        <v>1.1408729901490784</v>
      </c>
      <c r="AG28" s="51">
        <f t="shared" si="110"/>
        <v>1.4612088132538466</v>
      </c>
      <c r="AH28" s="51">
        <f t="shared" si="110"/>
        <v>0.98658268365211255</v>
      </c>
      <c r="AI28" s="51">
        <f t="shared" si="110"/>
        <v>48.164601723168353</v>
      </c>
      <c r="AJ28" s="51">
        <f t="shared" si="110"/>
        <v>635.7569666666667</v>
      </c>
      <c r="AK28" s="51">
        <f t="shared" si="110"/>
        <v>656.75818333333336</v>
      </c>
      <c r="AL28" s="51">
        <f t="shared" si="110"/>
        <v>1.8940338219677322</v>
      </c>
      <c r="AM28" s="51">
        <f t="shared" si="110"/>
        <v>30.345319568799997</v>
      </c>
      <c r="AN28" s="51">
        <f t="shared" si="110"/>
        <v>2.1737569137552502</v>
      </c>
      <c r="AO28" s="51">
        <f t="shared" si="110"/>
        <v>2.8209022642707136</v>
      </c>
      <c r="AP28" s="14">
        <f t="shared" si="110"/>
        <v>5483944.454114587</v>
      </c>
      <c r="AS28" s="5"/>
      <c r="CE28" s="5"/>
    </row>
    <row r="29" spans="1:84" x14ac:dyDescent="0.25">
      <c r="F29" s="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84" x14ac:dyDescent="0.25">
      <c r="A30" s="7"/>
      <c r="B30" s="7"/>
      <c r="C30" s="7" t="s">
        <v>13</v>
      </c>
      <c r="D30" s="7"/>
      <c r="E30" s="7"/>
      <c r="F30" s="2"/>
      <c r="AS30" s="7"/>
      <c r="CE30" s="7"/>
    </row>
    <row r="31" spans="1:84" x14ac:dyDescent="0.25">
      <c r="B31" t="s">
        <v>152</v>
      </c>
      <c r="C31" t="s">
        <v>13</v>
      </c>
      <c r="D31" t="s">
        <v>37</v>
      </c>
      <c r="E31" t="s">
        <v>38</v>
      </c>
      <c r="F31" s="2"/>
      <c r="G31" s="3" t="str">
        <f t="shared" ref="G31" si="111">BX31</f>
        <v>US1508701034</v>
      </c>
      <c r="H31" s="34">
        <f t="shared" ref="H31" si="112">(BU31*BY31)*CB31</f>
        <v>0</v>
      </c>
      <c r="I31" s="35">
        <f t="shared" ref="I31" si="113">BV31</f>
        <v>99.594800000000006</v>
      </c>
      <c r="J31" s="36">
        <f t="shared" ref="J31" si="114">BW31</f>
        <v>38373</v>
      </c>
      <c r="K31" s="35" t="str">
        <f t="shared" ref="K31" si="115">BZ31</f>
        <v>USD</v>
      </c>
      <c r="L31" s="37">
        <f t="shared" ref="L31" si="116">BY31</f>
        <v>71.900000000000006</v>
      </c>
      <c r="M31" s="35">
        <f t="shared" ref="M31" si="117">BY31*CB31</f>
        <v>0</v>
      </c>
      <c r="N31" s="38"/>
      <c r="O31" s="35">
        <f t="shared" ref="O31" si="118">AT31</f>
        <v>7.1648085331972799</v>
      </c>
      <c r="P31" s="35">
        <f t="shared" ref="P31" si="119">AU31</f>
        <v>8.0705358094949506</v>
      </c>
      <c r="Q31" s="35">
        <f t="shared" ref="Q31" si="120">AV31</f>
        <v>0.66035101688454201</v>
      </c>
      <c r="R31" s="35">
        <f t="shared" ref="R31" si="121">AW31</f>
        <v>0.74382818520690697</v>
      </c>
      <c r="S31" s="35">
        <f t="shared" ref="S31" si="122">AX31</f>
        <v>1.08004564242553</v>
      </c>
      <c r="T31" s="35">
        <f t="shared" ref="T31" si="123">AY31</f>
        <v>6.0365197311059902</v>
      </c>
      <c r="U31" s="35">
        <f t="shared" ref="U31" si="124">AZ31</f>
        <v>0.75002850366447105</v>
      </c>
      <c r="V31" s="34">
        <f t="shared" ref="V31" si="125">BA31</f>
        <v>128448044.1075</v>
      </c>
      <c r="W31" s="34">
        <f t="shared" ref="W31" si="126">BB31</f>
        <v>156316001.248</v>
      </c>
      <c r="X31" s="35">
        <f t="shared" ref="X31" si="127">((W31-V31)/W31)*100</f>
        <v>17.827961896419453</v>
      </c>
      <c r="Y31" s="35">
        <f t="shared" ref="Y31" si="128">BC31</f>
        <v>31.457982605273401</v>
      </c>
      <c r="Z31" s="35">
        <f t="shared" ref="Z31" si="129">BD31</f>
        <v>61.274309555206102</v>
      </c>
      <c r="AA31" s="35">
        <f t="shared" ref="AA31" si="130">BE31</f>
        <v>45.793231188859998</v>
      </c>
      <c r="AB31" s="35">
        <f t="shared" ref="AB31" si="131">BF31</f>
        <v>0.49790000000000001</v>
      </c>
      <c r="AC31" s="35">
        <f t="shared" ref="AC31" si="132">BG31</f>
        <v>0.48119636754405098</v>
      </c>
      <c r="AD31" s="35">
        <f t="shared" ref="AD31" si="133">BH31</f>
        <v>0.99363175347129096</v>
      </c>
      <c r="AE31" s="35">
        <f t="shared" ref="AE31" si="134">BI31</f>
        <v>1.16242511138987</v>
      </c>
      <c r="AF31" s="35">
        <f t="shared" ref="AF31" si="135">BJ31</f>
        <v>1.10828229930984</v>
      </c>
      <c r="AG31" s="35">
        <f t="shared" ref="AG31" si="136">BK31</f>
        <v>1.0505631607724799</v>
      </c>
      <c r="AH31" s="35">
        <f t="shared" ref="AH31" si="137">BL31</f>
        <v>1.2738349145607499</v>
      </c>
      <c r="AI31" s="35">
        <f t="shared" ref="AI31" si="138">BM31</f>
        <v>62.1527777777778</v>
      </c>
      <c r="AJ31" s="37">
        <f t="shared" ref="AJ31" si="139">BN31</f>
        <v>73.135599999999997</v>
      </c>
      <c r="AK31" s="37">
        <f t="shared" ref="AK31" si="140">BO31</f>
        <v>123.50624999999999</v>
      </c>
      <c r="AL31" s="35">
        <f t="shared" ref="AL31" si="141">BP31</f>
        <v>3.8942976356050099</v>
      </c>
      <c r="AM31" s="35">
        <f t="shared" ref="AM31" si="142">BQ31</f>
        <v>15.4900964957</v>
      </c>
      <c r="AN31" s="35">
        <f t="shared" ref="AN31" si="143">BR31</f>
        <v>5.7766649590163901</v>
      </c>
      <c r="AO31" s="35">
        <f t="shared" ref="AO31" si="144">BS31</f>
        <v>2.2008827294799098</v>
      </c>
      <c r="AP31" s="34">
        <f t="shared" ref="AP31" si="145">BT31</f>
        <v>2509746.0719204</v>
      </c>
      <c r="AS31" s="5" t="s">
        <v>38</v>
      </c>
      <c r="AT31" s="5">
        <v>7.1648085331972799</v>
      </c>
      <c r="AU31" s="5">
        <v>8.0705358094949506</v>
      </c>
      <c r="AV31" s="5">
        <v>0.66035101688454201</v>
      </c>
      <c r="AW31">
        <v>0.74382818520690697</v>
      </c>
      <c r="AX31" s="5">
        <v>1.08004564242553</v>
      </c>
      <c r="AY31">
        <v>6.0365197311059902</v>
      </c>
      <c r="AZ31">
        <v>0.75002850366447105</v>
      </c>
      <c r="BA31">
        <v>128448044.1075</v>
      </c>
      <c r="BB31">
        <v>156316001.248</v>
      </c>
      <c r="BC31">
        <v>31.457982605273401</v>
      </c>
      <c r="BD31">
        <v>61.274309555206102</v>
      </c>
      <c r="BE31">
        <v>45.793231188859998</v>
      </c>
      <c r="BF31">
        <v>0.49790000000000001</v>
      </c>
      <c r="BG31">
        <v>0.48119636754405098</v>
      </c>
      <c r="BH31">
        <v>0.99363175347129096</v>
      </c>
      <c r="BI31">
        <v>1.16242511138987</v>
      </c>
      <c r="BJ31">
        <v>1.10828229930984</v>
      </c>
      <c r="BK31">
        <v>1.0505631607724799</v>
      </c>
      <c r="BL31">
        <v>1.2738349145607499</v>
      </c>
      <c r="BM31">
        <v>62.1527777777778</v>
      </c>
      <c r="BN31">
        <v>73.135599999999997</v>
      </c>
      <c r="BO31">
        <v>123.50624999999999</v>
      </c>
      <c r="BP31">
        <v>3.8942976356050099</v>
      </c>
      <c r="BQ31">
        <v>15.4900964957</v>
      </c>
      <c r="BR31">
        <v>5.7766649590163901</v>
      </c>
      <c r="BS31">
        <v>2.2008827294799098</v>
      </c>
      <c r="BT31">
        <v>2509746.0719204</v>
      </c>
      <c r="BU31">
        <v>109312221</v>
      </c>
      <c r="BV31">
        <v>99.594800000000006</v>
      </c>
      <c r="BW31" s="50">
        <v>38373</v>
      </c>
      <c r="BX31" s="5" t="s">
        <v>153</v>
      </c>
      <c r="BY31">
        <v>71.900000000000006</v>
      </c>
      <c r="BZ31" s="5" t="s">
        <v>7</v>
      </c>
      <c r="CA31" t="str">
        <f t="shared" si="37"/>
        <v>USD=</v>
      </c>
      <c r="CE31" s="5" t="s">
        <v>38</v>
      </c>
      <c r="CF31" s="5" t="s">
        <v>152</v>
      </c>
    </row>
    <row r="32" spans="1:84" x14ac:dyDescent="0.25">
      <c r="B32" t="s">
        <v>154</v>
      </c>
      <c r="C32" t="s">
        <v>13</v>
      </c>
      <c r="D32" t="s">
        <v>37</v>
      </c>
      <c r="E32" t="s">
        <v>39</v>
      </c>
      <c r="F32" s="2"/>
      <c r="G32" s="3" t="str">
        <f t="shared" ref="G32:G33" si="146">BX32</f>
        <v>FR0010313833</v>
      </c>
      <c r="H32" s="34">
        <f t="shared" ref="H32:H33" si="147">(BU32*BY32)*CB32</f>
        <v>0</v>
      </c>
      <c r="I32" s="35">
        <f t="shared" ref="I32:I33" si="148">BV32</f>
        <v>93.733500000000006</v>
      </c>
      <c r="J32" s="36">
        <f t="shared" ref="J32:J33" si="149">BW32</f>
        <v>38855</v>
      </c>
      <c r="K32" s="35" t="str">
        <f t="shared" ref="K32:K33" si="150">BZ32</f>
        <v>EUR</v>
      </c>
      <c r="L32" s="37">
        <f t="shared" ref="L32:L33" si="151">BY32</f>
        <v>74.55</v>
      </c>
      <c r="M32" s="35">
        <f t="shared" ref="M32:M33" si="152">BY32*CB32</f>
        <v>0</v>
      </c>
      <c r="N32" s="38"/>
      <c r="O32" s="35">
        <f t="shared" ref="O32:O33" si="153">AT32</f>
        <v>16.054951325292802</v>
      </c>
      <c r="P32" s="35">
        <f t="shared" ref="P32:P33" si="154">AU32</f>
        <v>7.7890391378165296</v>
      </c>
      <c r="Q32" s="35">
        <f t="shared" ref="Q32:Q33" si="155">AV32</f>
        <v>2.3506517313752302</v>
      </c>
      <c r="R32" s="35">
        <f t="shared" ref="R32:R33" si="156">AW32</f>
        <v>1.1404156863567401</v>
      </c>
      <c r="S32" s="35">
        <f t="shared" ref="S32:S33" si="157">AX32</f>
        <v>0.76646478278990304</v>
      </c>
      <c r="T32" s="35">
        <f t="shared" ref="T32:T33" si="158">AY32</f>
        <v>4.7861407261904798</v>
      </c>
      <c r="U32" s="35">
        <f t="shared" ref="U32:U33" si="159">AZ32</f>
        <v>0.59291072305909598</v>
      </c>
      <c r="V32" s="34">
        <f t="shared" ref="V32:V33" si="160">BA32</f>
        <v>14392192.6875</v>
      </c>
      <c r="W32" s="34">
        <f t="shared" ref="W32:W33" si="161">BB32</f>
        <v>11598682.1625</v>
      </c>
      <c r="X32" s="35">
        <f t="shared" ref="X32:X33" si="162">((W32-V32)/W32)*100</f>
        <v>-24.084723469979821</v>
      </c>
      <c r="Y32" s="35">
        <f t="shared" ref="Y32:Y33" si="163">BC32</f>
        <v>26.670920796765799</v>
      </c>
      <c r="Z32" s="35">
        <f t="shared" ref="Z32:Z33" si="164">BD32</f>
        <v>29.3459320440083</v>
      </c>
      <c r="AA32" s="35">
        <f t="shared" ref="AA32:AA33" si="165">BE32</f>
        <v>27.235570711323501</v>
      </c>
      <c r="AB32" s="35" t="str">
        <f t="shared" ref="AB32:AB33" si="166">BF32</f>
        <v>#N/A</v>
      </c>
      <c r="AC32" s="35">
        <f t="shared" ref="AC32:AC33" si="167">BG32</f>
        <v>1.2387489452331299</v>
      </c>
      <c r="AD32" s="35">
        <f t="shared" ref="AD32:AD33" si="168">BH32</f>
        <v>1.06261988516633</v>
      </c>
      <c r="AE32" s="35">
        <f t="shared" ref="AE32:AE33" si="169">BI32</f>
        <v>1.1528441928305599</v>
      </c>
      <c r="AF32" s="35">
        <f t="shared" ref="AF32:AF33" si="170">BJ32</f>
        <v>1.10189502665758</v>
      </c>
      <c r="AG32" s="35">
        <f t="shared" ref="AG32:AG33" si="171">BK32</f>
        <v>0.98194717226641803</v>
      </c>
      <c r="AH32" s="35">
        <f t="shared" ref="AH32:AH33" si="172">BL32</f>
        <v>1.76010257953143</v>
      </c>
      <c r="AI32" s="35">
        <f t="shared" ref="AI32:AI33" si="173">BM32</f>
        <v>60.4166666666667</v>
      </c>
      <c r="AJ32" s="37">
        <f t="shared" ref="AJ32:AJ33" si="174">BN32</f>
        <v>74.754000000000005</v>
      </c>
      <c r="AK32" s="37">
        <f t="shared" ref="AK32:AK33" si="175">BO32</f>
        <v>83.629750000000001</v>
      </c>
      <c r="AL32" s="35">
        <f t="shared" ref="AL32:AL33" si="176">BP32</f>
        <v>4.7297297297297298</v>
      </c>
      <c r="AM32" s="35">
        <f t="shared" ref="AM32:AM33" si="177">BQ32</f>
        <v>62.935323383099998</v>
      </c>
      <c r="AN32" s="35" t="str">
        <f t="shared" ref="AN32:AN33" si="178">BR32</f>
        <v>NULL</v>
      </c>
      <c r="AO32" s="35" t="str">
        <f t="shared" ref="AO32:AO33" si="179">BS32</f>
        <v>NULL</v>
      </c>
      <c r="AP32" s="34">
        <f t="shared" ref="AP32:AP33" si="180">BT32</f>
        <v>183360.613552578</v>
      </c>
      <c r="AS32" s="5" t="s">
        <v>39</v>
      </c>
      <c r="AT32" s="5">
        <v>16.054951325292802</v>
      </c>
      <c r="AU32" s="5">
        <v>7.7890391378165296</v>
      </c>
      <c r="AV32" s="5">
        <v>2.3506517313752302</v>
      </c>
      <c r="AW32">
        <v>1.1404156863567401</v>
      </c>
      <c r="AX32" s="5">
        <v>0.76646478278990304</v>
      </c>
      <c r="AY32">
        <v>4.7861407261904798</v>
      </c>
      <c r="AZ32">
        <v>0.59291072305909598</v>
      </c>
      <c r="BA32">
        <v>14392192.6875</v>
      </c>
      <c r="BB32">
        <v>11598682.1625</v>
      </c>
      <c r="BC32">
        <v>26.670920796765799</v>
      </c>
      <c r="BD32">
        <v>29.3459320440083</v>
      </c>
      <c r="BE32">
        <v>27.235570711323501</v>
      </c>
      <c r="BF32" t="s">
        <v>163</v>
      </c>
      <c r="BG32">
        <v>1.2387489452331299</v>
      </c>
      <c r="BH32">
        <v>1.06261988516633</v>
      </c>
      <c r="BI32">
        <v>1.1528441928305599</v>
      </c>
      <c r="BJ32">
        <v>1.10189502665758</v>
      </c>
      <c r="BK32">
        <v>0.98194717226641803</v>
      </c>
      <c r="BL32">
        <v>1.76010257953143</v>
      </c>
      <c r="BM32">
        <v>60.4166666666667</v>
      </c>
      <c r="BN32">
        <v>74.754000000000005</v>
      </c>
      <c r="BO32">
        <v>83.629750000000001</v>
      </c>
      <c r="BP32">
        <v>4.7297297297297298</v>
      </c>
      <c r="BQ32">
        <v>62.935323383099998</v>
      </c>
      <c r="BR32" s="5" t="s">
        <v>8</v>
      </c>
      <c r="BS32" s="5" t="s">
        <v>8</v>
      </c>
      <c r="BT32">
        <v>183360.613552578</v>
      </c>
      <c r="BU32">
        <v>74626738</v>
      </c>
      <c r="BV32">
        <v>93.733500000000006</v>
      </c>
      <c r="BW32" s="50">
        <v>38855</v>
      </c>
      <c r="BX32" s="5" t="s">
        <v>155</v>
      </c>
      <c r="BY32">
        <v>74.55</v>
      </c>
      <c r="BZ32" s="5" t="s">
        <v>11</v>
      </c>
      <c r="CA32" t="str">
        <f t="shared" si="37"/>
        <v>EUR=</v>
      </c>
      <c r="CE32" s="5" t="s">
        <v>39</v>
      </c>
      <c r="CF32" s="5" t="s">
        <v>154</v>
      </c>
    </row>
    <row r="33" spans="1:84" x14ac:dyDescent="0.25">
      <c r="B33" t="s">
        <v>156</v>
      </c>
      <c r="C33" t="s">
        <v>13</v>
      </c>
      <c r="D33" t="s">
        <v>37</v>
      </c>
      <c r="E33" t="s">
        <v>40</v>
      </c>
      <c r="F33" s="2"/>
      <c r="G33" s="3" t="str">
        <f t="shared" si="146"/>
        <v>JP3715200006</v>
      </c>
      <c r="H33" s="34">
        <f t="shared" si="147"/>
        <v>0</v>
      </c>
      <c r="I33" s="35">
        <f t="shared" si="148"/>
        <v>75.700800000000001</v>
      </c>
      <c r="J33" s="36">
        <f t="shared" si="149"/>
        <v>19120</v>
      </c>
      <c r="K33" s="35" t="str">
        <f t="shared" si="150"/>
        <v>JPY</v>
      </c>
      <c r="L33" s="37">
        <f t="shared" si="151"/>
        <v>1868.5</v>
      </c>
      <c r="M33" s="35">
        <f t="shared" si="152"/>
        <v>0</v>
      </c>
      <c r="N33" s="38"/>
      <c r="O33" s="35">
        <f t="shared" si="153"/>
        <v>22.064659312095099</v>
      </c>
      <c r="P33" s="35">
        <f t="shared" si="154"/>
        <v>18.228425052497801</v>
      </c>
      <c r="Q33" s="35" t="str">
        <f t="shared" si="155"/>
        <v>NULL</v>
      </c>
      <c r="R33" s="35" t="str">
        <f t="shared" si="156"/>
        <v>NULL</v>
      </c>
      <c r="S33" s="35">
        <f t="shared" si="157"/>
        <v>0.74418233221684105</v>
      </c>
      <c r="T33" s="35">
        <f t="shared" si="158"/>
        <v>6.1357723234959796</v>
      </c>
      <c r="U33" s="35">
        <f t="shared" si="159"/>
        <v>0.72045676433876804</v>
      </c>
      <c r="V33" s="34">
        <f t="shared" si="160"/>
        <v>1115791437.5</v>
      </c>
      <c r="W33" s="34">
        <f t="shared" si="161"/>
        <v>1012986947.2222199</v>
      </c>
      <c r="X33" s="35">
        <f t="shared" si="162"/>
        <v>-10.148649058083839</v>
      </c>
      <c r="Y33" s="35">
        <f t="shared" si="163"/>
        <v>11.3047441184993</v>
      </c>
      <c r="Z33" s="35">
        <f t="shared" si="164"/>
        <v>23.0698279594965</v>
      </c>
      <c r="AA33" s="35">
        <f t="shared" si="165"/>
        <v>24.168492761737699</v>
      </c>
      <c r="AB33" s="35" t="str">
        <f t="shared" si="166"/>
        <v>#N/A</v>
      </c>
      <c r="AC33" s="35">
        <f t="shared" si="167"/>
        <v>0.57814448912904703</v>
      </c>
      <c r="AD33" s="35">
        <f t="shared" si="168"/>
        <v>0.65570203092415302</v>
      </c>
      <c r="AE33" s="35">
        <f t="shared" si="169"/>
        <v>0.81412729140451001</v>
      </c>
      <c r="AF33" s="35">
        <f t="shared" si="170"/>
        <v>0.87608398485147898</v>
      </c>
      <c r="AG33" s="35">
        <f t="shared" si="171"/>
        <v>0.55369608477068599</v>
      </c>
      <c r="AH33" s="35">
        <f t="shared" si="172"/>
        <v>1.4736001200292199</v>
      </c>
      <c r="AI33" s="35">
        <f t="shared" si="173"/>
        <v>43.918918918918898</v>
      </c>
      <c r="AJ33" s="37">
        <f t="shared" si="174"/>
        <v>1860.63</v>
      </c>
      <c r="AK33" s="37">
        <f t="shared" si="175"/>
        <v>1675.7837500000001</v>
      </c>
      <c r="AL33" s="35">
        <f t="shared" si="176"/>
        <v>4.0952890792291203</v>
      </c>
      <c r="AM33" s="35">
        <f t="shared" si="177"/>
        <v>63.789970930199999</v>
      </c>
      <c r="AN33" s="35" t="str">
        <f t="shared" si="178"/>
        <v>NULL</v>
      </c>
      <c r="AO33" s="35" t="str">
        <f t="shared" si="179"/>
        <v>NULL</v>
      </c>
      <c r="AP33" s="34">
        <f t="shared" si="180"/>
        <v>2904118.7480381802</v>
      </c>
      <c r="AS33" s="5" t="s">
        <v>40</v>
      </c>
      <c r="AT33" s="5">
        <v>22.064659312095099</v>
      </c>
      <c r="AU33" s="5">
        <v>18.228425052497801</v>
      </c>
      <c r="AV33" s="5" t="s">
        <v>8</v>
      </c>
      <c r="AW33" s="5" t="s">
        <v>8</v>
      </c>
      <c r="AX33" s="5">
        <v>0.74418233221684105</v>
      </c>
      <c r="AY33">
        <v>6.1357723234959796</v>
      </c>
      <c r="AZ33">
        <v>0.72045676433876804</v>
      </c>
      <c r="BA33">
        <v>1115791437.5</v>
      </c>
      <c r="BB33">
        <v>1012986947.2222199</v>
      </c>
      <c r="BC33">
        <v>11.3047441184993</v>
      </c>
      <c r="BD33">
        <v>23.0698279594965</v>
      </c>
      <c r="BE33">
        <v>24.168492761737699</v>
      </c>
      <c r="BF33" t="s">
        <v>163</v>
      </c>
      <c r="BG33">
        <v>0.57814448912904703</v>
      </c>
      <c r="BH33">
        <v>0.65570203092415302</v>
      </c>
      <c r="BI33">
        <v>0.81412729140451001</v>
      </c>
      <c r="BJ33">
        <v>0.87608398485147898</v>
      </c>
      <c r="BK33">
        <v>0.55369608477068599</v>
      </c>
      <c r="BL33">
        <v>1.4736001200292199</v>
      </c>
      <c r="BM33">
        <v>43.918918918918898</v>
      </c>
      <c r="BN33">
        <v>1860.63</v>
      </c>
      <c r="BO33">
        <v>1675.7837500000001</v>
      </c>
      <c r="BP33" s="5">
        <v>4.0952890792291203</v>
      </c>
      <c r="BQ33">
        <v>63.789970930199999</v>
      </c>
      <c r="BR33" s="5" t="s">
        <v>8</v>
      </c>
      <c r="BS33" s="5" t="s">
        <v>8</v>
      </c>
      <c r="BT33">
        <v>2904118.7480381802</v>
      </c>
      <c r="BU33">
        <v>151460248</v>
      </c>
      <c r="BV33">
        <v>75.700800000000001</v>
      </c>
      <c r="BW33" s="50">
        <v>19120</v>
      </c>
      <c r="BX33" s="5" t="s">
        <v>157</v>
      </c>
      <c r="BY33">
        <v>1868.5</v>
      </c>
      <c r="BZ33" s="5" t="s">
        <v>9</v>
      </c>
      <c r="CA33" t="str">
        <f t="shared" si="37"/>
        <v>JPYUSD=R</v>
      </c>
      <c r="CE33" s="5" t="s">
        <v>40</v>
      </c>
      <c r="CF33" s="5" t="s">
        <v>156</v>
      </c>
    </row>
    <row r="34" spans="1:84" x14ac:dyDescent="0.25">
      <c r="F34" s="2"/>
      <c r="G34" s="9" t="s">
        <v>271</v>
      </c>
      <c r="H34" s="10"/>
      <c r="I34" s="51">
        <f>AVERAGE(I31:I33)</f>
        <v>89.676366666666681</v>
      </c>
      <c r="J34" s="11"/>
      <c r="K34" s="11"/>
      <c r="L34" s="11"/>
      <c r="M34" s="11"/>
      <c r="N34" s="15"/>
      <c r="O34" s="51">
        <f>AVERAGE(O31:O33)</f>
        <v>15.09480639019506</v>
      </c>
      <c r="P34" s="51">
        <f>AVERAGE(P31:P33)</f>
        <v>11.362666666603095</v>
      </c>
      <c r="Q34" s="51">
        <f t="shared" ref="Q34:U34" si="181">AVERAGE(Q31:Q33)</f>
        <v>1.5055013741298862</v>
      </c>
      <c r="R34" s="51">
        <f t="shared" si="181"/>
        <v>0.94212193578182357</v>
      </c>
      <c r="S34" s="51">
        <f t="shared" si="181"/>
        <v>0.86356425247742463</v>
      </c>
      <c r="T34" s="51">
        <f t="shared" si="181"/>
        <v>5.6528109269308162</v>
      </c>
      <c r="U34" s="51">
        <f t="shared" si="181"/>
        <v>0.68779866368744502</v>
      </c>
      <c r="V34" s="14">
        <f t="shared" ref="V34:AP34" si="182">AVERAGE(V31:V33)</f>
        <v>419543891.43166667</v>
      </c>
      <c r="W34" s="14">
        <f t="shared" si="182"/>
        <v>393633876.87757331</v>
      </c>
      <c r="X34" s="51">
        <f t="shared" si="182"/>
        <v>-5.4684702105480696</v>
      </c>
      <c r="Y34" s="51">
        <f t="shared" si="182"/>
        <v>23.144549173512832</v>
      </c>
      <c r="Z34" s="51">
        <f t="shared" si="182"/>
        <v>37.896689852903641</v>
      </c>
      <c r="AA34" s="51">
        <f t="shared" si="182"/>
        <v>32.399098220640397</v>
      </c>
      <c r="AB34" s="51">
        <f t="shared" si="182"/>
        <v>0.49790000000000001</v>
      </c>
      <c r="AC34" s="51">
        <f t="shared" si="182"/>
        <v>0.76602993396874253</v>
      </c>
      <c r="AD34" s="51">
        <f t="shared" si="182"/>
        <v>0.9039845565205914</v>
      </c>
      <c r="AE34" s="51">
        <f t="shared" si="182"/>
        <v>1.0431321985416466</v>
      </c>
      <c r="AF34" s="51">
        <f t="shared" si="182"/>
        <v>1.0287537702729663</v>
      </c>
      <c r="AG34" s="51">
        <f t="shared" si="182"/>
        <v>0.86206880593652802</v>
      </c>
      <c r="AH34" s="51">
        <f t="shared" si="182"/>
        <v>1.5025125380404667</v>
      </c>
      <c r="AI34" s="51">
        <f t="shared" si="182"/>
        <v>55.496121121121128</v>
      </c>
      <c r="AJ34" s="51">
        <f t="shared" si="182"/>
        <v>669.50653333333332</v>
      </c>
      <c r="AK34" s="51">
        <f t="shared" si="182"/>
        <v>627.63991666666664</v>
      </c>
      <c r="AL34" s="51">
        <f t="shared" si="182"/>
        <v>4.2397721481879538</v>
      </c>
      <c r="AM34" s="51">
        <f t="shared" si="182"/>
        <v>47.405130269666664</v>
      </c>
      <c r="AN34" s="51">
        <f t="shared" si="182"/>
        <v>5.7766649590163901</v>
      </c>
      <c r="AO34" s="51">
        <f t="shared" si="182"/>
        <v>2.2008827294799098</v>
      </c>
      <c r="AP34" s="14">
        <f t="shared" si="182"/>
        <v>1865741.8111703862</v>
      </c>
      <c r="AS34" s="5"/>
      <c r="CE34" s="5"/>
    </row>
    <row r="35" spans="1:84" x14ac:dyDescent="0.25">
      <c r="F35" s="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84" x14ac:dyDescent="0.25">
      <c r="A36" s="7"/>
      <c r="B36" s="7"/>
      <c r="C36" s="7" t="s">
        <v>13</v>
      </c>
      <c r="D36" s="7"/>
      <c r="E36" s="7"/>
      <c r="F36" s="2"/>
      <c r="AS36" s="7"/>
      <c r="CE36" s="7"/>
    </row>
    <row r="37" spans="1:84" x14ac:dyDescent="0.25">
      <c r="B37" t="s">
        <v>158</v>
      </c>
      <c r="C37" t="s">
        <v>13</v>
      </c>
      <c r="D37" t="s">
        <v>41</v>
      </c>
      <c r="E37" t="s">
        <v>42</v>
      </c>
      <c r="F37" s="2"/>
      <c r="G37" s="3" t="str">
        <f t="shared" ref="G37" si="183">BX37</f>
        <v>DE000A40KY26</v>
      </c>
      <c r="H37" s="34" t="e">
        <f t="shared" ref="H37" si="184">(BU37*BY37)*CB37</f>
        <v>#VALUE!</v>
      </c>
      <c r="I37" s="35" t="str">
        <f t="shared" ref="I37" si="185">BV37</f>
        <v>NULL</v>
      </c>
      <c r="J37" s="36">
        <f t="shared" ref="J37" si="186">BW37</f>
        <v>42283</v>
      </c>
      <c r="K37" s="35" t="str">
        <f t="shared" ref="K37" si="187">BZ37</f>
        <v>The record could not be found (Error code: 0)</v>
      </c>
      <c r="L37" s="37" t="str">
        <f t="shared" ref="L37" si="188">BY37</f>
        <v>The record could not be found (Error code: 0)</v>
      </c>
      <c r="M37" s="35" t="e">
        <f t="shared" ref="M37" si="189">BY37*CB37</f>
        <v>#VALUE!</v>
      </c>
      <c r="N37" s="38"/>
      <c r="O37" s="35" t="str">
        <f t="shared" ref="O37" si="190">AT37</f>
        <v>NULL</v>
      </c>
      <c r="P37" s="35">
        <f t="shared" ref="P37" si="191">AU37</f>
        <v>50.251675799223797</v>
      </c>
      <c r="Q37" s="35" t="str">
        <f t="shared" ref="Q37" si="192">AV37</f>
        <v>NULL</v>
      </c>
      <c r="R37" s="35" t="str">
        <f t="shared" ref="R37" si="193">AW37</f>
        <v>NULL</v>
      </c>
      <c r="S37" s="35">
        <f t="shared" ref="S37" si="194">AX37</f>
        <v>1.5992826277919601</v>
      </c>
      <c r="T37" s="35">
        <f t="shared" ref="T37" si="195">AY37</f>
        <v>16.768913385826799</v>
      </c>
      <c r="U37" s="35">
        <f t="shared" ref="U37" si="196">AZ37</f>
        <v>0.75258039437416202</v>
      </c>
      <c r="V37" s="34">
        <f t="shared" ref="V37" si="197">BA37</f>
        <v>9350128.25</v>
      </c>
      <c r="W37" s="34">
        <f t="shared" ref="W37" si="198">BB37</f>
        <v>15293320.0277778</v>
      </c>
      <c r="X37" s="35">
        <f t="shared" ref="X37" si="199">((W37-V37)/W37)*100</f>
        <v>38.861357553382589</v>
      </c>
      <c r="Y37" s="35">
        <f t="shared" ref="Y37" si="200">BC37</f>
        <v>8.1919158421909604</v>
      </c>
      <c r="Z37" s="35" t="str">
        <f t="shared" ref="Z37" si="201">BD37</f>
        <v>NULL</v>
      </c>
      <c r="AA37" s="35" t="str">
        <f t="shared" ref="AA37" si="202">BE37</f>
        <v>NULL</v>
      </c>
      <c r="AB37" s="35" t="str">
        <f t="shared" ref="AB37" si="203">BF37</f>
        <v>The record could not be found (Error code: 0)</v>
      </c>
      <c r="AC37" s="35" t="str">
        <f t="shared" ref="AC37" si="204">BG37</f>
        <v>NULL</v>
      </c>
      <c r="AD37" s="35" t="str">
        <f t="shared" ref="AD37" si="205">BH37</f>
        <v>NULL</v>
      </c>
      <c r="AE37" s="35" t="str">
        <f t="shared" ref="AE37" si="206">BI37</f>
        <v>NULL</v>
      </c>
      <c r="AF37" s="35" t="str">
        <f t="shared" ref="AF37" si="207">BJ37</f>
        <v>NULL</v>
      </c>
      <c r="AG37" s="35" t="str">
        <f t="shared" ref="AG37" si="208">BK37</f>
        <v>NULL</v>
      </c>
      <c r="AH37" s="35" t="str">
        <f t="shared" ref="AH37" si="209">BL37</f>
        <v>NULL</v>
      </c>
      <c r="AI37" s="35">
        <f t="shared" ref="AI37" si="210">BM37</f>
        <v>80</v>
      </c>
      <c r="AJ37" s="37">
        <f t="shared" ref="AJ37" si="211">BN37</f>
        <v>57.892800000000001</v>
      </c>
      <c r="AK37" s="37" t="str">
        <f t="shared" ref="AK37" si="212">BO37</f>
        <v>NULL</v>
      </c>
      <c r="AL37" s="35" t="str">
        <f t="shared" ref="AL37" si="213">BP37</f>
        <v>NULL</v>
      </c>
      <c r="AM37" s="35" t="str">
        <f t="shared" ref="AM37" si="214">BQ37</f>
        <v>NULL</v>
      </c>
      <c r="AN37" s="35" t="str">
        <f t="shared" ref="AN37" si="215">BR37</f>
        <v>Unable to collect data for the field 'TR.ShortInterestPctOLD' and some specific identifier(s).</v>
      </c>
      <c r="AO37" s="35" t="str">
        <f t="shared" ref="AO37" si="216">BS37</f>
        <v>Unable to collect data for the field 'TR.ShortInterestDTC' and some specific identifier(s).</v>
      </c>
      <c r="AP37" s="34">
        <f t="shared" ref="AP37" si="217">BT37</f>
        <v>223662.787142858</v>
      </c>
      <c r="AS37" s="5" t="s">
        <v>42</v>
      </c>
      <c r="AT37" s="5" t="s">
        <v>8</v>
      </c>
      <c r="AU37" s="5">
        <v>50.251675799223797</v>
      </c>
      <c r="AV37" s="5" t="s">
        <v>8</v>
      </c>
      <c r="AW37" s="5" t="s">
        <v>8</v>
      </c>
      <c r="AX37" s="5">
        <v>1.5992826277919601</v>
      </c>
      <c r="AY37">
        <v>16.768913385826799</v>
      </c>
      <c r="AZ37">
        <v>0.75258039437416202</v>
      </c>
      <c r="BA37">
        <v>9350128.25</v>
      </c>
      <c r="BB37">
        <v>15293320.0277778</v>
      </c>
      <c r="BC37">
        <v>8.1919158421909604</v>
      </c>
      <c r="BD37" s="5" t="s">
        <v>8</v>
      </c>
      <c r="BE37" s="5" t="s">
        <v>8</v>
      </c>
      <c r="BF37" s="5" t="s">
        <v>509</v>
      </c>
      <c r="BG37" s="5" t="s">
        <v>8</v>
      </c>
      <c r="BH37" s="5" t="s">
        <v>8</v>
      </c>
      <c r="BI37" s="5" t="s">
        <v>8</v>
      </c>
      <c r="BJ37" s="5" t="s">
        <v>8</v>
      </c>
      <c r="BK37" s="5" t="s">
        <v>8</v>
      </c>
      <c r="BL37" s="5" t="s">
        <v>8</v>
      </c>
      <c r="BM37">
        <v>80</v>
      </c>
      <c r="BN37">
        <v>57.892800000000001</v>
      </c>
      <c r="BO37" s="5" t="s">
        <v>8</v>
      </c>
      <c r="BP37" s="5" t="s">
        <v>8</v>
      </c>
      <c r="BQ37" s="5" t="s">
        <v>8</v>
      </c>
      <c r="BR37" s="5" t="s">
        <v>510</v>
      </c>
      <c r="BS37" s="5" t="s">
        <v>511</v>
      </c>
      <c r="BT37">
        <v>223662.787142858</v>
      </c>
      <c r="BU37" s="5" t="s">
        <v>8</v>
      </c>
      <c r="BV37" s="5" t="s">
        <v>8</v>
      </c>
      <c r="BW37" s="50">
        <v>42283</v>
      </c>
      <c r="BX37" s="5" t="s">
        <v>512</v>
      </c>
      <c r="BY37" s="5" t="s">
        <v>509</v>
      </c>
      <c r="BZ37" s="5" t="s">
        <v>509</v>
      </c>
      <c r="CA37" t="b">
        <f t="shared" si="37"/>
        <v>0</v>
      </c>
      <c r="CE37" s="5" t="s">
        <v>42</v>
      </c>
      <c r="CF37" s="5" t="s">
        <v>158</v>
      </c>
    </row>
    <row r="38" spans="1:84" x14ac:dyDescent="0.25">
      <c r="B38" t="s">
        <v>159</v>
      </c>
      <c r="C38" t="s">
        <v>13</v>
      </c>
      <c r="D38" t="s">
        <v>41</v>
      </c>
      <c r="E38" t="s">
        <v>43</v>
      </c>
      <c r="F38" s="2"/>
      <c r="G38" s="3" t="str">
        <f t="shared" ref="G38:G39" si="218">BX38</f>
        <v>JP3409400003</v>
      </c>
      <c r="H38" s="34">
        <f t="shared" ref="H38:H39" si="219">(BU38*BY38)*CB38</f>
        <v>0</v>
      </c>
      <c r="I38" s="35">
        <f t="shared" ref="I38:I39" si="220">BV38</f>
        <v>80.748400000000004</v>
      </c>
      <c r="J38" s="36">
        <f t="shared" ref="J38:J39" si="221">BW38</f>
        <v>18034</v>
      </c>
      <c r="K38" s="35" t="str">
        <f t="shared" ref="K38:K39" si="222">BZ38</f>
        <v>JPY</v>
      </c>
      <c r="L38" s="37">
        <f t="shared" ref="L38:L39" si="223">BY38</f>
        <v>3752</v>
      </c>
      <c r="M38" s="35">
        <f t="shared" ref="M38:M39" si="224">BY38*CB38</f>
        <v>0</v>
      </c>
      <c r="N38" s="38"/>
      <c r="O38" s="35">
        <f t="shared" ref="O38:O39" si="225">AT38</f>
        <v>14.8716189263389</v>
      </c>
      <c r="P38" s="35">
        <f t="shared" ref="P38:P39" si="226">AU38</f>
        <v>12.335707445268699</v>
      </c>
      <c r="Q38" s="35" t="str">
        <f t="shared" ref="Q38:Q39" si="227">AV38</f>
        <v>NULL</v>
      </c>
      <c r="R38" s="35" t="str">
        <f t="shared" ref="R38:R39" si="228">AW38</f>
        <v>NULL</v>
      </c>
      <c r="S38" s="35">
        <f t="shared" ref="S38:S39" si="229">AX38</f>
        <v>1.1480370864581999</v>
      </c>
      <c r="T38" s="35">
        <f t="shared" ref="T38:T39" si="230">AY38</f>
        <v>7.6458921278880103</v>
      </c>
      <c r="U38" s="35">
        <f t="shared" ref="U38:U39" si="231">AZ38</f>
        <v>1.17865780415335</v>
      </c>
      <c r="V38" s="34">
        <f t="shared" ref="V38:V39" si="232">BA38</f>
        <v>996136950</v>
      </c>
      <c r="W38" s="34">
        <f t="shared" ref="W38:W39" si="233">BB38</f>
        <v>763312883.33333302</v>
      </c>
      <c r="X38" s="35">
        <f t="shared" ref="X38:X39" si="234">((W38-V38)/W38)*100</f>
        <v>-30.501786587164737</v>
      </c>
      <c r="Y38" s="35">
        <f t="shared" ref="Y38:Y39" si="235">BC38</f>
        <v>17.890739313778699</v>
      </c>
      <c r="Z38" s="35">
        <f t="shared" ref="Z38:Z39" si="236">BD38</f>
        <v>28.937148761771802</v>
      </c>
      <c r="AA38" s="35">
        <f t="shared" ref="AA38:AA39" si="237">BE38</f>
        <v>38.400438465943999</v>
      </c>
      <c r="AB38" s="35" t="str">
        <f t="shared" ref="AB38:AB39" si="238">BF38</f>
        <v>#N/A</v>
      </c>
      <c r="AC38" s="35">
        <f t="shared" ref="AC38:AC39" si="239">BG38</f>
        <v>1.27164557973465</v>
      </c>
      <c r="AD38" s="35">
        <f t="shared" ref="AD38:AD39" si="240">BH38</f>
        <v>1.07292395266122</v>
      </c>
      <c r="AE38" s="35">
        <f t="shared" ref="AE38:AE39" si="241">BI38</f>
        <v>1.6294063344582901</v>
      </c>
      <c r="AF38" s="35">
        <f t="shared" ref="AF38:AF39" si="242">BJ38</f>
        <v>1.41960280336797</v>
      </c>
      <c r="AG38" s="35">
        <f t="shared" ref="AG38:AG39" si="243">BK38</f>
        <v>0.38504967846170302</v>
      </c>
      <c r="AH38" s="35">
        <f t="shared" ref="AH38:AH39" si="244">BL38</f>
        <v>1.7485131610093401</v>
      </c>
      <c r="AI38" s="35">
        <f t="shared" ref="AI38:AI39" si="245">BM38</f>
        <v>44.2265795206972</v>
      </c>
      <c r="AJ38" s="37">
        <f t="shared" ref="AJ38:AJ39" si="246">BN38</f>
        <v>3820.88</v>
      </c>
      <c r="AK38" s="37">
        <f t="shared" ref="AK38:AK39" si="247">BO38</f>
        <v>4135.88</v>
      </c>
      <c r="AL38" s="35">
        <f t="shared" ref="AL38:AL39" si="248">BP38</f>
        <v>2.2445207288090798</v>
      </c>
      <c r="AM38" s="35">
        <f t="shared" ref="AM38:AM39" si="249">BQ38</f>
        <v>31.995785809200001</v>
      </c>
      <c r="AN38" s="35" t="str">
        <f t="shared" ref="AN38:AN39" si="250">BR38</f>
        <v>NULL</v>
      </c>
      <c r="AO38" s="35" t="str">
        <f t="shared" ref="AO38:AO39" si="251">BS38</f>
        <v>NULL</v>
      </c>
      <c r="AP38" s="34">
        <f t="shared" ref="AP38:AP39" si="252">BT38</f>
        <v>627469.56973291503</v>
      </c>
      <c r="AS38" s="5" t="s">
        <v>43</v>
      </c>
      <c r="AT38" s="5">
        <v>14.8716189263389</v>
      </c>
      <c r="AU38" s="5">
        <v>12.335707445268699</v>
      </c>
      <c r="AV38" s="5" t="s">
        <v>8</v>
      </c>
      <c r="AW38" s="5" t="s">
        <v>8</v>
      </c>
      <c r="AX38" s="5">
        <v>1.1480370864581999</v>
      </c>
      <c r="AY38">
        <v>7.6458921278880103</v>
      </c>
      <c r="AZ38">
        <v>1.17865780415335</v>
      </c>
      <c r="BA38">
        <v>996136950</v>
      </c>
      <c r="BB38">
        <v>763312883.33333302</v>
      </c>
      <c r="BC38">
        <v>17.890739313778699</v>
      </c>
      <c r="BD38">
        <v>28.937148761771802</v>
      </c>
      <c r="BE38">
        <v>38.400438465943999</v>
      </c>
      <c r="BF38" t="s">
        <v>163</v>
      </c>
      <c r="BG38">
        <v>1.27164557973465</v>
      </c>
      <c r="BH38">
        <v>1.07292395266122</v>
      </c>
      <c r="BI38">
        <v>1.6294063344582901</v>
      </c>
      <c r="BJ38">
        <v>1.41960280336797</v>
      </c>
      <c r="BK38">
        <v>0.38504967846170302</v>
      </c>
      <c r="BL38">
        <v>1.7485131610093401</v>
      </c>
      <c r="BM38">
        <v>44.2265795206972</v>
      </c>
      <c r="BN38">
        <v>3820.88</v>
      </c>
      <c r="BO38">
        <v>4135.88</v>
      </c>
      <c r="BP38" s="5">
        <v>2.2445207288090798</v>
      </c>
      <c r="BQ38">
        <v>31.995785809200001</v>
      </c>
      <c r="BR38" s="5" t="s">
        <v>8</v>
      </c>
      <c r="BS38" s="5" t="s">
        <v>8</v>
      </c>
      <c r="BT38">
        <v>627469.56973291503</v>
      </c>
      <c r="BU38">
        <v>93144298</v>
      </c>
      <c r="BV38">
        <v>80.748400000000004</v>
      </c>
      <c r="BW38" s="50">
        <v>18034</v>
      </c>
      <c r="BX38" s="5" t="s">
        <v>160</v>
      </c>
      <c r="BY38">
        <v>3752</v>
      </c>
      <c r="BZ38" s="5" t="s">
        <v>9</v>
      </c>
      <c r="CA38" t="str">
        <f t="shared" si="37"/>
        <v>JPYUSD=R</v>
      </c>
      <c r="CE38" s="5" t="s">
        <v>43</v>
      </c>
      <c r="CF38" s="5" t="s">
        <v>159</v>
      </c>
    </row>
    <row r="39" spans="1:84" x14ac:dyDescent="0.25">
      <c r="B39" t="s">
        <v>161</v>
      </c>
      <c r="C39" t="s">
        <v>13</v>
      </c>
      <c r="D39" t="s">
        <v>41</v>
      </c>
      <c r="E39" t="s">
        <v>44</v>
      </c>
      <c r="F39" s="2"/>
      <c r="G39" s="3" t="str">
        <f t="shared" si="218"/>
        <v>JP3485800001</v>
      </c>
      <c r="H39" s="34">
        <f t="shared" si="219"/>
        <v>0</v>
      </c>
      <c r="I39" s="35">
        <f t="shared" si="220"/>
        <v>90.544399999999996</v>
      </c>
      <c r="J39" s="36">
        <f t="shared" si="221"/>
        <v>18034</v>
      </c>
      <c r="K39" s="35" t="str">
        <f t="shared" si="222"/>
        <v>JPY</v>
      </c>
      <c r="L39" s="37">
        <f t="shared" si="223"/>
        <v>1319.5</v>
      </c>
      <c r="M39" s="35">
        <f t="shared" si="224"/>
        <v>0</v>
      </c>
      <c r="N39" s="38"/>
      <c r="O39" s="35">
        <f t="shared" si="225"/>
        <v>6.3010190937353396</v>
      </c>
      <c r="P39" s="35">
        <f t="shared" si="226"/>
        <v>6.20746362559058</v>
      </c>
      <c r="Q39" s="35">
        <f t="shared" si="227"/>
        <v>-3.5005661631863001</v>
      </c>
      <c r="R39" s="35" t="str">
        <f t="shared" si="228"/>
        <v>NULL</v>
      </c>
      <c r="S39" s="35">
        <f t="shared" si="229"/>
        <v>0.96667257858807998</v>
      </c>
      <c r="T39" s="35">
        <f t="shared" si="230"/>
        <v>4.7624280785992701</v>
      </c>
      <c r="U39" s="35">
        <f t="shared" si="231"/>
        <v>0.633605903698373</v>
      </c>
      <c r="V39" s="34">
        <f t="shared" si="232"/>
        <v>692243600</v>
      </c>
      <c r="W39" s="34">
        <f t="shared" si="233"/>
        <v>872162677.77777803</v>
      </c>
      <c r="X39" s="35">
        <f t="shared" si="234"/>
        <v>20.629073263740409</v>
      </c>
      <c r="Y39" s="35">
        <f t="shared" si="235"/>
        <v>20.1275789766358</v>
      </c>
      <c r="Z39" s="35">
        <f t="shared" si="236"/>
        <v>23.011478723042998</v>
      </c>
      <c r="AA39" s="35">
        <f t="shared" si="237"/>
        <v>34.667343873938798</v>
      </c>
      <c r="AB39" s="35" t="str">
        <f t="shared" si="238"/>
        <v>#N/A</v>
      </c>
      <c r="AC39" s="35">
        <f t="shared" si="239"/>
        <v>1.1063432123527901</v>
      </c>
      <c r="AD39" s="35">
        <f t="shared" si="240"/>
        <v>1.1771207071018801</v>
      </c>
      <c r="AE39" s="35">
        <f t="shared" si="241"/>
        <v>0.92583009436352603</v>
      </c>
      <c r="AF39" s="35">
        <f t="shared" si="242"/>
        <v>0.95055244568895403</v>
      </c>
      <c r="AG39" s="35">
        <f t="shared" si="243"/>
        <v>0.37403657559706899</v>
      </c>
      <c r="AH39" s="35">
        <f t="shared" si="244"/>
        <v>1.0024819128410301</v>
      </c>
      <c r="AI39" s="35">
        <f t="shared" si="245"/>
        <v>34.385964912280699</v>
      </c>
      <c r="AJ39" s="37">
        <f t="shared" si="246"/>
        <v>1360.4</v>
      </c>
      <c r="AK39" s="37">
        <f t="shared" si="247"/>
        <v>1411.25</v>
      </c>
      <c r="AL39" s="35">
        <f t="shared" si="248"/>
        <v>4.1761579347000799</v>
      </c>
      <c r="AM39" s="35">
        <f t="shared" si="249"/>
        <v>25.151341476500001</v>
      </c>
      <c r="AN39" s="35" t="str">
        <f t="shared" si="250"/>
        <v>NULL</v>
      </c>
      <c r="AO39" s="35" t="str">
        <f t="shared" si="251"/>
        <v>NULL</v>
      </c>
      <c r="AP39" s="34">
        <f t="shared" si="252"/>
        <v>1625852.57356558</v>
      </c>
      <c r="AS39" s="5" t="s">
        <v>44</v>
      </c>
      <c r="AT39" s="5">
        <v>6.3010190937353396</v>
      </c>
      <c r="AU39" s="5">
        <v>6.20746362559058</v>
      </c>
      <c r="AV39" s="5">
        <v>-3.5005661631863001</v>
      </c>
      <c r="AW39" s="5" t="s">
        <v>8</v>
      </c>
      <c r="AX39" s="5">
        <v>0.96667257858807998</v>
      </c>
      <c r="AY39">
        <v>4.7624280785992701</v>
      </c>
      <c r="AZ39">
        <v>0.633605903698373</v>
      </c>
      <c r="BA39">
        <v>692243600</v>
      </c>
      <c r="BB39">
        <v>872162677.77777803</v>
      </c>
      <c r="BC39">
        <v>20.1275789766358</v>
      </c>
      <c r="BD39">
        <v>23.011478723042998</v>
      </c>
      <c r="BE39">
        <v>34.667343873938798</v>
      </c>
      <c r="BF39" t="s">
        <v>163</v>
      </c>
      <c r="BG39">
        <v>1.1063432123527901</v>
      </c>
      <c r="BH39">
        <v>1.1771207071018801</v>
      </c>
      <c r="BI39">
        <v>0.92583009436352603</v>
      </c>
      <c r="BJ39">
        <v>0.95055244568895403</v>
      </c>
      <c r="BK39">
        <v>0.37403657559706899</v>
      </c>
      <c r="BL39">
        <v>1.0024819128410301</v>
      </c>
      <c r="BM39">
        <v>34.385964912280699</v>
      </c>
      <c r="BN39">
        <v>1360.4</v>
      </c>
      <c r="BO39">
        <v>1411.25</v>
      </c>
      <c r="BP39">
        <v>4.1761579347000799</v>
      </c>
      <c r="BQ39">
        <v>25.151341476500001</v>
      </c>
      <c r="BR39" s="5" t="s">
        <v>8</v>
      </c>
      <c r="BS39" s="5" t="s">
        <v>8</v>
      </c>
      <c r="BT39">
        <v>1625852.57356558</v>
      </c>
      <c r="BU39">
        <v>268185873</v>
      </c>
      <c r="BV39">
        <v>90.544399999999996</v>
      </c>
      <c r="BW39" s="50">
        <v>18034</v>
      </c>
      <c r="BX39" s="5" t="s">
        <v>162</v>
      </c>
      <c r="BY39">
        <v>1319.5</v>
      </c>
      <c r="BZ39" s="5" t="s">
        <v>9</v>
      </c>
      <c r="CA39" t="str">
        <f t="shared" si="37"/>
        <v>JPYUSD=R</v>
      </c>
      <c r="CE39" s="5" t="s">
        <v>44</v>
      </c>
      <c r="CF39" s="5" t="s">
        <v>161</v>
      </c>
    </row>
    <row r="40" spans="1:84" x14ac:dyDescent="0.25">
      <c r="F40" s="2"/>
      <c r="G40" s="9" t="s">
        <v>271</v>
      </c>
      <c r="H40" s="10"/>
      <c r="I40" s="51">
        <f>AVERAGE(I37:I39)</f>
        <v>85.6464</v>
      </c>
      <c r="J40" s="11"/>
      <c r="K40" s="11"/>
      <c r="L40" s="11"/>
      <c r="M40" s="11"/>
      <c r="N40" s="13"/>
      <c r="O40" s="51">
        <f>AVERAGE(O37:O39)</f>
        <v>10.586319010037119</v>
      </c>
      <c r="P40" s="51">
        <f>AVERAGE(P37:P39)</f>
        <v>22.931615623361026</v>
      </c>
      <c r="Q40" s="51">
        <f t="shared" ref="Q40:U40" si="253">AVERAGE(Q37:Q39)</f>
        <v>-3.5005661631863001</v>
      </c>
      <c r="R40" s="51" t="e">
        <f t="shared" si="253"/>
        <v>#DIV/0!</v>
      </c>
      <c r="S40" s="51">
        <f t="shared" si="253"/>
        <v>1.2379974309460799</v>
      </c>
      <c r="T40" s="51">
        <f t="shared" si="253"/>
        <v>9.7257445307713599</v>
      </c>
      <c r="U40" s="51">
        <f t="shared" si="253"/>
        <v>0.85494803407529496</v>
      </c>
      <c r="V40" s="14">
        <f t="shared" ref="V40:AP40" si="254">AVERAGE(V37:V39)</f>
        <v>565910226.08333337</v>
      </c>
      <c r="W40" s="14">
        <f t="shared" si="254"/>
        <v>550256293.71296299</v>
      </c>
      <c r="X40" s="51">
        <f t="shared" si="254"/>
        <v>9.6628814099860865</v>
      </c>
      <c r="Y40" s="51">
        <f t="shared" si="254"/>
        <v>15.403411377535155</v>
      </c>
      <c r="Z40" s="51">
        <f t="shared" si="254"/>
        <v>25.9743137424074</v>
      </c>
      <c r="AA40" s="51">
        <f t="shared" si="254"/>
        <v>36.533891169941398</v>
      </c>
      <c r="AB40" s="51" t="e">
        <f t="shared" si="254"/>
        <v>#DIV/0!</v>
      </c>
      <c r="AC40" s="51">
        <f t="shared" si="254"/>
        <v>1.1889943960437201</v>
      </c>
      <c r="AD40" s="51">
        <f t="shared" si="254"/>
        <v>1.12502232988155</v>
      </c>
      <c r="AE40" s="51">
        <f t="shared" si="254"/>
        <v>1.2776182144109081</v>
      </c>
      <c r="AF40" s="51">
        <f t="shared" si="254"/>
        <v>1.185077624528462</v>
      </c>
      <c r="AG40" s="51">
        <f t="shared" si="254"/>
        <v>0.37954312702938597</v>
      </c>
      <c r="AH40" s="51">
        <f t="shared" si="254"/>
        <v>1.3754975369251849</v>
      </c>
      <c r="AI40" s="51">
        <f t="shared" si="254"/>
        <v>52.870848144325969</v>
      </c>
      <c r="AJ40" s="51">
        <f t="shared" si="254"/>
        <v>1746.3909333333334</v>
      </c>
      <c r="AK40" s="51">
        <f t="shared" si="254"/>
        <v>2773.5650000000001</v>
      </c>
      <c r="AL40" s="51">
        <f t="shared" si="254"/>
        <v>3.2103393317545796</v>
      </c>
      <c r="AM40" s="51">
        <f t="shared" si="254"/>
        <v>28.573563642850001</v>
      </c>
      <c r="AN40" s="51" t="e">
        <f t="shared" si="254"/>
        <v>#DIV/0!</v>
      </c>
      <c r="AO40" s="51" t="e">
        <f t="shared" si="254"/>
        <v>#DIV/0!</v>
      </c>
      <c r="AP40" s="14">
        <f t="shared" si="254"/>
        <v>825661.64348045096</v>
      </c>
      <c r="AS40" s="5"/>
      <c r="CE40" s="5"/>
    </row>
    <row r="41" spans="1:84" x14ac:dyDescent="0.25">
      <c r="F41" s="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84" x14ac:dyDescent="0.25">
      <c r="A42" s="7"/>
      <c r="B42" s="7"/>
      <c r="C42" s="7" t="s">
        <v>13</v>
      </c>
      <c r="D42" s="7"/>
      <c r="E42" s="7"/>
      <c r="F42" s="2"/>
      <c r="AS42" s="7"/>
      <c r="CE42" s="7"/>
    </row>
    <row r="43" spans="1:84" x14ac:dyDescent="0.25">
      <c r="B43" t="s">
        <v>164</v>
      </c>
      <c r="C43" t="s">
        <v>13</v>
      </c>
      <c r="D43" t="s">
        <v>45</v>
      </c>
      <c r="E43" t="s">
        <v>46</v>
      </c>
      <c r="F43" s="2"/>
      <c r="G43" s="3" t="str">
        <f t="shared" ref="G43" si="255">BX43</f>
        <v>NO0010657505</v>
      </c>
      <c r="H43" s="34">
        <f t="shared" ref="H43" si="256">(BU43*BY43)*CB43</f>
        <v>0</v>
      </c>
      <c r="I43" s="35">
        <f t="shared" ref="I43" si="257">BV43</f>
        <v>92.376499999999993</v>
      </c>
      <c r="J43" s="36">
        <f t="shared" ref="J43" si="258">BW43</f>
        <v>41200</v>
      </c>
      <c r="K43" s="35" t="str">
        <f t="shared" ref="K43" si="259">BZ43</f>
        <v>NOK</v>
      </c>
      <c r="L43" s="37">
        <f t="shared" ref="L43" si="260">BY43</f>
        <v>185.8</v>
      </c>
      <c r="M43" s="35">
        <f t="shared" ref="M43" si="261">BY43*CB43</f>
        <v>0</v>
      </c>
      <c r="N43" s="38"/>
      <c r="O43" s="35">
        <f t="shared" ref="O43" si="262">AT43</f>
        <v>22.733640380843799</v>
      </c>
      <c r="P43" s="35">
        <f t="shared" ref="P43" si="263">AU43</f>
        <v>17.985611510791401</v>
      </c>
      <c r="Q43" s="35" t="str">
        <f t="shared" ref="Q43" si="264">AV43</f>
        <v>NULL</v>
      </c>
      <c r="R43" s="35" t="str">
        <f t="shared" ref="R43" si="265">AW43</f>
        <v>NULL</v>
      </c>
      <c r="S43" s="35">
        <f t="shared" ref="S43" si="266">AX43</f>
        <v>3.6197946253420299</v>
      </c>
      <c r="T43" s="35">
        <f t="shared" ref="T43" si="267">AY43</f>
        <v>14.5784081954295</v>
      </c>
      <c r="U43" s="35">
        <f t="shared" ref="U43" si="268">AZ43</f>
        <v>2.4739235089596199</v>
      </c>
      <c r="V43" s="34">
        <f t="shared" ref="V43" si="269">BA43</f>
        <v>13054434.15</v>
      </c>
      <c r="W43" s="34">
        <f t="shared" ref="W43" si="270">BB43</f>
        <v>12779247.511111099</v>
      </c>
      <c r="X43" s="35">
        <f t="shared" ref="X43" si="271">((W43-V43)/W43)*100</f>
        <v>-2.1533868770413607</v>
      </c>
      <c r="Y43" s="35">
        <f t="shared" ref="Y43" si="272">BC43</f>
        <v>18.591455053542301</v>
      </c>
      <c r="Z43" s="35">
        <f t="shared" ref="Z43" si="273">BD43</f>
        <v>22.009118576698899</v>
      </c>
      <c r="AA43" s="35">
        <f t="shared" ref="AA43" si="274">BE43</f>
        <v>21.234281526105001</v>
      </c>
      <c r="AB43" s="35" t="str">
        <f t="shared" ref="AB43" si="275">BF43</f>
        <v>#N/A</v>
      </c>
      <c r="AC43" s="35">
        <f t="shared" ref="AC43" si="276">BG43</f>
        <v>0.437737797206113</v>
      </c>
      <c r="AD43" s="35">
        <f t="shared" ref="AD43" si="277">BH43</f>
        <v>0.638330241186296</v>
      </c>
      <c r="AE43" s="35">
        <f t="shared" ref="AE43" si="278">BI43</f>
        <v>0.50563761701784005</v>
      </c>
      <c r="AF43" s="35">
        <f t="shared" ref="AF43" si="279">BJ43</f>
        <v>0.67042440758681598</v>
      </c>
      <c r="AG43" s="35">
        <f t="shared" ref="AG43" si="280">BK43</f>
        <v>0.44405784429666201</v>
      </c>
      <c r="AH43" s="35">
        <f t="shared" ref="AH43" si="281">BL43</f>
        <v>0.64483699265575101</v>
      </c>
      <c r="AI43" s="35">
        <f t="shared" ref="AI43" si="282">BM43</f>
        <v>67.543859649122794</v>
      </c>
      <c r="AJ43" s="37">
        <f t="shared" ref="AJ43" si="283">BN43</f>
        <v>181.94800000000001</v>
      </c>
      <c r="AK43" s="37">
        <f t="shared" ref="AK43" si="284">BO43</f>
        <v>190.38200000000001</v>
      </c>
      <c r="AL43" s="35">
        <f t="shared" ref="AL43" si="285">BP43</f>
        <v>2.0270270270270299</v>
      </c>
      <c r="AM43" s="35">
        <f t="shared" ref="AM43" si="286">BQ43</f>
        <v>42.873563218400001</v>
      </c>
      <c r="AN43" s="35" t="str">
        <f t="shared" ref="AN43" si="287">BR43</f>
        <v>NULL</v>
      </c>
      <c r="AO43" s="35" t="str">
        <f t="shared" ref="AO43" si="288">BS43</f>
        <v>NULL</v>
      </c>
      <c r="AP43" s="34">
        <f t="shared" ref="AP43" si="289">BT43</f>
        <v>249157.65145262299</v>
      </c>
      <c r="AS43" s="5" t="s">
        <v>46</v>
      </c>
      <c r="AT43" s="5">
        <v>22.733640380843799</v>
      </c>
      <c r="AU43" s="5">
        <v>17.985611510791401</v>
      </c>
      <c r="AV43" s="5" t="s">
        <v>8</v>
      </c>
      <c r="AW43" s="5" t="s">
        <v>8</v>
      </c>
      <c r="AX43" s="5">
        <v>3.6197946253420299</v>
      </c>
      <c r="AY43">
        <v>14.5784081954295</v>
      </c>
      <c r="AZ43">
        <v>2.4739235089596199</v>
      </c>
      <c r="BA43">
        <v>13054434.15</v>
      </c>
      <c r="BB43">
        <v>12779247.511111099</v>
      </c>
      <c r="BC43">
        <v>18.591455053542301</v>
      </c>
      <c r="BD43">
        <v>22.009118576698899</v>
      </c>
      <c r="BE43">
        <v>21.234281526105001</v>
      </c>
      <c r="BF43" t="s">
        <v>163</v>
      </c>
      <c r="BG43">
        <v>0.437737797206113</v>
      </c>
      <c r="BH43">
        <v>0.638330241186296</v>
      </c>
      <c r="BI43">
        <v>0.50563761701784005</v>
      </c>
      <c r="BJ43">
        <v>0.67042440758681598</v>
      </c>
      <c r="BK43">
        <v>0.44405784429666201</v>
      </c>
      <c r="BL43">
        <v>0.64483699265575101</v>
      </c>
      <c r="BM43">
        <v>67.543859649122794</v>
      </c>
      <c r="BN43">
        <v>181.94800000000001</v>
      </c>
      <c r="BO43">
        <v>190.38200000000001</v>
      </c>
      <c r="BP43">
        <v>2.0270270270270299</v>
      </c>
      <c r="BQ43">
        <v>42.873563218400001</v>
      </c>
      <c r="BR43" s="5" t="s">
        <v>8</v>
      </c>
      <c r="BS43" s="5" t="s">
        <v>8</v>
      </c>
      <c r="BT43">
        <v>249157.65145262299</v>
      </c>
      <c r="BU43">
        <v>99749800</v>
      </c>
      <c r="BV43">
        <v>92.376499999999993</v>
      </c>
      <c r="BW43" s="50">
        <v>41200</v>
      </c>
      <c r="BX43" s="5" t="s">
        <v>165</v>
      </c>
      <c r="BY43">
        <v>185.8</v>
      </c>
      <c r="BZ43" s="5" t="s">
        <v>166</v>
      </c>
      <c r="CA43" t="str">
        <f t="shared" si="37"/>
        <v>NOKUSD=R</v>
      </c>
      <c r="CE43" s="5" t="s">
        <v>46</v>
      </c>
      <c r="CF43" s="5" t="s">
        <v>164</v>
      </c>
    </row>
    <row r="44" spans="1:84" x14ac:dyDescent="0.25">
      <c r="F44" s="2"/>
      <c r="G44" s="9" t="s">
        <v>271</v>
      </c>
      <c r="H44" s="10"/>
      <c r="I44" s="10"/>
      <c r="J44" s="11"/>
      <c r="K44" s="11"/>
      <c r="L44" s="11"/>
      <c r="M44" s="11"/>
      <c r="N44" s="13"/>
      <c r="O44" s="13"/>
      <c r="P44" s="13"/>
      <c r="Q44" s="14" t="e">
        <f t="shared" ref="Q44:AP44" si="290">AVERAGE(Q43:Q43)</f>
        <v>#DIV/0!</v>
      </c>
      <c r="R44" s="14" t="e">
        <f t="shared" si="290"/>
        <v>#DIV/0!</v>
      </c>
      <c r="S44" s="14">
        <f t="shared" si="290"/>
        <v>3.6197946253420299</v>
      </c>
      <c r="T44" s="14">
        <f t="shared" si="290"/>
        <v>14.5784081954295</v>
      </c>
      <c r="U44" s="14">
        <f t="shared" si="290"/>
        <v>2.4739235089596199</v>
      </c>
      <c r="V44" s="14">
        <f t="shared" si="290"/>
        <v>13054434.15</v>
      </c>
      <c r="W44" s="14">
        <f t="shared" si="290"/>
        <v>12779247.511111099</v>
      </c>
      <c r="X44" s="14">
        <f t="shared" si="290"/>
        <v>-2.1533868770413607</v>
      </c>
      <c r="Y44" s="14">
        <f t="shared" si="290"/>
        <v>18.591455053542301</v>
      </c>
      <c r="Z44" s="14">
        <f t="shared" si="290"/>
        <v>22.009118576698899</v>
      </c>
      <c r="AA44" s="14">
        <f t="shared" si="290"/>
        <v>21.234281526105001</v>
      </c>
      <c r="AB44" s="14" t="e">
        <f t="shared" si="290"/>
        <v>#DIV/0!</v>
      </c>
      <c r="AC44" s="14">
        <f t="shared" si="290"/>
        <v>0.437737797206113</v>
      </c>
      <c r="AD44" s="14">
        <f t="shared" si="290"/>
        <v>0.638330241186296</v>
      </c>
      <c r="AE44" s="14">
        <f t="shared" si="290"/>
        <v>0.50563761701784005</v>
      </c>
      <c r="AF44" s="14">
        <f t="shared" si="290"/>
        <v>0.67042440758681598</v>
      </c>
      <c r="AG44" s="14">
        <f t="shared" si="290"/>
        <v>0.44405784429666201</v>
      </c>
      <c r="AH44" s="14">
        <f t="shared" si="290"/>
        <v>0.64483699265575101</v>
      </c>
      <c r="AI44" s="14">
        <f t="shared" si="290"/>
        <v>67.543859649122794</v>
      </c>
      <c r="AJ44" s="14">
        <f t="shared" si="290"/>
        <v>181.94800000000001</v>
      </c>
      <c r="AK44" s="14">
        <f t="shared" si="290"/>
        <v>190.38200000000001</v>
      </c>
      <c r="AL44" s="14">
        <f t="shared" si="290"/>
        <v>2.0270270270270299</v>
      </c>
      <c r="AM44" s="14">
        <f t="shared" si="290"/>
        <v>42.873563218400001</v>
      </c>
      <c r="AN44" s="14" t="e">
        <f t="shared" si="290"/>
        <v>#DIV/0!</v>
      </c>
      <c r="AO44" s="14" t="e">
        <f t="shared" si="290"/>
        <v>#DIV/0!</v>
      </c>
      <c r="AP44" s="14">
        <f t="shared" si="290"/>
        <v>249157.65145262299</v>
      </c>
      <c r="AS44" s="5"/>
      <c r="CE44" s="5"/>
    </row>
    <row r="45" spans="1:84" x14ac:dyDescent="0.25">
      <c r="F45" s="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BC45" s="5"/>
      <c r="BD45" s="5"/>
    </row>
    <row r="46" spans="1:84" x14ac:dyDescent="0.25">
      <c r="A46" s="7"/>
      <c r="B46" s="7"/>
      <c r="C46" s="7" t="s">
        <v>13</v>
      </c>
      <c r="D46" s="7"/>
      <c r="E46" s="7"/>
      <c r="F46" s="2"/>
      <c r="AS46" s="7"/>
      <c r="CE46" s="7"/>
    </row>
    <row r="47" spans="1:84" x14ac:dyDescent="0.25">
      <c r="B47" t="s">
        <v>167</v>
      </c>
      <c r="C47" t="s">
        <v>13</v>
      </c>
      <c r="D47" t="s">
        <v>47</v>
      </c>
      <c r="E47" t="s">
        <v>48</v>
      </c>
      <c r="F47" s="2"/>
      <c r="G47" s="3" t="str">
        <f t="shared" ref="G47" si="291">BX47</f>
        <v>DE000WCH8881</v>
      </c>
      <c r="H47" s="34">
        <f t="shared" ref="H47" si="292">(BU47*BY47)*CB47</f>
        <v>0</v>
      </c>
      <c r="I47" s="35">
        <f t="shared" ref="I47" si="293">BV47</f>
        <v>34.1265</v>
      </c>
      <c r="J47" s="36">
        <f t="shared" ref="J47" si="294">BW47</f>
        <v>39503</v>
      </c>
      <c r="K47" s="35" t="str">
        <f t="shared" ref="K47" si="295">BZ47</f>
        <v>EUR</v>
      </c>
      <c r="L47" s="37">
        <f t="shared" ref="L47" si="296">BY47</f>
        <v>65.739999999999995</v>
      </c>
      <c r="M47" s="35">
        <f t="shared" ref="M47" si="297">BY47*CB47</f>
        <v>0</v>
      </c>
      <c r="N47" s="38"/>
      <c r="O47" s="35">
        <f t="shared" ref="O47" si="298">AT47</f>
        <v>25.469923686070601</v>
      </c>
      <c r="P47" s="35">
        <f t="shared" ref="P47" si="299">AU47</f>
        <v>10.609876600713999</v>
      </c>
      <c r="Q47" s="35">
        <f t="shared" ref="Q47" si="300">AV47</f>
        <v>2.5727195642495602</v>
      </c>
      <c r="R47" s="35">
        <f t="shared" ref="R47" si="301">AW47</f>
        <v>1.0717047071428301</v>
      </c>
      <c r="S47" s="35">
        <f t="shared" ref="S47" si="302">AX47</f>
        <v>0.70962185092931995</v>
      </c>
      <c r="T47" s="35">
        <f t="shared" ref="T47" si="303">AY47</f>
        <v>773.55647162790899</v>
      </c>
      <c r="U47" s="35">
        <f t="shared" ref="U47" si="304">AZ47</f>
        <v>0.56735567101044004</v>
      </c>
      <c r="V47" s="34">
        <f t="shared" ref="V47" si="305">BA47</f>
        <v>11471615.07</v>
      </c>
      <c r="W47" s="34">
        <f t="shared" ref="W47" si="306">BB47</f>
        <v>10287489.818888901</v>
      </c>
      <c r="X47" s="35">
        <f t="shared" ref="X47" si="307">((W47-V47)/W47)*100</f>
        <v>-11.510341900284775</v>
      </c>
      <c r="Y47" s="35">
        <f t="shared" ref="Y47" si="308">BC47</f>
        <v>33.219867183737399</v>
      </c>
      <c r="Z47" s="35">
        <f t="shared" ref="Z47" si="309">BD47</f>
        <v>35.134353768374602</v>
      </c>
      <c r="AA47" s="35">
        <f t="shared" ref="AA47" si="310">BE47</f>
        <v>33.039338960297698</v>
      </c>
      <c r="AB47" s="35" t="str">
        <f t="shared" ref="AB47" si="311">BF47</f>
        <v>#N/A</v>
      </c>
      <c r="AC47" s="35">
        <f t="shared" ref="AC47" si="312">BG47</f>
        <v>1.2696988681306001</v>
      </c>
      <c r="AD47" s="35">
        <f t="shared" ref="AD47" si="313">BH47</f>
        <v>0.91065404816533502</v>
      </c>
      <c r="AE47" s="35">
        <f t="shared" ref="AE47" si="314">BI47</f>
        <v>1.08097862854675</v>
      </c>
      <c r="AF47" s="35">
        <f t="shared" ref="AF47" si="315">BJ47</f>
        <v>1.05398469837875</v>
      </c>
      <c r="AG47" s="35">
        <f t="shared" ref="AG47" si="316">BK47</f>
        <v>1.21114658342485</v>
      </c>
      <c r="AH47" s="35">
        <f t="shared" ref="AH47" si="317">BL47</f>
        <v>1.3892478032429501</v>
      </c>
      <c r="AI47" s="35">
        <f t="shared" ref="AI47" si="318">BM47</f>
        <v>39.435028248587599</v>
      </c>
      <c r="AJ47" s="37">
        <f t="shared" ref="AJ47" si="319">BN47</f>
        <v>71.602800000000002</v>
      </c>
      <c r="AK47" s="37">
        <f t="shared" ref="AK47" si="320">BO47</f>
        <v>89.067300000000003</v>
      </c>
      <c r="AL47" s="35">
        <f t="shared" ref="AL47" si="321">BP47</f>
        <v>4.7036688617121296</v>
      </c>
      <c r="AM47" s="35">
        <f t="shared" ref="AM47" si="322">BQ47</f>
        <v>47.523580994900001</v>
      </c>
      <c r="AN47" s="35" t="str">
        <f t="shared" ref="AN47" si="323">BR47</f>
        <v>NULL</v>
      </c>
      <c r="AO47" s="35" t="str">
        <f t="shared" ref="AO47" si="324">BS47</f>
        <v>NULL</v>
      </c>
      <c r="AP47" s="34">
        <f t="shared" ref="AP47" si="325">BT47</f>
        <v>203328.04539969401</v>
      </c>
      <c r="AS47" s="5" t="s">
        <v>48</v>
      </c>
      <c r="AT47" s="5">
        <v>25.469923686070601</v>
      </c>
      <c r="AU47" s="5">
        <v>10.609876600713999</v>
      </c>
      <c r="AV47" s="5">
        <v>2.5727195642495602</v>
      </c>
      <c r="AW47" s="5">
        <v>1.0717047071428301</v>
      </c>
      <c r="AX47" s="5">
        <v>0.70962185092931995</v>
      </c>
      <c r="AY47">
        <v>773.55647162790899</v>
      </c>
      <c r="AZ47">
        <v>0.56735567101044004</v>
      </c>
      <c r="BA47">
        <v>11471615.07</v>
      </c>
      <c r="BB47">
        <v>10287489.818888901</v>
      </c>
      <c r="BC47">
        <v>33.219867183737399</v>
      </c>
      <c r="BD47">
        <v>35.134353768374602</v>
      </c>
      <c r="BE47">
        <v>33.039338960297698</v>
      </c>
      <c r="BF47" t="s">
        <v>163</v>
      </c>
      <c r="BG47">
        <v>1.2696988681306001</v>
      </c>
      <c r="BH47">
        <v>0.91065404816533502</v>
      </c>
      <c r="BI47">
        <v>1.08097862854675</v>
      </c>
      <c r="BJ47">
        <v>1.05398469837875</v>
      </c>
      <c r="BK47">
        <v>1.21114658342485</v>
      </c>
      <c r="BL47">
        <v>1.3892478032429501</v>
      </c>
      <c r="BM47">
        <v>39.435028248587599</v>
      </c>
      <c r="BN47">
        <v>71.602800000000002</v>
      </c>
      <c r="BO47">
        <v>89.067300000000003</v>
      </c>
      <c r="BP47">
        <v>4.7036688617121296</v>
      </c>
      <c r="BQ47">
        <v>47.523580994900001</v>
      </c>
      <c r="BR47" s="5" t="s">
        <v>8</v>
      </c>
      <c r="BS47" s="5" t="s">
        <v>8</v>
      </c>
      <c r="BT47">
        <v>203328.04539969401</v>
      </c>
      <c r="BU47">
        <v>49677983</v>
      </c>
      <c r="BV47">
        <v>34.1265</v>
      </c>
      <c r="BW47" s="50">
        <v>39503</v>
      </c>
      <c r="BX47" s="5" t="s">
        <v>168</v>
      </c>
      <c r="BY47">
        <v>65.739999999999995</v>
      </c>
      <c r="BZ47" s="5" t="s">
        <v>11</v>
      </c>
      <c r="CA47" t="str">
        <f t="shared" si="37"/>
        <v>EUR=</v>
      </c>
      <c r="CE47" s="5" t="s">
        <v>48</v>
      </c>
      <c r="CF47" s="5" t="s">
        <v>167</v>
      </c>
    </row>
    <row r="48" spans="1:84" x14ac:dyDescent="0.25">
      <c r="F48" s="2"/>
      <c r="G48" s="9" t="s">
        <v>271</v>
      </c>
      <c r="H48" s="10"/>
      <c r="I48" s="10"/>
      <c r="J48" s="11"/>
      <c r="K48" s="11"/>
      <c r="L48" s="11"/>
      <c r="M48" s="13"/>
      <c r="N48" s="13"/>
      <c r="O48" s="13"/>
      <c r="P48" s="13"/>
      <c r="Q48" s="14">
        <f>AVERAGE(Q47:Q47)</f>
        <v>2.5727195642495602</v>
      </c>
      <c r="R48" s="14">
        <f t="shared" ref="R48:AP48" si="326">AVERAGE(R47:R47)</f>
        <v>1.0717047071428301</v>
      </c>
      <c r="S48" s="14">
        <f t="shared" si="326"/>
        <v>0.70962185092931995</v>
      </c>
      <c r="T48" s="14">
        <f t="shared" si="326"/>
        <v>773.55647162790899</v>
      </c>
      <c r="U48" s="14">
        <f t="shared" si="326"/>
        <v>0.56735567101044004</v>
      </c>
      <c r="V48" s="14">
        <f t="shared" si="326"/>
        <v>11471615.07</v>
      </c>
      <c r="W48" s="14">
        <f t="shared" si="326"/>
        <v>10287489.818888901</v>
      </c>
      <c r="X48" s="14">
        <f t="shared" si="326"/>
        <v>-11.510341900284775</v>
      </c>
      <c r="Y48" s="14">
        <f t="shared" si="326"/>
        <v>33.219867183737399</v>
      </c>
      <c r="Z48" s="14">
        <f t="shared" si="326"/>
        <v>35.134353768374602</v>
      </c>
      <c r="AA48" s="14">
        <f t="shared" si="326"/>
        <v>33.039338960297698</v>
      </c>
      <c r="AB48" s="14" t="e">
        <f t="shared" si="326"/>
        <v>#DIV/0!</v>
      </c>
      <c r="AC48" s="14">
        <f t="shared" si="326"/>
        <v>1.2696988681306001</v>
      </c>
      <c r="AD48" s="14">
        <f t="shared" si="326"/>
        <v>0.91065404816533502</v>
      </c>
      <c r="AE48" s="14">
        <f t="shared" si="326"/>
        <v>1.08097862854675</v>
      </c>
      <c r="AF48" s="14">
        <f t="shared" si="326"/>
        <v>1.05398469837875</v>
      </c>
      <c r="AG48" s="14">
        <f t="shared" si="326"/>
        <v>1.21114658342485</v>
      </c>
      <c r="AH48" s="14">
        <f t="shared" si="326"/>
        <v>1.3892478032429501</v>
      </c>
      <c r="AI48" s="14">
        <f t="shared" si="326"/>
        <v>39.435028248587599</v>
      </c>
      <c r="AJ48" s="14">
        <f t="shared" si="326"/>
        <v>71.602800000000002</v>
      </c>
      <c r="AK48" s="14">
        <f t="shared" si="326"/>
        <v>89.067300000000003</v>
      </c>
      <c r="AL48" s="14">
        <f t="shared" si="326"/>
        <v>4.7036688617121296</v>
      </c>
      <c r="AM48" s="14">
        <f t="shared" si="326"/>
        <v>47.523580994900001</v>
      </c>
      <c r="AN48" s="14" t="e">
        <f t="shared" si="326"/>
        <v>#DIV/0!</v>
      </c>
      <c r="AO48" s="14" t="e">
        <f t="shared" si="326"/>
        <v>#DIV/0!</v>
      </c>
      <c r="AP48" s="14">
        <f t="shared" si="326"/>
        <v>203328.04539969401</v>
      </c>
      <c r="AS48" s="5"/>
      <c r="CE48" s="5"/>
    </row>
    <row r="49" spans="1:84" x14ac:dyDescent="0.25">
      <c r="F49" s="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84" x14ac:dyDescent="0.25">
      <c r="A50" s="7"/>
      <c r="B50" s="7"/>
      <c r="C50" s="7" t="s">
        <v>49</v>
      </c>
      <c r="D50" s="7"/>
      <c r="E50" s="7"/>
      <c r="F50" s="2"/>
      <c r="AS50" s="7"/>
      <c r="CE50" s="7"/>
    </row>
    <row r="51" spans="1:84" x14ac:dyDescent="0.25">
      <c r="B51" t="s">
        <v>169</v>
      </c>
      <c r="C51" t="s">
        <v>49</v>
      </c>
      <c r="E51" t="s">
        <v>50</v>
      </c>
      <c r="F51" s="2"/>
      <c r="G51" s="3" t="str">
        <f t="shared" ref="G51" si="327">BX51</f>
        <v>US2635342080</v>
      </c>
      <c r="H51" s="34">
        <f t="shared" ref="H51" si="328">(BU51*BY51)*CB51</f>
        <v>0</v>
      </c>
      <c r="I51" s="35">
        <f t="shared" ref="I51" si="329">BV51</f>
        <v>100</v>
      </c>
      <c r="J51" s="36">
        <f t="shared" ref="J51" si="330">BW51</f>
        <v>29301</v>
      </c>
      <c r="K51" s="35" t="str">
        <f t="shared" ref="K51" si="331">BZ51</f>
        <v>USD</v>
      </c>
      <c r="L51" s="37">
        <f t="shared" ref="L51" si="332">BY51</f>
        <v>55.48</v>
      </c>
      <c r="M51" s="35">
        <f t="shared" ref="M51" si="333">BY51*CB51</f>
        <v>0</v>
      </c>
      <c r="N51" s="38"/>
      <c r="O51" s="35" t="str">
        <f t="shared" ref="O51" si="334">AT51</f>
        <v>NULL</v>
      </c>
      <c r="P51" s="35" t="str">
        <f t="shared" ref="P51" si="335">AU51</f>
        <v>NULL</v>
      </c>
      <c r="Q51" s="35" t="str">
        <f t="shared" ref="Q51" si="336">AV51</f>
        <v>NULL</v>
      </c>
      <c r="R51" s="35" t="str">
        <f t="shared" ref="R51" si="337">AW51</f>
        <v>NULL</v>
      </c>
      <c r="S51" s="35" t="str">
        <f t="shared" ref="S51" si="338">AX51</f>
        <v>NULL</v>
      </c>
      <c r="T51" s="35" t="str">
        <f t="shared" ref="T51" si="339">AY51</f>
        <v>NULL</v>
      </c>
      <c r="U51" s="35" t="str">
        <f t="shared" ref="U51" si="340">AZ51</f>
        <v>NULL</v>
      </c>
      <c r="V51" s="34">
        <f t="shared" ref="V51" si="341">BA51</f>
        <v>11813.86</v>
      </c>
      <c r="W51" s="34">
        <f t="shared" ref="W51" si="342">BB51</f>
        <v>53819.637719999999</v>
      </c>
      <c r="X51" s="35">
        <f t="shared" ref="X51" si="343">((W51-V51)/W51)*100</f>
        <v>78.049164764983487</v>
      </c>
      <c r="Y51" s="35">
        <f t="shared" ref="Y51" si="344">BC51</f>
        <v>16.7933108357382</v>
      </c>
      <c r="Z51" s="35">
        <f t="shared" ref="Z51" si="345">BD51</f>
        <v>25.064638038289001</v>
      </c>
      <c r="AA51" s="35">
        <f t="shared" ref="AA51" si="346">BE51</f>
        <v>24.711209913792601</v>
      </c>
      <c r="AB51" s="35" t="str">
        <f t="shared" ref="AB51" si="347">BF51</f>
        <v>NULL</v>
      </c>
      <c r="AC51" s="35">
        <f t="shared" ref="AC51" si="348">BG51</f>
        <v>-7.0095082937372002E-2</v>
      </c>
      <c r="AD51" s="35">
        <f t="shared" ref="AD51" si="349">BH51</f>
        <v>0.26788183504923102</v>
      </c>
      <c r="AE51" s="35">
        <f t="shared" ref="AE51" si="350">BI51</f>
        <v>0.20849650653329899</v>
      </c>
      <c r="AF51" s="35">
        <f t="shared" ref="AF51" si="351">BJ51</f>
        <v>0.47233053202452802</v>
      </c>
      <c r="AG51" s="35">
        <f t="shared" ref="AG51" si="352">BK51</f>
        <v>-0.20803869993064</v>
      </c>
      <c r="AH51" s="35">
        <f t="shared" ref="AH51" si="353">BL51</f>
        <v>-0.129546525279775</v>
      </c>
      <c r="AI51" s="35">
        <f t="shared" ref="AI51" si="354">BM51</f>
        <v>44.654218176175398</v>
      </c>
      <c r="AJ51" s="37">
        <f t="shared" ref="AJ51" si="355">BN51</f>
        <v>57.202938000000003</v>
      </c>
      <c r="AK51" s="37">
        <f t="shared" ref="AK51" si="356">BO51</f>
        <v>57.767992</v>
      </c>
      <c r="AL51" s="35">
        <f t="shared" ref="AL51" si="357">BP51</f>
        <v>6.3085796683489503</v>
      </c>
      <c r="AM51" s="35" t="str">
        <f t="shared" ref="AM51" si="358">BQ51</f>
        <v>NULL</v>
      </c>
      <c r="AN51" s="35">
        <f t="shared" ref="AN51" si="359">BR51</f>
        <v>2.6285714285713999E-2</v>
      </c>
      <c r="AO51" s="35">
        <f t="shared" ref="AO51" si="360">BS51</f>
        <v>0.197086546700943</v>
      </c>
      <c r="AP51" s="34">
        <f t="shared" ref="AP51" si="361">BT51</f>
        <v>1036.6942227879999</v>
      </c>
      <c r="AS51" s="5" t="s">
        <v>50</v>
      </c>
      <c r="AT51" s="5" t="s">
        <v>8</v>
      </c>
      <c r="AU51" s="5" t="s">
        <v>8</v>
      </c>
      <c r="AV51" s="5" t="s">
        <v>8</v>
      </c>
      <c r="AW51" s="5" t="s">
        <v>8</v>
      </c>
      <c r="AX51" s="5" t="s">
        <v>8</v>
      </c>
      <c r="AY51" s="5" t="s">
        <v>8</v>
      </c>
      <c r="AZ51" s="5" t="s">
        <v>8</v>
      </c>
      <c r="BA51">
        <v>11813.86</v>
      </c>
      <c r="BB51">
        <v>53819.637719999999</v>
      </c>
      <c r="BC51">
        <v>16.7933108357382</v>
      </c>
      <c r="BD51">
        <v>25.064638038289001</v>
      </c>
      <c r="BE51">
        <v>24.711209913792601</v>
      </c>
      <c r="BF51" s="5" t="s">
        <v>8</v>
      </c>
      <c r="BG51" s="5">
        <v>-7.0095082937372002E-2</v>
      </c>
      <c r="BH51">
        <v>0.26788183504923102</v>
      </c>
      <c r="BI51">
        <v>0.20849650653329899</v>
      </c>
      <c r="BJ51">
        <v>0.47233053202452802</v>
      </c>
      <c r="BK51">
        <v>-0.20803869993064</v>
      </c>
      <c r="BL51">
        <v>-0.129546525279775</v>
      </c>
      <c r="BM51">
        <v>44.654218176175398</v>
      </c>
      <c r="BN51">
        <v>57.202938000000003</v>
      </c>
      <c r="BO51" s="5">
        <v>57.767992</v>
      </c>
      <c r="BP51" s="5">
        <v>6.3085796683489503</v>
      </c>
      <c r="BQ51" s="5" t="s">
        <v>8</v>
      </c>
      <c r="BR51" s="5">
        <v>2.6285714285713999E-2</v>
      </c>
      <c r="BS51" s="5">
        <v>0.197086546700943</v>
      </c>
      <c r="BT51">
        <v>1036.6942227879999</v>
      </c>
      <c r="BU51">
        <v>700000</v>
      </c>
      <c r="BV51">
        <v>100</v>
      </c>
      <c r="BW51" s="50">
        <v>29301</v>
      </c>
      <c r="BX51" s="5" t="s">
        <v>170</v>
      </c>
      <c r="BY51">
        <v>55.48</v>
      </c>
      <c r="BZ51" s="5" t="s">
        <v>7</v>
      </c>
      <c r="CA51" t="str">
        <f t="shared" si="37"/>
        <v>USD=</v>
      </c>
      <c r="CE51" s="5" t="s">
        <v>50</v>
      </c>
      <c r="CF51" s="5" t="s">
        <v>169</v>
      </c>
    </row>
    <row r="52" spans="1:84" x14ac:dyDescent="0.25">
      <c r="B52" t="s">
        <v>171</v>
      </c>
      <c r="C52" t="s">
        <v>49</v>
      </c>
      <c r="E52" t="s">
        <v>51</v>
      </c>
      <c r="F52" s="2"/>
      <c r="G52" s="3" t="str">
        <f t="shared" ref="G52:G64" si="362">BX52</f>
        <v>DE000BASF111</v>
      </c>
      <c r="H52" s="34">
        <f t="shared" ref="H52:H64" si="363">(BU52*BY52)*CB52</f>
        <v>0</v>
      </c>
      <c r="I52" s="35">
        <f t="shared" ref="I52:I64" si="364">BV52</f>
        <v>100</v>
      </c>
      <c r="J52" s="36">
        <f t="shared" ref="J52:J64" si="365">BW52</f>
        <v>19023</v>
      </c>
      <c r="K52" s="35" t="str">
        <f t="shared" ref="K52:K64" si="366">BZ52</f>
        <v>EUR</v>
      </c>
      <c r="L52" s="37">
        <f t="shared" ref="L52:L64" si="367">BY52</f>
        <v>44.36</v>
      </c>
      <c r="M52" s="35">
        <f t="shared" ref="M52:M64" si="368">BY52*CB52</f>
        <v>0</v>
      </c>
      <c r="N52" s="38"/>
      <c r="O52" s="35">
        <f t="shared" ref="O52:O64" si="369">AT52</f>
        <v>79.108195781135194</v>
      </c>
      <c r="P52" s="35">
        <f t="shared" ref="P52:P64" si="370">AU52</f>
        <v>11.9168466522678</v>
      </c>
      <c r="Q52" s="35">
        <f t="shared" ref="Q52:Q64" si="371">AV52</f>
        <v>6.8403109192507703</v>
      </c>
      <c r="R52" s="35">
        <f t="shared" ref="R52:R64" si="372">AW52</f>
        <v>1.0304234027036601</v>
      </c>
      <c r="S52" s="35">
        <f t="shared" ref="S52:S64" si="373">AX52</f>
        <v>1.13412004900865</v>
      </c>
      <c r="T52" s="35">
        <f t="shared" ref="T52:T64" si="374">AY52</f>
        <v>5.0820340968730697</v>
      </c>
      <c r="U52" s="35">
        <f t="shared" ref="U52:U64" si="375">AZ52</f>
        <v>0.60354702207555899</v>
      </c>
      <c r="V52" s="34">
        <f t="shared" ref="V52:V64" si="376">BA52</f>
        <v>108820861.64624999</v>
      </c>
      <c r="W52" s="34">
        <f t="shared" ref="W52:W64" si="377">BB52</f>
        <v>97888068.071111098</v>
      </c>
      <c r="X52" s="35">
        <f t="shared" ref="X52:X64" si="378">((W52-V52)/W52)*100</f>
        <v>-11.168668245854779</v>
      </c>
      <c r="Y52" s="35">
        <f t="shared" ref="Y52:Y64" si="379">BC52</f>
        <v>21.5223226649554</v>
      </c>
      <c r="Z52" s="35">
        <f t="shared" ref="Z52:Z64" si="380">BD52</f>
        <v>27.315688342082101</v>
      </c>
      <c r="AA52" s="35">
        <f t="shared" ref="AA52:AA64" si="381">BE52</f>
        <v>23.7390462073365</v>
      </c>
      <c r="AB52" s="35" t="str">
        <f t="shared" ref="AB52:AB64" si="382">BF52</f>
        <v>#N/A</v>
      </c>
      <c r="AC52" s="35">
        <f t="shared" ref="AC52:AC64" si="383">BG52</f>
        <v>1.1203496151099901</v>
      </c>
      <c r="AD52" s="35">
        <f t="shared" ref="AD52:AD64" si="384">BH52</f>
        <v>1.0815502393588901</v>
      </c>
      <c r="AE52" s="35">
        <f t="shared" ref="AE52:AE64" si="385">BI52</f>
        <v>1.2144522174313499</v>
      </c>
      <c r="AF52" s="35">
        <f t="shared" ref="AF52:AF64" si="386">BJ52</f>
        <v>1.14296700198609</v>
      </c>
      <c r="AG52" s="35">
        <f t="shared" ref="AG52:AG64" si="387">BK52</f>
        <v>1.5961040472822601</v>
      </c>
      <c r="AH52" s="35">
        <f t="shared" ref="AH52:AH64" si="388">BL52</f>
        <v>1.12897468538423</v>
      </c>
      <c r="AI52" s="35">
        <f t="shared" ref="AI52:AI64" si="389">BM52</f>
        <v>61.834319526627198</v>
      </c>
      <c r="AJ52" s="37">
        <f t="shared" ref="AJ52:AJ64" si="390">BN52</f>
        <v>43.215200000000003</v>
      </c>
      <c r="AK52" s="37">
        <f t="shared" ref="AK52:AK64" si="391">BO52</f>
        <v>45.567749999999997</v>
      </c>
      <c r="AL52" s="35">
        <f t="shared" ref="AL52:AL64" si="392">BP52</f>
        <v>7.7027639329406403</v>
      </c>
      <c r="AM52" s="35">
        <f t="shared" ref="AM52:AM64" si="393">BQ52</f>
        <v>1333.3333333333001</v>
      </c>
      <c r="AN52" s="35" t="str">
        <f t="shared" ref="AN52:AN64" si="394">BR52</f>
        <v>NULL</v>
      </c>
      <c r="AO52" s="35" t="str">
        <f t="shared" ref="AO52:AO64" si="395">BS52</f>
        <v>NULL</v>
      </c>
      <c r="AP52" s="34">
        <f t="shared" ref="AP52:AP64" si="396">BT52</f>
        <v>6241214.4687188296</v>
      </c>
      <c r="AS52" s="5" t="s">
        <v>51</v>
      </c>
      <c r="AT52" s="5">
        <v>79.108195781135194</v>
      </c>
      <c r="AU52" s="5">
        <v>11.9168466522678</v>
      </c>
      <c r="AV52" s="5">
        <v>6.8403109192507703</v>
      </c>
      <c r="AW52">
        <v>1.0304234027036601</v>
      </c>
      <c r="AX52" s="5">
        <v>1.13412004900865</v>
      </c>
      <c r="AY52">
        <v>5.0820340968730697</v>
      </c>
      <c r="AZ52">
        <v>0.60354702207555899</v>
      </c>
      <c r="BA52">
        <v>108820861.64624999</v>
      </c>
      <c r="BB52">
        <v>97888068.071111098</v>
      </c>
      <c r="BC52" s="5">
        <v>21.5223226649554</v>
      </c>
      <c r="BD52" s="5">
        <v>27.315688342082101</v>
      </c>
      <c r="BE52">
        <v>23.7390462073365</v>
      </c>
      <c r="BF52" t="s">
        <v>163</v>
      </c>
      <c r="BG52">
        <v>1.1203496151099901</v>
      </c>
      <c r="BH52">
        <v>1.0815502393588901</v>
      </c>
      <c r="BI52">
        <v>1.2144522174313499</v>
      </c>
      <c r="BJ52">
        <v>1.14296700198609</v>
      </c>
      <c r="BK52">
        <v>1.5961040472822601</v>
      </c>
      <c r="BL52">
        <v>1.12897468538423</v>
      </c>
      <c r="BM52">
        <v>61.834319526627198</v>
      </c>
      <c r="BN52">
        <v>43.215200000000003</v>
      </c>
      <c r="BO52">
        <v>45.567749999999997</v>
      </c>
      <c r="BP52">
        <v>7.7027639329406403</v>
      </c>
      <c r="BQ52">
        <v>1333.3333333333001</v>
      </c>
      <c r="BR52" s="5" t="s">
        <v>8</v>
      </c>
      <c r="BS52" s="5" t="s">
        <v>8</v>
      </c>
      <c r="BT52">
        <v>6241214.4687188296</v>
      </c>
      <c r="BU52">
        <v>892522164</v>
      </c>
      <c r="BV52">
        <v>100</v>
      </c>
      <c r="BW52" s="50">
        <v>19023</v>
      </c>
      <c r="BX52" s="5" t="s">
        <v>172</v>
      </c>
      <c r="BY52">
        <v>44.36</v>
      </c>
      <c r="BZ52" s="5" t="s">
        <v>11</v>
      </c>
      <c r="CA52" t="str">
        <f t="shared" si="37"/>
        <v>EUR=</v>
      </c>
      <c r="CE52" s="5" t="s">
        <v>51</v>
      </c>
      <c r="CF52" s="5" t="s">
        <v>171</v>
      </c>
    </row>
    <row r="53" spans="1:84" x14ac:dyDescent="0.25">
      <c r="B53" t="s">
        <v>173</v>
      </c>
      <c r="C53" t="s">
        <v>49</v>
      </c>
      <c r="E53" t="s">
        <v>52</v>
      </c>
      <c r="F53" s="2"/>
      <c r="G53" s="3" t="str">
        <f t="shared" si="362"/>
        <v>BE0003470755</v>
      </c>
      <c r="H53" s="34">
        <f t="shared" si="363"/>
        <v>0</v>
      </c>
      <c r="I53" s="35">
        <f t="shared" si="364"/>
        <v>68.934200000000004</v>
      </c>
      <c r="J53" s="36">
        <f t="shared" si="365"/>
        <v>40931</v>
      </c>
      <c r="K53" s="35" t="str">
        <f t="shared" si="366"/>
        <v>EUR</v>
      </c>
      <c r="L53" s="37">
        <f t="shared" si="367"/>
        <v>31.08</v>
      </c>
      <c r="M53" s="35">
        <f t="shared" si="368"/>
        <v>0</v>
      </c>
      <c r="N53" s="38"/>
      <c r="O53" s="35" t="str">
        <f t="shared" si="369"/>
        <v>NULL</v>
      </c>
      <c r="P53" s="35">
        <f t="shared" si="370"/>
        <v>7.6612771640221196</v>
      </c>
      <c r="Q53" s="35" t="str">
        <f t="shared" si="371"/>
        <v>NULL</v>
      </c>
      <c r="R53" s="35" t="str">
        <f t="shared" si="372"/>
        <v>NULL</v>
      </c>
      <c r="S53" s="35">
        <f t="shared" si="373"/>
        <v>2.5314707927433502</v>
      </c>
      <c r="T53" s="35">
        <f t="shared" si="374"/>
        <v>5.2287187966343103</v>
      </c>
      <c r="U53" s="35">
        <f t="shared" si="375"/>
        <v>0.90998260104759199</v>
      </c>
      <c r="V53" s="34">
        <f t="shared" si="376"/>
        <v>4176866.01</v>
      </c>
      <c r="W53" s="34">
        <f t="shared" si="377"/>
        <v>3844933.2689999999</v>
      </c>
      <c r="X53" s="35">
        <f t="shared" si="378"/>
        <v>-8.632990946194754</v>
      </c>
      <c r="Y53" s="35">
        <f t="shared" si="379"/>
        <v>19.921488830772802</v>
      </c>
      <c r="Z53" s="35">
        <f t="shared" si="380"/>
        <v>29.645212244167499</v>
      </c>
      <c r="AA53" s="35">
        <f t="shared" si="381"/>
        <v>32.605026603130703</v>
      </c>
      <c r="AB53" s="35" t="str">
        <f t="shared" si="382"/>
        <v>#N/A</v>
      </c>
      <c r="AC53" s="35">
        <f t="shared" si="383"/>
        <v>0.93187788900347601</v>
      </c>
      <c r="AD53" s="35">
        <f t="shared" si="384"/>
        <v>0.96521295769263005</v>
      </c>
      <c r="AE53" s="35">
        <f t="shared" si="385"/>
        <v>1.22673573565071</v>
      </c>
      <c r="AF53" s="35">
        <f t="shared" si="386"/>
        <v>1.1511560059433199</v>
      </c>
      <c r="AG53" s="35">
        <f t="shared" si="387"/>
        <v>1.58796409222423</v>
      </c>
      <c r="AH53" s="35">
        <f t="shared" si="388"/>
        <v>0.93476628200997103</v>
      </c>
      <c r="AI53" s="35">
        <f t="shared" si="389"/>
        <v>47.605633802816897</v>
      </c>
      <c r="AJ53" s="37">
        <f t="shared" si="390"/>
        <v>31.581600000000002</v>
      </c>
      <c r="AK53" s="37">
        <f t="shared" si="391"/>
        <v>32.697749999999999</v>
      </c>
      <c r="AL53" s="35">
        <f t="shared" si="392"/>
        <v>5.8322411533420704</v>
      </c>
      <c r="AM53" s="35" t="str">
        <f t="shared" si="393"/>
        <v>NULL</v>
      </c>
      <c r="AN53" s="35" t="str">
        <f t="shared" si="394"/>
        <v>NULL</v>
      </c>
      <c r="AO53" s="35" t="str">
        <f t="shared" si="395"/>
        <v>NULL</v>
      </c>
      <c r="AP53" s="34">
        <f t="shared" si="396"/>
        <v>306329.12458046101</v>
      </c>
      <c r="AS53" s="5" t="s">
        <v>52</v>
      </c>
      <c r="AT53" s="5" t="s">
        <v>8</v>
      </c>
      <c r="AU53" s="5">
        <v>7.6612771640221196</v>
      </c>
      <c r="AV53" s="5" t="s">
        <v>8</v>
      </c>
      <c r="AW53" s="5" t="s">
        <v>8</v>
      </c>
      <c r="AX53" s="5">
        <v>2.5314707927433502</v>
      </c>
      <c r="AY53">
        <v>5.2287187966343103</v>
      </c>
      <c r="AZ53">
        <v>0.90998260104759199</v>
      </c>
      <c r="BA53">
        <v>4176866.01</v>
      </c>
      <c r="BB53">
        <v>3844933.2689999999</v>
      </c>
      <c r="BC53">
        <v>19.921488830772802</v>
      </c>
      <c r="BD53">
        <v>29.645212244167499</v>
      </c>
      <c r="BE53">
        <v>32.605026603130703</v>
      </c>
      <c r="BF53" t="s">
        <v>163</v>
      </c>
      <c r="BG53">
        <v>0.93187788900347601</v>
      </c>
      <c r="BH53">
        <v>0.96521295769263005</v>
      </c>
      <c r="BI53">
        <v>1.22673573565071</v>
      </c>
      <c r="BJ53">
        <v>1.1511560059433199</v>
      </c>
      <c r="BK53">
        <v>1.58796409222423</v>
      </c>
      <c r="BL53">
        <v>0.93476628200997103</v>
      </c>
      <c r="BM53">
        <v>47.605633802816897</v>
      </c>
      <c r="BN53">
        <v>31.581600000000002</v>
      </c>
      <c r="BO53">
        <v>32.697749999999999</v>
      </c>
      <c r="BP53">
        <v>5.8322411533420704</v>
      </c>
      <c r="BQ53" s="5" t="s">
        <v>8</v>
      </c>
      <c r="BR53" s="5" t="s">
        <v>8</v>
      </c>
      <c r="BS53" s="5" t="s">
        <v>8</v>
      </c>
      <c r="BT53">
        <v>306329.12458046101</v>
      </c>
      <c r="BU53">
        <v>105007926</v>
      </c>
      <c r="BV53">
        <v>68.934200000000004</v>
      </c>
      <c r="BW53" s="50">
        <v>40931</v>
      </c>
      <c r="BX53" s="5" t="s">
        <v>174</v>
      </c>
      <c r="BY53">
        <v>31.08</v>
      </c>
      <c r="BZ53" s="5" t="s">
        <v>11</v>
      </c>
      <c r="CA53" t="str">
        <f t="shared" si="37"/>
        <v>EUR=</v>
      </c>
      <c r="CE53" s="5" t="s">
        <v>52</v>
      </c>
      <c r="CF53" s="5" t="s">
        <v>173</v>
      </c>
    </row>
    <row r="54" spans="1:84" x14ac:dyDescent="0.25">
      <c r="B54" t="s">
        <v>175</v>
      </c>
      <c r="C54" t="s">
        <v>49</v>
      </c>
      <c r="E54" t="s">
        <v>53</v>
      </c>
      <c r="F54" s="2"/>
      <c r="G54" s="3" t="str">
        <f t="shared" si="362"/>
        <v>JP3897700005</v>
      </c>
      <c r="H54" s="34">
        <f t="shared" si="363"/>
        <v>0</v>
      </c>
      <c r="I54" s="35">
        <f t="shared" si="364"/>
        <v>99.690299999999993</v>
      </c>
      <c r="J54" s="36">
        <f t="shared" si="365"/>
        <v>38626</v>
      </c>
      <c r="K54" s="35" t="str">
        <f t="shared" si="366"/>
        <v>JPY</v>
      </c>
      <c r="L54" s="37">
        <f t="shared" si="367"/>
        <v>769.8</v>
      </c>
      <c r="M54" s="35">
        <f t="shared" si="368"/>
        <v>0</v>
      </c>
      <c r="N54" s="38"/>
      <c r="O54" s="35">
        <f t="shared" si="369"/>
        <v>11.9996034425675</v>
      </c>
      <c r="P54" s="35">
        <f t="shared" si="370"/>
        <v>9.6715821009143994</v>
      </c>
      <c r="Q54" s="35">
        <f t="shared" si="371"/>
        <v>4.6152320932951696</v>
      </c>
      <c r="R54" s="35">
        <f t="shared" si="372"/>
        <v>3.7198392695824598</v>
      </c>
      <c r="S54" s="35">
        <f t="shared" si="373"/>
        <v>0.630032687933201</v>
      </c>
      <c r="T54" s="35">
        <f t="shared" si="374"/>
        <v>2.1143988985609101</v>
      </c>
      <c r="U54" s="35">
        <f t="shared" si="375"/>
        <v>0.25886150127910401</v>
      </c>
      <c r="V54" s="34">
        <f t="shared" si="376"/>
        <v>4070672435</v>
      </c>
      <c r="W54" s="34">
        <f t="shared" si="377"/>
        <v>3943957453.3333302</v>
      </c>
      <c r="X54" s="35">
        <f t="shared" si="378"/>
        <v>-3.2128891643994191</v>
      </c>
      <c r="Y54" s="35">
        <f t="shared" si="379"/>
        <v>17.884857822874601</v>
      </c>
      <c r="Z54" s="35">
        <f t="shared" si="380"/>
        <v>23.9588984658544</v>
      </c>
      <c r="AA54" s="35">
        <f t="shared" si="381"/>
        <v>33.066605488377299</v>
      </c>
      <c r="AB54" s="35" t="str">
        <f t="shared" si="382"/>
        <v>#N/A</v>
      </c>
      <c r="AC54" s="35">
        <f t="shared" si="383"/>
        <v>0.94057282630937</v>
      </c>
      <c r="AD54" s="35">
        <f t="shared" si="384"/>
        <v>0.72017399230047996</v>
      </c>
      <c r="AE54" s="35">
        <f t="shared" si="385"/>
        <v>0.87208449263090804</v>
      </c>
      <c r="AF54" s="35">
        <f t="shared" si="386"/>
        <v>0.91472208036427705</v>
      </c>
      <c r="AG54" s="35">
        <f t="shared" si="387"/>
        <v>0.33753922882270598</v>
      </c>
      <c r="AH54" s="35">
        <f t="shared" si="388"/>
        <v>0.80735887025297604</v>
      </c>
      <c r="AI54" s="35">
        <f t="shared" si="389"/>
        <v>48.620129870129801</v>
      </c>
      <c r="AJ54" s="37">
        <f t="shared" si="390"/>
        <v>804.04600000000005</v>
      </c>
      <c r="AK54" s="37">
        <f t="shared" si="391"/>
        <v>858.03750000000002</v>
      </c>
      <c r="AL54" s="35">
        <f t="shared" si="392"/>
        <v>4.1884816753926701</v>
      </c>
      <c r="AM54" s="35">
        <f t="shared" si="393"/>
        <v>38.115823271700002</v>
      </c>
      <c r="AN54" s="35" t="str">
        <f t="shared" si="394"/>
        <v>NULL</v>
      </c>
      <c r="AO54" s="35" t="str">
        <f t="shared" si="395"/>
        <v>NULL</v>
      </c>
      <c r="AP54" s="34">
        <f t="shared" si="396"/>
        <v>5661193.6764814099</v>
      </c>
      <c r="AS54" s="5" t="s">
        <v>53</v>
      </c>
      <c r="AT54" s="5">
        <v>11.9996034425675</v>
      </c>
      <c r="AU54" s="5">
        <v>9.6715821009143994</v>
      </c>
      <c r="AV54" s="5">
        <v>4.6152320932951696</v>
      </c>
      <c r="AW54" s="5">
        <v>3.7198392695824598</v>
      </c>
      <c r="AX54" s="5">
        <v>0.630032687933201</v>
      </c>
      <c r="AY54">
        <v>2.1143988985609101</v>
      </c>
      <c r="AZ54">
        <v>0.25886150127910401</v>
      </c>
      <c r="BA54">
        <v>4070672435</v>
      </c>
      <c r="BB54">
        <v>3943957453.3333302</v>
      </c>
      <c r="BC54">
        <v>17.884857822874601</v>
      </c>
      <c r="BD54">
        <v>23.9588984658544</v>
      </c>
      <c r="BE54">
        <v>33.066605488377299</v>
      </c>
      <c r="BF54" t="s">
        <v>163</v>
      </c>
      <c r="BG54">
        <v>0.94057282630937</v>
      </c>
      <c r="BH54">
        <v>0.72017399230047996</v>
      </c>
      <c r="BI54">
        <v>0.87208449263090804</v>
      </c>
      <c r="BJ54">
        <v>0.91472208036427705</v>
      </c>
      <c r="BK54">
        <v>0.33753922882270598</v>
      </c>
      <c r="BL54">
        <v>0.80735887025297604</v>
      </c>
      <c r="BM54">
        <v>48.620129870129801</v>
      </c>
      <c r="BN54">
        <v>804.04600000000005</v>
      </c>
      <c r="BO54">
        <v>858.03750000000002</v>
      </c>
      <c r="BP54">
        <v>4.1884816753926701</v>
      </c>
      <c r="BQ54">
        <v>38.115823271700002</v>
      </c>
      <c r="BR54" s="5" t="s">
        <v>8</v>
      </c>
      <c r="BS54" s="5" t="s">
        <v>8</v>
      </c>
      <c r="BT54">
        <v>5661193.6764814099</v>
      </c>
      <c r="BU54">
        <v>1423138099</v>
      </c>
      <c r="BV54">
        <v>99.690299999999993</v>
      </c>
      <c r="BW54" s="50">
        <v>38626</v>
      </c>
      <c r="BX54" s="5" t="s">
        <v>176</v>
      </c>
      <c r="BY54">
        <v>769.8</v>
      </c>
      <c r="BZ54" s="5" t="s">
        <v>9</v>
      </c>
      <c r="CA54" t="str">
        <f t="shared" si="37"/>
        <v>JPYUSD=R</v>
      </c>
      <c r="CE54" s="5" t="s">
        <v>53</v>
      </c>
      <c r="CF54" s="5" t="s">
        <v>175</v>
      </c>
    </row>
    <row r="55" spans="1:84" x14ac:dyDescent="0.25">
      <c r="B55" t="s">
        <v>177</v>
      </c>
      <c r="C55" t="s">
        <v>49</v>
      </c>
      <c r="E55" t="s">
        <v>54</v>
      </c>
      <c r="F55" s="2"/>
      <c r="G55" s="3" t="str">
        <f t="shared" si="362"/>
        <v>JP3670800006</v>
      </c>
      <c r="H55" s="34">
        <f t="shared" si="363"/>
        <v>0</v>
      </c>
      <c r="I55" s="35">
        <f t="shared" si="364"/>
        <v>91.728399999999993</v>
      </c>
      <c r="J55" s="36">
        <f t="shared" si="365"/>
        <v>18034</v>
      </c>
      <c r="K55" s="35" t="str">
        <f t="shared" si="366"/>
        <v>JPY</v>
      </c>
      <c r="L55" s="37">
        <f t="shared" si="367"/>
        <v>4628</v>
      </c>
      <c r="M55" s="35">
        <f t="shared" si="368"/>
        <v>0</v>
      </c>
      <c r="N55" s="38"/>
      <c r="O55" s="35">
        <f t="shared" si="369"/>
        <v>16.406779218779199</v>
      </c>
      <c r="P55" s="35">
        <f t="shared" si="370"/>
        <v>14.5685307860054</v>
      </c>
      <c r="Q55" s="35">
        <f t="shared" si="371"/>
        <v>1.8434583391886801</v>
      </c>
      <c r="R55" s="35">
        <f t="shared" si="372"/>
        <v>1.6369135714612899</v>
      </c>
      <c r="S55" s="35">
        <f t="shared" si="373"/>
        <v>2.78445621652354</v>
      </c>
      <c r="T55" s="35">
        <f t="shared" si="374"/>
        <v>14.545293648078401</v>
      </c>
      <c r="U55" s="35">
        <f t="shared" si="375"/>
        <v>2.6659632548126102</v>
      </c>
      <c r="V55" s="34">
        <f t="shared" si="376"/>
        <v>2219384000</v>
      </c>
      <c r="W55" s="34">
        <f t="shared" si="377"/>
        <v>2405689561.1111102</v>
      </c>
      <c r="X55" s="35">
        <f t="shared" si="378"/>
        <v>7.7443725126803846</v>
      </c>
      <c r="Y55" s="35">
        <f t="shared" si="379"/>
        <v>17.944754631020299</v>
      </c>
      <c r="Z55" s="35">
        <f t="shared" si="380"/>
        <v>19.882605112722199</v>
      </c>
      <c r="AA55" s="35">
        <f t="shared" si="381"/>
        <v>31.192084023241701</v>
      </c>
      <c r="AB55" s="35" t="str">
        <f t="shared" si="382"/>
        <v>#N/A</v>
      </c>
      <c r="AC55" s="35">
        <f t="shared" si="383"/>
        <v>0.794174605284794</v>
      </c>
      <c r="AD55" s="35">
        <f t="shared" si="384"/>
        <v>0.70493652860682399</v>
      </c>
      <c r="AE55" s="35">
        <f t="shared" si="385"/>
        <v>0.860294920555433</v>
      </c>
      <c r="AF55" s="35">
        <f t="shared" si="386"/>
        <v>0.90686237350700805</v>
      </c>
      <c r="AG55" s="35">
        <f t="shared" si="387"/>
        <v>0.97211235673964802</v>
      </c>
      <c r="AH55" s="35">
        <f t="shared" si="388"/>
        <v>1.1429844522646999</v>
      </c>
      <c r="AI55" s="35">
        <f t="shared" si="389"/>
        <v>21.755725190839701</v>
      </c>
      <c r="AJ55" s="37">
        <f t="shared" si="390"/>
        <v>5104.26</v>
      </c>
      <c r="AK55" s="37">
        <f t="shared" si="391"/>
        <v>5058.83</v>
      </c>
      <c r="AL55" s="35">
        <f t="shared" si="392"/>
        <v>3.5230934479054801</v>
      </c>
      <c r="AM55" s="35">
        <f t="shared" si="393"/>
        <v>59.9900086767</v>
      </c>
      <c r="AN55" s="35" t="str">
        <f t="shared" si="394"/>
        <v>NULL</v>
      </c>
      <c r="AO55" s="35" t="str">
        <f t="shared" si="395"/>
        <v>NULL</v>
      </c>
      <c r="AP55" s="34">
        <f t="shared" si="396"/>
        <v>5676797.4356729304</v>
      </c>
      <c r="AS55" s="5" t="s">
        <v>54</v>
      </c>
      <c r="AT55" s="5">
        <v>16.406779218779199</v>
      </c>
      <c r="AU55" s="5">
        <v>14.5685307860054</v>
      </c>
      <c r="AV55" s="5">
        <v>1.8434583391886801</v>
      </c>
      <c r="AW55">
        <v>1.6369135714612899</v>
      </c>
      <c r="AX55" s="5">
        <v>2.78445621652354</v>
      </c>
      <c r="AY55">
        <v>14.545293648078401</v>
      </c>
      <c r="AZ55">
        <v>2.6659632548126102</v>
      </c>
      <c r="BA55">
        <v>2219384000</v>
      </c>
      <c r="BB55">
        <v>2405689561.1111102</v>
      </c>
      <c r="BC55">
        <v>17.944754631020299</v>
      </c>
      <c r="BD55">
        <v>19.882605112722199</v>
      </c>
      <c r="BE55">
        <v>31.192084023241701</v>
      </c>
      <c r="BF55" t="s">
        <v>163</v>
      </c>
      <c r="BG55">
        <v>0.794174605284794</v>
      </c>
      <c r="BH55">
        <v>0.70493652860682399</v>
      </c>
      <c r="BI55">
        <v>0.860294920555433</v>
      </c>
      <c r="BJ55">
        <v>0.90686237350700805</v>
      </c>
      <c r="BK55">
        <v>0.97211235673964802</v>
      </c>
      <c r="BL55">
        <v>1.1429844522646999</v>
      </c>
      <c r="BM55">
        <v>21.755725190839701</v>
      </c>
      <c r="BN55">
        <v>5104.26</v>
      </c>
      <c r="BO55">
        <v>5058.83</v>
      </c>
      <c r="BP55">
        <v>3.5230934479054801</v>
      </c>
      <c r="BQ55">
        <v>59.9900086767</v>
      </c>
      <c r="BR55" s="5" t="s">
        <v>8</v>
      </c>
      <c r="BS55" s="5" t="s">
        <v>8</v>
      </c>
      <c r="BT55">
        <v>5676797.4356729304</v>
      </c>
      <c r="BU55">
        <v>136612526</v>
      </c>
      <c r="BV55">
        <v>91.728399999999993</v>
      </c>
      <c r="BW55" s="50">
        <v>18034</v>
      </c>
      <c r="BX55" s="5" t="s">
        <v>178</v>
      </c>
      <c r="BY55">
        <v>4628</v>
      </c>
      <c r="BZ55" s="5" t="s">
        <v>9</v>
      </c>
      <c r="CA55" t="str">
        <f t="shared" si="37"/>
        <v>JPYUSD=R</v>
      </c>
      <c r="CE55" s="5" t="s">
        <v>54</v>
      </c>
      <c r="CF55" s="5" t="s">
        <v>177</v>
      </c>
    </row>
    <row r="56" spans="1:84" x14ac:dyDescent="0.25">
      <c r="B56" t="s">
        <v>179</v>
      </c>
      <c r="C56" t="s">
        <v>49</v>
      </c>
      <c r="E56" t="s">
        <v>55</v>
      </c>
      <c r="F56" s="2"/>
      <c r="G56" s="3" t="str">
        <f t="shared" si="362"/>
        <v>JP3401400001</v>
      </c>
      <c r="H56" s="34">
        <f t="shared" si="363"/>
        <v>0</v>
      </c>
      <c r="I56" s="35">
        <f t="shared" si="364"/>
        <v>97.612799999999993</v>
      </c>
      <c r="J56" s="36">
        <f t="shared" si="365"/>
        <v>18034</v>
      </c>
      <c r="K56" s="35" t="str">
        <f t="shared" si="366"/>
        <v>JPY</v>
      </c>
      <c r="L56" s="37">
        <f t="shared" si="367"/>
        <v>329.4</v>
      </c>
      <c r="M56" s="35">
        <f t="shared" si="368"/>
        <v>0</v>
      </c>
      <c r="N56" s="38"/>
      <c r="O56" s="35" t="str">
        <f t="shared" si="369"/>
        <v>NULL</v>
      </c>
      <c r="P56" s="35">
        <f t="shared" si="370"/>
        <v>10.645732189549401</v>
      </c>
      <c r="Q56" s="35" t="str">
        <f t="shared" si="371"/>
        <v>NULL</v>
      </c>
      <c r="R56" s="35" t="str">
        <f t="shared" si="372"/>
        <v>NULL</v>
      </c>
      <c r="S56" s="35">
        <f t="shared" si="373"/>
        <v>0.59261446124272599</v>
      </c>
      <c r="T56" s="35">
        <f t="shared" si="374"/>
        <v>4.3745891372044996</v>
      </c>
      <c r="U56" s="35">
        <f t="shared" si="375"/>
        <v>0.21823164750291199</v>
      </c>
      <c r="V56" s="34">
        <f t="shared" si="376"/>
        <v>2832308105</v>
      </c>
      <c r="W56" s="34">
        <f t="shared" si="377"/>
        <v>2558071738.8888898</v>
      </c>
      <c r="X56" s="35">
        <f t="shared" si="378"/>
        <v>-10.72043297074327</v>
      </c>
      <c r="Y56" s="35">
        <f t="shared" si="379"/>
        <v>16.148680902282202</v>
      </c>
      <c r="Z56" s="35">
        <f t="shared" si="380"/>
        <v>23.641909305298899</v>
      </c>
      <c r="AA56" s="35">
        <f t="shared" si="381"/>
        <v>32.121597974165397</v>
      </c>
      <c r="AB56" s="35" t="str">
        <f t="shared" si="382"/>
        <v>#N/A</v>
      </c>
      <c r="AC56" s="35">
        <f t="shared" si="383"/>
        <v>0.69234860890188499</v>
      </c>
      <c r="AD56" s="35">
        <f t="shared" si="384"/>
        <v>0.51793101283638499</v>
      </c>
      <c r="AE56" s="35">
        <f t="shared" si="385"/>
        <v>0.91061223310728601</v>
      </c>
      <c r="AF56" s="35">
        <f t="shared" si="386"/>
        <v>0.94040721499670199</v>
      </c>
      <c r="AG56" s="35">
        <f t="shared" si="387"/>
        <v>0.55888460559928099</v>
      </c>
      <c r="AH56" s="35">
        <f t="shared" si="388"/>
        <v>1.41205193020202</v>
      </c>
      <c r="AI56" s="35">
        <f t="shared" si="389"/>
        <v>36.363636363636303</v>
      </c>
      <c r="AJ56" s="37">
        <f t="shared" si="390"/>
        <v>362.15</v>
      </c>
      <c r="AK56" s="37">
        <f t="shared" si="391"/>
        <v>368.601</v>
      </c>
      <c r="AL56" s="35">
        <f t="shared" si="392"/>
        <v>1.82815356489945</v>
      </c>
      <c r="AM56" s="35" t="str">
        <f t="shared" si="393"/>
        <v>NULL</v>
      </c>
      <c r="AN56" s="35" t="str">
        <f t="shared" si="394"/>
        <v>NULL</v>
      </c>
      <c r="AO56" s="35" t="str">
        <f t="shared" si="395"/>
        <v>NULL</v>
      </c>
      <c r="AP56" s="34">
        <f t="shared" si="396"/>
        <v>11200691.1494353</v>
      </c>
      <c r="AS56" s="5" t="s">
        <v>55</v>
      </c>
      <c r="AT56" s="5" t="s">
        <v>8</v>
      </c>
      <c r="AU56" s="5">
        <v>10.645732189549401</v>
      </c>
      <c r="AV56" s="5" t="s">
        <v>8</v>
      </c>
      <c r="AW56" s="5" t="s">
        <v>8</v>
      </c>
      <c r="AX56" s="5">
        <v>0.59261446124272599</v>
      </c>
      <c r="AY56" s="5">
        <v>4.3745891372044996</v>
      </c>
      <c r="AZ56">
        <v>0.21823164750291199</v>
      </c>
      <c r="BA56">
        <v>2832308105</v>
      </c>
      <c r="BB56">
        <v>2558071738.8888898</v>
      </c>
      <c r="BC56">
        <v>16.148680902282202</v>
      </c>
      <c r="BD56">
        <v>23.641909305298899</v>
      </c>
      <c r="BE56">
        <v>32.121597974165397</v>
      </c>
      <c r="BF56" t="s">
        <v>163</v>
      </c>
      <c r="BG56" s="5">
        <v>0.69234860890188499</v>
      </c>
      <c r="BH56">
        <v>0.51793101283638499</v>
      </c>
      <c r="BI56">
        <v>0.91061223310728601</v>
      </c>
      <c r="BJ56">
        <v>0.94040721499670199</v>
      </c>
      <c r="BK56">
        <v>0.55888460559928099</v>
      </c>
      <c r="BL56">
        <v>1.41205193020202</v>
      </c>
      <c r="BM56">
        <v>36.363636363636303</v>
      </c>
      <c r="BN56">
        <v>362.15</v>
      </c>
      <c r="BO56">
        <v>368.601</v>
      </c>
      <c r="BP56" s="5">
        <v>1.82815356489945</v>
      </c>
      <c r="BQ56" s="5" t="s">
        <v>8</v>
      </c>
      <c r="BR56" s="5" t="s">
        <v>8</v>
      </c>
      <c r="BS56" s="5" t="s">
        <v>8</v>
      </c>
      <c r="BT56">
        <v>11200691.1494353</v>
      </c>
      <c r="BU56">
        <v>1636707950</v>
      </c>
      <c r="BV56">
        <v>97.612799999999993</v>
      </c>
      <c r="BW56" s="50">
        <v>18034</v>
      </c>
      <c r="BX56" s="5" t="s">
        <v>180</v>
      </c>
      <c r="BY56">
        <v>329.4</v>
      </c>
      <c r="BZ56" s="5" t="s">
        <v>9</v>
      </c>
      <c r="CA56" t="str">
        <f t="shared" si="37"/>
        <v>JPYUSD=R</v>
      </c>
      <c r="CE56" s="5" t="s">
        <v>55</v>
      </c>
      <c r="CF56" s="5" t="s">
        <v>179</v>
      </c>
    </row>
    <row r="57" spans="1:84" x14ac:dyDescent="0.25">
      <c r="B57" t="s">
        <v>181</v>
      </c>
      <c r="C57" t="s">
        <v>49</v>
      </c>
      <c r="E57" t="s">
        <v>56</v>
      </c>
      <c r="F57" s="2"/>
      <c r="G57" s="3" t="str">
        <f t="shared" si="362"/>
        <v>US4470111075</v>
      </c>
      <c r="H57" s="34">
        <f t="shared" si="363"/>
        <v>0</v>
      </c>
      <c r="I57" s="35">
        <f t="shared" si="364"/>
        <v>94.106899999999996</v>
      </c>
      <c r="J57" s="36">
        <f t="shared" si="365"/>
        <v>38394</v>
      </c>
      <c r="K57" s="35" t="str">
        <f t="shared" si="366"/>
        <v>USD</v>
      </c>
      <c r="L57" s="37">
        <f t="shared" si="367"/>
        <v>17.41</v>
      </c>
      <c r="M57" s="35">
        <f t="shared" si="368"/>
        <v>0</v>
      </c>
      <c r="N57" s="38"/>
      <c r="O57" s="35" t="str">
        <f t="shared" si="369"/>
        <v>NULL</v>
      </c>
      <c r="P57" s="35">
        <f t="shared" si="370"/>
        <v>26.992248062015499</v>
      </c>
      <c r="Q57" s="35" t="str">
        <f t="shared" si="371"/>
        <v>NULL</v>
      </c>
      <c r="R57" s="35">
        <f t="shared" si="372"/>
        <v>0.77275259267149998</v>
      </c>
      <c r="S57" s="35">
        <f t="shared" si="373"/>
        <v>0.97052061913766596</v>
      </c>
      <c r="T57" s="35">
        <f t="shared" si="374"/>
        <v>10.991950976678799</v>
      </c>
      <c r="U57" s="35">
        <f t="shared" si="375"/>
        <v>0.50305571531819004</v>
      </c>
      <c r="V57" s="34">
        <f t="shared" si="376"/>
        <v>60296262.539999999</v>
      </c>
      <c r="W57" s="34">
        <f t="shared" si="377"/>
        <v>45847725.427000001</v>
      </c>
      <c r="X57" s="35">
        <f t="shared" si="378"/>
        <v>-31.514185226059581</v>
      </c>
      <c r="Y57" s="35">
        <f t="shared" si="379"/>
        <v>27.860486588561599</v>
      </c>
      <c r="Z57" s="35">
        <f t="shared" si="380"/>
        <v>27.568548799182501</v>
      </c>
      <c r="AA57" s="35">
        <f t="shared" si="381"/>
        <v>27.226802123000699</v>
      </c>
      <c r="AB57" s="35">
        <f t="shared" si="382"/>
        <v>0.34310000000000002</v>
      </c>
      <c r="AC57" s="35">
        <f t="shared" si="383"/>
        <v>0.69343150975687895</v>
      </c>
      <c r="AD57" s="35">
        <f t="shared" si="384"/>
        <v>0.93198790361337502</v>
      </c>
      <c r="AE57" s="35">
        <f t="shared" si="385"/>
        <v>0.97979792837241697</v>
      </c>
      <c r="AF57" s="35">
        <f t="shared" si="386"/>
        <v>0.98653096571632604</v>
      </c>
      <c r="AG57" s="35">
        <f t="shared" si="387"/>
        <v>1.2062886734575999</v>
      </c>
      <c r="AH57" s="35">
        <f t="shared" si="388"/>
        <v>1.6933628479448699</v>
      </c>
      <c r="AI57" s="35">
        <f t="shared" si="389"/>
        <v>41.191066997518597</v>
      </c>
      <c r="AJ57" s="37">
        <f t="shared" si="390"/>
        <v>18.905200000000001</v>
      </c>
      <c r="AK57" s="37">
        <f t="shared" si="391"/>
        <v>22.15615</v>
      </c>
      <c r="AL57" s="35">
        <f t="shared" si="392"/>
        <v>5.7438253877082097</v>
      </c>
      <c r="AM57" s="35" t="str">
        <f t="shared" si="393"/>
        <v>NULL</v>
      </c>
      <c r="AN57" s="35">
        <f t="shared" si="394"/>
        <v>3.4061095310765799</v>
      </c>
      <c r="AO57" s="35">
        <f t="shared" si="395"/>
        <v>2.7160591764984399</v>
      </c>
      <c r="AP57" s="34">
        <f t="shared" si="396"/>
        <v>2867941.81675892</v>
      </c>
      <c r="AS57" s="5" t="s">
        <v>56</v>
      </c>
      <c r="AT57" s="5" t="s">
        <v>8</v>
      </c>
      <c r="AU57" s="5">
        <v>26.992248062015499</v>
      </c>
      <c r="AV57" s="5" t="s">
        <v>8</v>
      </c>
      <c r="AW57">
        <v>0.77275259267149998</v>
      </c>
      <c r="AX57" s="5">
        <v>0.97052061913766596</v>
      </c>
      <c r="AY57">
        <v>10.991950976678799</v>
      </c>
      <c r="AZ57">
        <v>0.50305571531819004</v>
      </c>
      <c r="BA57">
        <v>60296262.539999999</v>
      </c>
      <c r="BB57">
        <v>45847725.427000001</v>
      </c>
      <c r="BC57">
        <v>27.860486588561599</v>
      </c>
      <c r="BD57">
        <v>27.568548799182501</v>
      </c>
      <c r="BE57">
        <v>27.226802123000699</v>
      </c>
      <c r="BF57">
        <v>0.34310000000000002</v>
      </c>
      <c r="BG57">
        <v>0.69343150975687895</v>
      </c>
      <c r="BH57">
        <v>0.93198790361337502</v>
      </c>
      <c r="BI57">
        <v>0.97979792837241697</v>
      </c>
      <c r="BJ57">
        <v>0.98653096571632604</v>
      </c>
      <c r="BK57">
        <v>1.2062886734575999</v>
      </c>
      <c r="BL57">
        <v>1.6933628479448699</v>
      </c>
      <c r="BM57">
        <v>41.191066997518597</v>
      </c>
      <c r="BN57">
        <v>18.905200000000001</v>
      </c>
      <c r="BO57">
        <v>22.15615</v>
      </c>
      <c r="BP57">
        <v>5.7438253877082097</v>
      </c>
      <c r="BQ57" s="5" t="s">
        <v>8</v>
      </c>
      <c r="BR57">
        <v>3.4061095310765799</v>
      </c>
      <c r="BS57">
        <v>2.7160591764984399</v>
      </c>
      <c r="BT57">
        <v>2867941.81675892</v>
      </c>
      <c r="BU57">
        <v>172992221</v>
      </c>
      <c r="BV57">
        <v>94.106899999999996</v>
      </c>
      <c r="BW57" s="50">
        <v>38394</v>
      </c>
      <c r="BX57" s="5" t="s">
        <v>182</v>
      </c>
      <c r="BY57">
        <v>17.41</v>
      </c>
      <c r="BZ57" s="5" t="s">
        <v>7</v>
      </c>
      <c r="CA57" t="str">
        <f t="shared" si="37"/>
        <v>USD=</v>
      </c>
      <c r="CE57" s="5" t="s">
        <v>56</v>
      </c>
      <c r="CF57" s="5" t="s">
        <v>181</v>
      </c>
    </row>
    <row r="58" spans="1:84" x14ac:dyDescent="0.25">
      <c r="B58" t="s">
        <v>183</v>
      </c>
      <c r="C58" t="s">
        <v>49</v>
      </c>
      <c r="E58" t="s">
        <v>57</v>
      </c>
      <c r="F58" s="2"/>
      <c r="G58" s="3" t="str">
        <f t="shared" si="362"/>
        <v>US1638511089</v>
      </c>
      <c r="H58" s="34">
        <f t="shared" si="363"/>
        <v>0</v>
      </c>
      <c r="I58" s="35">
        <f t="shared" si="364"/>
        <v>99.268699999999995</v>
      </c>
      <c r="J58" s="36">
        <f t="shared" si="365"/>
        <v>42174</v>
      </c>
      <c r="K58" s="35" t="str">
        <f t="shared" si="366"/>
        <v>USD</v>
      </c>
      <c r="L58" s="37">
        <f t="shared" si="367"/>
        <v>19.09</v>
      </c>
      <c r="M58" s="35">
        <f t="shared" si="368"/>
        <v>0</v>
      </c>
      <c r="N58" s="38"/>
      <c r="O58" s="35">
        <f t="shared" si="369"/>
        <v>41.698521220593697</v>
      </c>
      <c r="P58" s="35">
        <f t="shared" si="370"/>
        <v>9.1121718377088303</v>
      </c>
      <c r="Q58" s="35" t="str">
        <f t="shared" si="371"/>
        <v>NULL</v>
      </c>
      <c r="R58" s="35" t="str">
        <f t="shared" si="372"/>
        <v>NULL</v>
      </c>
      <c r="S58" s="35">
        <f t="shared" si="373"/>
        <v>4.3408004252938399</v>
      </c>
      <c r="T58" s="35" t="str">
        <f t="shared" si="374"/>
        <v>NULL</v>
      </c>
      <c r="U58" s="35">
        <f t="shared" si="375"/>
        <v>0.49604287992000001</v>
      </c>
      <c r="V58" s="34">
        <f t="shared" si="376"/>
        <v>24367719.305</v>
      </c>
      <c r="W58" s="34">
        <f t="shared" si="377"/>
        <v>28858145.541499998</v>
      </c>
      <c r="X58" s="35">
        <f t="shared" si="378"/>
        <v>15.560342330530064</v>
      </c>
      <c r="Y58" s="35">
        <f t="shared" si="379"/>
        <v>49.397318339179499</v>
      </c>
      <c r="Z58" s="35">
        <f t="shared" si="380"/>
        <v>51.240949485848901</v>
      </c>
      <c r="AA58" s="35">
        <f t="shared" si="381"/>
        <v>47.068231768858602</v>
      </c>
      <c r="AB58" s="35">
        <f t="shared" si="382"/>
        <v>0.52210000000000001</v>
      </c>
      <c r="AC58" s="35">
        <f t="shared" si="383"/>
        <v>1.30613090105243</v>
      </c>
      <c r="AD58" s="35">
        <f t="shared" si="384"/>
        <v>1.9333757725709999</v>
      </c>
      <c r="AE58" s="35">
        <f t="shared" si="385"/>
        <v>1.7946728399705101</v>
      </c>
      <c r="AF58" s="35">
        <f t="shared" si="386"/>
        <v>1.5297803635317799</v>
      </c>
      <c r="AG58" s="35">
        <f t="shared" si="387"/>
        <v>1.6846021316798301</v>
      </c>
      <c r="AH58" s="35">
        <f t="shared" si="388"/>
        <v>1.73843649389315</v>
      </c>
      <c r="AI58" s="35">
        <f t="shared" si="389"/>
        <v>63.716814159292099</v>
      </c>
      <c r="AJ58" s="37">
        <f t="shared" si="390"/>
        <v>19.287800000000001</v>
      </c>
      <c r="AK58" s="37">
        <f t="shared" si="391"/>
        <v>21.7699</v>
      </c>
      <c r="AL58" s="35">
        <f t="shared" si="392"/>
        <v>5.2383446830801503</v>
      </c>
      <c r="AM58" s="35" t="str">
        <f t="shared" si="393"/>
        <v>NULL</v>
      </c>
      <c r="AN58" s="35" t="str">
        <f t="shared" si="394"/>
        <v>NULL</v>
      </c>
      <c r="AO58" s="35">
        <f t="shared" si="395"/>
        <v>4.3083612199629897</v>
      </c>
      <c r="AP58" s="34">
        <f t="shared" si="396"/>
        <v>3217919.2632464701</v>
      </c>
      <c r="AS58" s="5" t="s">
        <v>57</v>
      </c>
      <c r="AT58" s="5">
        <v>41.698521220593697</v>
      </c>
      <c r="AU58" s="5">
        <v>9.1121718377088303</v>
      </c>
      <c r="AV58" s="5" t="s">
        <v>8</v>
      </c>
      <c r="AW58" s="5" t="s">
        <v>8</v>
      </c>
      <c r="AX58" s="5">
        <v>4.3408004252938399</v>
      </c>
      <c r="AY58" s="5" t="s">
        <v>8</v>
      </c>
      <c r="AZ58">
        <v>0.49604287992000001</v>
      </c>
      <c r="BA58">
        <v>24367719.305</v>
      </c>
      <c r="BB58">
        <v>28858145.541499998</v>
      </c>
      <c r="BC58">
        <v>49.397318339179499</v>
      </c>
      <c r="BD58">
        <v>51.240949485848901</v>
      </c>
      <c r="BE58">
        <v>47.068231768858602</v>
      </c>
      <c r="BF58">
        <v>0.52210000000000001</v>
      </c>
      <c r="BG58">
        <v>1.30613090105243</v>
      </c>
      <c r="BH58">
        <v>1.9333757725709999</v>
      </c>
      <c r="BI58">
        <v>1.7946728399705101</v>
      </c>
      <c r="BJ58">
        <v>1.5297803635317799</v>
      </c>
      <c r="BK58">
        <v>1.6846021316798301</v>
      </c>
      <c r="BL58">
        <v>1.73843649389315</v>
      </c>
      <c r="BM58">
        <v>63.716814159292099</v>
      </c>
      <c r="BN58">
        <v>19.287800000000001</v>
      </c>
      <c r="BO58">
        <v>21.7699</v>
      </c>
      <c r="BP58">
        <v>5.2383446830801503</v>
      </c>
      <c r="BQ58" s="5" t="s">
        <v>8</v>
      </c>
      <c r="BR58" s="5" t="s">
        <v>8</v>
      </c>
      <c r="BS58">
        <v>4.3083612199629897</v>
      </c>
      <c r="BT58">
        <v>3217919.2632464701</v>
      </c>
      <c r="BU58">
        <v>149410506</v>
      </c>
      <c r="BV58">
        <v>99.268699999999995</v>
      </c>
      <c r="BW58" s="50">
        <v>42174</v>
      </c>
      <c r="BX58" s="5" t="s">
        <v>184</v>
      </c>
      <c r="BY58">
        <v>19.09</v>
      </c>
      <c r="BZ58" s="5" t="s">
        <v>7</v>
      </c>
      <c r="CA58" t="str">
        <f t="shared" si="37"/>
        <v>USD=</v>
      </c>
      <c r="CE58" s="5" t="s">
        <v>57</v>
      </c>
      <c r="CF58" s="5" t="s">
        <v>183</v>
      </c>
    </row>
    <row r="59" spans="1:84" x14ac:dyDescent="0.25">
      <c r="B59" t="s">
        <v>185</v>
      </c>
      <c r="C59" t="s">
        <v>49</v>
      </c>
      <c r="E59" t="s">
        <v>58</v>
      </c>
      <c r="F59" s="2"/>
      <c r="G59" s="3" t="str">
        <f t="shared" si="362"/>
        <v>AU000000IPL1</v>
      </c>
      <c r="H59" s="34">
        <f t="shared" si="363"/>
        <v>0</v>
      </c>
      <c r="I59" s="35">
        <f t="shared" si="364"/>
        <v>99.604200000000006</v>
      </c>
      <c r="J59" s="36">
        <f t="shared" si="365"/>
        <v>37830</v>
      </c>
      <c r="K59" s="35" t="str">
        <f t="shared" si="366"/>
        <v>AUD</v>
      </c>
      <c r="L59" s="37">
        <f t="shared" si="367"/>
        <v>3</v>
      </c>
      <c r="M59" s="35">
        <f t="shared" si="368"/>
        <v>0</v>
      </c>
      <c r="N59" s="38"/>
      <c r="O59" s="35" t="str">
        <f t="shared" si="369"/>
        <v>NULL</v>
      </c>
      <c r="P59" s="35">
        <f t="shared" si="370"/>
        <v>15.3379541770424</v>
      </c>
      <c r="Q59" s="35" t="str">
        <f t="shared" si="371"/>
        <v>NULL</v>
      </c>
      <c r="R59" s="35" t="str">
        <f t="shared" si="372"/>
        <v>NULL</v>
      </c>
      <c r="S59" s="35">
        <f t="shared" si="373"/>
        <v>1.17136242182485</v>
      </c>
      <c r="T59" s="35">
        <f t="shared" si="374"/>
        <v>19.298297791178499</v>
      </c>
      <c r="U59" s="35">
        <f t="shared" si="375"/>
        <v>1.0495831963341999</v>
      </c>
      <c r="V59" s="34">
        <f t="shared" si="376"/>
        <v>9931356.7719999999</v>
      </c>
      <c r="W59" s="34">
        <f t="shared" si="377"/>
        <v>14798543.3145</v>
      </c>
      <c r="X59" s="35">
        <f t="shared" si="378"/>
        <v>32.889632709531647</v>
      </c>
      <c r="Y59" s="35">
        <f t="shared" si="379"/>
        <v>18.586279621024499</v>
      </c>
      <c r="Z59" s="35">
        <f t="shared" si="380"/>
        <v>20.404311890612998</v>
      </c>
      <c r="AA59" s="35">
        <f t="shared" si="381"/>
        <v>18.760042801652201</v>
      </c>
      <c r="AB59" s="35" t="str">
        <f t="shared" si="382"/>
        <v>#N/A</v>
      </c>
      <c r="AC59" s="35">
        <f t="shared" si="383"/>
        <v>0.809831104488548</v>
      </c>
      <c r="AD59" s="35">
        <f t="shared" si="384"/>
        <v>0.99329694317628603</v>
      </c>
      <c r="AE59" s="35">
        <f t="shared" si="385"/>
        <v>1.0993414458825499</v>
      </c>
      <c r="AF59" s="35">
        <f t="shared" si="386"/>
        <v>1.06622656436074</v>
      </c>
      <c r="AG59" s="35">
        <f t="shared" si="387"/>
        <v>0.95502719001875203</v>
      </c>
      <c r="AH59" s="35">
        <f t="shared" si="388"/>
        <v>1.24967829995952</v>
      </c>
      <c r="AI59" s="35">
        <f t="shared" si="389"/>
        <v>57.142857142857203</v>
      </c>
      <c r="AJ59" s="37">
        <f t="shared" si="390"/>
        <v>3.0706000000000002</v>
      </c>
      <c r="AK59" s="37">
        <f t="shared" si="391"/>
        <v>2.9756999999999998</v>
      </c>
      <c r="AL59" s="35">
        <f t="shared" si="392"/>
        <v>3.5215946843853798</v>
      </c>
      <c r="AM59" s="35" t="str">
        <f t="shared" si="393"/>
        <v>NULL</v>
      </c>
      <c r="AN59" s="35" t="str">
        <f t="shared" si="394"/>
        <v>NULL</v>
      </c>
      <c r="AO59" s="35" t="str">
        <f t="shared" si="395"/>
        <v>NULL</v>
      </c>
      <c r="AP59" s="34">
        <f t="shared" si="396"/>
        <v>7124685.4366667997</v>
      </c>
      <c r="AS59" s="5" t="s">
        <v>58</v>
      </c>
      <c r="AT59" s="5" t="s">
        <v>8</v>
      </c>
      <c r="AU59" s="5">
        <v>15.3379541770424</v>
      </c>
      <c r="AV59" s="5" t="s">
        <v>8</v>
      </c>
      <c r="AW59" s="5" t="s">
        <v>8</v>
      </c>
      <c r="AX59" s="5">
        <v>1.17136242182485</v>
      </c>
      <c r="AY59">
        <v>19.298297791178499</v>
      </c>
      <c r="AZ59">
        <v>1.0495831963341999</v>
      </c>
      <c r="BA59">
        <v>9931356.7719999999</v>
      </c>
      <c r="BB59">
        <v>14798543.3145</v>
      </c>
      <c r="BC59">
        <v>18.586279621024499</v>
      </c>
      <c r="BD59">
        <v>20.404311890612998</v>
      </c>
      <c r="BE59">
        <v>18.760042801652201</v>
      </c>
      <c r="BF59" t="s">
        <v>163</v>
      </c>
      <c r="BG59">
        <v>0.809831104488548</v>
      </c>
      <c r="BH59">
        <v>0.99329694317628603</v>
      </c>
      <c r="BI59">
        <v>1.0993414458825499</v>
      </c>
      <c r="BJ59">
        <v>1.06622656436074</v>
      </c>
      <c r="BK59">
        <v>0.95502719001875203</v>
      </c>
      <c r="BL59">
        <v>1.24967829995952</v>
      </c>
      <c r="BM59">
        <v>57.142857142857203</v>
      </c>
      <c r="BN59">
        <v>3.0706000000000002</v>
      </c>
      <c r="BO59">
        <v>2.9756999999999998</v>
      </c>
      <c r="BP59">
        <v>3.5215946843853798</v>
      </c>
      <c r="BQ59" s="5" t="s">
        <v>8</v>
      </c>
      <c r="BR59" s="5" t="s">
        <v>8</v>
      </c>
      <c r="BS59" s="5" t="s">
        <v>8</v>
      </c>
      <c r="BT59">
        <v>7124685.4366667997</v>
      </c>
      <c r="BU59">
        <v>1866788673</v>
      </c>
      <c r="BV59">
        <v>99.604200000000006</v>
      </c>
      <c r="BW59" s="50">
        <v>37830</v>
      </c>
      <c r="BX59" s="5" t="s">
        <v>186</v>
      </c>
      <c r="BY59">
        <v>3</v>
      </c>
      <c r="BZ59" s="5" t="s">
        <v>12</v>
      </c>
      <c r="CA59" t="str">
        <f t="shared" si="37"/>
        <v>AUD=</v>
      </c>
      <c r="CE59" s="5" t="s">
        <v>58</v>
      </c>
      <c r="CF59" s="5" t="s">
        <v>185</v>
      </c>
    </row>
    <row r="60" spans="1:84" x14ac:dyDescent="0.25">
      <c r="B60" t="s">
        <v>187</v>
      </c>
      <c r="C60" t="s">
        <v>49</v>
      </c>
      <c r="E60" t="s">
        <v>59</v>
      </c>
      <c r="F60" s="2"/>
      <c r="G60" s="3" t="str">
        <f t="shared" si="362"/>
        <v>JP3368000000</v>
      </c>
      <c r="H60" s="34">
        <f t="shared" si="363"/>
        <v>0</v>
      </c>
      <c r="I60" s="35">
        <f t="shared" si="364"/>
        <v>99.347099999999998</v>
      </c>
      <c r="J60" s="36">
        <f t="shared" si="365"/>
        <v>18034</v>
      </c>
      <c r="K60" s="35" t="str">
        <f t="shared" si="366"/>
        <v>JPY</v>
      </c>
      <c r="L60" s="37">
        <f t="shared" si="367"/>
        <v>3898</v>
      </c>
      <c r="M60" s="35">
        <f t="shared" si="368"/>
        <v>0</v>
      </c>
      <c r="N60" s="38"/>
      <c r="O60" s="35">
        <f t="shared" si="369"/>
        <v>18.452446606013801</v>
      </c>
      <c r="P60" s="35">
        <f t="shared" si="370"/>
        <v>13.482788005581201</v>
      </c>
      <c r="Q60" s="35" t="str">
        <f t="shared" si="371"/>
        <v>NULL</v>
      </c>
      <c r="R60" s="35" t="str">
        <f t="shared" si="372"/>
        <v>NULL</v>
      </c>
      <c r="S60" s="35">
        <f t="shared" si="373"/>
        <v>1.1917688763288401</v>
      </c>
      <c r="T60" s="35">
        <f t="shared" si="374"/>
        <v>6.0727064372883097</v>
      </c>
      <c r="U60" s="35">
        <f t="shared" si="375"/>
        <v>0.52451747800286896</v>
      </c>
      <c r="V60" s="34">
        <f t="shared" si="376"/>
        <v>3089239650</v>
      </c>
      <c r="W60" s="34">
        <f t="shared" si="377"/>
        <v>3250711805.5555601</v>
      </c>
      <c r="X60" s="35">
        <f t="shared" si="378"/>
        <v>4.9672860965281371</v>
      </c>
      <c r="Y60" s="35">
        <f t="shared" si="379"/>
        <v>20.885432920337301</v>
      </c>
      <c r="Z60" s="35">
        <f t="shared" si="380"/>
        <v>35.765768819073401</v>
      </c>
      <c r="AA60" s="35">
        <f t="shared" si="381"/>
        <v>50.174357326317299</v>
      </c>
      <c r="AB60" s="35" t="str">
        <f t="shared" si="382"/>
        <v>#N/A</v>
      </c>
      <c r="AC60" s="35">
        <f t="shared" si="383"/>
        <v>1.4429446159395301</v>
      </c>
      <c r="AD60" s="35">
        <f t="shared" si="384"/>
        <v>1.0718381186514501</v>
      </c>
      <c r="AE60" s="35">
        <f t="shared" si="385"/>
        <v>1.0384300341660999</v>
      </c>
      <c r="AF60" s="35">
        <f t="shared" si="386"/>
        <v>1.0256189971573799</v>
      </c>
      <c r="AG60" s="35">
        <f t="shared" si="387"/>
        <v>1.0218686150437599</v>
      </c>
      <c r="AH60" s="35">
        <f t="shared" si="388"/>
        <v>1.2366490399225301</v>
      </c>
      <c r="AI60" s="35">
        <f t="shared" si="389"/>
        <v>32.2368421052632</v>
      </c>
      <c r="AJ60" s="37">
        <f t="shared" si="390"/>
        <v>3986.58</v>
      </c>
      <c r="AK60" s="37">
        <f t="shared" si="391"/>
        <v>3650.2725</v>
      </c>
      <c r="AL60" s="35">
        <f t="shared" si="392"/>
        <v>1.6611295681063101</v>
      </c>
      <c r="AM60" s="35" t="str">
        <f t="shared" si="393"/>
        <v>NULL</v>
      </c>
      <c r="AN60" s="35" t="str">
        <f t="shared" si="394"/>
        <v>NULL</v>
      </c>
      <c r="AO60" s="35" t="str">
        <f t="shared" si="395"/>
        <v>NULL</v>
      </c>
      <c r="AP60" s="34">
        <f t="shared" si="396"/>
        <v>1260362.5730381601</v>
      </c>
      <c r="AS60" s="5" t="s">
        <v>59</v>
      </c>
      <c r="AT60" s="5">
        <v>18.452446606013801</v>
      </c>
      <c r="AU60" s="5">
        <v>13.482788005581201</v>
      </c>
      <c r="AV60" s="5" t="s">
        <v>8</v>
      </c>
      <c r="AW60" s="5" t="s">
        <v>8</v>
      </c>
      <c r="AX60" s="5">
        <v>1.1917688763288401</v>
      </c>
      <c r="AY60">
        <v>6.0727064372883097</v>
      </c>
      <c r="AZ60">
        <v>0.52451747800286896</v>
      </c>
      <c r="BA60">
        <v>3089239650</v>
      </c>
      <c r="BB60">
        <v>3250711805.5555601</v>
      </c>
      <c r="BC60">
        <v>20.885432920337301</v>
      </c>
      <c r="BD60">
        <v>35.765768819073401</v>
      </c>
      <c r="BE60">
        <v>50.174357326317299</v>
      </c>
      <c r="BF60" t="s">
        <v>163</v>
      </c>
      <c r="BG60">
        <v>1.4429446159395301</v>
      </c>
      <c r="BH60">
        <v>1.0718381186514501</v>
      </c>
      <c r="BI60">
        <v>1.0384300341660999</v>
      </c>
      <c r="BJ60">
        <v>1.0256189971573799</v>
      </c>
      <c r="BK60">
        <v>1.0218686150437599</v>
      </c>
      <c r="BL60">
        <v>1.2366490399225301</v>
      </c>
      <c r="BM60">
        <v>32.2368421052632</v>
      </c>
      <c r="BN60">
        <v>3986.58</v>
      </c>
      <c r="BO60">
        <v>3650.2725</v>
      </c>
      <c r="BP60">
        <v>1.6611295681063101</v>
      </c>
      <c r="BQ60" s="5" t="s">
        <v>8</v>
      </c>
      <c r="BR60" s="5" t="s">
        <v>8</v>
      </c>
      <c r="BS60" s="5" t="s">
        <v>8</v>
      </c>
      <c r="BT60">
        <v>1260362.5730381601</v>
      </c>
      <c r="BU60">
        <v>180726949</v>
      </c>
      <c r="BV60">
        <v>99.347099999999998</v>
      </c>
      <c r="BW60" s="50">
        <v>18034</v>
      </c>
      <c r="BX60" s="5" t="s">
        <v>188</v>
      </c>
      <c r="BY60">
        <v>3898</v>
      </c>
      <c r="BZ60" s="5" t="s">
        <v>9</v>
      </c>
      <c r="CA60" t="str">
        <f t="shared" si="37"/>
        <v>JPYUSD=R</v>
      </c>
      <c r="CE60" s="5" t="s">
        <v>59</v>
      </c>
      <c r="CF60" s="5" t="s">
        <v>187</v>
      </c>
    </row>
    <row r="61" spans="1:84" x14ac:dyDescent="0.25">
      <c r="B61" t="s">
        <v>189</v>
      </c>
      <c r="C61" t="s">
        <v>49</v>
      </c>
      <c r="E61" t="s">
        <v>60</v>
      </c>
      <c r="F61" s="2"/>
      <c r="G61" s="3" t="str">
        <f t="shared" si="362"/>
        <v>JP3896800004</v>
      </c>
      <c r="H61" s="34">
        <f t="shared" si="363"/>
        <v>0</v>
      </c>
      <c r="I61" s="35">
        <f t="shared" si="364"/>
        <v>94.349900000000005</v>
      </c>
      <c r="J61" s="36">
        <f t="shared" si="365"/>
        <v>19725</v>
      </c>
      <c r="K61" s="35" t="str">
        <f t="shared" si="366"/>
        <v>JPY</v>
      </c>
      <c r="L61" s="37">
        <f t="shared" si="367"/>
        <v>2729.5</v>
      </c>
      <c r="M61" s="35">
        <f t="shared" si="368"/>
        <v>0</v>
      </c>
      <c r="N61" s="38"/>
      <c r="O61" s="35">
        <f t="shared" si="369"/>
        <v>16.992837420973501</v>
      </c>
      <c r="P61" s="35">
        <f t="shared" si="370"/>
        <v>10.1425228098588</v>
      </c>
      <c r="Q61" s="35">
        <f t="shared" si="371"/>
        <v>1.6497900408712101</v>
      </c>
      <c r="R61" s="35">
        <f t="shared" si="372"/>
        <v>0.98471095241347195</v>
      </c>
      <c r="S61" s="35">
        <f t="shared" si="373"/>
        <v>0.80965425840400396</v>
      </c>
      <c r="T61" s="35">
        <f t="shared" si="374"/>
        <v>8.0703713428130097</v>
      </c>
      <c r="U61" s="35">
        <f t="shared" si="375"/>
        <v>0.73944144017670599</v>
      </c>
      <c r="V61" s="34">
        <f t="shared" si="376"/>
        <v>1876977112.5</v>
      </c>
      <c r="W61" s="34">
        <f t="shared" si="377"/>
        <v>1593456447.2222199</v>
      </c>
      <c r="X61" s="35">
        <f t="shared" si="378"/>
        <v>-17.792809196136183</v>
      </c>
      <c r="Y61" s="35">
        <f t="shared" si="379"/>
        <v>16.494727843218499</v>
      </c>
      <c r="Z61" s="35">
        <f t="shared" si="380"/>
        <v>22.395975571014802</v>
      </c>
      <c r="AA61" s="35">
        <f t="shared" si="381"/>
        <v>34.758548511365802</v>
      </c>
      <c r="AB61" s="35" t="str">
        <f t="shared" si="382"/>
        <v>#N/A</v>
      </c>
      <c r="AC61" s="35">
        <f t="shared" si="383"/>
        <v>1.1146212231378101</v>
      </c>
      <c r="AD61" s="35">
        <f t="shared" si="384"/>
        <v>0.97891290072132497</v>
      </c>
      <c r="AE61" s="35">
        <f t="shared" si="385"/>
        <v>1.26776879209028</v>
      </c>
      <c r="AF61" s="35">
        <f t="shared" si="386"/>
        <v>1.17851134954766</v>
      </c>
      <c r="AG61" s="35">
        <f t="shared" si="387"/>
        <v>1.48923332359211</v>
      </c>
      <c r="AH61" s="35">
        <f t="shared" si="388"/>
        <v>1.1700515562673199</v>
      </c>
      <c r="AI61" s="35">
        <f t="shared" si="389"/>
        <v>44.484629294755898</v>
      </c>
      <c r="AJ61" s="37">
        <f t="shared" si="390"/>
        <v>2761.52</v>
      </c>
      <c r="AK61" s="37">
        <f t="shared" si="391"/>
        <v>2796.99</v>
      </c>
      <c r="AL61" s="35">
        <f t="shared" si="392"/>
        <v>3.1152647975077898</v>
      </c>
      <c r="AM61" s="35">
        <f t="shared" si="393"/>
        <v>41.715183677699997</v>
      </c>
      <c r="AN61" s="35" t="str">
        <f t="shared" si="394"/>
        <v>NULL</v>
      </c>
      <c r="AO61" s="35" t="str">
        <f t="shared" si="395"/>
        <v>NULL</v>
      </c>
      <c r="AP61" s="34">
        <f t="shared" si="396"/>
        <v>1016904.01957376</v>
      </c>
      <c r="AS61" s="5" t="s">
        <v>60</v>
      </c>
      <c r="AT61" s="5">
        <v>16.992837420973501</v>
      </c>
      <c r="AU61" s="5">
        <v>10.1425228098588</v>
      </c>
      <c r="AV61" s="5">
        <v>1.6497900408712101</v>
      </c>
      <c r="AW61" s="5">
        <v>0.98471095241347195</v>
      </c>
      <c r="AX61" s="5">
        <v>0.80965425840400396</v>
      </c>
      <c r="AY61">
        <v>8.0703713428130097</v>
      </c>
      <c r="AZ61">
        <v>0.73944144017670599</v>
      </c>
      <c r="BA61">
        <v>1876977112.5</v>
      </c>
      <c r="BB61">
        <v>1593456447.2222199</v>
      </c>
      <c r="BC61">
        <v>16.494727843218499</v>
      </c>
      <c r="BD61">
        <v>22.395975571014802</v>
      </c>
      <c r="BE61">
        <v>34.758548511365802</v>
      </c>
      <c r="BF61" t="s">
        <v>163</v>
      </c>
      <c r="BG61">
        <v>1.1146212231378101</v>
      </c>
      <c r="BH61">
        <v>0.97891290072132497</v>
      </c>
      <c r="BI61">
        <v>1.26776879209028</v>
      </c>
      <c r="BJ61">
        <v>1.17851134954766</v>
      </c>
      <c r="BK61">
        <v>1.48923332359211</v>
      </c>
      <c r="BL61">
        <v>1.1700515562673199</v>
      </c>
      <c r="BM61">
        <v>44.484629294755898</v>
      </c>
      <c r="BN61">
        <v>2761.52</v>
      </c>
      <c r="BO61">
        <v>2796.99</v>
      </c>
      <c r="BP61">
        <v>3.1152647975077898</v>
      </c>
      <c r="BQ61">
        <v>41.715183677699997</v>
      </c>
      <c r="BR61" s="5" t="s">
        <v>8</v>
      </c>
      <c r="BS61" s="5" t="s">
        <v>8</v>
      </c>
      <c r="BT61">
        <v>1016904.01957376</v>
      </c>
      <c r="BU61">
        <v>197669286</v>
      </c>
      <c r="BV61">
        <v>94.349900000000005</v>
      </c>
      <c r="BW61" s="50">
        <v>19725</v>
      </c>
      <c r="BX61" s="5" t="s">
        <v>190</v>
      </c>
      <c r="BY61">
        <v>2729.5</v>
      </c>
      <c r="BZ61" s="5" t="s">
        <v>9</v>
      </c>
      <c r="CA61" t="str">
        <f t="shared" si="37"/>
        <v>JPYUSD=R</v>
      </c>
      <c r="CE61" s="5" t="s">
        <v>60</v>
      </c>
      <c r="CF61" s="5" t="s">
        <v>189</v>
      </c>
    </row>
    <row r="62" spans="1:84" x14ac:dyDescent="0.25">
      <c r="B62" t="s">
        <v>191</v>
      </c>
      <c r="C62" t="s">
        <v>49</v>
      </c>
      <c r="E62" t="s">
        <v>61</v>
      </c>
      <c r="F62" s="2"/>
      <c r="G62" s="3" t="str">
        <f t="shared" si="362"/>
        <v>FI0009004824</v>
      </c>
      <c r="H62" s="34">
        <f t="shared" si="363"/>
        <v>0</v>
      </c>
      <c r="I62" s="35">
        <f t="shared" si="364"/>
        <v>73.406000000000006</v>
      </c>
      <c r="J62" s="36">
        <f t="shared" si="365"/>
        <v>34648</v>
      </c>
      <c r="K62" s="35" t="str">
        <f t="shared" si="366"/>
        <v>EUR</v>
      </c>
      <c r="L62" s="37">
        <f t="shared" si="367"/>
        <v>20.420000000000002</v>
      </c>
      <c r="M62" s="35">
        <f t="shared" si="368"/>
        <v>0</v>
      </c>
      <c r="N62" s="38"/>
      <c r="O62" s="35">
        <f t="shared" si="369"/>
        <v>18.527946470780801</v>
      </c>
      <c r="P62" s="35">
        <f t="shared" si="370"/>
        <v>11.693960224468899</v>
      </c>
      <c r="Q62" s="35" t="str">
        <f t="shared" si="371"/>
        <v>NULL</v>
      </c>
      <c r="R62" s="35" t="str">
        <f t="shared" si="372"/>
        <v>NULL</v>
      </c>
      <c r="S62" s="35">
        <f t="shared" si="373"/>
        <v>1.8094780717298999</v>
      </c>
      <c r="T62" s="35">
        <f t="shared" si="374"/>
        <v>6.9979693007515396</v>
      </c>
      <c r="U62" s="35">
        <f t="shared" si="375"/>
        <v>1.0437430145259099</v>
      </c>
      <c r="V62" s="34">
        <f t="shared" si="376"/>
        <v>3122264.0150000001</v>
      </c>
      <c r="W62" s="34">
        <f t="shared" si="377"/>
        <v>3649150.9582352899</v>
      </c>
      <c r="X62" s="35">
        <f t="shared" si="378"/>
        <v>14.438617345939821</v>
      </c>
      <c r="Y62" s="35">
        <f t="shared" si="379"/>
        <v>18.298473807505498</v>
      </c>
      <c r="Z62" s="35">
        <f t="shared" si="380"/>
        <v>21.072201628559501</v>
      </c>
      <c r="AA62" s="35">
        <f t="shared" si="381"/>
        <v>30.917677676677599</v>
      </c>
      <c r="AB62" s="35" t="str">
        <f t="shared" si="382"/>
        <v>#N/A</v>
      </c>
      <c r="AC62" s="35">
        <f t="shared" si="383"/>
        <v>0.97030743072262604</v>
      </c>
      <c r="AD62" s="35">
        <f t="shared" si="384"/>
        <v>0.94199383176489704</v>
      </c>
      <c r="AE62" s="35">
        <f t="shared" si="385"/>
        <v>1.25951281815745</v>
      </c>
      <c r="AF62" s="35">
        <f t="shared" si="386"/>
        <v>1.1730073724297501</v>
      </c>
      <c r="AG62" s="35">
        <f t="shared" si="387"/>
        <v>1.17529897771256</v>
      </c>
      <c r="AH62" s="35">
        <f t="shared" si="388"/>
        <v>1.5177973379124099</v>
      </c>
      <c r="AI62" s="35">
        <f t="shared" si="389"/>
        <v>71.673819742489201</v>
      </c>
      <c r="AJ62" s="37">
        <f t="shared" si="390"/>
        <v>19.3842</v>
      </c>
      <c r="AK62" s="37">
        <f t="shared" si="391"/>
        <v>20.7483</v>
      </c>
      <c r="AL62" s="35">
        <f t="shared" si="392"/>
        <v>3.3366045142296401</v>
      </c>
      <c r="AM62" s="35">
        <f t="shared" si="393"/>
        <v>52.235057759900002</v>
      </c>
      <c r="AN62" s="35" t="str">
        <f t="shared" si="394"/>
        <v>NULL</v>
      </c>
      <c r="AO62" s="35" t="str">
        <f t="shared" si="395"/>
        <v>NULL</v>
      </c>
      <c r="AP62" s="34">
        <f t="shared" si="396"/>
        <v>538777.26540476503</v>
      </c>
      <c r="AS62" s="5" t="s">
        <v>61</v>
      </c>
      <c r="AT62" s="5">
        <v>18.527946470780801</v>
      </c>
      <c r="AU62" s="5">
        <v>11.693960224468899</v>
      </c>
      <c r="AV62" s="5" t="s">
        <v>8</v>
      </c>
      <c r="AW62" s="5" t="s">
        <v>8</v>
      </c>
      <c r="AX62" s="5">
        <v>1.8094780717298999</v>
      </c>
      <c r="AY62">
        <v>6.9979693007515396</v>
      </c>
      <c r="AZ62">
        <v>1.0437430145259099</v>
      </c>
      <c r="BA62">
        <v>3122264.0150000001</v>
      </c>
      <c r="BB62">
        <v>3649150.9582352899</v>
      </c>
      <c r="BC62" s="5">
        <v>18.298473807505498</v>
      </c>
      <c r="BD62" s="5">
        <v>21.072201628559501</v>
      </c>
      <c r="BE62">
        <v>30.917677676677599</v>
      </c>
      <c r="BF62" t="s">
        <v>163</v>
      </c>
      <c r="BG62">
        <v>0.97030743072262604</v>
      </c>
      <c r="BH62">
        <v>0.94199383176489704</v>
      </c>
      <c r="BI62">
        <v>1.25951281815745</v>
      </c>
      <c r="BJ62">
        <v>1.1730073724297501</v>
      </c>
      <c r="BK62">
        <v>1.17529897771256</v>
      </c>
      <c r="BL62">
        <v>1.5177973379124099</v>
      </c>
      <c r="BM62">
        <v>71.673819742489201</v>
      </c>
      <c r="BN62">
        <v>19.3842</v>
      </c>
      <c r="BO62">
        <v>20.7483</v>
      </c>
      <c r="BP62">
        <v>3.3366045142296401</v>
      </c>
      <c r="BQ62">
        <v>52.235057759900002</v>
      </c>
      <c r="BR62" s="5" t="s">
        <v>8</v>
      </c>
      <c r="BS62" s="5" t="s">
        <v>8</v>
      </c>
      <c r="BT62">
        <v>538777.26540476503</v>
      </c>
      <c r="BU62">
        <v>153983209</v>
      </c>
      <c r="BV62">
        <v>73.406000000000006</v>
      </c>
      <c r="BW62" s="50">
        <v>34648</v>
      </c>
      <c r="BX62" s="5" t="s">
        <v>192</v>
      </c>
      <c r="BY62">
        <v>20.420000000000002</v>
      </c>
      <c r="BZ62" s="5" t="s">
        <v>11</v>
      </c>
      <c r="CA62" t="str">
        <f t="shared" si="37"/>
        <v>EUR=</v>
      </c>
      <c r="CE62" s="5" t="s">
        <v>61</v>
      </c>
      <c r="CF62" s="5" t="s">
        <v>191</v>
      </c>
    </row>
    <row r="63" spans="1:84" x14ac:dyDescent="0.25">
      <c r="B63" t="s">
        <v>193</v>
      </c>
      <c r="C63" t="s">
        <v>49</v>
      </c>
      <c r="E63" t="s">
        <v>62</v>
      </c>
      <c r="F63" s="2"/>
      <c r="G63" s="3" t="str">
        <f t="shared" si="362"/>
        <v>DE0005470405</v>
      </c>
      <c r="H63" s="34">
        <f t="shared" si="363"/>
        <v>0</v>
      </c>
      <c r="I63" s="35">
        <f t="shared" si="364"/>
        <v>90.369100000000003</v>
      </c>
      <c r="J63" s="36">
        <f t="shared" si="365"/>
        <v>39388</v>
      </c>
      <c r="K63" s="35" t="str">
        <f t="shared" si="366"/>
        <v>EUR</v>
      </c>
      <c r="L63" s="37">
        <f t="shared" si="367"/>
        <v>24.17</v>
      </c>
      <c r="M63" s="35">
        <f t="shared" si="368"/>
        <v>0</v>
      </c>
      <c r="N63" s="38"/>
      <c r="O63" s="35" t="str">
        <f t="shared" si="369"/>
        <v>NULL</v>
      </c>
      <c r="P63" s="35">
        <f t="shared" si="370"/>
        <v>22.250182719795699</v>
      </c>
      <c r="Q63" s="35" t="str">
        <f t="shared" si="371"/>
        <v>NULL</v>
      </c>
      <c r="R63" s="35" t="str">
        <f t="shared" si="372"/>
        <v>NULL</v>
      </c>
      <c r="S63" s="35">
        <f t="shared" si="373"/>
        <v>0.47498364935931597</v>
      </c>
      <c r="T63" s="35">
        <f t="shared" si="374"/>
        <v>5.5082986396551803</v>
      </c>
      <c r="U63" s="35">
        <f t="shared" si="375"/>
        <v>0.32863247145909202</v>
      </c>
      <c r="V63" s="34">
        <f t="shared" si="376"/>
        <v>6803220.7074999996</v>
      </c>
      <c r="W63" s="34">
        <f t="shared" si="377"/>
        <v>5865381.2450000001</v>
      </c>
      <c r="X63" s="35">
        <f t="shared" si="378"/>
        <v>-15.989403302632196</v>
      </c>
      <c r="Y63" s="35">
        <f t="shared" si="379"/>
        <v>43.116614346740199</v>
      </c>
      <c r="Z63" s="35">
        <f t="shared" si="380"/>
        <v>38.331509800747902</v>
      </c>
      <c r="AA63" s="35">
        <f t="shared" si="381"/>
        <v>38.173465849001701</v>
      </c>
      <c r="AB63" s="35" t="str">
        <f t="shared" si="382"/>
        <v>#N/A</v>
      </c>
      <c r="AC63" s="35">
        <f t="shared" si="383"/>
        <v>1.3054750092156999</v>
      </c>
      <c r="AD63" s="35">
        <f t="shared" si="384"/>
        <v>1.5469780257783801</v>
      </c>
      <c r="AE63" s="35">
        <f t="shared" si="385"/>
        <v>1.5420543310214301</v>
      </c>
      <c r="AF63" s="35">
        <f t="shared" si="386"/>
        <v>1.3613681926447301</v>
      </c>
      <c r="AG63" s="35">
        <f t="shared" si="387"/>
        <v>1.96199650765903</v>
      </c>
      <c r="AH63" s="35">
        <f t="shared" si="388"/>
        <v>1.3160528095233599</v>
      </c>
      <c r="AI63" s="35">
        <f t="shared" si="389"/>
        <v>55.822550831793002</v>
      </c>
      <c r="AJ63" s="37">
        <f t="shared" si="390"/>
        <v>24.193999999999999</v>
      </c>
      <c r="AK63" s="37">
        <f t="shared" si="391"/>
        <v>25.133749999999999</v>
      </c>
      <c r="AL63" s="35">
        <f t="shared" si="392"/>
        <v>0.41580041580041599</v>
      </c>
      <c r="AM63" s="35" t="str">
        <f t="shared" si="393"/>
        <v>NULL</v>
      </c>
      <c r="AN63" s="35" t="str">
        <f t="shared" si="394"/>
        <v>NULL</v>
      </c>
      <c r="AO63" s="35" t="str">
        <f t="shared" si="395"/>
        <v>NULL</v>
      </c>
      <c r="AP63" s="34">
        <f t="shared" si="396"/>
        <v>285031.34030106303</v>
      </c>
      <c r="AS63" s="5" t="s">
        <v>62</v>
      </c>
      <c r="AT63" s="5" t="s">
        <v>8</v>
      </c>
      <c r="AU63" s="5">
        <v>22.250182719795699</v>
      </c>
      <c r="AV63" s="5" t="s">
        <v>8</v>
      </c>
      <c r="AW63" s="5" t="s">
        <v>8</v>
      </c>
      <c r="AX63" s="5">
        <v>0.47498364935931597</v>
      </c>
      <c r="AY63">
        <v>5.5082986396551803</v>
      </c>
      <c r="AZ63">
        <v>0.32863247145909202</v>
      </c>
      <c r="BA63">
        <v>6803220.7074999996</v>
      </c>
      <c r="BB63">
        <v>5865381.2450000001</v>
      </c>
      <c r="BC63">
        <v>43.116614346740199</v>
      </c>
      <c r="BD63">
        <v>38.331509800747902</v>
      </c>
      <c r="BE63">
        <v>38.173465849001701</v>
      </c>
      <c r="BF63" t="s">
        <v>163</v>
      </c>
      <c r="BG63">
        <v>1.3054750092156999</v>
      </c>
      <c r="BH63">
        <v>1.5469780257783801</v>
      </c>
      <c r="BI63">
        <v>1.5420543310214301</v>
      </c>
      <c r="BJ63">
        <v>1.3613681926447301</v>
      </c>
      <c r="BK63">
        <v>1.96199650765903</v>
      </c>
      <c r="BL63">
        <v>1.3160528095233599</v>
      </c>
      <c r="BM63">
        <v>55.822550831793002</v>
      </c>
      <c r="BN63">
        <v>24.193999999999999</v>
      </c>
      <c r="BO63">
        <v>25.133749999999999</v>
      </c>
      <c r="BP63">
        <v>0.41580041580041599</v>
      </c>
      <c r="BQ63" s="5" t="s">
        <v>8</v>
      </c>
      <c r="BR63" s="5" t="s">
        <v>8</v>
      </c>
      <c r="BS63" s="5" t="s">
        <v>8</v>
      </c>
      <c r="BT63">
        <v>285031.34030106303</v>
      </c>
      <c r="BU63">
        <v>86346303</v>
      </c>
      <c r="BV63">
        <v>90.369100000000003</v>
      </c>
      <c r="BW63" s="50">
        <v>39388</v>
      </c>
      <c r="BX63" s="5" t="s">
        <v>194</v>
      </c>
      <c r="BY63">
        <v>24.17</v>
      </c>
      <c r="BZ63" s="5" t="s">
        <v>11</v>
      </c>
      <c r="CA63" t="str">
        <f t="shared" si="37"/>
        <v>EUR=</v>
      </c>
      <c r="CE63" s="5" t="s">
        <v>62</v>
      </c>
      <c r="CF63" s="5" t="s">
        <v>193</v>
      </c>
    </row>
    <row r="64" spans="1:84" x14ac:dyDescent="0.25">
      <c r="B64" t="s">
        <v>195</v>
      </c>
      <c r="C64" t="s">
        <v>49</v>
      </c>
      <c r="E64" t="s">
        <v>63</v>
      </c>
      <c r="F64" s="2"/>
      <c r="G64" s="3" t="str">
        <f t="shared" si="362"/>
        <v>JP3158800007</v>
      </c>
      <c r="H64" s="34">
        <f t="shared" si="363"/>
        <v>0</v>
      </c>
      <c r="I64" s="35">
        <f t="shared" si="364"/>
        <v>98.9238</v>
      </c>
      <c r="J64" s="36">
        <f t="shared" si="365"/>
        <v>18048</v>
      </c>
      <c r="K64" s="35" t="str">
        <f t="shared" si="366"/>
        <v>JPY</v>
      </c>
      <c r="L64" s="37">
        <f t="shared" si="367"/>
        <v>2297</v>
      </c>
      <c r="M64" s="35">
        <f t="shared" si="368"/>
        <v>0</v>
      </c>
      <c r="N64" s="38"/>
      <c r="O64" s="35">
        <f t="shared" si="369"/>
        <v>10.9994649193687</v>
      </c>
      <c r="P64" s="35">
        <f t="shared" si="370"/>
        <v>7.1959606381892902</v>
      </c>
      <c r="Q64" s="35" t="str">
        <f t="shared" si="371"/>
        <v>NULL</v>
      </c>
      <c r="R64" s="35" t="str">
        <f t="shared" si="372"/>
        <v>NULL</v>
      </c>
      <c r="S64" s="35">
        <f t="shared" si="373"/>
        <v>0.55872025408826098</v>
      </c>
      <c r="T64" s="35">
        <f t="shared" si="374"/>
        <v>6.8067873703610697</v>
      </c>
      <c r="U64" s="35">
        <f t="shared" si="375"/>
        <v>0.49461299598132202</v>
      </c>
      <c r="V64" s="34">
        <f t="shared" si="376"/>
        <v>1090900950</v>
      </c>
      <c r="W64" s="34">
        <f t="shared" si="377"/>
        <v>868411205.55555606</v>
      </c>
      <c r="X64" s="35">
        <f t="shared" si="378"/>
        <v>-25.620321688745218</v>
      </c>
      <c r="Y64" s="35">
        <f t="shared" si="379"/>
        <v>12.5181350094197</v>
      </c>
      <c r="Z64" s="35">
        <f t="shared" si="380"/>
        <v>22.584839107505999</v>
      </c>
      <c r="AA64" s="35">
        <f t="shared" si="381"/>
        <v>30.402296154879998</v>
      </c>
      <c r="AB64" s="35" t="str">
        <f t="shared" si="382"/>
        <v>#N/A</v>
      </c>
      <c r="AC64" s="35">
        <f t="shared" si="383"/>
        <v>0.94298213467370795</v>
      </c>
      <c r="AD64" s="35">
        <f t="shared" si="384"/>
        <v>0.78234539252551405</v>
      </c>
      <c r="AE64" s="35">
        <f t="shared" si="385"/>
        <v>0.93702931787665</v>
      </c>
      <c r="AF64" s="35">
        <f t="shared" si="386"/>
        <v>0.95801858723155497</v>
      </c>
      <c r="AG64" s="35">
        <f t="shared" si="387"/>
        <v>0.79956250149982599</v>
      </c>
      <c r="AH64" s="35">
        <f t="shared" si="388"/>
        <v>1.28465308143684</v>
      </c>
      <c r="AI64" s="35">
        <f t="shared" si="389"/>
        <v>42.794759825327503</v>
      </c>
      <c r="AJ64" s="37">
        <f t="shared" si="390"/>
        <v>2374.23</v>
      </c>
      <c r="AK64" s="37">
        <f t="shared" si="391"/>
        <v>2631.7424999999998</v>
      </c>
      <c r="AL64" s="35">
        <f t="shared" si="392"/>
        <v>4.8087431693989098</v>
      </c>
      <c r="AM64" s="35">
        <f t="shared" si="393"/>
        <v>35.167868603599999</v>
      </c>
      <c r="AN64" s="35" t="str">
        <f t="shared" si="394"/>
        <v>NULL</v>
      </c>
      <c r="AO64" s="35" t="str">
        <f t="shared" si="395"/>
        <v>NULL</v>
      </c>
      <c r="AP64" s="34">
        <f t="shared" si="396"/>
        <v>699435.09477182606</v>
      </c>
      <c r="AS64" s="5" t="s">
        <v>63</v>
      </c>
      <c r="AT64" s="5">
        <v>10.9994649193687</v>
      </c>
      <c r="AU64" s="5">
        <v>7.1959606381892902</v>
      </c>
      <c r="AV64" s="5" t="s">
        <v>8</v>
      </c>
      <c r="AW64" s="5" t="s">
        <v>8</v>
      </c>
      <c r="AX64" s="5">
        <v>0.55872025408826098</v>
      </c>
      <c r="AY64">
        <v>6.8067873703610697</v>
      </c>
      <c r="AZ64">
        <v>0.49461299598132202</v>
      </c>
      <c r="BA64">
        <v>1090900950</v>
      </c>
      <c r="BB64">
        <v>868411205.55555606</v>
      </c>
      <c r="BC64" s="5">
        <v>12.5181350094197</v>
      </c>
      <c r="BD64" s="5">
        <v>22.584839107505999</v>
      </c>
      <c r="BE64">
        <v>30.402296154879998</v>
      </c>
      <c r="BF64" t="s">
        <v>163</v>
      </c>
      <c r="BG64">
        <v>0.94298213467370795</v>
      </c>
      <c r="BH64">
        <v>0.78234539252551405</v>
      </c>
      <c r="BI64">
        <v>0.93702931787665</v>
      </c>
      <c r="BJ64">
        <v>0.95801858723155497</v>
      </c>
      <c r="BK64">
        <v>0.79956250149982599</v>
      </c>
      <c r="BL64">
        <v>1.28465308143684</v>
      </c>
      <c r="BM64">
        <v>42.794759825327503</v>
      </c>
      <c r="BN64">
        <v>2374.23</v>
      </c>
      <c r="BO64">
        <v>2631.7424999999998</v>
      </c>
      <c r="BP64">
        <v>4.8087431693989098</v>
      </c>
      <c r="BQ64">
        <v>35.167868603599999</v>
      </c>
      <c r="BR64" s="5" t="s">
        <v>8</v>
      </c>
      <c r="BS64" s="5" t="s">
        <v>8</v>
      </c>
      <c r="BT64">
        <v>699435.09477182606</v>
      </c>
      <c r="BU64">
        <v>97099110</v>
      </c>
      <c r="BV64">
        <v>98.9238</v>
      </c>
      <c r="BW64" s="50">
        <v>18048</v>
      </c>
      <c r="BX64" s="5" t="s">
        <v>196</v>
      </c>
      <c r="BY64">
        <v>2297</v>
      </c>
      <c r="BZ64" s="5" t="s">
        <v>9</v>
      </c>
      <c r="CA64" t="str">
        <f t="shared" si="37"/>
        <v>JPYUSD=R</v>
      </c>
      <c r="CE64" s="5" t="s">
        <v>63</v>
      </c>
      <c r="CF64" s="5" t="s">
        <v>195</v>
      </c>
    </row>
    <row r="65" spans="1:84" x14ac:dyDescent="0.25">
      <c r="F65" s="2"/>
      <c r="G65" s="9" t="s">
        <v>271</v>
      </c>
      <c r="H65" s="10"/>
      <c r="I65" s="51">
        <f>AVERAGE(I51:I64)</f>
        <v>93.381528571428561</v>
      </c>
      <c r="J65" s="11"/>
      <c r="K65" s="11"/>
      <c r="L65" s="11"/>
      <c r="M65" s="13"/>
      <c r="N65" s="13"/>
      <c r="O65" s="51">
        <f>AVERAGE(O51:O64)</f>
        <v>26.773224385026552</v>
      </c>
      <c r="P65" s="51">
        <f>AVERAGE(P51:P64)</f>
        <v>13.128596720570748</v>
      </c>
      <c r="Q65" s="51">
        <f t="shared" ref="Q65:U65" si="397">AVERAGE(Q51:Q64)</f>
        <v>3.7371978481514576</v>
      </c>
      <c r="R65" s="51">
        <f t="shared" si="397"/>
        <v>1.6289279577664761</v>
      </c>
      <c r="S65" s="51">
        <f t="shared" si="397"/>
        <v>1.4615371372013954</v>
      </c>
      <c r="T65" s="51">
        <f t="shared" si="397"/>
        <v>7.9242847030064647</v>
      </c>
      <c r="U65" s="51">
        <f t="shared" si="397"/>
        <v>0.75663193987969735</v>
      </c>
      <c r="V65" s="14">
        <f t="shared" ref="V65:AP65" si="398">AVERAGE(V51:V64)</f>
        <v>1099786615.5254109</v>
      </c>
      <c r="W65" s="14">
        <f t="shared" si="398"/>
        <v>1058650284.2236239</v>
      </c>
      <c r="X65" s="51">
        <f t="shared" si="398"/>
        <v>2.0712653585305829</v>
      </c>
      <c r="Y65" s="51">
        <f t="shared" si="398"/>
        <v>22.669491725973593</v>
      </c>
      <c r="Z65" s="51">
        <f t="shared" si="398"/>
        <v>27.776646900782861</v>
      </c>
      <c r="AA65" s="51">
        <f t="shared" si="398"/>
        <v>32.494070887271292</v>
      </c>
      <c r="AB65" s="51">
        <f t="shared" si="398"/>
        <v>0.43259999999999998</v>
      </c>
      <c r="AC65" s="51">
        <f t="shared" si="398"/>
        <v>0.92821088504709803</v>
      </c>
      <c r="AD65" s="51">
        <f t="shared" si="398"/>
        <v>0.95988681818904742</v>
      </c>
      <c r="AE65" s="51">
        <f t="shared" si="398"/>
        <v>1.0865202581033124</v>
      </c>
      <c r="AF65" s="51">
        <f t="shared" si="398"/>
        <v>1.0576791143887034</v>
      </c>
      <c r="AG65" s="51">
        <f t="shared" si="398"/>
        <v>1.0813173965286393</v>
      </c>
      <c r="AH65" s="51">
        <f t="shared" si="398"/>
        <v>1.1788050829781516</v>
      </c>
      <c r="AI65" s="51">
        <f t="shared" si="398"/>
        <v>47.849785930680142</v>
      </c>
      <c r="AJ65" s="51">
        <f t="shared" si="398"/>
        <v>1114.9733955714287</v>
      </c>
      <c r="AK65" s="51">
        <f t="shared" si="398"/>
        <v>1113.8064851428571</v>
      </c>
      <c r="AL65" s="51">
        <f t="shared" si="398"/>
        <v>4.0874729045032909</v>
      </c>
      <c r="AM65" s="51">
        <f t="shared" si="398"/>
        <v>260.09287922048333</v>
      </c>
      <c r="AN65" s="51">
        <f t="shared" si="398"/>
        <v>1.7161976226811468</v>
      </c>
      <c r="AO65" s="51">
        <f t="shared" si="398"/>
        <v>2.4071689810541241</v>
      </c>
      <c r="AP65" s="14">
        <f t="shared" si="398"/>
        <v>3292737.0970623926</v>
      </c>
      <c r="AS65" s="5"/>
      <c r="BC65" s="5"/>
      <c r="BD65" s="5"/>
      <c r="CE65" s="5"/>
    </row>
    <row r="66" spans="1:84" x14ac:dyDescent="0.25">
      <c r="F66" s="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84" x14ac:dyDescent="0.25">
      <c r="A67" s="7"/>
      <c r="B67" s="7"/>
      <c r="C67" s="7" t="s">
        <v>64</v>
      </c>
      <c r="D67" s="7"/>
      <c r="E67" s="7"/>
      <c r="F67" s="2"/>
      <c r="AS67" s="7"/>
      <c r="CE67" s="7"/>
    </row>
    <row r="68" spans="1:84" x14ac:dyDescent="0.25">
      <c r="B68" t="s">
        <v>197</v>
      </c>
      <c r="C68" t="s">
        <v>64</v>
      </c>
      <c r="D68" t="s">
        <v>15</v>
      </c>
      <c r="E68" t="s">
        <v>65</v>
      </c>
      <c r="F68" s="2"/>
      <c r="G68" s="3" t="str">
        <f t="shared" ref="G68" si="399">BX68</f>
        <v>NL0009434992</v>
      </c>
      <c r="H68" s="34">
        <f t="shared" ref="H68" si="400">(BU68*BY68)*CB68</f>
        <v>0</v>
      </c>
      <c r="I68" s="35">
        <f t="shared" ref="I68" si="401">BV68</f>
        <v>79.674099999999996</v>
      </c>
      <c r="J68" s="36">
        <f t="shared" ref="J68" si="402">BW68</f>
        <v>40296</v>
      </c>
      <c r="K68" s="35" t="str">
        <f t="shared" ref="K68" si="403">BZ68</f>
        <v>USD</v>
      </c>
      <c r="L68" s="37">
        <f t="shared" ref="L68" si="404">BY68</f>
        <v>76.63</v>
      </c>
      <c r="M68" s="35">
        <f t="shared" ref="M68" si="405">BY68*CB68</f>
        <v>0</v>
      </c>
      <c r="N68" s="38"/>
      <c r="O68" s="35">
        <f t="shared" ref="O68" si="406">AT68</f>
        <v>11.6300423283153</v>
      </c>
      <c r="P68" s="35">
        <f t="shared" ref="P68" si="407">AU68</f>
        <v>10.254454458473001</v>
      </c>
      <c r="Q68" s="35">
        <f t="shared" ref="Q68" si="408">AV68</f>
        <v>28.365956898330101</v>
      </c>
      <c r="R68" s="35">
        <f t="shared" ref="R68" si="409">AW68</f>
        <v>25.010864532861</v>
      </c>
      <c r="S68" s="35">
        <f t="shared" ref="S68" si="410">AX68</f>
        <v>1.81435006203766</v>
      </c>
      <c r="T68" s="35">
        <f t="shared" ref="T68" si="411">AY68</f>
        <v>7.3022638028080999</v>
      </c>
      <c r="U68" s="35">
        <f t="shared" ref="U68" si="412">AZ68</f>
        <v>0.61094208867211697</v>
      </c>
      <c r="V68" s="34">
        <f t="shared" ref="V68" si="413">BA68</f>
        <v>203654126.47</v>
      </c>
      <c r="W68" s="34">
        <f t="shared" ref="W68" si="414">BB68</f>
        <v>219496540.62099999</v>
      </c>
      <c r="X68" s="35">
        <f t="shared" ref="X68" si="415">((W68-V68)/W68)*100</f>
        <v>7.2176145037086261</v>
      </c>
      <c r="Y68" s="35">
        <f t="shared" ref="Y68" si="416">BC68</f>
        <v>22.003585131633699</v>
      </c>
      <c r="Z68" s="35">
        <f t="shared" ref="Z68" si="417">BD68</f>
        <v>19.403719948634699</v>
      </c>
      <c r="AA68" s="35">
        <f t="shared" ref="AA68" si="418">BE68</f>
        <v>19.528228308218701</v>
      </c>
      <c r="AB68" s="35">
        <f t="shared" ref="AB68" si="419">BF68</f>
        <v>0.28649999999999998</v>
      </c>
      <c r="AC68" s="35">
        <f t="shared" ref="AC68" si="420">BG68</f>
        <v>0.55042367438095896</v>
      </c>
      <c r="AD68" s="35">
        <f t="shared" ref="AD68" si="421">BH68</f>
        <v>0.73990692819642001</v>
      </c>
      <c r="AE68" s="35">
        <f t="shared" ref="AE68" si="422">BI68</f>
        <v>1.04506367710513</v>
      </c>
      <c r="AF68" s="35">
        <f t="shared" ref="AF68" si="423">BJ68</f>
        <v>1.0300414213609701</v>
      </c>
      <c r="AG68" s="35">
        <f t="shared" ref="AG68" si="424">BK68</f>
        <v>1.0258431289319601</v>
      </c>
      <c r="AH68" s="35">
        <f t="shared" ref="AH68" si="425">BL68</f>
        <v>1.2539479786583201</v>
      </c>
      <c r="AI68" s="35">
        <f t="shared" ref="AI68" si="426">BM68</f>
        <v>61.739943872778298</v>
      </c>
      <c r="AJ68" s="37">
        <f t="shared" ref="AJ68" si="427">BN68</f>
        <v>78.564999999999998</v>
      </c>
      <c r="AK68" s="37">
        <f t="shared" ref="AK68" si="428">BO68</f>
        <v>92.028499999999994</v>
      </c>
      <c r="AL68" s="35">
        <f t="shared" ref="AL68" si="429">BP68</f>
        <v>6.9946496150332802</v>
      </c>
      <c r="AM68" s="35">
        <f t="shared" ref="AM68" si="430">BQ68</f>
        <v>76.231060606100002</v>
      </c>
      <c r="AN68" s="35" t="str">
        <f t="shared" ref="AN68" si="431">BR68</f>
        <v>NULL</v>
      </c>
      <c r="AO68" s="35">
        <f t="shared" ref="AO68" si="432">BS68</f>
        <v>1.92318603788406</v>
      </c>
      <c r="AP68" s="34">
        <f t="shared" ref="AP68" si="433">BT68</f>
        <v>13889020.0342637</v>
      </c>
      <c r="AS68" s="5" t="s">
        <v>65</v>
      </c>
      <c r="AT68" s="5">
        <v>11.6300423283153</v>
      </c>
      <c r="AU68" s="5">
        <v>10.254454458473001</v>
      </c>
      <c r="AV68" s="5">
        <v>28.365956898330101</v>
      </c>
      <c r="AW68">
        <v>25.010864532861</v>
      </c>
      <c r="AX68" s="5">
        <v>1.81435006203766</v>
      </c>
      <c r="AY68">
        <v>7.3022638028080999</v>
      </c>
      <c r="AZ68">
        <v>0.61094208867211697</v>
      </c>
      <c r="BA68">
        <v>203654126.47</v>
      </c>
      <c r="BB68">
        <v>219496540.62099999</v>
      </c>
      <c r="BC68">
        <v>22.003585131633699</v>
      </c>
      <c r="BD68">
        <v>19.403719948634699</v>
      </c>
      <c r="BE68">
        <v>19.528228308218701</v>
      </c>
      <c r="BF68">
        <v>0.28649999999999998</v>
      </c>
      <c r="BG68">
        <v>0.55042367438095896</v>
      </c>
      <c r="BH68">
        <v>0.73990692819642001</v>
      </c>
      <c r="BI68">
        <v>1.04506367710513</v>
      </c>
      <c r="BJ68">
        <v>1.0300414213609701</v>
      </c>
      <c r="BK68">
        <v>1.0258431289319601</v>
      </c>
      <c r="BL68">
        <v>1.2539479786583201</v>
      </c>
      <c r="BM68">
        <v>61.739943872778298</v>
      </c>
      <c r="BN68">
        <v>78.564999999999998</v>
      </c>
      <c r="BO68">
        <v>92.028499999999994</v>
      </c>
      <c r="BP68">
        <v>6.9946496150332802</v>
      </c>
      <c r="BQ68">
        <v>76.231060606100002</v>
      </c>
      <c r="BR68" s="5" t="s">
        <v>8</v>
      </c>
      <c r="BS68">
        <v>1.92318603788406</v>
      </c>
      <c r="BT68">
        <v>13889020.0342637</v>
      </c>
      <c r="BU68">
        <v>324756819</v>
      </c>
      <c r="BV68">
        <v>79.674099999999996</v>
      </c>
      <c r="BW68" s="50">
        <v>40296</v>
      </c>
      <c r="BX68" s="5" t="s">
        <v>198</v>
      </c>
      <c r="BY68">
        <v>76.63</v>
      </c>
      <c r="BZ68" s="5" t="s">
        <v>7</v>
      </c>
      <c r="CA68" t="str">
        <f t="shared" si="37"/>
        <v>USD=</v>
      </c>
      <c r="CE68" s="5" t="s">
        <v>65</v>
      </c>
      <c r="CF68" s="5" t="s">
        <v>197</v>
      </c>
    </row>
    <row r="69" spans="1:84" x14ac:dyDescent="0.25">
      <c r="B69" t="s">
        <v>199</v>
      </c>
      <c r="C69" t="s">
        <v>64</v>
      </c>
      <c r="D69" t="s">
        <v>15</v>
      </c>
      <c r="E69" t="s">
        <v>66</v>
      </c>
      <c r="F69" s="2"/>
      <c r="G69" s="3" t="str">
        <f t="shared" ref="G69:G77" si="434">BX69</f>
        <v>US9604131022</v>
      </c>
      <c r="H69" s="34">
        <f t="shared" ref="H69:H77" si="435">(BU69*BY69)*CB69</f>
        <v>0</v>
      </c>
      <c r="I69" s="35">
        <f t="shared" ref="I69:I77" si="436">BV69</f>
        <v>26.635400000000001</v>
      </c>
      <c r="J69" s="36">
        <f t="shared" ref="J69:J77" si="437">BW69</f>
        <v>38210</v>
      </c>
      <c r="K69" s="35" t="str">
        <f t="shared" ref="K69:K77" si="438">BZ69</f>
        <v>USD</v>
      </c>
      <c r="L69" s="37">
        <f t="shared" ref="L69:L77" si="439">BY69</f>
        <v>117.7</v>
      </c>
      <c r="M69" s="35">
        <f t="shared" ref="M69:M77" si="440">BY69*CB69</f>
        <v>0</v>
      </c>
      <c r="N69" s="38"/>
      <c r="O69" s="35">
        <f t="shared" ref="O69:O77" si="441">AT69</f>
        <v>165.68363856473201</v>
      </c>
      <c r="P69" s="35">
        <f t="shared" ref="P69:P77" si="442">AU69</f>
        <v>15.7626891656623</v>
      </c>
      <c r="Q69" s="35" t="str">
        <f t="shared" ref="Q69:Q77" si="443">AV69</f>
        <v>NULL</v>
      </c>
      <c r="R69" s="35" t="str">
        <f t="shared" ref="R69:R77" si="444">AW69</f>
        <v>NULL</v>
      </c>
      <c r="S69" s="35">
        <f t="shared" ref="S69:S77" si="445">AX69</f>
        <v>1.4207354826492</v>
      </c>
      <c r="T69" s="35">
        <f t="shared" ref="T69:T77" si="446">AY69</f>
        <v>10.425789774466599</v>
      </c>
      <c r="U69" s="35">
        <f t="shared" ref="U69:U77" si="447">AZ69</f>
        <v>1.24937505503506</v>
      </c>
      <c r="V69" s="34">
        <f t="shared" ref="V69:V77" si="448">BA69</f>
        <v>56714549.990000002</v>
      </c>
      <c r="W69" s="34">
        <f t="shared" ref="W69:W77" si="449">BB69</f>
        <v>65249942.659500003</v>
      </c>
      <c r="X69" s="35">
        <f t="shared" ref="X69:X77" si="450">((W69-V69)/W69)*100</f>
        <v>13.081073057858539</v>
      </c>
      <c r="Y69" s="35">
        <f t="shared" ref="Y69:Y77" si="451">BC69</f>
        <v>21.0827238203827</v>
      </c>
      <c r="Z69" s="35">
        <f t="shared" ref="Z69:Z77" si="452">BD69</f>
        <v>21.258576690297001</v>
      </c>
      <c r="AA69" s="35">
        <f t="shared" ref="AA69:AA77" si="453">BE69</f>
        <v>24.790540552864702</v>
      </c>
      <c r="AB69" s="35">
        <f t="shared" ref="AB69:AB77" si="454">BF69</f>
        <v>0.2944</v>
      </c>
      <c r="AC69" s="35">
        <f t="shared" ref="AC69:AC77" si="455">BG69</f>
        <v>0.90265730940594702</v>
      </c>
      <c r="AD69" s="35">
        <f t="shared" ref="AD69:AD77" si="456">BH69</f>
        <v>1.1503586735564499</v>
      </c>
      <c r="AE69" s="35">
        <f t="shared" ref="AE69:AE77" si="457">BI69</f>
        <v>1.1661896801142699</v>
      </c>
      <c r="AF69" s="35">
        <f t="shared" ref="AF69:AF77" si="458">BJ69</f>
        <v>1.1107920092830601</v>
      </c>
      <c r="AG69" s="35">
        <f t="shared" ref="AG69:AG77" si="459">BK69</f>
        <v>1.0530126192953899</v>
      </c>
      <c r="AH69" s="35">
        <f t="shared" ref="AH69:AH77" si="460">BL69</f>
        <v>1.5608678428640499</v>
      </c>
      <c r="AI69" s="35">
        <f t="shared" ref="AI69:AI77" si="461">BM69</f>
        <v>57.364756293519001</v>
      </c>
      <c r="AJ69" s="37">
        <f t="shared" ref="AJ69:AJ77" si="462">BN69</f>
        <v>122.0472</v>
      </c>
      <c r="AK69" s="37">
        <f t="shared" ref="AK69:AK77" si="463">BO69</f>
        <v>140.94345000000001</v>
      </c>
      <c r="AL69" s="35">
        <f t="shared" ref="AL69:AL77" si="464">BP69</f>
        <v>1.78419711129992</v>
      </c>
      <c r="AM69" s="35">
        <f t="shared" ref="AM69:AM77" si="465">BQ69</f>
        <v>46.428571428600002</v>
      </c>
      <c r="AN69" s="35">
        <f t="shared" ref="AN69:AN77" si="466">BR69</f>
        <v>1.2576880642705099</v>
      </c>
      <c r="AO69" s="35">
        <f t="shared" ref="AO69:AO77" si="467">BS69</f>
        <v>2.80411910138104</v>
      </c>
      <c r="AP69" s="34">
        <f t="shared" ref="AP69:AP77" si="468">BT69</f>
        <v>712102.21101646998</v>
      </c>
      <c r="AS69" s="5" t="s">
        <v>66</v>
      </c>
      <c r="AT69" s="5">
        <v>165.68363856473201</v>
      </c>
      <c r="AU69" s="5">
        <v>15.7626891656623</v>
      </c>
      <c r="AV69" s="5" t="s">
        <v>8</v>
      </c>
      <c r="AW69" s="5" t="s">
        <v>8</v>
      </c>
      <c r="AX69" s="5">
        <v>1.4207354826492</v>
      </c>
      <c r="AY69">
        <v>10.425789774466599</v>
      </c>
      <c r="AZ69">
        <v>1.24937505503506</v>
      </c>
      <c r="BA69">
        <v>56714549.990000002</v>
      </c>
      <c r="BB69">
        <v>65249942.659500003</v>
      </c>
      <c r="BC69">
        <v>21.0827238203827</v>
      </c>
      <c r="BD69">
        <v>21.258576690297001</v>
      </c>
      <c r="BE69">
        <v>24.790540552864702</v>
      </c>
      <c r="BF69">
        <v>0.2944</v>
      </c>
      <c r="BG69">
        <v>0.90265730940594702</v>
      </c>
      <c r="BH69">
        <v>1.1503586735564499</v>
      </c>
      <c r="BI69">
        <v>1.1661896801142699</v>
      </c>
      <c r="BJ69">
        <v>1.1107920092830601</v>
      </c>
      <c r="BK69">
        <v>1.0530126192953899</v>
      </c>
      <c r="BL69">
        <v>1.5608678428640499</v>
      </c>
      <c r="BM69">
        <v>57.364756293519001</v>
      </c>
      <c r="BN69">
        <v>122.0472</v>
      </c>
      <c r="BO69">
        <v>140.94345000000001</v>
      </c>
      <c r="BP69">
        <v>1.78419711129992</v>
      </c>
      <c r="BQ69">
        <v>46.428571428600002</v>
      </c>
      <c r="BR69">
        <v>1.2576880642705099</v>
      </c>
      <c r="BS69">
        <v>2.80411910138104</v>
      </c>
      <c r="BT69">
        <v>712102.21101646998</v>
      </c>
      <c r="BU69">
        <v>128705799</v>
      </c>
      <c r="BV69">
        <v>26.635400000000001</v>
      </c>
      <c r="BW69" s="50">
        <v>38210</v>
      </c>
      <c r="BX69" s="5" t="s">
        <v>200</v>
      </c>
      <c r="BY69">
        <v>117.7</v>
      </c>
      <c r="BZ69" s="5" t="s">
        <v>7</v>
      </c>
      <c r="CA69" t="str">
        <f t="shared" ref="CA69:CA124" si="469">IF(BZ69="EUR","EUR=",IF(BZ69="USD","USD=",IF(BZ69="CHF","CHFUSD=R",IF(BZ69="HKD","HKDUSD=R",IF(BZ69="GBp","GBP=",IF(BZ69="CAD","CADUSD=R",IF(BZ69="DKK","DKKUSD=R",IF(BZ69="SEK","SEKUSD=R",IF(BZ69="AUD","AUD=",IF(BZ69="JPY","JPYUSD=R",IF(BZ69="KRW","KRWUSD=R",IF(BZ69="TWD","TWDUSD=R",IF(BZ69="MXN","MXNUSD=R",IF(BZ69="SGD","SGDUSD=R",IF(BZ69="NOK","NOKUSD=R",IF(BZ69="NZD","NZD=",IF(BZ69="CNY","CNYUSD=R",IF(BZ69="ILS","ILSUSD=R",IF(BZ69="BRL","BRLUSD=R",IF(BZ69="INR","INR="))))))))))))))))))))</f>
        <v>USD=</v>
      </c>
      <c r="CE69" s="5" t="s">
        <v>66</v>
      </c>
      <c r="CF69" s="5" t="s">
        <v>199</v>
      </c>
    </row>
    <row r="70" spans="1:84" x14ac:dyDescent="0.25">
      <c r="B70" t="s">
        <v>201</v>
      </c>
      <c r="C70" t="s">
        <v>64</v>
      </c>
      <c r="D70" t="s">
        <v>15</v>
      </c>
      <c r="E70" t="s">
        <v>67</v>
      </c>
      <c r="F70" s="2"/>
      <c r="G70" s="3" t="str">
        <f t="shared" si="434"/>
        <v>JP3111200006</v>
      </c>
      <c r="H70" s="34">
        <f t="shared" si="435"/>
        <v>0</v>
      </c>
      <c r="I70" s="35">
        <f t="shared" si="436"/>
        <v>96.116900000000001</v>
      </c>
      <c r="J70" s="36">
        <f t="shared" si="437"/>
        <v>18034</v>
      </c>
      <c r="K70" s="35" t="str">
        <f t="shared" si="438"/>
        <v>JPY</v>
      </c>
      <c r="L70" s="37">
        <f t="shared" si="439"/>
        <v>1032</v>
      </c>
      <c r="M70" s="35">
        <f t="shared" si="440"/>
        <v>0</v>
      </c>
      <c r="N70" s="38"/>
      <c r="O70" s="35">
        <f t="shared" si="441"/>
        <v>19.539318903268601</v>
      </c>
      <c r="P70" s="35">
        <f t="shared" si="442"/>
        <v>10.4019441845864</v>
      </c>
      <c r="Q70" s="35" t="str">
        <f t="shared" si="443"/>
        <v>NULL</v>
      </c>
      <c r="R70" s="35" t="str">
        <f t="shared" si="444"/>
        <v>NULL</v>
      </c>
      <c r="S70" s="35">
        <f t="shared" si="445"/>
        <v>0.80957812829880504</v>
      </c>
      <c r="T70" s="35">
        <f t="shared" si="446"/>
        <v>4.6372883521989996</v>
      </c>
      <c r="U70" s="35">
        <f t="shared" si="447"/>
        <v>0.491087887918157</v>
      </c>
      <c r="V70" s="34">
        <f t="shared" si="448"/>
        <v>3513016475</v>
      </c>
      <c r="W70" s="34">
        <f t="shared" si="449"/>
        <v>3393222205.5555601</v>
      </c>
      <c r="X70" s="35">
        <f t="shared" si="450"/>
        <v>-3.5303986060301757</v>
      </c>
      <c r="Y70" s="35">
        <f t="shared" si="451"/>
        <v>14.3217003820622</v>
      </c>
      <c r="Z70" s="35">
        <f t="shared" si="452"/>
        <v>19.9907311394443</v>
      </c>
      <c r="AA70" s="35">
        <f t="shared" si="453"/>
        <v>26.148189895176099</v>
      </c>
      <c r="AB70" s="35" t="str">
        <f t="shared" si="454"/>
        <v>#N/A</v>
      </c>
      <c r="AC70" s="35">
        <f t="shared" si="455"/>
        <v>0.65506272920377695</v>
      </c>
      <c r="AD70" s="35">
        <f t="shared" si="456"/>
        <v>0.71175485534895</v>
      </c>
      <c r="AE70" s="35">
        <f t="shared" si="457"/>
        <v>1.1671052354817399</v>
      </c>
      <c r="AF70" s="35">
        <f t="shared" si="458"/>
        <v>1.1114023789176699</v>
      </c>
      <c r="AG70" s="35">
        <f t="shared" si="459"/>
        <v>1.11426064053824</v>
      </c>
      <c r="AH70" s="35">
        <f t="shared" si="460"/>
        <v>2.06917331716964</v>
      </c>
      <c r="AI70" s="35">
        <f t="shared" si="461"/>
        <v>30.8108108108108</v>
      </c>
      <c r="AJ70" s="37">
        <f t="shared" si="462"/>
        <v>1087.77</v>
      </c>
      <c r="AK70" s="37">
        <f t="shared" si="463"/>
        <v>1058.7625</v>
      </c>
      <c r="AL70" s="35">
        <f t="shared" si="464"/>
        <v>3.4532374100719401</v>
      </c>
      <c r="AM70" s="35">
        <f t="shared" si="465"/>
        <v>114.0528694699</v>
      </c>
      <c r="AN70" s="35" t="str">
        <f t="shared" si="466"/>
        <v>NULL</v>
      </c>
      <c r="AO70" s="35" t="str">
        <f t="shared" si="467"/>
        <v>NULL</v>
      </c>
      <c r="AP70" s="34">
        <f t="shared" si="468"/>
        <v>10100672.7752968</v>
      </c>
      <c r="AS70" s="5" t="s">
        <v>67</v>
      </c>
      <c r="AT70" s="5">
        <v>19.539318903268601</v>
      </c>
      <c r="AU70" s="5">
        <v>10.4019441845864</v>
      </c>
      <c r="AV70" s="5" t="s">
        <v>8</v>
      </c>
      <c r="AW70" s="5" t="s">
        <v>8</v>
      </c>
      <c r="AX70" s="5">
        <v>0.80957812829880504</v>
      </c>
      <c r="AY70">
        <v>4.6372883521989996</v>
      </c>
      <c r="AZ70">
        <v>0.491087887918157</v>
      </c>
      <c r="BA70">
        <v>3513016475</v>
      </c>
      <c r="BB70">
        <v>3393222205.5555601</v>
      </c>
      <c r="BC70">
        <v>14.3217003820622</v>
      </c>
      <c r="BD70">
        <v>19.9907311394443</v>
      </c>
      <c r="BE70">
        <v>26.148189895176099</v>
      </c>
      <c r="BF70" t="s">
        <v>163</v>
      </c>
      <c r="BG70">
        <v>0.65506272920377695</v>
      </c>
      <c r="BH70">
        <v>0.71175485534895</v>
      </c>
      <c r="BI70">
        <v>1.1671052354817399</v>
      </c>
      <c r="BJ70">
        <v>1.1114023789176699</v>
      </c>
      <c r="BK70">
        <v>1.11426064053824</v>
      </c>
      <c r="BL70">
        <v>2.06917331716964</v>
      </c>
      <c r="BM70">
        <v>30.8108108108108</v>
      </c>
      <c r="BN70">
        <v>1087.77</v>
      </c>
      <c r="BO70">
        <v>1058.7625</v>
      </c>
      <c r="BP70">
        <v>3.4532374100719401</v>
      </c>
      <c r="BQ70">
        <v>114.0528694699</v>
      </c>
      <c r="BR70" s="5" t="s">
        <v>8</v>
      </c>
      <c r="BS70" s="5" t="s">
        <v>8</v>
      </c>
      <c r="BT70">
        <v>10100672.7752968</v>
      </c>
      <c r="BU70">
        <v>1360885509</v>
      </c>
      <c r="BV70">
        <v>96.116900000000001</v>
      </c>
      <c r="BW70" s="50">
        <v>18034</v>
      </c>
      <c r="BX70" s="5" t="s">
        <v>202</v>
      </c>
      <c r="BY70">
        <v>1032</v>
      </c>
      <c r="BZ70" s="5" t="s">
        <v>9</v>
      </c>
      <c r="CA70" t="str">
        <f t="shared" si="469"/>
        <v>JPYUSD=R</v>
      </c>
      <c r="CE70" s="5" t="s">
        <v>67</v>
      </c>
      <c r="CF70" s="5" t="s">
        <v>201</v>
      </c>
    </row>
    <row r="71" spans="1:84" x14ac:dyDescent="0.25">
      <c r="B71" t="s">
        <v>203</v>
      </c>
      <c r="C71" t="s">
        <v>64</v>
      </c>
      <c r="D71" t="s">
        <v>15</v>
      </c>
      <c r="E71" t="s">
        <v>68</v>
      </c>
      <c r="F71" s="2"/>
      <c r="G71" s="3" t="str">
        <f t="shared" si="434"/>
        <v>JP3621000003</v>
      </c>
      <c r="H71" s="34">
        <f t="shared" si="435"/>
        <v>0</v>
      </c>
      <c r="I71" s="35">
        <f t="shared" si="436"/>
        <v>94.619500000000002</v>
      </c>
      <c r="J71" s="36">
        <f t="shared" si="437"/>
        <v>18034</v>
      </c>
      <c r="K71" s="35" t="str">
        <f t="shared" si="438"/>
        <v>JPY</v>
      </c>
      <c r="L71" s="37">
        <f t="shared" si="439"/>
        <v>1009</v>
      </c>
      <c r="M71" s="35">
        <f t="shared" si="440"/>
        <v>0</v>
      </c>
      <c r="N71" s="38"/>
      <c r="O71" s="35">
        <f t="shared" si="441"/>
        <v>33.3495949792499</v>
      </c>
      <c r="P71" s="35">
        <f t="shared" si="442"/>
        <v>15.251023642661</v>
      </c>
      <c r="Q71" s="35">
        <f t="shared" si="443"/>
        <v>0.43087332014534702</v>
      </c>
      <c r="R71" s="35">
        <f t="shared" si="444"/>
        <v>0.19704164912998701</v>
      </c>
      <c r="S71" s="35">
        <f t="shared" si="445"/>
        <v>0.93619285461793</v>
      </c>
      <c r="T71" s="35">
        <f t="shared" si="446"/>
        <v>6.9861383406695996</v>
      </c>
      <c r="U71" s="35">
        <f t="shared" si="447"/>
        <v>0.64320194036364298</v>
      </c>
      <c r="V71" s="34">
        <f t="shared" si="448"/>
        <v>5843887612.5</v>
      </c>
      <c r="W71" s="34">
        <f t="shared" si="449"/>
        <v>4812077138.8888903</v>
      </c>
      <c r="X71" s="35">
        <f t="shared" si="450"/>
        <v>-21.442101691855981</v>
      </c>
      <c r="Y71" s="35">
        <f t="shared" si="451"/>
        <v>17.012783521981</v>
      </c>
      <c r="Z71" s="35">
        <f t="shared" si="452"/>
        <v>27.9905612330945</v>
      </c>
      <c r="AA71" s="35">
        <f t="shared" si="453"/>
        <v>34.205625524137297</v>
      </c>
      <c r="AB71" s="35" t="str">
        <f t="shared" si="454"/>
        <v>#N/A</v>
      </c>
      <c r="AC71" s="35">
        <f t="shared" si="455"/>
        <v>0.94022282506152699</v>
      </c>
      <c r="AD71" s="35">
        <f t="shared" si="456"/>
        <v>0.83239474010655401</v>
      </c>
      <c r="AE71" s="35">
        <f t="shared" si="457"/>
        <v>1.0314695801088001</v>
      </c>
      <c r="AF71" s="35">
        <f t="shared" si="458"/>
        <v>1.02097869909281</v>
      </c>
      <c r="AG71" s="35">
        <f t="shared" si="459"/>
        <v>0.91190675112747999</v>
      </c>
      <c r="AH71" s="35">
        <f t="shared" si="460"/>
        <v>1.8053740740411099</v>
      </c>
      <c r="AI71" s="35">
        <f t="shared" si="461"/>
        <v>55.613305613305599</v>
      </c>
      <c r="AJ71" s="37">
        <f t="shared" si="462"/>
        <v>963.41</v>
      </c>
      <c r="AK71" s="37">
        <f t="shared" si="463"/>
        <v>815.33000000000095</v>
      </c>
      <c r="AL71" s="35">
        <f t="shared" si="464"/>
        <v>1.75867122618466</v>
      </c>
      <c r="AM71" s="35">
        <f t="shared" si="465"/>
        <v>131.72580718820001</v>
      </c>
      <c r="AN71" s="35" t="str">
        <f t="shared" si="466"/>
        <v>NULL</v>
      </c>
      <c r="AO71" s="35" t="str">
        <f t="shared" si="467"/>
        <v>NULL</v>
      </c>
      <c r="AP71" s="34">
        <f t="shared" si="468"/>
        <v>19866923.9363476</v>
      </c>
      <c r="AS71" s="5" t="s">
        <v>68</v>
      </c>
      <c r="AT71" s="5">
        <v>33.3495949792499</v>
      </c>
      <c r="AU71" s="5">
        <v>15.251023642661</v>
      </c>
      <c r="AV71" s="5">
        <v>0.43087332014534702</v>
      </c>
      <c r="AW71">
        <v>0.19704164912998701</v>
      </c>
      <c r="AX71" s="5">
        <v>0.93619285461793</v>
      </c>
      <c r="AY71">
        <v>6.9861383406695996</v>
      </c>
      <c r="AZ71">
        <v>0.64320194036364298</v>
      </c>
      <c r="BA71">
        <v>5843887612.5</v>
      </c>
      <c r="BB71">
        <v>4812077138.8888903</v>
      </c>
      <c r="BC71" s="5">
        <v>17.012783521981</v>
      </c>
      <c r="BD71" s="5">
        <v>27.9905612330945</v>
      </c>
      <c r="BE71">
        <v>34.205625524137297</v>
      </c>
      <c r="BF71" t="s">
        <v>163</v>
      </c>
      <c r="BG71">
        <v>0.94022282506152699</v>
      </c>
      <c r="BH71">
        <v>0.83239474010655401</v>
      </c>
      <c r="BI71">
        <v>1.0314695801088001</v>
      </c>
      <c r="BJ71">
        <v>1.02097869909281</v>
      </c>
      <c r="BK71">
        <v>0.91190675112747999</v>
      </c>
      <c r="BL71">
        <v>1.8053740740411099</v>
      </c>
      <c r="BM71">
        <v>55.613305613305599</v>
      </c>
      <c r="BN71">
        <v>963.41</v>
      </c>
      <c r="BO71">
        <v>815.33000000000095</v>
      </c>
      <c r="BP71">
        <v>1.75867122618466</v>
      </c>
      <c r="BQ71">
        <v>131.72580718820001</v>
      </c>
      <c r="BR71" s="5" t="s">
        <v>8</v>
      </c>
      <c r="BS71" s="5" t="s">
        <v>8</v>
      </c>
      <c r="BT71">
        <v>19866923.9363476</v>
      </c>
      <c r="BU71">
        <v>1586149113</v>
      </c>
      <c r="BV71">
        <v>94.619500000000002</v>
      </c>
      <c r="BW71" s="50">
        <v>18034</v>
      </c>
      <c r="BX71" s="5" t="s">
        <v>204</v>
      </c>
      <c r="BY71">
        <v>1009</v>
      </c>
      <c r="BZ71" s="5" t="s">
        <v>9</v>
      </c>
      <c r="CA71" t="str">
        <f t="shared" si="469"/>
        <v>JPYUSD=R</v>
      </c>
      <c r="CE71" s="5" t="s">
        <v>68</v>
      </c>
      <c r="CF71" s="5" t="s">
        <v>203</v>
      </c>
    </row>
    <row r="72" spans="1:84" x14ac:dyDescent="0.25">
      <c r="B72" t="s">
        <v>205</v>
      </c>
      <c r="C72" t="s">
        <v>64</v>
      </c>
      <c r="D72" t="s">
        <v>15</v>
      </c>
      <c r="E72" t="s">
        <v>69</v>
      </c>
      <c r="F72" s="2"/>
      <c r="G72" s="3" t="str">
        <f t="shared" si="434"/>
        <v>US6806652052</v>
      </c>
      <c r="H72" s="34">
        <f t="shared" si="435"/>
        <v>0</v>
      </c>
      <c r="I72" s="35">
        <f t="shared" si="436"/>
        <v>99.631600000000006</v>
      </c>
      <c r="J72" s="36">
        <f t="shared" si="437"/>
        <v>29728</v>
      </c>
      <c r="K72" s="35" t="str">
        <f t="shared" si="438"/>
        <v>USD</v>
      </c>
      <c r="L72" s="37">
        <f t="shared" si="439"/>
        <v>33.479999999999997</v>
      </c>
      <c r="M72" s="35">
        <f t="shared" si="440"/>
        <v>0</v>
      </c>
      <c r="N72" s="38"/>
      <c r="O72" s="35">
        <f t="shared" si="441"/>
        <v>27.182385035073999</v>
      </c>
      <c r="P72" s="35">
        <f t="shared" si="442"/>
        <v>14.0266791795147</v>
      </c>
      <c r="Q72" s="35">
        <f t="shared" si="443"/>
        <v>2.6913252509974299</v>
      </c>
      <c r="R72" s="35">
        <f t="shared" si="444"/>
        <v>1.38878011678363</v>
      </c>
      <c r="S72" s="35">
        <f t="shared" si="445"/>
        <v>1.89801663830487</v>
      </c>
      <c r="T72" s="35">
        <f t="shared" si="446"/>
        <v>5.0169011521912301</v>
      </c>
      <c r="U72" s="35">
        <f t="shared" si="447"/>
        <v>0.60209932851898595</v>
      </c>
      <c r="V72" s="34">
        <f t="shared" si="448"/>
        <v>43715955.965000004</v>
      </c>
      <c r="W72" s="34">
        <f t="shared" si="449"/>
        <v>59508896.2755</v>
      </c>
      <c r="X72" s="35">
        <f t="shared" si="450"/>
        <v>26.538788818037613</v>
      </c>
      <c r="Y72" s="35">
        <f t="shared" si="451"/>
        <v>37.348997676305601</v>
      </c>
      <c r="Z72" s="35">
        <f t="shared" si="452"/>
        <v>36.935112411190403</v>
      </c>
      <c r="AA72" s="35">
        <f t="shared" si="453"/>
        <v>31.903233492536799</v>
      </c>
      <c r="AB72" s="35">
        <f t="shared" si="454"/>
        <v>0.48049999999999998</v>
      </c>
      <c r="AC72" s="35">
        <f t="shared" si="455"/>
        <v>0.87780367455855601</v>
      </c>
      <c r="AD72" s="35">
        <f t="shared" si="456"/>
        <v>1.45656639342104</v>
      </c>
      <c r="AE72" s="35">
        <f t="shared" si="457"/>
        <v>1.4570503813739899</v>
      </c>
      <c r="AF72" s="35">
        <f t="shared" si="458"/>
        <v>1.30469894954907</v>
      </c>
      <c r="AG72" s="35">
        <f t="shared" si="459"/>
        <v>1.7370833071168801</v>
      </c>
      <c r="AH72" s="35">
        <f t="shared" si="460"/>
        <v>1.30034108101279</v>
      </c>
      <c r="AI72" s="35">
        <f t="shared" si="461"/>
        <v>50.329380764163403</v>
      </c>
      <c r="AJ72" s="37">
        <f t="shared" si="462"/>
        <v>38.186199999999999</v>
      </c>
      <c r="AK72" s="37">
        <f t="shared" si="463"/>
        <v>45.787799999999997</v>
      </c>
      <c r="AL72" s="35">
        <f t="shared" si="464"/>
        <v>2.3894862604539999</v>
      </c>
      <c r="AM72" s="35">
        <f t="shared" si="465"/>
        <v>21.946979574099998</v>
      </c>
      <c r="AN72" s="35">
        <f t="shared" si="466"/>
        <v>3.3811708806477099</v>
      </c>
      <c r="AO72" s="35">
        <f t="shared" si="467"/>
        <v>2.3076611036296999</v>
      </c>
      <c r="AP72" s="34">
        <f t="shared" si="468"/>
        <v>3407911.4707715302</v>
      </c>
      <c r="AS72" s="5" t="s">
        <v>69</v>
      </c>
      <c r="AT72" s="5">
        <v>27.182385035073999</v>
      </c>
      <c r="AU72" s="5">
        <v>14.0266791795147</v>
      </c>
      <c r="AV72" s="5">
        <v>2.6913252509974299</v>
      </c>
      <c r="AW72">
        <v>1.38878011678363</v>
      </c>
      <c r="AX72" s="5">
        <v>1.89801663830487</v>
      </c>
      <c r="AY72">
        <v>5.0169011521912301</v>
      </c>
      <c r="AZ72">
        <v>0.60209932851898595</v>
      </c>
      <c r="BA72">
        <v>43715955.965000004</v>
      </c>
      <c r="BB72">
        <v>59508896.2755</v>
      </c>
      <c r="BC72">
        <v>37.348997676305601</v>
      </c>
      <c r="BD72">
        <v>36.935112411190403</v>
      </c>
      <c r="BE72">
        <v>31.903233492536799</v>
      </c>
      <c r="BF72">
        <v>0.48049999999999998</v>
      </c>
      <c r="BG72">
        <v>0.87780367455855601</v>
      </c>
      <c r="BH72">
        <v>1.45656639342104</v>
      </c>
      <c r="BI72">
        <v>1.4570503813739899</v>
      </c>
      <c r="BJ72">
        <v>1.30469894954907</v>
      </c>
      <c r="BK72">
        <v>1.7370833071168801</v>
      </c>
      <c r="BL72">
        <v>1.30034108101279</v>
      </c>
      <c r="BM72">
        <v>50.329380764163403</v>
      </c>
      <c r="BN72">
        <v>38.186199999999999</v>
      </c>
      <c r="BO72">
        <v>45.787799999999997</v>
      </c>
      <c r="BP72">
        <v>2.3894862604539999</v>
      </c>
      <c r="BQ72">
        <v>21.946979574099998</v>
      </c>
      <c r="BR72">
        <v>3.3811708806477099</v>
      </c>
      <c r="BS72">
        <v>2.3076611036296999</v>
      </c>
      <c r="BT72">
        <v>3407911.4707715302</v>
      </c>
      <c r="BU72">
        <v>116596499</v>
      </c>
      <c r="BV72">
        <v>99.631600000000006</v>
      </c>
      <c r="BW72" s="50">
        <v>29728</v>
      </c>
      <c r="BX72" s="5" t="s">
        <v>206</v>
      </c>
      <c r="BY72">
        <v>33.479999999999997</v>
      </c>
      <c r="BZ72" s="5" t="s">
        <v>7</v>
      </c>
      <c r="CA72" t="str">
        <f t="shared" si="469"/>
        <v>USD=</v>
      </c>
      <c r="CE72" s="5" t="s">
        <v>69</v>
      </c>
      <c r="CF72" s="5" t="s">
        <v>205</v>
      </c>
    </row>
    <row r="73" spans="1:84" x14ac:dyDescent="0.25">
      <c r="B73" t="s">
        <v>207</v>
      </c>
      <c r="C73" t="s">
        <v>64</v>
      </c>
      <c r="D73" t="s">
        <v>15</v>
      </c>
      <c r="E73" t="s">
        <v>70</v>
      </c>
      <c r="F73" s="2"/>
      <c r="G73" s="3" t="str">
        <f t="shared" si="434"/>
        <v>JP3888300005</v>
      </c>
      <c r="H73" s="34">
        <f t="shared" si="435"/>
        <v>0</v>
      </c>
      <c r="I73" s="35">
        <f t="shared" si="436"/>
        <v>92.894499999999994</v>
      </c>
      <c r="J73" s="36">
        <f t="shared" si="437"/>
        <v>22924</v>
      </c>
      <c r="K73" s="35" t="str">
        <f t="shared" si="438"/>
        <v>JPY</v>
      </c>
      <c r="L73" s="37">
        <f t="shared" si="439"/>
        <v>3260</v>
      </c>
      <c r="M73" s="35">
        <f t="shared" si="440"/>
        <v>0</v>
      </c>
      <c r="N73" s="38"/>
      <c r="O73" s="35">
        <f t="shared" si="441"/>
        <v>12.026657861874201</v>
      </c>
      <c r="P73" s="35">
        <f t="shared" si="442"/>
        <v>8.00959992279072</v>
      </c>
      <c r="Q73" s="35">
        <f t="shared" si="443"/>
        <v>1.11357943165502</v>
      </c>
      <c r="R73" s="35">
        <f t="shared" si="444"/>
        <v>0.74162962248062203</v>
      </c>
      <c r="S73" s="35">
        <f t="shared" si="445"/>
        <v>0.71949314280276999</v>
      </c>
      <c r="T73" s="35">
        <f t="shared" si="446"/>
        <v>3.3832881379666699</v>
      </c>
      <c r="U73" s="35">
        <f t="shared" si="447"/>
        <v>0.36045847776886503</v>
      </c>
      <c r="V73" s="34">
        <f t="shared" si="448"/>
        <v>3613485250</v>
      </c>
      <c r="W73" s="34">
        <f t="shared" si="449"/>
        <v>3965941705.5555601</v>
      </c>
      <c r="X73" s="35">
        <f t="shared" si="450"/>
        <v>8.8870810950608021</v>
      </c>
      <c r="Y73" s="35">
        <f t="shared" si="451"/>
        <v>18.2292598229619</v>
      </c>
      <c r="Z73" s="35">
        <f t="shared" si="452"/>
        <v>22.802181398100199</v>
      </c>
      <c r="AA73" s="35">
        <f t="shared" si="453"/>
        <v>31.233966777453102</v>
      </c>
      <c r="AB73" s="35" t="str">
        <f t="shared" si="454"/>
        <v>#N/A</v>
      </c>
      <c r="AC73" s="35">
        <f t="shared" si="455"/>
        <v>0.72834631525296201</v>
      </c>
      <c r="AD73" s="35">
        <f t="shared" si="456"/>
        <v>1.12151589776662</v>
      </c>
      <c r="AE73" s="35">
        <f t="shared" si="457"/>
        <v>1.2547072522039699</v>
      </c>
      <c r="AF73" s="35">
        <f t="shared" si="458"/>
        <v>1.1698036649978101</v>
      </c>
      <c r="AG73" s="35">
        <f t="shared" si="459"/>
        <v>1.1469429200589301</v>
      </c>
      <c r="AH73" s="35">
        <f t="shared" si="460"/>
        <v>0.75050835596905796</v>
      </c>
      <c r="AI73" s="35">
        <f t="shared" si="461"/>
        <v>36.3888888888889</v>
      </c>
      <c r="AJ73" s="37">
        <f t="shared" si="462"/>
        <v>3422.72</v>
      </c>
      <c r="AK73" s="37">
        <f t="shared" si="463"/>
        <v>3967.4749999999999</v>
      </c>
      <c r="AL73" s="35">
        <f t="shared" si="464"/>
        <v>4.4464888071143802</v>
      </c>
      <c r="AM73" s="35">
        <f t="shared" si="465"/>
        <v>53.239064781300002</v>
      </c>
      <c r="AN73" s="35" t="str">
        <f t="shared" si="466"/>
        <v>NULL</v>
      </c>
      <c r="AO73" s="35" t="str">
        <f t="shared" si="467"/>
        <v>NULL</v>
      </c>
      <c r="AP73" s="34">
        <f t="shared" si="468"/>
        <v>1799795.1264537</v>
      </c>
      <c r="AS73" s="5" t="s">
        <v>70</v>
      </c>
      <c r="AT73" s="5">
        <v>12.026657861874201</v>
      </c>
      <c r="AU73" s="5">
        <v>8.00959992279072</v>
      </c>
      <c r="AV73" s="5">
        <v>1.11357943165502</v>
      </c>
      <c r="AW73">
        <v>0.74162962248062203</v>
      </c>
      <c r="AX73" s="5">
        <v>0.71949314280276999</v>
      </c>
      <c r="AY73">
        <v>3.3832881379666699</v>
      </c>
      <c r="AZ73">
        <v>0.36045847776886503</v>
      </c>
      <c r="BA73">
        <v>3613485250</v>
      </c>
      <c r="BB73">
        <v>3965941705.5555601</v>
      </c>
      <c r="BC73">
        <v>18.2292598229619</v>
      </c>
      <c r="BD73">
        <v>22.802181398100199</v>
      </c>
      <c r="BE73">
        <v>31.233966777453102</v>
      </c>
      <c r="BF73" t="s">
        <v>163</v>
      </c>
      <c r="BG73">
        <v>0.72834631525296201</v>
      </c>
      <c r="BH73">
        <v>1.12151589776662</v>
      </c>
      <c r="BI73">
        <v>1.2547072522039699</v>
      </c>
      <c r="BJ73">
        <v>1.1698036649978101</v>
      </c>
      <c r="BK73">
        <v>1.1469429200589301</v>
      </c>
      <c r="BL73">
        <v>0.75050835596905796</v>
      </c>
      <c r="BM73">
        <v>36.3888888888889</v>
      </c>
      <c r="BN73">
        <v>3422.72</v>
      </c>
      <c r="BO73">
        <v>3967.4749999999999</v>
      </c>
      <c r="BP73">
        <v>4.4464888071143802</v>
      </c>
      <c r="BQ73">
        <v>53.239064781300002</v>
      </c>
      <c r="BR73" s="5" t="s">
        <v>8</v>
      </c>
      <c r="BS73" s="5" t="s">
        <v>8</v>
      </c>
      <c r="BT73">
        <v>1799795.1264537</v>
      </c>
      <c r="BU73">
        <v>187343700</v>
      </c>
      <c r="BV73">
        <v>92.894499999999994</v>
      </c>
      <c r="BW73" s="50">
        <v>22924</v>
      </c>
      <c r="BX73" s="5" t="s">
        <v>208</v>
      </c>
      <c r="BY73">
        <v>3260</v>
      </c>
      <c r="BZ73" s="5" t="s">
        <v>9</v>
      </c>
      <c r="CA73" t="str">
        <f t="shared" si="469"/>
        <v>JPYUSD=R</v>
      </c>
      <c r="CE73" s="5" t="s">
        <v>70</v>
      </c>
      <c r="CF73" s="5" t="s">
        <v>207</v>
      </c>
    </row>
    <row r="74" spans="1:84" x14ac:dyDescent="0.25">
      <c r="B74" t="s">
        <v>209</v>
      </c>
      <c r="C74" t="s">
        <v>64</v>
      </c>
      <c r="D74" t="s">
        <v>15</v>
      </c>
      <c r="E74" t="s">
        <v>71</v>
      </c>
      <c r="F74" s="2"/>
      <c r="G74" s="3" t="str">
        <f t="shared" si="434"/>
        <v>DE000A3E5D64</v>
      </c>
      <c r="H74" s="34">
        <f t="shared" si="435"/>
        <v>0</v>
      </c>
      <c r="I74" s="35">
        <f t="shared" si="436"/>
        <v>100</v>
      </c>
      <c r="J74" s="36">
        <f t="shared" si="437"/>
        <v>31077</v>
      </c>
      <c r="K74" s="35" t="str">
        <f t="shared" si="438"/>
        <v>EUR</v>
      </c>
      <c r="L74" s="37">
        <f t="shared" si="439"/>
        <v>40.42</v>
      </c>
      <c r="M74" s="35">
        <f t="shared" si="440"/>
        <v>0</v>
      </c>
      <c r="N74" s="38"/>
      <c r="O74" s="35">
        <f t="shared" si="441"/>
        <v>17.509409984070299</v>
      </c>
      <c r="P74" s="35">
        <f t="shared" si="442"/>
        <v>15.399243232754401</v>
      </c>
      <c r="Q74" s="35">
        <f t="shared" si="443"/>
        <v>1.8344064938785001</v>
      </c>
      <c r="R74" s="35" t="str">
        <f t="shared" si="444"/>
        <v>NULL</v>
      </c>
      <c r="S74" s="35">
        <f t="shared" si="445"/>
        <v>2.9026125584392601</v>
      </c>
      <c r="T74" s="35">
        <f t="shared" si="446"/>
        <v>12.9305472636816</v>
      </c>
      <c r="U74" s="35">
        <f t="shared" si="447"/>
        <v>1.48135651182673</v>
      </c>
      <c r="V74" s="34">
        <f t="shared" si="448"/>
        <v>3381165.67</v>
      </c>
      <c r="W74" s="34">
        <f t="shared" si="449"/>
        <v>3474272.0655555599</v>
      </c>
      <c r="X74" s="35">
        <f t="shared" si="450"/>
        <v>2.6798821105183555</v>
      </c>
      <c r="Y74" s="35">
        <f t="shared" si="451"/>
        <v>22.016953451193899</v>
      </c>
      <c r="Z74" s="35">
        <f t="shared" si="452"/>
        <v>22.391689539400101</v>
      </c>
      <c r="AA74" s="35">
        <f t="shared" si="453"/>
        <v>21.766028507443899</v>
      </c>
      <c r="AB74" s="35" t="str">
        <f t="shared" si="454"/>
        <v>#N/A</v>
      </c>
      <c r="AC74" s="35">
        <f t="shared" si="455"/>
        <v>0.68636107527745904</v>
      </c>
      <c r="AD74" s="35">
        <f t="shared" si="456"/>
        <v>0.52587595662970399</v>
      </c>
      <c r="AE74" s="35">
        <f t="shared" si="457"/>
        <v>0.63487176618468899</v>
      </c>
      <c r="AF74" s="35">
        <f t="shared" si="458"/>
        <v>0.75658042087528199</v>
      </c>
      <c r="AG74" s="35">
        <f t="shared" si="459"/>
        <v>0.66705459759286401</v>
      </c>
      <c r="AH74" s="35">
        <f t="shared" si="460"/>
        <v>0.34410103752517801</v>
      </c>
      <c r="AI74" s="35">
        <f t="shared" si="461"/>
        <v>30.620155038759702</v>
      </c>
      <c r="AJ74" s="37">
        <f t="shared" si="462"/>
        <v>42.69</v>
      </c>
      <c r="AK74" s="37">
        <f t="shared" si="463"/>
        <v>42.164000000000001</v>
      </c>
      <c r="AL74" s="35">
        <f t="shared" si="464"/>
        <v>2.7973790322580601</v>
      </c>
      <c r="AM74" s="35">
        <f t="shared" si="465"/>
        <v>52.143372340399999</v>
      </c>
      <c r="AN74" s="35" t="str">
        <f t="shared" si="466"/>
        <v>NULL</v>
      </c>
      <c r="AO74" s="35" t="str">
        <f t="shared" si="467"/>
        <v>NULL</v>
      </c>
      <c r="AP74" s="34">
        <f t="shared" si="468"/>
        <v>225447.051193794</v>
      </c>
      <c r="AS74" s="5" t="s">
        <v>71</v>
      </c>
      <c r="AT74" s="5">
        <v>17.509409984070299</v>
      </c>
      <c r="AU74" s="5">
        <v>15.399243232754401</v>
      </c>
      <c r="AV74" s="5">
        <v>1.8344064938785001</v>
      </c>
      <c r="AW74" s="5" t="s">
        <v>8</v>
      </c>
      <c r="AX74" s="5">
        <v>2.9026125584392601</v>
      </c>
      <c r="AY74">
        <v>12.9305472636816</v>
      </c>
      <c r="AZ74">
        <v>1.48135651182673</v>
      </c>
      <c r="BA74">
        <v>3381165.67</v>
      </c>
      <c r="BB74">
        <v>3474272.0655555599</v>
      </c>
      <c r="BC74">
        <v>22.016953451193899</v>
      </c>
      <c r="BD74">
        <v>22.391689539400101</v>
      </c>
      <c r="BE74">
        <v>21.766028507443899</v>
      </c>
      <c r="BF74" t="s">
        <v>163</v>
      </c>
      <c r="BG74">
        <v>0.68636107527745904</v>
      </c>
      <c r="BH74">
        <v>0.52587595662970399</v>
      </c>
      <c r="BI74">
        <v>0.63487176618468899</v>
      </c>
      <c r="BJ74">
        <v>0.75658042087528199</v>
      </c>
      <c r="BK74">
        <v>0.66705459759286401</v>
      </c>
      <c r="BL74">
        <v>0.34410103752517801</v>
      </c>
      <c r="BM74">
        <v>30.620155038759702</v>
      </c>
      <c r="BN74">
        <v>42.69</v>
      </c>
      <c r="BO74">
        <v>42.164000000000001</v>
      </c>
      <c r="BP74" s="5">
        <v>2.7973790322580601</v>
      </c>
      <c r="BQ74">
        <v>52.143372340399999</v>
      </c>
      <c r="BR74" s="5" t="s">
        <v>8</v>
      </c>
      <c r="BS74" s="5" t="s">
        <v>8</v>
      </c>
      <c r="BT74">
        <v>225447.051193794</v>
      </c>
      <c r="BU74">
        <v>65684729</v>
      </c>
      <c r="BV74">
        <v>100</v>
      </c>
      <c r="BW74" s="50">
        <v>31077</v>
      </c>
      <c r="BX74" s="5" t="s">
        <v>210</v>
      </c>
      <c r="BY74">
        <v>40.42</v>
      </c>
      <c r="BZ74" s="5" t="s">
        <v>11</v>
      </c>
      <c r="CA74" t="str">
        <f t="shared" si="469"/>
        <v>EUR=</v>
      </c>
      <c r="CE74" s="5" t="s">
        <v>71</v>
      </c>
      <c r="CF74" s="5" t="s">
        <v>209</v>
      </c>
    </row>
    <row r="75" spans="1:84" x14ac:dyDescent="0.25">
      <c r="B75" t="s">
        <v>211</v>
      </c>
      <c r="C75" t="s">
        <v>64</v>
      </c>
      <c r="D75" t="s">
        <v>15</v>
      </c>
      <c r="E75" t="s">
        <v>72</v>
      </c>
      <c r="F75" s="2"/>
      <c r="G75" s="3" t="str">
        <f t="shared" si="434"/>
        <v>US1270551013</v>
      </c>
      <c r="H75" s="34">
        <f t="shared" si="435"/>
        <v>0</v>
      </c>
      <c r="I75" s="35">
        <f t="shared" si="436"/>
        <v>98.769199999999998</v>
      </c>
      <c r="J75" s="36">
        <f t="shared" si="437"/>
        <v>29297</v>
      </c>
      <c r="K75" s="35" t="str">
        <f t="shared" si="438"/>
        <v>USD</v>
      </c>
      <c r="L75" s="37">
        <f t="shared" si="439"/>
        <v>90.2</v>
      </c>
      <c r="M75" s="35">
        <f t="shared" si="440"/>
        <v>0</v>
      </c>
      <c r="N75" s="38"/>
      <c r="O75" s="35">
        <f t="shared" si="441"/>
        <v>13.415970954869101</v>
      </c>
      <c r="P75" s="35">
        <f t="shared" si="442"/>
        <v>11.499070204713799</v>
      </c>
      <c r="Q75" s="35" t="str">
        <f t="shared" si="443"/>
        <v>NULL</v>
      </c>
      <c r="R75" s="35" t="str">
        <f t="shared" si="444"/>
        <v>NULL</v>
      </c>
      <c r="S75" s="35">
        <f t="shared" si="445"/>
        <v>3.4369206666666301</v>
      </c>
      <c r="T75" s="35">
        <f t="shared" si="446"/>
        <v>7.0901146901734098</v>
      </c>
      <c r="U75" s="35">
        <f t="shared" si="447"/>
        <v>1.2284324901352</v>
      </c>
      <c r="V75" s="34">
        <f t="shared" si="448"/>
        <v>27220246.497499999</v>
      </c>
      <c r="W75" s="34">
        <f t="shared" si="449"/>
        <v>35008631.068000004</v>
      </c>
      <c r="X75" s="35">
        <f t="shared" si="450"/>
        <v>22.24704118070774</v>
      </c>
      <c r="Y75" s="35">
        <f t="shared" si="451"/>
        <v>25.6705263438581</v>
      </c>
      <c r="Z75" s="35">
        <f t="shared" si="452"/>
        <v>27.328779990331299</v>
      </c>
      <c r="AA75" s="35">
        <f t="shared" si="453"/>
        <v>32.6750158215375</v>
      </c>
      <c r="AB75" s="35">
        <f t="shared" si="454"/>
        <v>0.32879999999999998</v>
      </c>
      <c r="AC75" s="35">
        <f t="shared" si="455"/>
        <v>1.2497027805540799</v>
      </c>
      <c r="AD75" s="35">
        <f t="shared" si="456"/>
        <v>1.25632883538077</v>
      </c>
      <c r="AE75" s="35">
        <f t="shared" si="457"/>
        <v>1.19076016141177</v>
      </c>
      <c r="AF75" s="35">
        <f t="shared" si="458"/>
        <v>1.1271723137677401</v>
      </c>
      <c r="AG75" s="35">
        <f t="shared" si="459"/>
        <v>1.48426950295159</v>
      </c>
      <c r="AH75" s="35">
        <f t="shared" si="460"/>
        <v>1.9837463053792399</v>
      </c>
      <c r="AI75" s="35">
        <f t="shared" si="461"/>
        <v>41.009946442234202</v>
      </c>
      <c r="AJ75" s="37">
        <f t="shared" si="462"/>
        <v>101.9624</v>
      </c>
      <c r="AK75" s="37">
        <f t="shared" si="463"/>
        <v>100.7711</v>
      </c>
      <c r="AL75" s="35">
        <f t="shared" si="464"/>
        <v>1.9068736141906899</v>
      </c>
      <c r="AM75" s="35">
        <f t="shared" si="465"/>
        <v>24.866310160400001</v>
      </c>
      <c r="AN75" s="35">
        <f t="shared" si="466"/>
        <v>4.2204728462698098</v>
      </c>
      <c r="AO75" s="35">
        <f t="shared" si="467"/>
        <v>5.8074195949981497</v>
      </c>
      <c r="AP75" s="34">
        <f t="shared" si="468"/>
        <v>556077.43622433301</v>
      </c>
      <c r="AS75" s="5" t="s">
        <v>72</v>
      </c>
      <c r="AT75" s="5">
        <v>13.415970954869101</v>
      </c>
      <c r="AU75" s="5">
        <v>11.499070204713799</v>
      </c>
      <c r="AV75" s="5" t="s">
        <v>8</v>
      </c>
      <c r="AW75" s="5" t="s">
        <v>8</v>
      </c>
      <c r="AX75" s="5">
        <v>3.4369206666666301</v>
      </c>
      <c r="AY75">
        <v>7.0901146901734098</v>
      </c>
      <c r="AZ75">
        <v>1.2284324901352</v>
      </c>
      <c r="BA75">
        <v>27220246.497499999</v>
      </c>
      <c r="BB75">
        <v>35008631.068000004</v>
      </c>
      <c r="BC75">
        <v>25.6705263438581</v>
      </c>
      <c r="BD75">
        <v>27.328779990331299</v>
      </c>
      <c r="BE75">
        <v>32.6750158215375</v>
      </c>
      <c r="BF75">
        <v>0.32879999999999998</v>
      </c>
      <c r="BG75">
        <v>1.2497027805540799</v>
      </c>
      <c r="BH75">
        <v>1.25632883538077</v>
      </c>
      <c r="BI75">
        <v>1.19076016141177</v>
      </c>
      <c r="BJ75">
        <v>1.1271723137677401</v>
      </c>
      <c r="BK75">
        <v>1.48426950295159</v>
      </c>
      <c r="BL75">
        <v>1.9837463053792399</v>
      </c>
      <c r="BM75">
        <v>41.009946442234202</v>
      </c>
      <c r="BN75">
        <v>101.9624</v>
      </c>
      <c r="BO75">
        <v>100.7711</v>
      </c>
      <c r="BP75">
        <v>1.9068736141906899</v>
      </c>
      <c r="BQ75">
        <v>24.866310160400001</v>
      </c>
      <c r="BR75">
        <v>4.2204728462698098</v>
      </c>
      <c r="BS75">
        <v>5.8074195949981497</v>
      </c>
      <c r="BT75">
        <v>556077.43622433301</v>
      </c>
      <c r="BU75">
        <v>54394228</v>
      </c>
      <c r="BV75">
        <v>98.769199999999998</v>
      </c>
      <c r="BW75" s="50">
        <v>29297</v>
      </c>
      <c r="BX75" s="5" t="s">
        <v>212</v>
      </c>
      <c r="BY75">
        <v>90.2</v>
      </c>
      <c r="BZ75" s="5" t="s">
        <v>7</v>
      </c>
      <c r="CA75" t="str">
        <f t="shared" si="469"/>
        <v>USD=</v>
      </c>
      <c r="CE75" s="5" t="s">
        <v>72</v>
      </c>
      <c r="CF75" s="5" t="s">
        <v>211</v>
      </c>
    </row>
    <row r="76" spans="1:84" x14ac:dyDescent="0.25">
      <c r="B76" t="s">
        <v>213</v>
      </c>
      <c r="C76" t="s">
        <v>64</v>
      </c>
      <c r="D76" t="s">
        <v>15</v>
      </c>
      <c r="E76" t="s">
        <v>73</v>
      </c>
      <c r="F76" s="2"/>
      <c r="G76" s="3" t="str">
        <f t="shared" si="434"/>
        <v>CA59151K1084</v>
      </c>
      <c r="H76" s="34">
        <f t="shared" si="435"/>
        <v>0</v>
      </c>
      <c r="I76" s="35">
        <f t="shared" si="436"/>
        <v>99.335099999999997</v>
      </c>
      <c r="J76" s="36">
        <f t="shared" si="437"/>
        <v>33498</v>
      </c>
      <c r="K76" s="35" t="str">
        <f t="shared" si="438"/>
        <v>CAD</v>
      </c>
      <c r="L76" s="37">
        <f t="shared" si="439"/>
        <v>71.84</v>
      </c>
      <c r="M76" s="35">
        <f t="shared" si="440"/>
        <v>0</v>
      </c>
      <c r="N76" s="38"/>
      <c r="O76" s="35">
        <f t="shared" si="441"/>
        <v>23.3348070251411</v>
      </c>
      <c r="P76" s="35">
        <f t="shared" si="442"/>
        <v>12.7370085427182</v>
      </c>
      <c r="Q76" s="35">
        <f t="shared" si="443"/>
        <v>0.791010407631903</v>
      </c>
      <c r="R76" s="35">
        <f t="shared" si="444"/>
        <v>0.431763001448074</v>
      </c>
      <c r="S76" s="35">
        <f t="shared" si="445"/>
        <v>1.6800138089146399</v>
      </c>
      <c r="T76" s="35">
        <f t="shared" si="446"/>
        <v>5.1627196023599504</v>
      </c>
      <c r="U76" s="35">
        <f t="shared" si="447"/>
        <v>0.91071212057567996</v>
      </c>
      <c r="V76" s="34">
        <f t="shared" si="448"/>
        <v>7869046.2199999997</v>
      </c>
      <c r="W76" s="34">
        <f t="shared" si="449"/>
        <v>9662587.3405000009</v>
      </c>
      <c r="X76" s="35">
        <f t="shared" si="450"/>
        <v>18.561706686805405</v>
      </c>
      <c r="Y76" s="35">
        <f t="shared" si="451"/>
        <v>24.106228734404901</v>
      </c>
      <c r="Z76" s="35">
        <f t="shared" si="452"/>
        <v>30.948609049161</v>
      </c>
      <c r="AA76" s="35">
        <f t="shared" si="453"/>
        <v>32.696970837551099</v>
      </c>
      <c r="AB76" s="35" t="str">
        <f t="shared" si="454"/>
        <v>#N/A</v>
      </c>
      <c r="AC76" s="35">
        <f t="shared" si="455"/>
        <v>1.4993755383487399</v>
      </c>
      <c r="AD76" s="35">
        <f t="shared" si="456"/>
        <v>1.2604170620139801</v>
      </c>
      <c r="AE76" s="35">
        <f t="shared" si="457"/>
        <v>1.8188692048885899</v>
      </c>
      <c r="AF76" s="35">
        <f t="shared" si="458"/>
        <v>1.5459112573462599</v>
      </c>
      <c r="AG76" s="35">
        <f t="shared" si="459"/>
        <v>2.5126407434736602</v>
      </c>
      <c r="AH76" s="35">
        <f t="shared" si="460"/>
        <v>3.0096890254371602</v>
      </c>
      <c r="AI76" s="35">
        <f t="shared" si="461"/>
        <v>59.195893926432902</v>
      </c>
      <c r="AJ76" s="37">
        <f t="shared" si="462"/>
        <v>65.86</v>
      </c>
      <c r="AK76" s="37">
        <f t="shared" si="463"/>
        <v>64.027799999999999</v>
      </c>
      <c r="AL76" s="35">
        <f t="shared" si="464"/>
        <v>1.47402561247216</v>
      </c>
      <c r="AM76" s="35">
        <f t="shared" si="465"/>
        <v>28.3553462731</v>
      </c>
      <c r="AN76" s="35">
        <f t="shared" si="466"/>
        <v>0.70513897339249398</v>
      </c>
      <c r="AO76" s="35">
        <f t="shared" si="467"/>
        <v>3.8328977511050901</v>
      </c>
      <c r="AP76" s="34">
        <f t="shared" si="468"/>
        <v>151330.236525352</v>
      </c>
      <c r="AS76" s="5" t="s">
        <v>73</v>
      </c>
      <c r="AT76" s="5">
        <v>23.3348070251411</v>
      </c>
      <c r="AU76" s="5">
        <v>12.7370085427182</v>
      </c>
      <c r="AV76" s="5">
        <v>0.791010407631903</v>
      </c>
      <c r="AW76" s="5">
        <v>0.431763001448074</v>
      </c>
      <c r="AX76" s="5">
        <v>1.6800138089146399</v>
      </c>
      <c r="AY76">
        <v>5.1627196023599504</v>
      </c>
      <c r="AZ76">
        <v>0.91071212057567996</v>
      </c>
      <c r="BA76">
        <v>7869046.2199999997</v>
      </c>
      <c r="BB76">
        <v>9662587.3405000009</v>
      </c>
      <c r="BC76">
        <v>24.106228734404901</v>
      </c>
      <c r="BD76">
        <v>30.948609049161</v>
      </c>
      <c r="BE76">
        <v>32.696970837551099</v>
      </c>
      <c r="BF76" t="s">
        <v>163</v>
      </c>
      <c r="BG76">
        <v>1.4993755383487399</v>
      </c>
      <c r="BH76">
        <v>1.2604170620139801</v>
      </c>
      <c r="BI76">
        <v>1.8188692048885899</v>
      </c>
      <c r="BJ76">
        <v>1.5459112573462599</v>
      </c>
      <c r="BK76">
        <v>2.5126407434736602</v>
      </c>
      <c r="BL76">
        <v>3.0096890254371602</v>
      </c>
      <c r="BM76">
        <v>59.195893926432902</v>
      </c>
      <c r="BN76">
        <v>65.86</v>
      </c>
      <c r="BO76">
        <v>64.027799999999999</v>
      </c>
      <c r="BP76">
        <v>1.47402561247216</v>
      </c>
      <c r="BQ76">
        <v>28.3553462731</v>
      </c>
      <c r="BR76">
        <v>0.70513897339249398</v>
      </c>
      <c r="BS76">
        <v>3.8328977511050901</v>
      </c>
      <c r="BT76">
        <v>151330.236525352</v>
      </c>
      <c r="BU76">
        <v>67387492</v>
      </c>
      <c r="BV76">
        <v>99.335099999999997</v>
      </c>
      <c r="BW76" s="50">
        <v>33498</v>
      </c>
      <c r="BX76" s="5" t="s">
        <v>214</v>
      </c>
      <c r="BY76">
        <v>71.84</v>
      </c>
      <c r="BZ76" s="5" t="s">
        <v>215</v>
      </c>
      <c r="CA76" t="str">
        <f t="shared" si="469"/>
        <v>CADUSD=R</v>
      </c>
      <c r="CE76" s="5" t="s">
        <v>73</v>
      </c>
      <c r="CF76" s="5" t="s">
        <v>213</v>
      </c>
    </row>
    <row r="77" spans="1:84" x14ac:dyDescent="0.25">
      <c r="B77" t="s">
        <v>216</v>
      </c>
      <c r="C77" t="s">
        <v>64</v>
      </c>
      <c r="D77" t="s">
        <v>15</v>
      </c>
      <c r="E77" t="s">
        <v>74</v>
      </c>
      <c r="F77" s="2"/>
      <c r="G77" s="3" t="str">
        <f t="shared" si="434"/>
        <v>JP3725400000</v>
      </c>
      <c r="H77" s="34">
        <f t="shared" si="435"/>
        <v>0</v>
      </c>
      <c r="I77" s="35">
        <f t="shared" si="436"/>
        <v>76.689599999999999</v>
      </c>
      <c r="J77" s="36">
        <f t="shared" si="437"/>
        <v>22535</v>
      </c>
      <c r="K77" s="35" t="str">
        <f t="shared" si="438"/>
        <v>JPY</v>
      </c>
      <c r="L77" s="37">
        <f t="shared" si="439"/>
        <v>1429.5</v>
      </c>
      <c r="M77" s="35">
        <f t="shared" si="440"/>
        <v>0</v>
      </c>
      <c r="N77" s="38"/>
      <c r="O77" s="35">
        <f t="shared" si="441"/>
        <v>9.1357958888726802</v>
      </c>
      <c r="P77" s="35">
        <f t="shared" si="442"/>
        <v>12.1454156531032</v>
      </c>
      <c r="Q77" s="35" t="str">
        <f t="shared" si="443"/>
        <v>NULL</v>
      </c>
      <c r="R77" s="35" t="str">
        <f t="shared" si="444"/>
        <v>NULL</v>
      </c>
      <c r="S77" s="35">
        <f t="shared" si="445"/>
        <v>0.80043698494937499</v>
      </c>
      <c r="T77" s="35">
        <f t="shared" si="446"/>
        <v>6.8344916415373396</v>
      </c>
      <c r="U77" s="35">
        <f t="shared" si="447"/>
        <v>0.79985414274952604</v>
      </c>
      <c r="V77" s="34">
        <f t="shared" si="448"/>
        <v>1123291112.5</v>
      </c>
      <c r="W77" s="34">
        <f t="shared" si="449"/>
        <v>1113160216.6666701</v>
      </c>
      <c r="X77" s="35">
        <f t="shared" si="450"/>
        <v>-0.91010221903785116</v>
      </c>
      <c r="Y77" s="35">
        <f t="shared" si="451"/>
        <v>15.306904913336099</v>
      </c>
      <c r="Z77" s="35">
        <f t="shared" si="452"/>
        <v>20.5976671644917</v>
      </c>
      <c r="AA77" s="35">
        <f t="shared" si="453"/>
        <v>30.835975117349602</v>
      </c>
      <c r="AB77" s="35" t="str">
        <f t="shared" si="454"/>
        <v>#N/A</v>
      </c>
      <c r="AC77" s="35">
        <f t="shared" si="455"/>
        <v>0.757236168295645</v>
      </c>
      <c r="AD77" s="35">
        <f t="shared" si="456"/>
        <v>0.62914946687978801</v>
      </c>
      <c r="AE77" s="35">
        <f t="shared" si="457"/>
        <v>0.879204312219516</v>
      </c>
      <c r="AF77" s="35">
        <f t="shared" si="458"/>
        <v>0.91946862201013602</v>
      </c>
      <c r="AG77" s="35">
        <f t="shared" si="459"/>
        <v>0.38196908508497801</v>
      </c>
      <c r="AH77" s="35">
        <f t="shared" si="460"/>
        <v>1.4303721194462999</v>
      </c>
      <c r="AI77" s="35">
        <f t="shared" si="461"/>
        <v>42.7184466019418</v>
      </c>
      <c r="AJ77" s="37">
        <f t="shared" si="462"/>
        <v>1436.73</v>
      </c>
      <c r="AK77" s="37">
        <f t="shared" si="463"/>
        <v>1371.7225000000001</v>
      </c>
      <c r="AL77" s="35">
        <f t="shared" si="464"/>
        <v>4.2105263157894699</v>
      </c>
      <c r="AM77" s="35">
        <f t="shared" si="465"/>
        <v>30.7835760908</v>
      </c>
      <c r="AN77" s="35" t="str">
        <f t="shared" si="466"/>
        <v>NULL</v>
      </c>
      <c r="AO77" s="35" t="str">
        <f t="shared" si="467"/>
        <v>NULL</v>
      </c>
      <c r="AP77" s="34">
        <f t="shared" si="468"/>
        <v>940539.91939244897</v>
      </c>
      <c r="AS77" s="5" t="s">
        <v>74</v>
      </c>
      <c r="AT77" s="5">
        <v>9.1357958888726802</v>
      </c>
      <c r="AU77" s="5">
        <v>12.1454156531032</v>
      </c>
      <c r="AV77" s="5" t="s">
        <v>8</v>
      </c>
      <c r="AW77" s="5" t="s">
        <v>8</v>
      </c>
      <c r="AX77" s="5">
        <v>0.80043698494937499</v>
      </c>
      <c r="AY77">
        <v>6.8344916415373396</v>
      </c>
      <c r="AZ77">
        <v>0.79985414274952604</v>
      </c>
      <c r="BA77">
        <v>1123291112.5</v>
      </c>
      <c r="BB77">
        <v>1113160216.6666701</v>
      </c>
      <c r="BC77">
        <v>15.306904913336099</v>
      </c>
      <c r="BD77">
        <v>20.5976671644917</v>
      </c>
      <c r="BE77">
        <v>30.835975117349602</v>
      </c>
      <c r="BF77" t="s">
        <v>163</v>
      </c>
      <c r="BG77">
        <v>0.757236168295645</v>
      </c>
      <c r="BH77">
        <v>0.62914946687978801</v>
      </c>
      <c r="BI77">
        <v>0.879204312219516</v>
      </c>
      <c r="BJ77">
        <v>0.91946862201013602</v>
      </c>
      <c r="BK77">
        <v>0.38196908508497801</v>
      </c>
      <c r="BL77">
        <v>1.4303721194462999</v>
      </c>
      <c r="BM77">
        <v>42.7184466019418</v>
      </c>
      <c r="BN77">
        <v>1436.73</v>
      </c>
      <c r="BO77">
        <v>1371.7225000000001</v>
      </c>
      <c r="BP77" s="5">
        <v>4.2105263157894699</v>
      </c>
      <c r="BQ77">
        <v>30.7835760908</v>
      </c>
      <c r="BR77" s="5" t="s">
        <v>8</v>
      </c>
      <c r="BS77" s="5" t="s">
        <v>8</v>
      </c>
      <c r="BT77">
        <v>940539.91939244897</v>
      </c>
      <c r="BU77">
        <v>197687095</v>
      </c>
      <c r="BV77">
        <v>76.689599999999999</v>
      </c>
      <c r="BW77" s="50">
        <v>22535</v>
      </c>
      <c r="BX77" s="5" t="s">
        <v>217</v>
      </c>
      <c r="BY77">
        <v>1429.5</v>
      </c>
      <c r="BZ77" s="5" t="s">
        <v>9</v>
      </c>
      <c r="CA77" t="str">
        <f t="shared" si="469"/>
        <v>JPYUSD=R</v>
      </c>
      <c r="CE77" s="5" t="s">
        <v>74</v>
      </c>
      <c r="CF77" s="5" t="s">
        <v>216</v>
      </c>
    </row>
    <row r="78" spans="1:84" x14ac:dyDescent="0.25">
      <c r="F78" s="2"/>
      <c r="G78" s="9" t="s">
        <v>271</v>
      </c>
      <c r="H78" s="10"/>
      <c r="I78" s="51">
        <f>AVERAGE(I68:I77)</f>
        <v>86.436589999999995</v>
      </c>
      <c r="J78" s="11"/>
      <c r="K78" s="11"/>
      <c r="L78" s="11"/>
      <c r="M78" s="11"/>
      <c r="N78" s="15"/>
      <c r="O78" s="51">
        <f>AVERAGE(O68:O77)</f>
        <v>33.280762152546728</v>
      </c>
      <c r="P78" s="51">
        <f>AVERAGE(P68:P77)</f>
        <v>12.548712818697773</v>
      </c>
      <c r="Q78" s="51">
        <f t="shared" ref="Q78:U78" si="470">AVERAGE(Q68:Q77)</f>
        <v>5.871191967106383</v>
      </c>
      <c r="R78" s="51">
        <f t="shared" si="470"/>
        <v>5.5540157845406624</v>
      </c>
      <c r="S78" s="51">
        <f t="shared" si="470"/>
        <v>1.6418350327681144</v>
      </c>
      <c r="T78" s="51">
        <f t="shared" si="470"/>
        <v>6.9769542758053493</v>
      </c>
      <c r="U78" s="51">
        <f t="shared" si="470"/>
        <v>0.83775200435639641</v>
      </c>
      <c r="V78" s="14">
        <f t="shared" ref="V78:AP78" si="471">AVERAGE(V68:V77)</f>
        <v>1443623554.0812497</v>
      </c>
      <c r="W78" s="14">
        <f t="shared" si="471"/>
        <v>1367680213.6696737</v>
      </c>
      <c r="X78" s="51">
        <f t="shared" si="471"/>
        <v>7.3330584935773073</v>
      </c>
      <c r="Y78" s="51">
        <f t="shared" si="471"/>
        <v>21.709966379812009</v>
      </c>
      <c r="Z78" s="51">
        <f t="shared" si="471"/>
        <v>24.964762856414517</v>
      </c>
      <c r="AA78" s="51">
        <f t="shared" si="471"/>
        <v>28.57837748342688</v>
      </c>
      <c r="AB78" s="51">
        <f t="shared" si="471"/>
        <v>0.34754999999999997</v>
      </c>
      <c r="AC78" s="51">
        <f t="shared" si="471"/>
        <v>0.88471920903396517</v>
      </c>
      <c r="AD78" s="51">
        <f t="shared" si="471"/>
        <v>0.96842688093002738</v>
      </c>
      <c r="AE78" s="51">
        <f t="shared" si="471"/>
        <v>1.1645291251092464</v>
      </c>
      <c r="AF78" s="51">
        <f t="shared" si="471"/>
        <v>1.1096849737200807</v>
      </c>
      <c r="AG78" s="51">
        <f t="shared" si="471"/>
        <v>1.2034983296171973</v>
      </c>
      <c r="AH78" s="51">
        <f t="shared" si="471"/>
        <v>1.5508121137502846</v>
      </c>
      <c r="AI78" s="51">
        <f t="shared" si="471"/>
        <v>46.579152825283465</v>
      </c>
      <c r="AJ78" s="51">
        <f t="shared" si="471"/>
        <v>735.99407999999983</v>
      </c>
      <c r="AK78" s="51">
        <f t="shared" si="471"/>
        <v>769.90126499999997</v>
      </c>
      <c r="AL78" s="51">
        <f t="shared" si="471"/>
        <v>3.1215535004868564</v>
      </c>
      <c r="AM78" s="51">
        <f t="shared" si="471"/>
        <v>57.977295791289997</v>
      </c>
      <c r="AN78" s="51">
        <f t="shared" si="471"/>
        <v>2.3911176911451308</v>
      </c>
      <c r="AO78" s="51">
        <f t="shared" si="471"/>
        <v>3.3350567177996084</v>
      </c>
      <c r="AP78" s="14">
        <f t="shared" si="471"/>
        <v>5164982.0197485732</v>
      </c>
      <c r="AS78" s="5"/>
      <c r="CE78" s="5"/>
    </row>
    <row r="79" spans="1:84" x14ac:dyDescent="0.25">
      <c r="F79" s="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84" x14ac:dyDescent="0.25">
      <c r="A80" s="7"/>
      <c r="B80" s="7"/>
      <c r="C80" s="7"/>
      <c r="D80" s="7"/>
      <c r="E80" s="7"/>
      <c r="F80" s="2"/>
      <c r="AS80" s="7"/>
      <c r="CE80" s="7"/>
    </row>
    <row r="81" spans="1:84" x14ac:dyDescent="0.25">
      <c r="B81" t="s">
        <v>218</v>
      </c>
      <c r="D81" t="s">
        <v>75</v>
      </c>
      <c r="E81" t="s">
        <v>76</v>
      </c>
      <c r="F81" s="2"/>
      <c r="G81" s="3" t="str">
        <f t="shared" ref="G81" si="472">BX81</f>
        <v>US2605571031</v>
      </c>
      <c r="H81" s="34">
        <f t="shared" ref="H81" si="473">(BU81*BY81)*CB81</f>
        <v>0</v>
      </c>
      <c r="I81" s="35">
        <f t="shared" ref="I81" si="474">BV81</f>
        <v>99.791200000000003</v>
      </c>
      <c r="J81" s="36">
        <f t="shared" ref="J81" si="475">BW81</f>
        <v>43544</v>
      </c>
      <c r="K81" s="35" t="str">
        <f t="shared" ref="K81" si="476">BZ81</f>
        <v>USD</v>
      </c>
      <c r="L81" s="37">
        <f t="shared" ref="L81" si="477">BY81</f>
        <v>40.869999999999997</v>
      </c>
      <c r="M81" s="35">
        <f t="shared" ref="M81" si="478">BY81*CB81</f>
        <v>0</v>
      </c>
      <c r="N81" s="38"/>
      <c r="O81" s="35">
        <f t="shared" ref="O81" si="479">AT81</f>
        <v>27.398086759490798</v>
      </c>
      <c r="P81" s="35">
        <f t="shared" ref="P81" si="480">AU81</f>
        <v>15.603286349128799</v>
      </c>
      <c r="Q81" s="35">
        <f t="shared" ref="Q81" si="481">AV81</f>
        <v>2.47610363845375</v>
      </c>
      <c r="R81" s="35">
        <f t="shared" ref="R81" si="482">AW81</f>
        <v>1.04183949764058</v>
      </c>
      <c r="S81" s="35">
        <f t="shared" ref="S81" si="483">AX81</f>
        <v>1.5625988406015401</v>
      </c>
      <c r="T81" s="35">
        <f t="shared" ref="T81" si="484">AY81</f>
        <v>7.6178773616347302</v>
      </c>
      <c r="U81" s="35">
        <f t="shared" ref="U81" si="485">AZ81</f>
        <v>0.66263889231820405</v>
      </c>
      <c r="V81" s="34">
        <f t="shared" ref="V81" si="486">BA81</f>
        <v>241273589.345</v>
      </c>
      <c r="W81" s="34">
        <f t="shared" ref="W81" si="487">BB81</f>
        <v>299043578.403</v>
      </c>
      <c r="X81" s="35">
        <f t="shared" ref="X81" si="488">((W81-V81)/W81)*100</f>
        <v>19.318250994223806</v>
      </c>
      <c r="Y81" s="35">
        <f t="shared" ref="Y81" si="489">BC81</f>
        <v>21.8808008332322</v>
      </c>
      <c r="Z81" s="35">
        <f t="shared" ref="Z81" si="490">BD81</f>
        <v>22.729799607312</v>
      </c>
      <c r="AA81" s="35">
        <f t="shared" ref="AA81" si="491">BE81</f>
        <v>20.6086832923298</v>
      </c>
      <c r="AB81" s="35">
        <f t="shared" ref="AB81" si="492">BF81</f>
        <v>0.25690000000000002</v>
      </c>
      <c r="AC81" s="35">
        <f t="shared" ref="AC81" si="493">BG81</f>
        <v>0.585989367633305</v>
      </c>
      <c r="AD81" s="35">
        <f t="shared" ref="AD81" si="494">BH81</f>
        <v>0.76565410055267602</v>
      </c>
      <c r="AE81" s="35">
        <f t="shared" ref="AE81" si="495">BI81</f>
        <v>1.17087494162268</v>
      </c>
      <c r="AF81" s="35">
        <f t="shared" ref="AF81" si="496">BJ81</f>
        <v>1.11391551383183</v>
      </c>
      <c r="AG81" s="35">
        <f t="shared" ref="AG81" si="497">BK81</f>
        <v>1.32420226014069</v>
      </c>
      <c r="AH81" s="35">
        <f t="shared" ref="AH81" si="498">BL81</f>
        <v>1.3434616609241801</v>
      </c>
      <c r="AI81" s="35">
        <f t="shared" ref="AI81" si="499">BM81</f>
        <v>56.190476190476097</v>
      </c>
      <c r="AJ81" s="37">
        <f t="shared" ref="AJ81" si="500">BN81</f>
        <v>42.519599999999997</v>
      </c>
      <c r="AK81" s="37">
        <f t="shared" ref="AK81" si="501">BO81</f>
        <v>51.509900000000002</v>
      </c>
      <c r="AL81" s="35">
        <f t="shared" ref="AL81" si="502">BP81</f>
        <v>6.8509909469048198</v>
      </c>
      <c r="AM81" s="35">
        <f t="shared" ref="AM81" si="503">BQ81</f>
        <v>341.1764705882</v>
      </c>
      <c r="AN81" s="35">
        <f t="shared" ref="AN81" si="504">BR81</f>
        <v>2.1574304519977399</v>
      </c>
      <c r="AO81" s="35">
        <f t="shared" ref="AO81" si="505">BS81</f>
        <v>1.9164673067264499</v>
      </c>
      <c r="AP81" s="34">
        <f t="shared" ref="AP81" si="506">BT81</f>
        <v>17967309.880865201</v>
      </c>
      <c r="AS81" s="5" t="s">
        <v>76</v>
      </c>
      <c r="AT81" s="5">
        <v>27.398086759490798</v>
      </c>
      <c r="AU81" s="5">
        <v>15.603286349128799</v>
      </c>
      <c r="AV81" s="5">
        <v>2.47610363845375</v>
      </c>
      <c r="AW81">
        <v>1.04183949764058</v>
      </c>
      <c r="AX81" s="5">
        <v>1.5625988406015401</v>
      </c>
      <c r="AY81">
        <v>7.6178773616347302</v>
      </c>
      <c r="AZ81">
        <v>0.66263889231820405</v>
      </c>
      <c r="BA81">
        <v>241273589.345</v>
      </c>
      <c r="BB81">
        <v>299043578.403</v>
      </c>
      <c r="BC81">
        <v>21.8808008332322</v>
      </c>
      <c r="BD81">
        <v>22.729799607312</v>
      </c>
      <c r="BE81">
        <v>20.6086832923298</v>
      </c>
      <c r="BF81">
        <v>0.25690000000000002</v>
      </c>
      <c r="BG81">
        <v>0.585989367633305</v>
      </c>
      <c r="BH81">
        <v>0.76565410055267602</v>
      </c>
      <c r="BI81">
        <v>1.17087494162268</v>
      </c>
      <c r="BJ81">
        <v>1.11391551383183</v>
      </c>
      <c r="BK81">
        <v>1.32420226014069</v>
      </c>
      <c r="BL81">
        <v>1.3434616609241801</v>
      </c>
      <c r="BM81">
        <v>56.190476190476097</v>
      </c>
      <c r="BN81">
        <v>42.519599999999997</v>
      </c>
      <c r="BO81" s="5">
        <v>51.509900000000002</v>
      </c>
      <c r="BP81">
        <v>6.8509909469048198</v>
      </c>
      <c r="BQ81">
        <v>341.1764705882</v>
      </c>
      <c r="BR81">
        <v>2.1574304519977399</v>
      </c>
      <c r="BS81">
        <v>1.9164673067264499</v>
      </c>
      <c r="BT81">
        <v>17967309.880865201</v>
      </c>
      <c r="BU81">
        <v>700091690</v>
      </c>
      <c r="BV81">
        <v>99.791200000000003</v>
      </c>
      <c r="BW81" s="50">
        <v>43544</v>
      </c>
      <c r="BX81" s="5" t="s">
        <v>219</v>
      </c>
      <c r="BY81">
        <v>40.869999999999997</v>
      </c>
      <c r="BZ81" s="5" t="s">
        <v>7</v>
      </c>
      <c r="CA81" t="str">
        <f t="shared" si="469"/>
        <v>USD=</v>
      </c>
      <c r="CE81" s="5" t="s">
        <v>76</v>
      </c>
      <c r="CF81" s="5" t="s">
        <v>218</v>
      </c>
    </row>
    <row r="82" spans="1:84" x14ac:dyDescent="0.25">
      <c r="B82" t="s">
        <v>220</v>
      </c>
      <c r="C82" t="s">
        <v>64</v>
      </c>
      <c r="D82" t="s">
        <v>75</v>
      </c>
      <c r="E82" t="s">
        <v>77</v>
      </c>
      <c r="F82" s="2"/>
      <c r="G82" s="3" t="str">
        <f t="shared" ref="G82:G87" si="507">BX82</f>
        <v>KR7051910008</v>
      </c>
      <c r="H82" s="34">
        <f t="shared" ref="H82:H87" si="508">(BU82*BY82)*CB82</f>
        <v>0</v>
      </c>
      <c r="I82" s="35">
        <f t="shared" ref="I82:I87" si="509">BV82</f>
        <v>65.932199999999995</v>
      </c>
      <c r="J82" s="36">
        <f t="shared" ref="J82:J87" si="510">BW82</f>
        <v>37006</v>
      </c>
      <c r="K82" s="35" t="str">
        <f t="shared" ref="K82:K87" si="511">BZ82</f>
        <v>KRW</v>
      </c>
      <c r="L82" s="37">
        <f t="shared" ref="L82:L87" si="512">BY82</f>
        <v>243500</v>
      </c>
      <c r="M82" s="35">
        <f t="shared" ref="M82:M87" si="513">BY82*CB82</f>
        <v>0</v>
      </c>
      <c r="N82" s="38"/>
      <c r="O82" s="35" t="str">
        <f t="shared" ref="O82:O87" si="514">AT82</f>
        <v>NULL</v>
      </c>
      <c r="P82" s="35">
        <f t="shared" ref="P82:P87" si="515">AU82</f>
        <v>10.247352000812301</v>
      </c>
      <c r="Q82" s="35" t="str">
        <f t="shared" ref="Q82:Q87" si="516">AV82</f>
        <v>NULL</v>
      </c>
      <c r="R82" s="35">
        <f t="shared" ref="R82:R87" si="517">AW82</f>
        <v>0.27546645163473898</v>
      </c>
      <c r="S82" s="35">
        <f t="shared" ref="S82:S87" si="518">AX82</f>
        <v>0.58143918102312897</v>
      </c>
      <c r="T82" s="35">
        <f t="shared" ref="T82:T87" si="519">AY82</f>
        <v>3.0766752305271998</v>
      </c>
      <c r="U82" s="35">
        <f t="shared" ref="U82:U87" si="520">AZ82</f>
        <v>0.38341999760270301</v>
      </c>
      <c r="V82" s="34">
        <f t="shared" ref="V82:V87" si="521">BA82</f>
        <v>49762214400</v>
      </c>
      <c r="W82" s="34">
        <f t="shared" ref="W82:W87" si="522">BB82</f>
        <v>56252304850</v>
      </c>
      <c r="X82" s="35">
        <f t="shared" ref="X82:X87" si="523">((W82-V82)/W82)*100</f>
        <v>11.537465828833501</v>
      </c>
      <c r="Y82" s="35">
        <f t="shared" ref="Y82:Y87" si="524">BC82</f>
        <v>44.132167367974397</v>
      </c>
      <c r="Z82" s="35">
        <f t="shared" ref="Z82:Z87" si="525">BD82</f>
        <v>41.500607804306703</v>
      </c>
      <c r="AA82" s="35">
        <f t="shared" ref="AA82:AA87" si="526">BE82</f>
        <v>40.390318592478998</v>
      </c>
      <c r="AB82" s="35" t="str">
        <f t="shared" ref="AB82:AB87" si="527">BF82</f>
        <v>#N/A</v>
      </c>
      <c r="AC82" s="35">
        <f t="shared" ref="AC82:AC87" si="528">BG82</f>
        <v>1.24613619028908</v>
      </c>
      <c r="AD82" s="35">
        <f t="shared" ref="AD82:AD87" si="529">BH82</f>
        <v>1.7177048608195999</v>
      </c>
      <c r="AE82" s="35">
        <f t="shared" ref="AE82:AE87" si="530">BI82</f>
        <v>1.3086845387367001</v>
      </c>
      <c r="AF82" s="35">
        <f t="shared" ref="AF82:AF87" si="531">BJ82</f>
        <v>1.2057884867014399</v>
      </c>
      <c r="AG82" s="35">
        <f t="shared" ref="AG82:AG87" si="532">BK82</f>
        <v>2.1035653494445099</v>
      </c>
      <c r="AH82" s="35">
        <f t="shared" ref="AH82:AH87" si="533">BL82</f>
        <v>0.704725765677087</v>
      </c>
      <c r="AI82" s="35">
        <f t="shared" ref="AI82:AI87" si="534">BM82</f>
        <v>45.945945945946001</v>
      </c>
      <c r="AJ82" s="37">
        <f t="shared" ref="AJ82:AJ87" si="535">BN82</f>
        <v>271070</v>
      </c>
      <c r="AK82" s="37">
        <f t="shared" ref="AK82:AK87" si="536">BO82</f>
        <v>331870</v>
      </c>
      <c r="AL82" s="35">
        <f t="shared" ref="AL82:AL87" si="537">BP82</f>
        <v>1.4344262295082</v>
      </c>
      <c r="AM82" s="35">
        <f t="shared" ref="AM82:AM87" si="538">BQ82</f>
        <v>20.355715095499999</v>
      </c>
      <c r="AN82" s="35" t="str">
        <f t="shared" ref="AN82:AN87" si="539">BR82</f>
        <v>NULL</v>
      </c>
      <c r="AO82" s="35" t="str">
        <f t="shared" ref="AO82:AO87" si="540">BS82</f>
        <v>NULL</v>
      </c>
      <c r="AP82" s="34">
        <f t="shared" ref="AP82:AP87" si="541">BT82</f>
        <v>207907.813783069</v>
      </c>
      <c r="AS82" s="5" t="s">
        <v>77</v>
      </c>
      <c r="AT82" s="5" t="s">
        <v>8</v>
      </c>
      <c r="AU82" s="5">
        <v>10.247352000812301</v>
      </c>
      <c r="AV82" s="5" t="s">
        <v>8</v>
      </c>
      <c r="AW82">
        <v>0.27546645163473898</v>
      </c>
      <c r="AX82" s="5">
        <v>0.58143918102312897</v>
      </c>
      <c r="AY82">
        <v>3.0766752305271998</v>
      </c>
      <c r="AZ82">
        <v>0.38341999760270301</v>
      </c>
      <c r="BA82">
        <v>49762214400</v>
      </c>
      <c r="BB82">
        <v>56252304850</v>
      </c>
      <c r="BC82">
        <v>44.132167367974397</v>
      </c>
      <c r="BD82">
        <v>41.500607804306703</v>
      </c>
      <c r="BE82">
        <v>40.390318592478998</v>
      </c>
      <c r="BF82" t="s">
        <v>163</v>
      </c>
      <c r="BG82">
        <v>1.24613619028908</v>
      </c>
      <c r="BH82">
        <v>1.7177048608195999</v>
      </c>
      <c r="BI82">
        <v>1.3086845387367001</v>
      </c>
      <c r="BJ82">
        <v>1.2057884867014399</v>
      </c>
      <c r="BK82">
        <v>2.1035653494445099</v>
      </c>
      <c r="BL82">
        <v>0.704725765677087</v>
      </c>
      <c r="BM82">
        <v>45.945945945946001</v>
      </c>
      <c r="BN82">
        <v>271070</v>
      </c>
      <c r="BO82">
        <v>331870</v>
      </c>
      <c r="BP82">
        <v>1.4344262295082</v>
      </c>
      <c r="BQ82">
        <v>20.355715095499999</v>
      </c>
      <c r="BR82" s="5" t="s">
        <v>8</v>
      </c>
      <c r="BS82" s="5" t="s">
        <v>8</v>
      </c>
      <c r="BT82">
        <v>207907.813783069</v>
      </c>
      <c r="BU82">
        <v>70592343</v>
      </c>
      <c r="BV82">
        <v>65.932199999999995</v>
      </c>
      <c r="BW82" s="50">
        <v>37006</v>
      </c>
      <c r="BX82" s="5" t="s">
        <v>221</v>
      </c>
      <c r="BY82">
        <v>243500</v>
      </c>
      <c r="BZ82" s="5" t="s">
        <v>222</v>
      </c>
      <c r="CA82" t="str">
        <f t="shared" si="469"/>
        <v>KRWUSD=R</v>
      </c>
      <c r="CE82" s="5" t="s">
        <v>77</v>
      </c>
      <c r="CF82" s="5" t="s">
        <v>220</v>
      </c>
    </row>
    <row r="83" spans="1:84" x14ac:dyDescent="0.25">
      <c r="B83" t="s">
        <v>223</v>
      </c>
      <c r="C83" t="s">
        <v>64</v>
      </c>
      <c r="D83" t="s">
        <v>75</v>
      </c>
      <c r="E83" t="s">
        <v>78</v>
      </c>
      <c r="F83" s="2"/>
      <c r="G83" s="3" t="str">
        <f t="shared" si="507"/>
        <v>TW0001301000</v>
      </c>
      <c r="H83" s="34">
        <f t="shared" si="508"/>
        <v>0</v>
      </c>
      <c r="I83" s="35">
        <f t="shared" si="509"/>
        <v>66.542500000000004</v>
      </c>
      <c r="J83" s="36">
        <f t="shared" si="510"/>
        <v>23585</v>
      </c>
      <c r="K83" s="35" t="str">
        <f t="shared" si="511"/>
        <v>TWD</v>
      </c>
      <c r="L83" s="37">
        <f t="shared" si="512"/>
        <v>37.200000000000003</v>
      </c>
      <c r="M83" s="35">
        <f t="shared" si="513"/>
        <v>0</v>
      </c>
      <c r="N83" s="38"/>
      <c r="O83" s="35" t="str">
        <f t="shared" si="514"/>
        <v>NULL</v>
      </c>
      <c r="P83" s="35">
        <f t="shared" si="515"/>
        <v>31.380753138075299</v>
      </c>
      <c r="Q83" s="35" t="str">
        <f t="shared" si="516"/>
        <v>NULL</v>
      </c>
      <c r="R83" s="35" t="str">
        <f t="shared" si="517"/>
        <v>NULL</v>
      </c>
      <c r="S83" s="35">
        <f t="shared" si="518"/>
        <v>0.75193471525917999</v>
      </c>
      <c r="T83" s="35">
        <f t="shared" si="519"/>
        <v>53.727582828994898</v>
      </c>
      <c r="U83" s="35">
        <f t="shared" si="520"/>
        <v>1.1993042955144499</v>
      </c>
      <c r="V83" s="34">
        <f t="shared" si="521"/>
        <v>1925663642.96</v>
      </c>
      <c r="W83" s="34">
        <f t="shared" si="522"/>
        <v>1078451942.5545499</v>
      </c>
      <c r="X83" s="35">
        <f t="shared" si="523"/>
        <v>-78.558131983020346</v>
      </c>
      <c r="Y83" s="35">
        <f t="shared" si="524"/>
        <v>46.050452005220002</v>
      </c>
      <c r="Z83" s="35">
        <f t="shared" si="525"/>
        <v>38.385178539514399</v>
      </c>
      <c r="AA83" s="35">
        <f t="shared" si="526"/>
        <v>30.9185481491674</v>
      </c>
      <c r="AB83" s="35" t="str">
        <f t="shared" si="527"/>
        <v>#N/A</v>
      </c>
      <c r="AC83" s="35">
        <f t="shared" si="528"/>
        <v>0.44292478905331001</v>
      </c>
      <c r="AD83" s="35">
        <f t="shared" si="529"/>
        <v>0.43068379121862399</v>
      </c>
      <c r="AE83" s="35">
        <f t="shared" si="530"/>
        <v>0.44668261039048901</v>
      </c>
      <c r="AF83" s="35">
        <f t="shared" si="531"/>
        <v>0.63112110913858599</v>
      </c>
      <c r="AG83" s="35">
        <f t="shared" si="532"/>
        <v>0.87855068519711799</v>
      </c>
      <c r="AH83" s="35">
        <f t="shared" si="533"/>
        <v>0.45307028104175401</v>
      </c>
      <c r="AI83" s="35">
        <f t="shared" si="534"/>
        <v>50.662251655629099</v>
      </c>
      <c r="AJ83" s="37">
        <f t="shared" si="535"/>
        <v>39.442999999999998</v>
      </c>
      <c r="AK83" s="37">
        <f t="shared" si="536"/>
        <v>53.284500000000001</v>
      </c>
      <c r="AL83" s="35">
        <f t="shared" si="537"/>
        <v>2.8248587570621502</v>
      </c>
      <c r="AM83" s="35">
        <f t="shared" si="538"/>
        <v>86.753791680800006</v>
      </c>
      <c r="AN83" s="35" t="str">
        <f t="shared" si="539"/>
        <v>NULL</v>
      </c>
      <c r="AO83" s="35" t="str">
        <f t="shared" si="540"/>
        <v>NULL</v>
      </c>
      <c r="AP83" s="34">
        <f t="shared" si="541"/>
        <v>31511252.281426199</v>
      </c>
      <c r="AS83" s="5" t="s">
        <v>78</v>
      </c>
      <c r="AT83" s="5" t="s">
        <v>8</v>
      </c>
      <c r="AU83" s="5">
        <v>31.380753138075299</v>
      </c>
      <c r="AV83" s="5" t="s">
        <v>8</v>
      </c>
      <c r="AW83" s="5" t="s">
        <v>8</v>
      </c>
      <c r="AX83" s="5">
        <v>0.75193471525917999</v>
      </c>
      <c r="AY83">
        <v>53.727582828994898</v>
      </c>
      <c r="AZ83">
        <v>1.1993042955144499</v>
      </c>
      <c r="BA83">
        <v>1925663642.96</v>
      </c>
      <c r="BB83">
        <v>1078451942.5545499</v>
      </c>
      <c r="BC83">
        <v>46.050452005220002</v>
      </c>
      <c r="BD83">
        <v>38.385178539514399</v>
      </c>
      <c r="BE83">
        <v>30.9185481491674</v>
      </c>
      <c r="BF83" t="s">
        <v>163</v>
      </c>
      <c r="BG83">
        <v>0.44292478905331001</v>
      </c>
      <c r="BH83">
        <v>0.43068379121862399</v>
      </c>
      <c r="BI83">
        <v>0.44668261039048901</v>
      </c>
      <c r="BJ83">
        <v>0.63112110913858599</v>
      </c>
      <c r="BK83">
        <v>0.87855068519711799</v>
      </c>
      <c r="BL83">
        <v>0.45307028104175401</v>
      </c>
      <c r="BM83">
        <v>50.662251655629099</v>
      </c>
      <c r="BN83">
        <v>39.442999999999998</v>
      </c>
      <c r="BO83">
        <v>53.284500000000001</v>
      </c>
      <c r="BP83">
        <v>2.8248587570621502</v>
      </c>
      <c r="BQ83">
        <v>86.753791680800006</v>
      </c>
      <c r="BR83" s="5" t="s">
        <v>8</v>
      </c>
      <c r="BS83" s="5" t="s">
        <v>8</v>
      </c>
      <c r="BT83">
        <v>31511252.281426199</v>
      </c>
      <c r="BU83">
        <v>6365741000</v>
      </c>
      <c r="BV83">
        <v>66.542500000000004</v>
      </c>
      <c r="BW83" s="50">
        <v>23585</v>
      </c>
      <c r="BX83" s="5" t="s">
        <v>224</v>
      </c>
      <c r="BY83">
        <v>37.200000000000003</v>
      </c>
      <c r="BZ83" s="5" t="s">
        <v>225</v>
      </c>
      <c r="CA83" t="str">
        <f t="shared" si="469"/>
        <v>TWDUSD=R</v>
      </c>
      <c r="CE83" s="5" t="s">
        <v>78</v>
      </c>
      <c r="CF83" s="5" t="s">
        <v>223</v>
      </c>
    </row>
    <row r="84" spans="1:84" x14ac:dyDescent="0.25">
      <c r="B84" t="s">
        <v>226</v>
      </c>
      <c r="C84" t="s">
        <v>64</v>
      </c>
      <c r="D84" t="s">
        <v>75</v>
      </c>
      <c r="E84" t="s">
        <v>79</v>
      </c>
      <c r="F84" s="2"/>
      <c r="G84" s="3" t="str">
        <f t="shared" si="507"/>
        <v>TW0001326007</v>
      </c>
      <c r="H84" s="34">
        <f t="shared" si="508"/>
        <v>0</v>
      </c>
      <c r="I84" s="35">
        <f t="shared" si="509"/>
        <v>57.0625</v>
      </c>
      <c r="J84" s="36">
        <f t="shared" si="510"/>
        <v>31036</v>
      </c>
      <c r="K84" s="35" t="str">
        <f t="shared" si="511"/>
        <v>TWD</v>
      </c>
      <c r="L84" s="37">
        <f t="shared" si="512"/>
        <v>29</v>
      </c>
      <c r="M84" s="35">
        <f t="shared" si="513"/>
        <v>0</v>
      </c>
      <c r="N84" s="38"/>
      <c r="O84" s="35">
        <f t="shared" si="514"/>
        <v>108.630506442913</v>
      </c>
      <c r="P84" s="35">
        <f t="shared" si="515"/>
        <v>28.280542986425299</v>
      </c>
      <c r="Q84" s="35" t="str">
        <f t="shared" si="516"/>
        <v>NULL</v>
      </c>
      <c r="R84" s="35">
        <f t="shared" si="517"/>
        <v>0.99931247301856296</v>
      </c>
      <c r="S84" s="35">
        <f t="shared" si="518"/>
        <v>0.55795771473257105</v>
      </c>
      <c r="T84" s="35">
        <f t="shared" si="519"/>
        <v>12.680671003935201</v>
      </c>
      <c r="U84" s="35">
        <f t="shared" si="520"/>
        <v>0.478918185282666</v>
      </c>
      <c r="V84" s="34">
        <f t="shared" si="521"/>
        <v>796703522.78999996</v>
      </c>
      <c r="W84" s="34">
        <f t="shared" si="522"/>
        <v>492129398.95227301</v>
      </c>
      <c r="X84" s="35">
        <f t="shared" si="523"/>
        <v>-61.889032536189681</v>
      </c>
      <c r="Y84" s="35">
        <f t="shared" si="524"/>
        <v>40.123085916910703</v>
      </c>
      <c r="Z84" s="35">
        <f t="shared" si="525"/>
        <v>34.754487221921003</v>
      </c>
      <c r="AA84" s="35">
        <f t="shared" si="526"/>
        <v>30.233024281473199</v>
      </c>
      <c r="AB84" s="35" t="str">
        <f t="shared" si="527"/>
        <v>#N/A</v>
      </c>
      <c r="AC84" s="35">
        <f t="shared" si="528"/>
        <v>0.60197169297342501</v>
      </c>
      <c r="AD84" s="35">
        <f t="shared" si="529"/>
        <v>0.58177769865714601</v>
      </c>
      <c r="AE84" s="35">
        <f t="shared" si="530"/>
        <v>0.56892337543147797</v>
      </c>
      <c r="AF84" s="35">
        <f t="shared" si="531"/>
        <v>0.712614871005402</v>
      </c>
      <c r="AG84" s="35">
        <f t="shared" si="532"/>
        <v>0.83137278258561298</v>
      </c>
      <c r="AH84" s="35">
        <f t="shared" si="533"/>
        <v>0.58987878828946205</v>
      </c>
      <c r="AI84" s="35">
        <f t="shared" si="534"/>
        <v>52.105263157894697</v>
      </c>
      <c r="AJ84" s="37">
        <f t="shared" si="535"/>
        <v>31.449000000000002</v>
      </c>
      <c r="AK84" s="37">
        <f t="shared" si="536"/>
        <v>43.90625</v>
      </c>
      <c r="AL84" s="35">
        <f t="shared" si="537"/>
        <v>4.43262411347518</v>
      </c>
      <c r="AM84" s="35">
        <f t="shared" si="538"/>
        <v>85.7047134954</v>
      </c>
      <c r="AN84" s="35" t="str">
        <f t="shared" si="539"/>
        <v>NULL</v>
      </c>
      <c r="AO84" s="35" t="str">
        <f t="shared" si="540"/>
        <v>NULL</v>
      </c>
      <c r="AP84" s="34">
        <f t="shared" si="541"/>
        <v>17304810.552203901</v>
      </c>
      <c r="AS84" s="5" t="s">
        <v>79</v>
      </c>
      <c r="AT84" s="5">
        <v>108.630506442913</v>
      </c>
      <c r="AU84" s="5">
        <v>28.280542986425299</v>
      </c>
      <c r="AV84" s="5" t="s">
        <v>8</v>
      </c>
      <c r="AW84" s="5">
        <v>0.99931247301856296</v>
      </c>
      <c r="AX84" s="5">
        <v>0.55795771473257105</v>
      </c>
      <c r="AY84">
        <v>12.680671003935201</v>
      </c>
      <c r="AZ84">
        <v>0.478918185282666</v>
      </c>
      <c r="BA84">
        <v>796703522.78999996</v>
      </c>
      <c r="BB84">
        <v>492129398.95227301</v>
      </c>
      <c r="BC84">
        <v>40.123085916910703</v>
      </c>
      <c r="BD84">
        <v>34.754487221921003</v>
      </c>
      <c r="BE84">
        <v>30.233024281473199</v>
      </c>
      <c r="BF84" t="s">
        <v>163</v>
      </c>
      <c r="BG84">
        <v>0.60197169297342501</v>
      </c>
      <c r="BH84">
        <v>0.58177769865714601</v>
      </c>
      <c r="BI84">
        <v>0.56892337543147797</v>
      </c>
      <c r="BJ84">
        <v>0.712614871005402</v>
      </c>
      <c r="BK84">
        <v>0.83137278258561298</v>
      </c>
      <c r="BL84">
        <v>0.58987878828946205</v>
      </c>
      <c r="BM84">
        <v>52.105263157894697</v>
      </c>
      <c r="BN84">
        <v>31.449000000000002</v>
      </c>
      <c r="BO84">
        <v>43.90625</v>
      </c>
      <c r="BP84">
        <v>4.43262411347518</v>
      </c>
      <c r="BQ84">
        <v>85.7047134954</v>
      </c>
      <c r="BR84" s="5" t="s">
        <v>8</v>
      </c>
      <c r="BS84" s="5" t="s">
        <v>8</v>
      </c>
      <c r="BT84">
        <v>17304810.552203901</v>
      </c>
      <c r="BU84">
        <v>5849016390</v>
      </c>
      <c r="BV84">
        <v>57.0625</v>
      </c>
      <c r="BW84" s="50">
        <v>31036</v>
      </c>
      <c r="BX84" s="5" t="s">
        <v>227</v>
      </c>
      <c r="BY84">
        <v>29</v>
      </c>
      <c r="BZ84" s="5" t="s">
        <v>225</v>
      </c>
      <c r="CA84" t="str">
        <f t="shared" si="469"/>
        <v>TWDUSD=R</v>
      </c>
      <c r="CE84" s="5" t="s">
        <v>79</v>
      </c>
      <c r="CF84" s="5" t="s">
        <v>508</v>
      </c>
    </row>
    <row r="85" spans="1:84" x14ac:dyDescent="0.25">
      <c r="B85" t="s">
        <v>228</v>
      </c>
      <c r="C85" t="s">
        <v>64</v>
      </c>
      <c r="D85" t="s">
        <v>75</v>
      </c>
      <c r="E85" t="s">
        <v>80</v>
      </c>
      <c r="F85" s="2"/>
      <c r="G85" s="3" t="str">
        <f t="shared" si="507"/>
        <v>KR7011170008</v>
      </c>
      <c r="H85" s="34">
        <f t="shared" si="508"/>
        <v>0</v>
      </c>
      <c r="I85" s="35">
        <f t="shared" si="509"/>
        <v>42.380200000000002</v>
      </c>
      <c r="J85" s="36">
        <f t="shared" si="510"/>
        <v>33388</v>
      </c>
      <c r="K85" s="35" t="str">
        <f t="shared" si="511"/>
        <v>KRW</v>
      </c>
      <c r="L85" s="37">
        <f t="shared" si="512"/>
        <v>57500</v>
      </c>
      <c r="M85" s="35">
        <f t="shared" si="513"/>
        <v>0</v>
      </c>
      <c r="N85" s="38"/>
      <c r="O85" s="35" t="str">
        <f t="shared" si="514"/>
        <v>NULL</v>
      </c>
      <c r="P85" s="35">
        <f t="shared" si="515"/>
        <v>46.6920600013922</v>
      </c>
      <c r="Q85" s="35" t="str">
        <f t="shared" si="516"/>
        <v>NULL</v>
      </c>
      <c r="R85" s="35" t="str">
        <f t="shared" si="517"/>
        <v>NULL</v>
      </c>
      <c r="S85" s="35">
        <f t="shared" si="518"/>
        <v>0.16136403211454001</v>
      </c>
      <c r="T85" s="35">
        <f t="shared" si="519"/>
        <v>1.95104365270933</v>
      </c>
      <c r="U85" s="35">
        <f t="shared" si="520"/>
        <v>0.118646473004546</v>
      </c>
      <c r="V85" s="34">
        <f t="shared" si="521"/>
        <v>4536616860</v>
      </c>
      <c r="W85" s="34">
        <f t="shared" si="522"/>
        <v>5608104435</v>
      </c>
      <c r="X85" s="35">
        <f t="shared" si="523"/>
        <v>19.106056019800207</v>
      </c>
      <c r="Y85" s="35">
        <f t="shared" si="524"/>
        <v>47.767413053847299</v>
      </c>
      <c r="Z85" s="35">
        <f t="shared" si="525"/>
        <v>60.653864383594502</v>
      </c>
      <c r="AA85" s="35">
        <f t="shared" si="526"/>
        <v>53.511775192126997</v>
      </c>
      <c r="AB85" s="35" t="str">
        <f t="shared" si="527"/>
        <v>#N/A</v>
      </c>
      <c r="AC85" s="35">
        <f t="shared" si="528"/>
        <v>0.995841285012804</v>
      </c>
      <c r="AD85" s="35">
        <f t="shared" si="529"/>
        <v>1.1980118984497401</v>
      </c>
      <c r="AE85" s="35">
        <f t="shared" si="530"/>
        <v>0.65024446833987803</v>
      </c>
      <c r="AF85" s="35">
        <f t="shared" si="531"/>
        <v>0.76682887873027294</v>
      </c>
      <c r="AG85" s="35">
        <f t="shared" si="532"/>
        <v>0.91838104545140198</v>
      </c>
      <c r="AH85" s="35">
        <f t="shared" si="533"/>
        <v>0.41899188509171498</v>
      </c>
      <c r="AI85" s="35">
        <f t="shared" si="534"/>
        <v>33.009708737864102</v>
      </c>
      <c r="AJ85" s="37">
        <f t="shared" si="535"/>
        <v>65720</v>
      </c>
      <c r="AK85" s="37">
        <f t="shared" si="536"/>
        <v>92616</v>
      </c>
      <c r="AL85" s="35">
        <f t="shared" si="537"/>
        <v>4.7495682210708097</v>
      </c>
      <c r="AM85" s="35" t="str">
        <f t="shared" si="538"/>
        <v>NULL</v>
      </c>
      <c r="AN85" s="35" t="str">
        <f t="shared" si="539"/>
        <v>NULL</v>
      </c>
      <c r="AO85" s="35" t="str">
        <f t="shared" si="540"/>
        <v>NULL</v>
      </c>
      <c r="AP85" s="34">
        <f t="shared" si="541"/>
        <v>266226.96938484599</v>
      </c>
      <c r="AS85" s="5" t="s">
        <v>80</v>
      </c>
      <c r="AT85" s="5" t="s">
        <v>8</v>
      </c>
      <c r="AU85" s="5">
        <v>46.6920600013922</v>
      </c>
      <c r="AV85" s="5" t="s">
        <v>8</v>
      </c>
      <c r="AW85" s="5" t="s">
        <v>8</v>
      </c>
      <c r="AX85" s="5">
        <v>0.16136403211454001</v>
      </c>
      <c r="AY85">
        <v>1.95104365270933</v>
      </c>
      <c r="AZ85">
        <v>0.118646473004546</v>
      </c>
      <c r="BA85">
        <v>4536616860</v>
      </c>
      <c r="BB85">
        <v>5608104435</v>
      </c>
      <c r="BC85">
        <v>47.767413053847299</v>
      </c>
      <c r="BD85">
        <v>60.653864383594502</v>
      </c>
      <c r="BE85">
        <v>53.511775192126997</v>
      </c>
      <c r="BF85" t="s">
        <v>163</v>
      </c>
      <c r="BG85" s="5">
        <v>0.995841285012804</v>
      </c>
      <c r="BH85">
        <v>1.1980118984497401</v>
      </c>
      <c r="BI85">
        <v>0.65024446833987803</v>
      </c>
      <c r="BJ85">
        <v>0.76682887873027294</v>
      </c>
      <c r="BK85">
        <v>0.91838104545140198</v>
      </c>
      <c r="BL85">
        <v>0.41899188509171498</v>
      </c>
      <c r="BM85">
        <v>33.009708737864102</v>
      </c>
      <c r="BN85">
        <v>65720</v>
      </c>
      <c r="BO85">
        <v>92616</v>
      </c>
      <c r="BP85">
        <v>4.7495682210708097</v>
      </c>
      <c r="BQ85" s="5" t="s">
        <v>8</v>
      </c>
      <c r="BR85" s="5" t="s">
        <v>8</v>
      </c>
      <c r="BS85" s="5" t="s">
        <v>8</v>
      </c>
      <c r="BT85">
        <v>266226.96938484599</v>
      </c>
      <c r="BU85">
        <v>42167147</v>
      </c>
      <c r="BV85">
        <v>42.380200000000002</v>
      </c>
      <c r="BW85" s="50">
        <v>33388</v>
      </c>
      <c r="BX85" s="5" t="s">
        <v>229</v>
      </c>
      <c r="BY85">
        <v>57500</v>
      </c>
      <c r="BZ85" s="5" t="s">
        <v>222</v>
      </c>
      <c r="CA85" t="str">
        <f t="shared" si="469"/>
        <v>KRWUSD=R</v>
      </c>
      <c r="CE85" s="5" t="s">
        <v>80</v>
      </c>
      <c r="CF85" s="5" t="s">
        <v>228</v>
      </c>
    </row>
    <row r="86" spans="1:84" x14ac:dyDescent="0.25">
      <c r="B86" t="s">
        <v>230</v>
      </c>
      <c r="C86" t="s">
        <v>64</v>
      </c>
      <c r="D86" t="s">
        <v>75</v>
      </c>
      <c r="E86" t="s">
        <v>81</v>
      </c>
      <c r="F86" s="2"/>
      <c r="G86" s="3" t="str">
        <f t="shared" si="507"/>
        <v>JP3269600007</v>
      </c>
      <c r="H86" s="34">
        <f t="shared" si="508"/>
        <v>0</v>
      </c>
      <c r="I86" s="35">
        <f t="shared" si="509"/>
        <v>94.039299999999997</v>
      </c>
      <c r="J86" s="36">
        <f t="shared" si="510"/>
        <v>18034</v>
      </c>
      <c r="K86" s="35" t="str">
        <f t="shared" si="511"/>
        <v>JPY</v>
      </c>
      <c r="L86" s="37">
        <f t="shared" si="512"/>
        <v>2253</v>
      </c>
      <c r="M86" s="35">
        <f t="shared" si="513"/>
        <v>0</v>
      </c>
      <c r="N86" s="38"/>
      <c r="O86" s="35">
        <f t="shared" si="514"/>
        <v>14.217153547908699</v>
      </c>
      <c r="P86" s="35">
        <f t="shared" si="515"/>
        <v>11.6392363669051</v>
      </c>
      <c r="Q86" s="35" t="str">
        <f t="shared" si="516"/>
        <v>NULL</v>
      </c>
      <c r="R86" s="35" t="str">
        <f t="shared" si="517"/>
        <v>NULL</v>
      </c>
      <c r="S86" s="35">
        <f t="shared" si="518"/>
        <v>1.00152534442226</v>
      </c>
      <c r="T86" s="35">
        <f t="shared" si="519"/>
        <v>5.6607039363254001</v>
      </c>
      <c r="U86" s="35">
        <f t="shared" si="520"/>
        <v>0.891063403561978</v>
      </c>
      <c r="V86" s="34">
        <f t="shared" si="521"/>
        <v>3717191375</v>
      </c>
      <c r="W86" s="34">
        <f t="shared" si="522"/>
        <v>3775264797.2222199</v>
      </c>
      <c r="X86" s="35">
        <f t="shared" si="523"/>
        <v>1.5382608993400793</v>
      </c>
      <c r="Y86" s="35">
        <f t="shared" si="524"/>
        <v>23.835635024695101</v>
      </c>
      <c r="Z86" s="35">
        <f t="shared" si="525"/>
        <v>27.559438613171601</v>
      </c>
      <c r="AA86" s="35">
        <f t="shared" si="526"/>
        <v>38.6411205616823</v>
      </c>
      <c r="AB86" s="35" t="str">
        <f t="shared" si="527"/>
        <v>#N/A</v>
      </c>
      <c r="AC86" s="35">
        <f t="shared" si="528"/>
        <v>1.2514481674625799</v>
      </c>
      <c r="AD86" s="35">
        <f t="shared" si="529"/>
        <v>0.89880742850616302</v>
      </c>
      <c r="AE86" s="35">
        <f t="shared" si="530"/>
        <v>0.715192393651091</v>
      </c>
      <c r="AF86" s="35">
        <f t="shared" si="531"/>
        <v>0.81012745230579797</v>
      </c>
      <c r="AG86" s="35">
        <f t="shared" si="532"/>
        <v>0.30687667711410599</v>
      </c>
      <c r="AH86" s="35">
        <f t="shared" si="533"/>
        <v>1.2845412191685599</v>
      </c>
      <c r="AI86" s="35">
        <f t="shared" si="534"/>
        <v>54.138702460850098</v>
      </c>
      <c r="AJ86" s="37">
        <f t="shared" si="535"/>
        <v>2160.23</v>
      </c>
      <c r="AK86" s="37">
        <f t="shared" si="536"/>
        <v>1936.9625000000001</v>
      </c>
      <c r="AL86" s="35">
        <f t="shared" si="537"/>
        <v>2.2963126517995098</v>
      </c>
      <c r="AM86" s="35">
        <f t="shared" si="538"/>
        <v>39.428921453100003</v>
      </c>
      <c r="AN86" s="35" t="str">
        <f t="shared" si="539"/>
        <v>NULL</v>
      </c>
      <c r="AO86" s="35" t="str">
        <f t="shared" si="540"/>
        <v>NULL</v>
      </c>
      <c r="AP86" s="34">
        <f t="shared" si="541"/>
        <v>3022927.7027211902</v>
      </c>
      <c r="AS86" s="5" t="s">
        <v>81</v>
      </c>
      <c r="AT86" s="5">
        <v>14.217153547908699</v>
      </c>
      <c r="AU86" s="5">
        <v>11.6392363669051</v>
      </c>
      <c r="AV86" s="5" t="s">
        <v>8</v>
      </c>
      <c r="AW86" s="5" t="s">
        <v>8</v>
      </c>
      <c r="AX86" s="5">
        <v>1.00152534442226</v>
      </c>
      <c r="AY86">
        <v>5.6607039363254001</v>
      </c>
      <c r="AZ86">
        <v>0.891063403561978</v>
      </c>
      <c r="BA86">
        <v>3717191375</v>
      </c>
      <c r="BB86">
        <v>3775264797.2222199</v>
      </c>
      <c r="BC86">
        <v>23.835635024695101</v>
      </c>
      <c r="BD86">
        <v>27.559438613171601</v>
      </c>
      <c r="BE86">
        <v>38.6411205616823</v>
      </c>
      <c r="BF86" t="s">
        <v>163</v>
      </c>
      <c r="BG86">
        <v>1.2514481674625799</v>
      </c>
      <c r="BH86">
        <v>0.89880742850616302</v>
      </c>
      <c r="BI86">
        <v>0.715192393651091</v>
      </c>
      <c r="BJ86">
        <v>0.81012745230579797</v>
      </c>
      <c r="BK86">
        <v>0.30687667711410599</v>
      </c>
      <c r="BL86">
        <v>1.2845412191685599</v>
      </c>
      <c r="BM86">
        <v>54.138702460850098</v>
      </c>
      <c r="BN86">
        <v>2160.23</v>
      </c>
      <c r="BO86">
        <v>1936.9625000000001</v>
      </c>
      <c r="BP86">
        <v>2.2963126517995098</v>
      </c>
      <c r="BQ86">
        <v>39.428921453100003</v>
      </c>
      <c r="BR86" s="5" t="s">
        <v>8</v>
      </c>
      <c r="BS86" s="5" t="s">
        <v>8</v>
      </c>
      <c r="BT86">
        <v>3022927.7027211902</v>
      </c>
      <c r="BU86">
        <v>323867956</v>
      </c>
      <c r="BV86">
        <v>94.039299999999997</v>
      </c>
      <c r="BW86" s="50">
        <v>18034</v>
      </c>
      <c r="BX86" s="5" t="s">
        <v>231</v>
      </c>
      <c r="BY86">
        <v>2253</v>
      </c>
      <c r="BZ86" s="5" t="s">
        <v>9</v>
      </c>
      <c r="CA86" t="str">
        <f t="shared" si="469"/>
        <v>JPYUSD=R</v>
      </c>
      <c r="CE86" s="5" t="s">
        <v>81</v>
      </c>
      <c r="CF86" s="5" t="s">
        <v>230</v>
      </c>
    </row>
    <row r="87" spans="1:84" x14ac:dyDescent="0.25">
      <c r="B87" t="s">
        <v>232</v>
      </c>
      <c r="C87" t="s">
        <v>64</v>
      </c>
      <c r="D87" t="s">
        <v>75</v>
      </c>
      <c r="E87" t="s">
        <v>82</v>
      </c>
      <c r="F87" s="2"/>
      <c r="G87" s="3" t="str">
        <f t="shared" si="507"/>
        <v>JP3595200001</v>
      </c>
      <c r="H87" s="34">
        <f t="shared" si="508"/>
        <v>0</v>
      </c>
      <c r="I87" s="35">
        <f t="shared" si="509"/>
        <v>93.283699999999996</v>
      </c>
      <c r="J87" s="36">
        <f t="shared" si="510"/>
        <v>18034</v>
      </c>
      <c r="K87" s="35" t="str">
        <f t="shared" si="511"/>
        <v>JPY</v>
      </c>
      <c r="L87" s="37">
        <f t="shared" si="512"/>
        <v>2042</v>
      </c>
      <c r="M87" s="35">
        <f t="shared" si="513"/>
        <v>0</v>
      </c>
      <c r="N87" s="38"/>
      <c r="O87" s="35">
        <f t="shared" si="514"/>
        <v>11.705781096619599</v>
      </c>
      <c r="P87" s="35">
        <f t="shared" si="515"/>
        <v>9.7311074243555193</v>
      </c>
      <c r="Q87" s="35" t="str">
        <f t="shared" si="516"/>
        <v>NULL</v>
      </c>
      <c r="R87" s="35" t="str">
        <f t="shared" si="517"/>
        <v>NULL</v>
      </c>
      <c r="S87" s="35">
        <f t="shared" si="518"/>
        <v>0.79810768886990202</v>
      </c>
      <c r="T87" s="35">
        <f t="shared" si="519"/>
        <v>5.6749447492327203</v>
      </c>
      <c r="U87" s="35">
        <f t="shared" si="520"/>
        <v>0.63366308778293601</v>
      </c>
      <c r="V87" s="34">
        <f t="shared" si="521"/>
        <v>1880101800</v>
      </c>
      <c r="W87" s="34">
        <f t="shared" si="522"/>
        <v>1937813241.6666701</v>
      </c>
      <c r="X87" s="35">
        <f t="shared" si="523"/>
        <v>2.9781735631568789</v>
      </c>
      <c r="Y87" s="35">
        <f t="shared" si="524"/>
        <v>15.030651217186501</v>
      </c>
      <c r="Z87" s="35">
        <f t="shared" si="525"/>
        <v>17.713304224776302</v>
      </c>
      <c r="AA87" s="35">
        <f t="shared" si="526"/>
        <v>28.214515663650801</v>
      </c>
      <c r="AB87" s="35" t="str">
        <f t="shared" si="527"/>
        <v>#N/A</v>
      </c>
      <c r="AC87" s="35">
        <f t="shared" si="528"/>
        <v>0.83226612524214005</v>
      </c>
      <c r="AD87" s="35">
        <f t="shared" si="529"/>
        <v>0.78148486026742003</v>
      </c>
      <c r="AE87" s="35">
        <f t="shared" si="530"/>
        <v>0.94397109445819904</v>
      </c>
      <c r="AF87" s="35">
        <f t="shared" si="531"/>
        <v>0.96264643365807001</v>
      </c>
      <c r="AG87" s="35">
        <f t="shared" si="532"/>
        <v>0.31138773644468698</v>
      </c>
      <c r="AH87" s="35">
        <f t="shared" si="533"/>
        <v>1.1044103891436301</v>
      </c>
      <c r="AI87" s="35">
        <f t="shared" si="534"/>
        <v>43.653846153846203</v>
      </c>
      <c r="AJ87" s="37">
        <f t="shared" si="535"/>
        <v>2072.0100000000002</v>
      </c>
      <c r="AK87" s="37">
        <f t="shared" si="536"/>
        <v>2015.625</v>
      </c>
      <c r="AL87" s="35">
        <f t="shared" si="537"/>
        <v>4.6751968503937</v>
      </c>
      <c r="AM87" s="35">
        <f t="shared" si="538"/>
        <v>47.2184910597</v>
      </c>
      <c r="AN87" s="35" t="str">
        <f t="shared" si="539"/>
        <v>NULL</v>
      </c>
      <c r="AO87" s="35" t="str">
        <f t="shared" si="540"/>
        <v>NULL</v>
      </c>
      <c r="AP87" s="34">
        <f t="shared" si="541"/>
        <v>1921190.5700389</v>
      </c>
      <c r="AS87" s="5" t="s">
        <v>82</v>
      </c>
      <c r="AT87" s="5">
        <v>11.705781096619599</v>
      </c>
      <c r="AU87" s="5">
        <v>9.7311074243555193</v>
      </c>
      <c r="AV87" s="5" t="s">
        <v>8</v>
      </c>
      <c r="AW87" s="5" t="s">
        <v>8</v>
      </c>
      <c r="AX87" s="5">
        <v>0.79810768886990202</v>
      </c>
      <c r="AY87">
        <v>5.6749447492327203</v>
      </c>
      <c r="AZ87">
        <v>0.63366308778293601</v>
      </c>
      <c r="BA87">
        <v>1880101800</v>
      </c>
      <c r="BB87">
        <v>1937813241.6666701</v>
      </c>
      <c r="BC87">
        <v>15.030651217186501</v>
      </c>
      <c r="BD87">
        <v>17.713304224776302</v>
      </c>
      <c r="BE87">
        <v>28.214515663650801</v>
      </c>
      <c r="BF87" t="s">
        <v>163</v>
      </c>
      <c r="BG87">
        <v>0.83226612524214005</v>
      </c>
      <c r="BH87">
        <v>0.78148486026742003</v>
      </c>
      <c r="BI87">
        <v>0.94397109445819904</v>
      </c>
      <c r="BJ87">
        <v>0.96264643365807001</v>
      </c>
      <c r="BK87">
        <v>0.31138773644468698</v>
      </c>
      <c r="BL87">
        <v>1.1044103891436301</v>
      </c>
      <c r="BM87">
        <v>43.653846153846203</v>
      </c>
      <c r="BN87">
        <v>2072.0100000000002</v>
      </c>
      <c r="BO87">
        <v>2015.625</v>
      </c>
      <c r="BP87">
        <v>4.6751968503937</v>
      </c>
      <c r="BQ87">
        <v>47.2184910597</v>
      </c>
      <c r="BR87" s="5" t="s">
        <v>8</v>
      </c>
      <c r="BS87" s="5" t="s">
        <v>8</v>
      </c>
      <c r="BT87">
        <v>1921190.5700389</v>
      </c>
      <c r="BU87">
        <v>318510628</v>
      </c>
      <c r="BV87">
        <v>93.283699999999996</v>
      </c>
      <c r="BW87" s="50">
        <v>18034</v>
      </c>
      <c r="BX87" s="5" t="s">
        <v>233</v>
      </c>
      <c r="BY87">
        <v>2042</v>
      </c>
      <c r="BZ87" s="5" t="s">
        <v>9</v>
      </c>
      <c r="CA87" t="str">
        <f t="shared" si="469"/>
        <v>JPYUSD=R</v>
      </c>
      <c r="CE87" s="5" t="s">
        <v>82</v>
      </c>
      <c r="CF87" s="5" t="s">
        <v>232</v>
      </c>
    </row>
    <row r="88" spans="1:84" x14ac:dyDescent="0.25">
      <c r="F88" s="2"/>
      <c r="G88" s="9" t="s">
        <v>271</v>
      </c>
      <c r="H88" s="10"/>
      <c r="I88" s="51">
        <f>AVERAGE(I81:I87)</f>
        <v>74.147371428571418</v>
      </c>
      <c r="J88" s="11"/>
      <c r="K88" s="11"/>
      <c r="L88" s="11"/>
      <c r="M88" s="11"/>
      <c r="N88" s="13"/>
      <c r="O88" s="51">
        <f>AVERAGE(O81:O87)</f>
        <v>40.487881961733031</v>
      </c>
      <c r="P88" s="51">
        <f>AVERAGE(P81:P87)</f>
        <v>21.939191181013502</v>
      </c>
      <c r="Q88" s="51">
        <f t="shared" ref="Q88:U88" si="542">AVERAGE(Q81:Q87)</f>
        <v>2.47610363845375</v>
      </c>
      <c r="R88" s="51">
        <f t="shared" si="542"/>
        <v>0.77220614076462724</v>
      </c>
      <c r="S88" s="51">
        <f t="shared" si="542"/>
        <v>0.77356107386044604</v>
      </c>
      <c r="T88" s="51">
        <f t="shared" si="542"/>
        <v>12.912785537622783</v>
      </c>
      <c r="U88" s="51">
        <f t="shared" si="542"/>
        <v>0.62395061929535467</v>
      </c>
      <c r="V88" s="14">
        <f t="shared" ref="V88:AP88" si="543">AVERAGE(V81:V87)</f>
        <v>8979966455.7278576</v>
      </c>
      <c r="W88" s="14">
        <f t="shared" si="543"/>
        <v>9920444606.256958</v>
      </c>
      <c r="X88" s="51">
        <f t="shared" si="543"/>
        <v>-12.281279601979367</v>
      </c>
      <c r="Y88" s="51">
        <f t="shared" si="543"/>
        <v>34.117172202723744</v>
      </c>
      <c r="Z88" s="51">
        <f t="shared" si="543"/>
        <v>34.756668627799499</v>
      </c>
      <c r="AA88" s="51">
        <f t="shared" si="543"/>
        <v>34.645426533272783</v>
      </c>
      <c r="AB88" s="51">
        <f t="shared" si="543"/>
        <v>0.25690000000000002</v>
      </c>
      <c r="AC88" s="51">
        <f t="shared" si="543"/>
        <v>0.85093965966666352</v>
      </c>
      <c r="AD88" s="51">
        <f t="shared" si="543"/>
        <v>0.91058923406733838</v>
      </c>
      <c r="AE88" s="51">
        <f t="shared" si="543"/>
        <v>0.82922477466150213</v>
      </c>
      <c r="AF88" s="51">
        <f t="shared" si="543"/>
        <v>0.88614896362448548</v>
      </c>
      <c r="AG88" s="51">
        <f t="shared" si="543"/>
        <v>0.95347664805401799</v>
      </c>
      <c r="AH88" s="51">
        <f t="shared" si="543"/>
        <v>0.84272571276234121</v>
      </c>
      <c r="AI88" s="51">
        <f t="shared" si="543"/>
        <v>47.958027757500894</v>
      </c>
      <c r="AJ88" s="51">
        <f t="shared" si="543"/>
        <v>48733.664514285723</v>
      </c>
      <c r="AK88" s="51">
        <f t="shared" si="543"/>
        <v>61226.755450000004</v>
      </c>
      <c r="AL88" s="51">
        <f t="shared" si="543"/>
        <v>3.8948539671734816</v>
      </c>
      <c r="AM88" s="51">
        <f t="shared" si="543"/>
        <v>103.43968389545</v>
      </c>
      <c r="AN88" s="51">
        <f t="shared" si="543"/>
        <v>2.1574304519977399</v>
      </c>
      <c r="AO88" s="51">
        <f t="shared" si="543"/>
        <v>1.9164673067264499</v>
      </c>
      <c r="AP88" s="14">
        <f t="shared" si="543"/>
        <v>10314517.96720333</v>
      </c>
      <c r="AS88" s="5"/>
      <c r="CE88" s="5"/>
    </row>
    <row r="89" spans="1:84" x14ac:dyDescent="0.25">
      <c r="F89" s="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84" x14ac:dyDescent="0.25">
      <c r="A90" s="7"/>
      <c r="B90" s="7"/>
      <c r="C90" s="7"/>
      <c r="D90" s="7"/>
      <c r="E90" s="7"/>
      <c r="F90" s="2"/>
      <c r="AS90" s="7"/>
      <c r="CE90" s="7"/>
    </row>
    <row r="91" spans="1:84" x14ac:dyDescent="0.25">
      <c r="B91" t="s">
        <v>234</v>
      </c>
      <c r="C91" t="s">
        <v>64</v>
      </c>
      <c r="D91" t="s">
        <v>83</v>
      </c>
      <c r="E91" t="s">
        <v>84</v>
      </c>
      <c r="F91" s="2"/>
      <c r="G91" s="3" t="str">
        <f t="shared" ref="G91" si="544">BX91</f>
        <v>JP3544000007</v>
      </c>
      <c r="H91" s="34">
        <f t="shared" ref="H91" si="545">(BU91*BY91)*CB91</f>
        <v>0</v>
      </c>
      <c r="I91" s="35">
        <f t="shared" ref="I91" si="546">BV91</f>
        <v>94.978499999999997</v>
      </c>
      <c r="J91" s="36">
        <f t="shared" ref="J91" si="547">BW91</f>
        <v>18034</v>
      </c>
      <c r="K91" s="35" t="str">
        <f t="shared" ref="K91" si="548">BZ91</f>
        <v>JPY</v>
      </c>
      <c r="L91" s="37">
        <f t="shared" ref="L91" si="549">BY91</f>
        <v>1289</v>
      </c>
      <c r="M91" s="35">
        <f t="shared" ref="M91" si="550">BY91*CB91</f>
        <v>0</v>
      </c>
      <c r="N91" s="38"/>
      <c r="O91" s="35" t="str">
        <f t="shared" ref="O91" si="551">AT91</f>
        <v>NULL</v>
      </c>
      <c r="P91" s="35">
        <f t="shared" ref="P91" si="552">AU91</f>
        <v>11.5651616261196</v>
      </c>
      <c r="Q91" s="35" t="str">
        <f t="shared" ref="Q91" si="553">AV91</f>
        <v>NULL</v>
      </c>
      <c r="R91" s="35" t="str">
        <f t="shared" ref="R91" si="554">AW91</f>
        <v>NULL</v>
      </c>
      <c r="S91" s="35">
        <f t="shared" ref="S91" si="555">AX91</f>
        <v>0.705992518740021</v>
      </c>
      <c r="T91" s="35">
        <f t="shared" ref="T91" si="556">AY91</f>
        <v>3.6739907031288301</v>
      </c>
      <c r="U91" s="35">
        <f t="shared" ref="U91" si="557">AZ91</f>
        <v>0.24682650364200301</v>
      </c>
      <c r="V91" s="34">
        <f t="shared" ref="V91" si="558">BA91</f>
        <v>1145451575</v>
      </c>
      <c r="W91" s="34">
        <f t="shared" ref="W91" si="559">BB91</f>
        <v>1043634441.66667</v>
      </c>
      <c r="X91" s="35">
        <f t="shared" ref="X91" si="560">((W91-V91)/W91)*100</f>
        <v>-9.7560150631603779</v>
      </c>
      <c r="Y91" s="35">
        <f t="shared" ref="Y91" si="561">BC91</f>
        <v>12.045688999890601</v>
      </c>
      <c r="Z91" s="35">
        <f t="shared" ref="Z91" si="562">BD91</f>
        <v>18.192408765442799</v>
      </c>
      <c r="AA91" s="35">
        <f t="shared" ref="AA91" si="563">BE91</f>
        <v>32.605300231558999</v>
      </c>
      <c r="AB91" s="35" t="str">
        <f t="shared" ref="AB91" si="564">BF91</f>
        <v>#N/A</v>
      </c>
      <c r="AC91" s="35">
        <f t="shared" ref="AC91" si="565">BG91</f>
        <v>0.86313591706527903</v>
      </c>
      <c r="AD91" s="35">
        <f t="shared" ref="AD91" si="566">BH91</f>
        <v>0.622394561898444</v>
      </c>
      <c r="AE91" s="35">
        <f t="shared" ref="AE91" si="567">BI91</f>
        <v>0.63064740451340195</v>
      </c>
      <c r="AF91" s="35">
        <f t="shared" ref="AF91" si="568">BJ91</f>
        <v>0.75376418257733202</v>
      </c>
      <c r="AG91" s="35">
        <f t="shared" ref="AG91" si="569">BK91</f>
        <v>0.98402476974766595</v>
      </c>
      <c r="AH91" s="35">
        <f t="shared" ref="AH91" si="570">BL91</f>
        <v>0.79675053967465603</v>
      </c>
      <c r="AI91" s="35">
        <f t="shared" ref="AI91" si="571">BM91</f>
        <v>48.301886792452798</v>
      </c>
      <c r="AJ91" s="37">
        <f t="shared" ref="AJ91" si="572">BN91</f>
        <v>1324.83</v>
      </c>
      <c r="AK91" s="37">
        <f t="shared" ref="AK91" si="573">BO91</f>
        <v>1391.6475</v>
      </c>
      <c r="AL91" s="35">
        <f t="shared" ref="AL91" si="574">BP91</f>
        <v>3.1176929072486401</v>
      </c>
      <c r="AM91" s="35">
        <f t="shared" ref="AM91" si="575">BQ91</f>
        <v>54.495707142199997</v>
      </c>
      <c r="AN91" s="35" t="str">
        <f t="shared" ref="AN91" si="576">BR91</f>
        <v>NULL</v>
      </c>
      <c r="AO91" s="35" t="str">
        <f t="shared" ref="AO91" si="577">BS91</f>
        <v>NULL</v>
      </c>
      <c r="AP91" s="34">
        <f t="shared" ref="AP91" si="578">BT91</f>
        <v>1689802.34176514</v>
      </c>
      <c r="AS91" s="5" t="s">
        <v>84</v>
      </c>
      <c r="AT91" s="5" t="s">
        <v>8</v>
      </c>
      <c r="AU91" s="5">
        <v>11.5651616261196</v>
      </c>
      <c r="AV91" s="5" t="s">
        <v>8</v>
      </c>
      <c r="AW91" s="5" t="s">
        <v>8</v>
      </c>
      <c r="AX91" s="5">
        <v>0.705992518740021</v>
      </c>
      <c r="AY91">
        <v>3.6739907031288301</v>
      </c>
      <c r="AZ91">
        <v>0.24682650364200301</v>
      </c>
      <c r="BA91">
        <v>1145451575</v>
      </c>
      <c r="BB91">
        <v>1043634441.66667</v>
      </c>
      <c r="BC91">
        <v>12.045688999890601</v>
      </c>
      <c r="BD91">
        <v>18.192408765442799</v>
      </c>
      <c r="BE91">
        <v>32.605300231558999</v>
      </c>
      <c r="BF91" t="s">
        <v>163</v>
      </c>
      <c r="BG91">
        <v>0.86313591706527903</v>
      </c>
      <c r="BH91">
        <v>0.622394561898444</v>
      </c>
      <c r="BI91">
        <v>0.63064740451340195</v>
      </c>
      <c r="BJ91">
        <v>0.75376418257733202</v>
      </c>
      <c r="BK91">
        <v>0.98402476974766595</v>
      </c>
      <c r="BL91">
        <v>0.79675053967465603</v>
      </c>
      <c r="BM91">
        <v>48.301886792452798</v>
      </c>
      <c r="BN91">
        <v>1324.83</v>
      </c>
      <c r="BO91">
        <v>1391.6475</v>
      </c>
      <c r="BP91">
        <v>3.1176929072486401</v>
      </c>
      <c r="BQ91">
        <v>54.495707142199997</v>
      </c>
      <c r="BR91" s="5" t="s">
        <v>8</v>
      </c>
      <c r="BS91" s="5" t="s">
        <v>8</v>
      </c>
      <c r="BT91">
        <v>1689802.34176514</v>
      </c>
      <c r="BU91">
        <v>192675706</v>
      </c>
      <c r="BV91">
        <v>94.978499999999997</v>
      </c>
      <c r="BW91" s="50">
        <v>18034</v>
      </c>
      <c r="BX91" s="5" t="s">
        <v>235</v>
      </c>
      <c r="BY91">
        <v>1289</v>
      </c>
      <c r="BZ91" s="5" t="s">
        <v>9</v>
      </c>
      <c r="CA91" t="str">
        <f t="shared" si="469"/>
        <v>JPYUSD=R</v>
      </c>
      <c r="CE91" s="5" t="s">
        <v>84</v>
      </c>
      <c r="CF91" s="5" t="s">
        <v>234</v>
      </c>
    </row>
    <row r="92" spans="1:84" x14ac:dyDescent="0.25">
      <c r="F92" s="2"/>
      <c r="G92" s="9" t="s">
        <v>271</v>
      </c>
      <c r="H92" s="10"/>
      <c r="I92" s="10"/>
      <c r="J92" s="11"/>
      <c r="K92" s="11"/>
      <c r="L92" s="11"/>
      <c r="M92" s="13"/>
      <c r="N92" s="13"/>
      <c r="O92" s="13"/>
      <c r="P92" s="13"/>
      <c r="Q92" s="14" t="e">
        <f>AVERAGE(Q91:Q91)</f>
        <v>#DIV/0!</v>
      </c>
      <c r="R92" s="14" t="e">
        <f t="shared" ref="R92:AP92" si="579">AVERAGE(R91:R91)</f>
        <v>#DIV/0!</v>
      </c>
      <c r="S92" s="14">
        <f t="shared" si="579"/>
        <v>0.705992518740021</v>
      </c>
      <c r="T92" s="14">
        <f t="shared" si="579"/>
        <v>3.6739907031288301</v>
      </c>
      <c r="U92" s="14">
        <f t="shared" si="579"/>
        <v>0.24682650364200301</v>
      </c>
      <c r="V92" s="14">
        <f t="shared" si="579"/>
        <v>1145451575</v>
      </c>
      <c r="W92" s="14">
        <f t="shared" si="579"/>
        <v>1043634441.66667</v>
      </c>
      <c r="X92" s="14">
        <f t="shared" si="579"/>
        <v>-9.7560150631603779</v>
      </c>
      <c r="Y92" s="14">
        <f t="shared" si="579"/>
        <v>12.045688999890601</v>
      </c>
      <c r="Z92" s="14">
        <f t="shared" si="579"/>
        <v>18.192408765442799</v>
      </c>
      <c r="AA92" s="14">
        <f t="shared" si="579"/>
        <v>32.605300231558999</v>
      </c>
      <c r="AB92" s="14" t="e">
        <f t="shared" si="579"/>
        <v>#DIV/0!</v>
      </c>
      <c r="AC92" s="14">
        <f t="shared" si="579"/>
        <v>0.86313591706527903</v>
      </c>
      <c r="AD92" s="14">
        <f t="shared" si="579"/>
        <v>0.622394561898444</v>
      </c>
      <c r="AE92" s="14">
        <f t="shared" si="579"/>
        <v>0.63064740451340195</v>
      </c>
      <c r="AF92" s="14">
        <f t="shared" si="579"/>
        <v>0.75376418257733202</v>
      </c>
      <c r="AG92" s="14">
        <f t="shared" si="579"/>
        <v>0.98402476974766595</v>
      </c>
      <c r="AH92" s="14">
        <f t="shared" si="579"/>
        <v>0.79675053967465603</v>
      </c>
      <c r="AI92" s="14">
        <f t="shared" si="579"/>
        <v>48.301886792452798</v>
      </c>
      <c r="AJ92" s="14">
        <f t="shared" si="579"/>
        <v>1324.83</v>
      </c>
      <c r="AK92" s="14">
        <f t="shared" si="579"/>
        <v>1391.6475</v>
      </c>
      <c r="AL92" s="14">
        <f t="shared" si="579"/>
        <v>3.1176929072486401</v>
      </c>
      <c r="AM92" s="14">
        <f t="shared" si="579"/>
        <v>54.495707142199997</v>
      </c>
      <c r="AN92" s="14" t="e">
        <f t="shared" si="579"/>
        <v>#DIV/0!</v>
      </c>
      <c r="AO92" s="14" t="e">
        <f t="shared" si="579"/>
        <v>#DIV/0!</v>
      </c>
      <c r="AP92" s="14">
        <f t="shared" si="579"/>
        <v>1689802.34176514</v>
      </c>
      <c r="AS92" s="5"/>
      <c r="CE92" s="5"/>
    </row>
    <row r="93" spans="1:84" x14ac:dyDescent="0.25">
      <c r="F93" s="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84" x14ac:dyDescent="0.25">
      <c r="A94" s="7"/>
      <c r="B94" s="7"/>
      <c r="C94" s="7"/>
      <c r="D94" s="7"/>
      <c r="E94" s="7"/>
      <c r="F94" s="2"/>
      <c r="AS94" s="7"/>
      <c r="CE94" s="7"/>
    </row>
    <row r="95" spans="1:84" x14ac:dyDescent="0.25">
      <c r="B95" t="s">
        <v>236</v>
      </c>
      <c r="C95" t="s">
        <v>64</v>
      </c>
      <c r="D95" t="s">
        <v>85</v>
      </c>
      <c r="E95" t="s">
        <v>86</v>
      </c>
      <c r="F95" s="2"/>
      <c r="G95" s="3" t="str">
        <f t="shared" ref="G95" si="580">BX95</f>
        <v>AT0000644505</v>
      </c>
      <c r="H95" s="34">
        <f t="shared" ref="H95" si="581">(BU95*BY95)*CB95</f>
        <v>0</v>
      </c>
      <c r="I95" s="35">
        <f t="shared" ref="I95" si="582">BV95</f>
        <v>47.752499999999998</v>
      </c>
      <c r="J95" s="36">
        <f t="shared" ref="J95" si="583">BW95</f>
        <v>31309</v>
      </c>
      <c r="K95" s="35" t="str">
        <f t="shared" ref="K95" si="584">BZ95</f>
        <v>EUR</v>
      </c>
      <c r="L95" s="37">
        <f t="shared" ref="L95" si="585">BY95</f>
        <v>24.25</v>
      </c>
      <c r="M95" s="35">
        <f t="shared" ref="M95" si="586">BY95*CB95</f>
        <v>0</v>
      </c>
      <c r="N95" s="38"/>
      <c r="O95" s="35" t="str">
        <f t="shared" ref="O95" si="587">AT95</f>
        <v>NULL</v>
      </c>
      <c r="P95" s="35">
        <f t="shared" ref="P95" si="588">AU95</f>
        <v>8633.6336336336299</v>
      </c>
      <c r="Q95" s="35" t="str">
        <f t="shared" ref="Q95" si="589">AV95</f>
        <v>NULL</v>
      </c>
      <c r="R95" s="35" t="str">
        <f t="shared" ref="R95" si="590">AW95</f>
        <v>NULL</v>
      </c>
      <c r="S95" s="35">
        <f t="shared" ref="S95" si="591">AX95</f>
        <v>0.75845337625353204</v>
      </c>
      <c r="T95" s="35">
        <f t="shared" ref="T95" si="592">AY95</f>
        <v>2.40974291536237</v>
      </c>
      <c r="U95" s="35">
        <f t="shared" ref="U95" si="593">AZ95</f>
        <v>0.35610265128079799</v>
      </c>
      <c r="V95" s="34">
        <f t="shared" ref="V95" si="594">BA95</f>
        <v>6496401.4749999996</v>
      </c>
      <c r="W95" s="34">
        <f t="shared" ref="W95" si="595">BB95</f>
        <v>2526067.0166666699</v>
      </c>
      <c r="X95" s="35">
        <f t="shared" ref="X95" si="596">((W95-V95)/W95)*100</f>
        <v>-157.17454969078676</v>
      </c>
      <c r="Y95" s="35">
        <f t="shared" ref="Y95" si="597">BC95</f>
        <v>55.019086560602503</v>
      </c>
      <c r="Z95" s="35">
        <f t="shared" ref="Z95" si="598">BD95</f>
        <v>41.0815987300956</v>
      </c>
      <c r="AA95" s="35">
        <f t="shared" ref="AA95" si="599">BE95</f>
        <v>42.915680993788101</v>
      </c>
      <c r="AB95" s="35" t="str">
        <f t="shared" ref="AB95" si="600">BF95</f>
        <v>#N/A</v>
      </c>
      <c r="AC95" s="35">
        <f t="shared" ref="AC95" si="601">BG95</f>
        <v>1.21802597432217</v>
      </c>
      <c r="AD95" s="35">
        <f t="shared" ref="AD95" si="602">BH95</f>
        <v>1.1363587311652801</v>
      </c>
      <c r="AE95" s="35">
        <f t="shared" ref="AE95" si="603">BI95</f>
        <v>0.89556310678525397</v>
      </c>
      <c r="AF95" s="35">
        <f t="shared" ref="AF95" si="604">BJ95</f>
        <v>0.93037447414809804</v>
      </c>
      <c r="AG95" s="35">
        <f t="shared" ref="AG95" si="605">BK95</f>
        <v>1.4453019550478801</v>
      </c>
      <c r="AH95" s="35">
        <f t="shared" ref="AH95" si="606">BL95</f>
        <v>0.64954167200766799</v>
      </c>
      <c r="AI95" s="35">
        <f t="shared" ref="AI95" si="607">BM95</f>
        <v>30.7291666666667</v>
      </c>
      <c r="AJ95" s="37">
        <f t="shared" ref="AJ95" si="608">BN95</f>
        <v>29.506</v>
      </c>
      <c r="AK95" s="37">
        <f t="shared" ref="AK95" si="609">BO95</f>
        <v>31.960999999999999</v>
      </c>
      <c r="AL95" s="35">
        <f t="shared" ref="AL95" si="610">BP95</f>
        <v>0</v>
      </c>
      <c r="AM95" s="35" t="str">
        <f t="shared" ref="AM95" si="611">BQ95</f>
        <v>NULL</v>
      </c>
      <c r="AN95" s="35" t="str">
        <f t="shared" ref="AN95" si="612">BR95</f>
        <v>NULL</v>
      </c>
      <c r="AO95" s="35" t="str">
        <f t="shared" ref="AO95" si="613">BS95</f>
        <v>NULL</v>
      </c>
      <c r="AP95" s="34">
        <f t="shared" ref="AP95" si="614">BT95</f>
        <v>99576.741718300196</v>
      </c>
      <c r="AS95" s="5" t="s">
        <v>86</v>
      </c>
      <c r="AT95" s="5" t="s">
        <v>8</v>
      </c>
      <c r="AU95" s="5">
        <v>8633.6336336336299</v>
      </c>
      <c r="AV95" s="5" t="s">
        <v>8</v>
      </c>
      <c r="AW95" s="5" t="s">
        <v>8</v>
      </c>
      <c r="AX95" s="5">
        <v>0.75845337625353204</v>
      </c>
      <c r="AY95">
        <v>2.40974291536237</v>
      </c>
      <c r="AZ95">
        <v>0.35610265128079799</v>
      </c>
      <c r="BA95">
        <v>6496401.4749999996</v>
      </c>
      <c r="BB95">
        <v>2526067.0166666699</v>
      </c>
      <c r="BC95" s="5">
        <v>55.019086560602503</v>
      </c>
      <c r="BD95" s="5">
        <v>41.0815987300956</v>
      </c>
      <c r="BE95">
        <v>42.915680993788101</v>
      </c>
      <c r="BF95" t="s">
        <v>163</v>
      </c>
      <c r="BG95" s="5">
        <v>1.21802597432217</v>
      </c>
      <c r="BH95">
        <v>1.1363587311652801</v>
      </c>
      <c r="BI95">
        <v>0.89556310678525397</v>
      </c>
      <c r="BJ95">
        <v>0.93037447414809804</v>
      </c>
      <c r="BK95">
        <v>1.4453019550478801</v>
      </c>
      <c r="BL95">
        <v>0.64954167200766799</v>
      </c>
      <c r="BM95">
        <v>30.7291666666667</v>
      </c>
      <c r="BN95">
        <v>29.506</v>
      </c>
      <c r="BO95">
        <v>31.960999999999999</v>
      </c>
      <c r="BP95" s="5">
        <v>0</v>
      </c>
      <c r="BQ95" s="5" t="s">
        <v>8</v>
      </c>
      <c r="BR95" s="5" t="s">
        <v>8</v>
      </c>
      <c r="BS95" s="5" t="s">
        <v>8</v>
      </c>
      <c r="BT95">
        <v>99576.741718300196</v>
      </c>
      <c r="BU95">
        <v>38618180</v>
      </c>
      <c r="BV95">
        <v>47.752499999999998</v>
      </c>
      <c r="BW95" s="50">
        <v>31309</v>
      </c>
      <c r="BX95" s="5" t="s">
        <v>237</v>
      </c>
      <c r="BY95">
        <v>24.25</v>
      </c>
      <c r="BZ95" s="5" t="s">
        <v>11</v>
      </c>
      <c r="CA95" t="str">
        <f t="shared" si="469"/>
        <v>EUR=</v>
      </c>
      <c r="CE95" s="5" t="s">
        <v>86</v>
      </c>
      <c r="CF95" s="5" t="s">
        <v>236</v>
      </c>
    </row>
    <row r="96" spans="1:84" x14ac:dyDescent="0.25">
      <c r="B96" t="s">
        <v>238</v>
      </c>
      <c r="C96" t="s">
        <v>64</v>
      </c>
      <c r="E96" t="s">
        <v>87</v>
      </c>
      <c r="F96" s="2"/>
      <c r="G96" s="3" t="str">
        <f t="shared" ref="G96" si="615">BX96</f>
        <v>MX01AL0C0004</v>
      </c>
      <c r="H96" s="34">
        <f t="shared" ref="H96" si="616">(BU96*BY96)*CB96</f>
        <v>0</v>
      </c>
      <c r="I96" s="35">
        <f t="shared" ref="I96" si="617">BV96</f>
        <v>100</v>
      </c>
      <c r="J96" s="36">
        <f t="shared" ref="J96" si="618">BW96</f>
        <v>41025</v>
      </c>
      <c r="K96" s="35" t="str">
        <f t="shared" ref="K96" si="619">BZ96</f>
        <v>MXN</v>
      </c>
      <c r="L96" s="37">
        <f t="shared" ref="L96" si="620">BY96</f>
        <v>13.55</v>
      </c>
      <c r="M96" s="35">
        <f t="shared" ref="M96" si="621">BY96*CB96</f>
        <v>0</v>
      </c>
      <c r="N96" s="38"/>
      <c r="O96" s="35" t="str">
        <f t="shared" ref="O96" si="622">AT96</f>
        <v>NULL</v>
      </c>
      <c r="P96" s="35">
        <f t="shared" ref="P96" si="623">AU96</f>
        <v>8.0617462843966194</v>
      </c>
      <c r="Q96" s="35" t="str">
        <f t="shared" ref="Q96" si="624">AV96</f>
        <v>NULL</v>
      </c>
      <c r="R96" s="35" t="str">
        <f t="shared" ref="R96" si="625">AW96</f>
        <v>NULL</v>
      </c>
      <c r="S96" s="35">
        <f t="shared" ref="S96" si="626">AX96</f>
        <v>0.93780144011877797</v>
      </c>
      <c r="T96" s="35">
        <f t="shared" ref="T96" si="627">AY96</f>
        <v>3.4097223176801799</v>
      </c>
      <c r="U96" s="35">
        <f t="shared" ref="U96" si="628">AZ96</f>
        <v>0.215547734202574</v>
      </c>
      <c r="V96" s="34">
        <f t="shared" ref="V96" si="629">BA96</f>
        <v>9565355.7174999993</v>
      </c>
      <c r="W96" s="34">
        <f t="shared" ref="W96" si="630">BB96</f>
        <v>15662484.2461905</v>
      </c>
      <c r="X96" s="35">
        <f t="shared" ref="X96" si="631">((W96-V96)/W96)*100</f>
        <v>38.928234070999764</v>
      </c>
      <c r="Y96" s="35">
        <f t="shared" ref="Y96" si="632">BC96</f>
        <v>26.851220925627299</v>
      </c>
      <c r="Z96" s="35">
        <f t="shared" ref="Z96" si="633">BD96</f>
        <v>33.798471567292502</v>
      </c>
      <c r="AA96" s="35">
        <f t="shared" ref="AA96" si="634">BE96</f>
        <v>40.409906291201402</v>
      </c>
      <c r="AB96" s="35" t="str">
        <f t="shared" ref="AB96" si="635">BF96</f>
        <v>#N/A</v>
      </c>
      <c r="AC96" s="35">
        <f t="shared" ref="AC96" si="636">BG96</f>
        <v>1.0078739107336601</v>
      </c>
      <c r="AD96" s="35">
        <f t="shared" ref="AD96" si="637">BH96</f>
        <v>0.44806658607953997</v>
      </c>
      <c r="AE96" s="35">
        <f t="shared" ref="AE96" si="638">BI96</f>
        <v>1.03498495805348</v>
      </c>
      <c r="AF96" s="35">
        <f t="shared" ref="AF96" si="639">BJ96</f>
        <v>1.02332228204568</v>
      </c>
      <c r="AG96" s="35">
        <f t="shared" ref="AG96" si="640">BK96</f>
        <v>1.1496166534082499</v>
      </c>
      <c r="AH96" s="35">
        <f t="shared" ref="AH96" si="641">BL96</f>
        <v>1.7175591667852901</v>
      </c>
      <c r="AI96" s="35">
        <f t="shared" ref="AI96" si="642">BM96</f>
        <v>51.415094339622698</v>
      </c>
      <c r="AJ96" s="37">
        <f t="shared" ref="AJ96" si="643">BN96</f>
        <v>13.5692</v>
      </c>
      <c r="AK96" s="37">
        <f t="shared" ref="AK96" si="644">BO96</f>
        <v>12.999750000000001</v>
      </c>
      <c r="AL96" s="35">
        <f t="shared" ref="AL96" si="645">BP96</f>
        <v>8.8943726937269396</v>
      </c>
      <c r="AM96" s="35" t="str">
        <f t="shared" ref="AM96" si="646">BQ96</f>
        <v>NULL</v>
      </c>
      <c r="AN96" s="35" t="str">
        <f t="shared" ref="AN96" si="647">BR96</f>
        <v>NULL</v>
      </c>
      <c r="AO96" s="35" t="str">
        <f t="shared" ref="AO96" si="648">BS96</f>
        <v>NULL</v>
      </c>
      <c r="AP96" s="34">
        <f t="shared" ref="AP96" si="649">BT96</f>
        <v>2668962.6021274002</v>
      </c>
      <c r="AS96" s="5" t="s">
        <v>87</v>
      </c>
      <c r="AT96" s="5" t="s">
        <v>8</v>
      </c>
      <c r="AU96" s="5">
        <v>8.0617462843966194</v>
      </c>
      <c r="AV96" s="5" t="s">
        <v>8</v>
      </c>
      <c r="AW96" s="5" t="s">
        <v>8</v>
      </c>
      <c r="AX96" s="5">
        <v>0.93780144011877797</v>
      </c>
      <c r="AY96">
        <v>3.4097223176801799</v>
      </c>
      <c r="AZ96">
        <v>0.215547734202574</v>
      </c>
      <c r="BA96">
        <v>9565355.7174999993</v>
      </c>
      <c r="BB96">
        <v>15662484.2461905</v>
      </c>
      <c r="BC96">
        <v>26.851220925627299</v>
      </c>
      <c r="BD96">
        <v>33.798471567292502</v>
      </c>
      <c r="BE96">
        <v>40.409906291201402</v>
      </c>
      <c r="BF96" t="s">
        <v>163</v>
      </c>
      <c r="BG96">
        <v>1.0078739107336601</v>
      </c>
      <c r="BH96">
        <v>0.44806658607953997</v>
      </c>
      <c r="BI96">
        <v>1.03498495805348</v>
      </c>
      <c r="BJ96">
        <v>1.02332228204568</v>
      </c>
      <c r="BK96">
        <v>1.1496166534082499</v>
      </c>
      <c r="BL96">
        <v>1.7175591667852901</v>
      </c>
      <c r="BM96">
        <v>51.415094339622698</v>
      </c>
      <c r="BN96">
        <v>13.5692</v>
      </c>
      <c r="BO96" s="5">
        <v>12.999750000000001</v>
      </c>
      <c r="BP96" s="5">
        <v>8.8943726937269396</v>
      </c>
      <c r="BQ96" s="5" t="s">
        <v>8</v>
      </c>
      <c r="BR96" s="5" t="s">
        <v>8</v>
      </c>
      <c r="BS96" s="5" t="s">
        <v>8</v>
      </c>
      <c r="BT96">
        <v>2668962.6021274002</v>
      </c>
      <c r="BU96">
        <v>2106710900</v>
      </c>
      <c r="BV96">
        <v>100</v>
      </c>
      <c r="BW96" s="50">
        <v>41025</v>
      </c>
      <c r="BX96" s="5" t="s">
        <v>239</v>
      </c>
      <c r="BY96">
        <v>13.55</v>
      </c>
      <c r="BZ96" s="5" t="s">
        <v>240</v>
      </c>
      <c r="CA96" t="str">
        <f t="shared" si="469"/>
        <v>MXNUSD=R</v>
      </c>
      <c r="CE96" s="5" t="s">
        <v>87</v>
      </c>
      <c r="CF96" s="5" t="s">
        <v>238</v>
      </c>
    </row>
    <row r="97" spans="1:84" x14ac:dyDescent="0.25">
      <c r="F97" s="2"/>
      <c r="G97" s="9" t="s">
        <v>271</v>
      </c>
      <c r="H97" s="10"/>
      <c r="I97" s="51">
        <f>AVERAGE(I95:I96)</f>
        <v>73.876249999999999</v>
      </c>
      <c r="J97" s="11"/>
      <c r="K97" s="11"/>
      <c r="L97" s="11"/>
      <c r="M97" s="13"/>
      <c r="N97" s="13"/>
      <c r="O97" s="51" t="e">
        <f>AVERAGE(O95:O96)</f>
        <v>#DIV/0!</v>
      </c>
      <c r="P97" s="51">
        <f t="shared" ref="P97:U97" si="650">AVERAGE(P95:P96)</f>
        <v>4320.8476899590132</v>
      </c>
      <c r="Q97" s="51" t="e">
        <f t="shared" si="650"/>
        <v>#DIV/0!</v>
      </c>
      <c r="R97" s="51" t="e">
        <f t="shared" si="650"/>
        <v>#DIV/0!</v>
      </c>
      <c r="S97" s="51">
        <f t="shared" si="650"/>
        <v>0.84812740818615495</v>
      </c>
      <c r="T97" s="51">
        <f t="shared" si="650"/>
        <v>2.9097326165212749</v>
      </c>
      <c r="U97" s="51">
        <f t="shared" si="650"/>
        <v>0.285825192741686</v>
      </c>
      <c r="V97" s="14">
        <f t="shared" ref="V97:AP97" si="651">AVERAGE(V95:V96)</f>
        <v>8030878.5962499995</v>
      </c>
      <c r="W97" s="14">
        <f t="shared" si="651"/>
        <v>9094275.6314285845</v>
      </c>
      <c r="X97" s="51">
        <f t="shared" si="651"/>
        <v>-59.123157809893499</v>
      </c>
      <c r="Y97" s="51">
        <f t="shared" si="651"/>
        <v>40.935153743114903</v>
      </c>
      <c r="Z97" s="51">
        <f t="shared" si="651"/>
        <v>37.440035148694051</v>
      </c>
      <c r="AA97" s="51">
        <f t="shared" si="651"/>
        <v>41.662793642494748</v>
      </c>
      <c r="AB97" s="51" t="e">
        <f t="shared" si="651"/>
        <v>#DIV/0!</v>
      </c>
      <c r="AC97" s="51">
        <f t="shared" si="651"/>
        <v>1.112949942527915</v>
      </c>
      <c r="AD97" s="51">
        <f t="shared" si="651"/>
        <v>0.79221265862241008</v>
      </c>
      <c r="AE97" s="51">
        <f t="shared" si="651"/>
        <v>0.96527403241936693</v>
      </c>
      <c r="AF97" s="51">
        <f t="shared" si="651"/>
        <v>0.97684837809688907</v>
      </c>
      <c r="AG97" s="51">
        <f t="shared" si="651"/>
        <v>1.2974593042280649</v>
      </c>
      <c r="AH97" s="51">
        <f t="shared" si="651"/>
        <v>1.183550419396479</v>
      </c>
      <c r="AI97" s="51">
        <f t="shared" si="651"/>
        <v>41.072130503144699</v>
      </c>
      <c r="AJ97" s="51">
        <f t="shared" si="651"/>
        <v>21.537600000000001</v>
      </c>
      <c r="AK97" s="51">
        <f t="shared" si="651"/>
        <v>22.480374999999999</v>
      </c>
      <c r="AL97" s="51">
        <f t="shared" si="651"/>
        <v>4.4471863468634698</v>
      </c>
      <c r="AM97" s="51" t="e">
        <f t="shared" si="651"/>
        <v>#DIV/0!</v>
      </c>
      <c r="AN97" s="51" t="e">
        <f t="shared" si="651"/>
        <v>#DIV/0!</v>
      </c>
      <c r="AO97" s="51" t="e">
        <f t="shared" si="651"/>
        <v>#DIV/0!</v>
      </c>
      <c r="AP97" s="14">
        <f t="shared" si="651"/>
        <v>1384269.6719228502</v>
      </c>
      <c r="AS97" s="5"/>
      <c r="CE97" s="5"/>
    </row>
    <row r="98" spans="1:84" x14ac:dyDescent="0.25">
      <c r="F98" s="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BC98" s="5"/>
      <c r="BD98" s="5"/>
    </row>
    <row r="99" spans="1:84" x14ac:dyDescent="0.25">
      <c r="A99" s="7"/>
      <c r="B99" s="7"/>
      <c r="C99" s="7"/>
      <c r="D99" s="7"/>
      <c r="E99" s="7"/>
      <c r="F99" s="2"/>
      <c r="AS99" s="7"/>
      <c r="CE99" s="7"/>
    </row>
    <row r="100" spans="1:84" x14ac:dyDescent="0.25">
      <c r="B100" t="s">
        <v>241</v>
      </c>
      <c r="C100" t="s">
        <v>64</v>
      </c>
      <c r="D100" t="s">
        <v>88</v>
      </c>
      <c r="E100" t="s">
        <v>89</v>
      </c>
      <c r="F100" s="2"/>
      <c r="G100" s="3" t="str">
        <f t="shared" ref="G100" si="652">BX100</f>
        <v>KR7009830001</v>
      </c>
      <c r="H100" s="34">
        <f t="shared" ref="H100" si="653">(BU100*BY100)*CB100</f>
        <v>0</v>
      </c>
      <c r="I100" s="35">
        <f t="shared" ref="I100" si="654">BV100</f>
        <v>61.973100000000002</v>
      </c>
      <c r="J100" s="36">
        <f t="shared" ref="J100" si="655">BW100</f>
        <v>27199</v>
      </c>
      <c r="K100" s="35" t="str">
        <f t="shared" ref="K100" si="656">BZ100</f>
        <v>KRW</v>
      </c>
      <c r="L100" s="37">
        <f t="shared" ref="L100" si="657">BY100</f>
        <v>21200</v>
      </c>
      <c r="M100" s="35">
        <f t="shared" ref="M100" si="658">BY100*CB100</f>
        <v>0</v>
      </c>
      <c r="N100" s="38"/>
      <c r="O100" s="35" t="str">
        <f t="shared" ref="O100" si="659">AT100</f>
        <v>NULL</v>
      </c>
      <c r="P100" s="35">
        <f t="shared" ref="P100" si="660">AU100</f>
        <v>18.942407673476399</v>
      </c>
      <c r="Q100" s="35" t="str">
        <f t="shared" ref="Q100" si="661">AV100</f>
        <v>NULL</v>
      </c>
      <c r="R100" s="35">
        <f t="shared" ref="R100" si="662">AW100</f>
        <v>0.26679447427431602</v>
      </c>
      <c r="S100" s="35">
        <f t="shared" ref="S100" si="663">AX100</f>
        <v>0.40471016307333202</v>
      </c>
      <c r="T100" s="35" t="str">
        <f t="shared" ref="T100" si="664">AY100</f>
        <v>NULL</v>
      </c>
      <c r="U100" s="35">
        <f t="shared" ref="U100" si="665">AZ100</f>
        <v>0.31610812599539101</v>
      </c>
      <c r="V100" s="34">
        <f t="shared" ref="V100" si="666">BA100</f>
        <v>64502329554</v>
      </c>
      <c r="W100" s="34">
        <f t="shared" ref="W100" si="667">BB100</f>
        <v>38059025732</v>
      </c>
      <c r="X100" s="35">
        <f t="shared" ref="X100" si="668">((W100-V100)/W100)*100</f>
        <v>-69.479718183554269</v>
      </c>
      <c r="Y100" s="35">
        <f t="shared" ref="Y100" si="669">BC100</f>
        <v>70.620510008978101</v>
      </c>
      <c r="Z100" s="35">
        <f t="shared" ref="Z100" si="670">BD100</f>
        <v>59.5938721828688</v>
      </c>
      <c r="AA100" s="35">
        <f t="shared" ref="AA100" si="671">BE100</f>
        <v>60.427369639137197</v>
      </c>
      <c r="AB100" s="35" t="str">
        <f t="shared" ref="AB100" si="672">BF100</f>
        <v>#N/A</v>
      </c>
      <c r="AC100" s="35">
        <f t="shared" ref="AC100" si="673">BG100</f>
        <v>1.49518061905988</v>
      </c>
      <c r="AD100" s="35">
        <f t="shared" ref="AD100" si="674">BH100</f>
        <v>1.5844725387957801</v>
      </c>
      <c r="AE100" s="35">
        <f t="shared" ref="AE100" si="675">BI100</f>
        <v>1.14223988094866</v>
      </c>
      <c r="AF100" s="35">
        <f t="shared" ref="AF100" si="676">BJ100</f>
        <v>1.09482549247252</v>
      </c>
      <c r="AG100" s="35">
        <f t="shared" ref="AG100" si="677">BK100</f>
        <v>0.57566109514917696</v>
      </c>
      <c r="AH100" s="35">
        <f t="shared" ref="AH100" si="678">BL100</f>
        <v>0.99330862253063701</v>
      </c>
      <c r="AI100" s="35">
        <f t="shared" ref="AI100" si="679">BM100</f>
        <v>81.873479318734795</v>
      </c>
      <c r="AJ100" s="37">
        <f t="shared" ref="AJ100" si="680">BN100</f>
        <v>17214.599999999999</v>
      </c>
      <c r="AK100" s="37">
        <f t="shared" ref="AK100" si="681">BO100</f>
        <v>24039.4</v>
      </c>
      <c r="AL100" s="35">
        <f t="shared" ref="AL100" si="682">BP100</f>
        <v>1.45278450363196</v>
      </c>
      <c r="AM100" s="35" t="str">
        <f t="shared" ref="AM100" si="683">BQ100</f>
        <v>NULL</v>
      </c>
      <c r="AN100" s="35" t="str">
        <f t="shared" ref="AN100" si="684">BR100</f>
        <v>NULL</v>
      </c>
      <c r="AO100" s="35" t="str">
        <f t="shared" ref="AO100" si="685">BS100</f>
        <v>NULL</v>
      </c>
      <c r="AP100" s="34">
        <f t="shared" ref="AP100" si="686">BT100</f>
        <v>3119756.9915033402</v>
      </c>
      <c r="AS100" s="5" t="s">
        <v>89</v>
      </c>
      <c r="AT100" s="5" t="s">
        <v>8</v>
      </c>
      <c r="AU100" s="5">
        <v>18.942407673476399</v>
      </c>
      <c r="AV100" s="5" t="s">
        <v>8</v>
      </c>
      <c r="AW100">
        <v>0.26679447427431602</v>
      </c>
      <c r="AX100" s="5">
        <v>0.40471016307333202</v>
      </c>
      <c r="AY100" s="5" t="s">
        <v>8</v>
      </c>
      <c r="AZ100">
        <v>0.31610812599539101</v>
      </c>
      <c r="BA100">
        <v>64502329554</v>
      </c>
      <c r="BB100">
        <v>38059025732</v>
      </c>
      <c r="BC100">
        <v>70.620510008978101</v>
      </c>
      <c r="BD100">
        <v>59.5938721828688</v>
      </c>
      <c r="BE100">
        <v>60.427369639137197</v>
      </c>
      <c r="BF100" t="s">
        <v>163</v>
      </c>
      <c r="BG100" s="5">
        <v>1.49518061905988</v>
      </c>
      <c r="BH100">
        <v>1.5844725387957801</v>
      </c>
      <c r="BI100">
        <v>1.14223988094866</v>
      </c>
      <c r="BJ100">
        <v>1.09482549247252</v>
      </c>
      <c r="BK100">
        <v>0.57566109514917696</v>
      </c>
      <c r="BL100">
        <v>0.99330862253063701</v>
      </c>
      <c r="BM100">
        <v>81.873479318734795</v>
      </c>
      <c r="BN100">
        <v>17214.599999999999</v>
      </c>
      <c r="BO100" s="5">
        <v>24039.4</v>
      </c>
      <c r="BP100">
        <v>1.45278450363196</v>
      </c>
      <c r="BQ100" s="5" t="s">
        <v>8</v>
      </c>
      <c r="BR100" s="5" t="s">
        <v>8</v>
      </c>
      <c r="BS100" s="5" t="s">
        <v>8</v>
      </c>
      <c r="BT100">
        <v>3119756.9915033402</v>
      </c>
      <c r="BU100">
        <v>169348279</v>
      </c>
      <c r="BV100">
        <v>61.973100000000002</v>
      </c>
      <c r="BW100" s="50">
        <v>27199</v>
      </c>
      <c r="BX100" s="5" t="s">
        <v>242</v>
      </c>
      <c r="BY100">
        <v>21200</v>
      </c>
      <c r="BZ100" s="5" t="s">
        <v>222</v>
      </c>
      <c r="CA100" t="str">
        <f t="shared" si="469"/>
        <v>KRWUSD=R</v>
      </c>
      <c r="CE100" s="5" t="s">
        <v>89</v>
      </c>
      <c r="CF100" s="5" t="s">
        <v>241</v>
      </c>
    </row>
    <row r="101" spans="1:84" x14ac:dyDescent="0.25">
      <c r="F101" s="2"/>
      <c r="G101" s="9" t="s">
        <v>271</v>
      </c>
      <c r="H101" s="10"/>
      <c r="I101" s="10"/>
      <c r="J101" s="11"/>
      <c r="K101" s="11"/>
      <c r="L101" s="11"/>
      <c r="M101" s="13"/>
      <c r="N101" s="13"/>
      <c r="O101" s="13"/>
      <c r="P101" s="13"/>
      <c r="Q101" s="14" t="e">
        <f>AVERAGE(Q100:Q100)</f>
        <v>#DIV/0!</v>
      </c>
      <c r="R101" s="14">
        <f t="shared" ref="R101:AP101" si="687">AVERAGE(R100:R100)</f>
        <v>0.26679447427431602</v>
      </c>
      <c r="S101" s="14">
        <f t="shared" si="687"/>
        <v>0.40471016307333202</v>
      </c>
      <c r="T101" s="14" t="e">
        <f t="shared" si="687"/>
        <v>#DIV/0!</v>
      </c>
      <c r="U101" s="14">
        <f t="shared" si="687"/>
        <v>0.31610812599539101</v>
      </c>
      <c r="V101" s="14">
        <f t="shared" si="687"/>
        <v>64502329554</v>
      </c>
      <c r="W101" s="14">
        <f t="shared" si="687"/>
        <v>38059025732</v>
      </c>
      <c r="X101" s="14">
        <f t="shared" si="687"/>
        <v>-69.479718183554269</v>
      </c>
      <c r="Y101" s="14">
        <f t="shared" si="687"/>
        <v>70.620510008978101</v>
      </c>
      <c r="Z101" s="14">
        <f t="shared" si="687"/>
        <v>59.5938721828688</v>
      </c>
      <c r="AA101" s="14">
        <f t="shared" si="687"/>
        <v>60.427369639137197</v>
      </c>
      <c r="AB101" s="14" t="e">
        <f t="shared" si="687"/>
        <v>#DIV/0!</v>
      </c>
      <c r="AC101" s="14">
        <f t="shared" si="687"/>
        <v>1.49518061905988</v>
      </c>
      <c r="AD101" s="14">
        <f t="shared" si="687"/>
        <v>1.5844725387957801</v>
      </c>
      <c r="AE101" s="14">
        <f t="shared" si="687"/>
        <v>1.14223988094866</v>
      </c>
      <c r="AF101" s="14">
        <f t="shared" si="687"/>
        <v>1.09482549247252</v>
      </c>
      <c r="AG101" s="14">
        <f t="shared" si="687"/>
        <v>0.57566109514917696</v>
      </c>
      <c r="AH101" s="14">
        <f t="shared" si="687"/>
        <v>0.99330862253063701</v>
      </c>
      <c r="AI101" s="14">
        <f t="shared" si="687"/>
        <v>81.873479318734795</v>
      </c>
      <c r="AJ101" s="14">
        <f t="shared" si="687"/>
        <v>17214.599999999999</v>
      </c>
      <c r="AK101" s="14">
        <f t="shared" si="687"/>
        <v>24039.4</v>
      </c>
      <c r="AL101" s="14">
        <f t="shared" si="687"/>
        <v>1.45278450363196</v>
      </c>
      <c r="AM101" s="14" t="e">
        <f t="shared" si="687"/>
        <v>#DIV/0!</v>
      </c>
      <c r="AN101" s="14" t="e">
        <f t="shared" si="687"/>
        <v>#DIV/0!</v>
      </c>
      <c r="AO101" s="14" t="e">
        <f t="shared" si="687"/>
        <v>#DIV/0!</v>
      </c>
      <c r="AP101" s="14">
        <f t="shared" si="687"/>
        <v>3119756.9915033402</v>
      </c>
      <c r="AS101" s="5"/>
      <c r="CE101" s="5"/>
    </row>
    <row r="102" spans="1:84" x14ac:dyDescent="0.25">
      <c r="F102" s="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1:84" ht="15" customHeight="1" x14ac:dyDescent="0.25">
      <c r="A103" s="1" t="str">
        <f>G103</f>
        <v>US1252691001</v>
      </c>
      <c r="B103" s="1" t="s">
        <v>243</v>
      </c>
      <c r="C103" s="1" t="s">
        <v>90</v>
      </c>
      <c r="D103" s="1"/>
      <c r="E103" s="6" t="s">
        <v>91</v>
      </c>
      <c r="F103" s="2"/>
      <c r="G103" s="3" t="str">
        <f t="shared" ref="G103" si="688">BX103</f>
        <v>US1252691001</v>
      </c>
      <c r="H103" s="34">
        <f t="shared" ref="H103" si="689">(BU103*BY103)*CB103</f>
        <v>0</v>
      </c>
      <c r="I103" s="35">
        <f t="shared" ref="I103" si="690">BV103</f>
        <v>99.309299999999993</v>
      </c>
      <c r="J103" s="36">
        <f t="shared" ref="J103" si="691">BW103</f>
        <v>38575</v>
      </c>
      <c r="K103" s="35" t="str">
        <f t="shared" ref="K103" si="692">BZ103</f>
        <v>USD</v>
      </c>
      <c r="L103" s="37">
        <f t="shared" ref="L103" si="693">BY103</f>
        <v>97.25</v>
      </c>
      <c r="M103" s="35">
        <f t="shared" ref="M103" si="694">BY103*CB103</f>
        <v>0</v>
      </c>
      <c r="N103" s="38"/>
      <c r="O103" s="35">
        <f t="shared" ref="O103" si="695">AT103</f>
        <v>15.4056233297374</v>
      </c>
      <c r="P103" s="35">
        <f t="shared" ref="P103" si="696">AU103</f>
        <v>16.856084569879499</v>
      </c>
      <c r="Q103" s="35">
        <f t="shared" ref="Q103" si="697">AV103</f>
        <v>-1.1327664213042199</v>
      </c>
      <c r="R103" s="35" t="str">
        <f t="shared" ref="R103" si="698">AW103</f>
        <v>NULL</v>
      </c>
      <c r="S103" s="35">
        <f t="shared" ref="S103" si="699">AX103</f>
        <v>3.2639886060797201</v>
      </c>
      <c r="T103" s="35">
        <f t="shared" ref="T103" si="700">AY103</f>
        <v>7.2601622030244597</v>
      </c>
      <c r="U103" s="35">
        <f t="shared" ref="U103" si="701">AZ103</f>
        <v>2.8285873466906302</v>
      </c>
      <c r="V103" s="34">
        <f t="shared" ref="V103" si="702">BA103</f>
        <v>223834648.27500001</v>
      </c>
      <c r="W103" s="34">
        <f t="shared" ref="W103" si="703">BB103</f>
        <v>162804161.52900001</v>
      </c>
      <c r="X103" s="35">
        <f t="shared" ref="X103" si="704">((W103-V103)/W103)*100</f>
        <v>-37.487055719474796</v>
      </c>
      <c r="Y103" s="35">
        <f t="shared" ref="Y103" si="705">BC103</f>
        <v>32.721693213030299</v>
      </c>
      <c r="Z103" s="35">
        <f t="shared" ref="Z103" si="706">BD103</f>
        <v>26.549777765176898</v>
      </c>
      <c r="AA103" s="35">
        <f t="shared" ref="AA103" si="707">BE103</f>
        <v>29.027457615003701</v>
      </c>
      <c r="AB103" s="35">
        <f t="shared" ref="AB103" si="708">BF103</f>
        <v>0.28110000000000002</v>
      </c>
      <c r="AC103" s="35">
        <f t="shared" ref="AC103" si="709">BG103</f>
        <v>0.34815658915318698</v>
      </c>
      <c r="AD103" s="35">
        <f t="shared" ref="AD103" si="710">BH103</f>
        <v>0.27751292741977801</v>
      </c>
      <c r="AE103" s="35">
        <f t="shared" ref="AE103" si="711">BI103</f>
        <v>0.95979243317414098</v>
      </c>
      <c r="AF103" s="35">
        <f t="shared" ref="AF103" si="712">BJ103</f>
        <v>0.97319398225447196</v>
      </c>
      <c r="AG103" s="35">
        <f t="shared" ref="AG103" si="713">BK103</f>
        <v>1.0424697281223001</v>
      </c>
      <c r="AH103" s="35">
        <f t="shared" ref="AH103" si="714">BL103</f>
        <v>1.80420341816828</v>
      </c>
      <c r="AI103" s="35">
        <f t="shared" ref="AI103" si="715">BM103</f>
        <v>78.067266698247195</v>
      </c>
      <c r="AJ103" s="37">
        <f t="shared" ref="AJ103" si="716">BN103</f>
        <v>88.010199999999998</v>
      </c>
      <c r="AK103" s="37">
        <f t="shared" ref="AK103" si="717">BO103</f>
        <v>81.032600000000002</v>
      </c>
      <c r="AL103" s="35">
        <f t="shared" ref="AL103" si="718">BP103</f>
        <v>2.05655526992288</v>
      </c>
      <c r="AM103" s="35">
        <f t="shared" ref="AM103" si="719">BQ103</f>
        <v>20.393442622999999</v>
      </c>
      <c r="AN103" s="35">
        <f t="shared" ref="AN103" si="720">BR103</f>
        <v>2.4914762670957402</v>
      </c>
      <c r="AO103" s="35">
        <f t="shared" ref="AO103" si="721">BS103</f>
        <v>2.5455023431164299</v>
      </c>
      <c r="AP103" s="34">
        <f t="shared" ref="AP103" si="722">BT103</f>
        <v>7397961.28842982</v>
      </c>
      <c r="AS103" s="8" t="s">
        <v>91</v>
      </c>
      <c r="AT103" s="5">
        <v>15.4056233297374</v>
      </c>
      <c r="AU103" s="5">
        <v>16.856084569879499</v>
      </c>
      <c r="AV103" s="5">
        <v>-1.1327664213042199</v>
      </c>
      <c r="AW103" s="5" t="s">
        <v>8</v>
      </c>
      <c r="AX103" s="5">
        <v>3.2639886060797201</v>
      </c>
      <c r="AY103">
        <v>7.2601622030244597</v>
      </c>
      <c r="AZ103">
        <v>2.8285873466906302</v>
      </c>
      <c r="BA103">
        <v>223834648.27500001</v>
      </c>
      <c r="BB103">
        <v>162804161.52900001</v>
      </c>
      <c r="BC103">
        <v>32.721693213030299</v>
      </c>
      <c r="BD103">
        <v>26.549777765176898</v>
      </c>
      <c r="BE103">
        <v>29.027457615003701</v>
      </c>
      <c r="BF103">
        <v>0.28110000000000002</v>
      </c>
      <c r="BG103">
        <v>0.34815658915318698</v>
      </c>
      <c r="BH103">
        <v>0.27751292741977801</v>
      </c>
      <c r="BI103">
        <v>0.95979243317414098</v>
      </c>
      <c r="BJ103">
        <v>0.97319398225447196</v>
      </c>
      <c r="BK103">
        <v>1.0424697281223001</v>
      </c>
      <c r="BL103">
        <v>1.80420341816828</v>
      </c>
      <c r="BM103">
        <v>78.067266698247195</v>
      </c>
      <c r="BN103">
        <v>88.010199999999998</v>
      </c>
      <c r="BO103">
        <v>81.032600000000002</v>
      </c>
      <c r="BP103">
        <v>2.05655526992288</v>
      </c>
      <c r="BQ103">
        <v>20.393442622999999</v>
      </c>
      <c r="BR103">
        <v>2.4914762670957402</v>
      </c>
      <c r="BS103">
        <v>2.5455023431164299</v>
      </c>
      <c r="BT103">
        <v>7397961.28842982</v>
      </c>
      <c r="BU103">
        <v>174019929</v>
      </c>
      <c r="BV103">
        <v>99.309299999999993</v>
      </c>
      <c r="BW103" s="50">
        <v>38575</v>
      </c>
      <c r="BX103" s="5" t="s">
        <v>244</v>
      </c>
      <c r="BY103">
        <v>97.25</v>
      </c>
      <c r="BZ103" s="5" t="s">
        <v>7</v>
      </c>
      <c r="CA103" t="str">
        <f t="shared" si="469"/>
        <v>USD=</v>
      </c>
      <c r="CE103" s="8" t="s">
        <v>91</v>
      </c>
      <c r="CF103" s="5" t="s">
        <v>243</v>
      </c>
    </row>
    <row r="104" spans="1:84" x14ac:dyDescent="0.25">
      <c r="B104" t="s">
        <v>245</v>
      </c>
      <c r="C104" t="s">
        <v>90</v>
      </c>
      <c r="D104" t="s">
        <v>92</v>
      </c>
      <c r="E104" t="s">
        <v>93</v>
      </c>
      <c r="F104" s="2"/>
      <c r="G104" s="3" t="str">
        <f t="shared" ref="G104:G106" si="723">BX104</f>
        <v>US61945C1036</v>
      </c>
      <c r="H104" s="34">
        <f t="shared" ref="H104:H106" si="724">(BU104*BY104)*CB104</f>
        <v>0</v>
      </c>
      <c r="I104" s="35">
        <f t="shared" ref="I104:I106" si="725">BV104</f>
        <v>99.243399999999994</v>
      </c>
      <c r="J104" s="36">
        <f t="shared" ref="J104:J106" si="726">BW104</f>
        <v>38285</v>
      </c>
      <c r="K104" s="35" t="str">
        <f t="shared" ref="K104:K106" si="727">BZ104</f>
        <v>USD</v>
      </c>
      <c r="L104" s="37">
        <f t="shared" ref="L104:L106" si="728">BY104</f>
        <v>26.72</v>
      </c>
      <c r="M104" s="35">
        <f t="shared" ref="M104:M106" si="729">BY104*CB104</f>
        <v>0</v>
      </c>
      <c r="N104" s="38"/>
      <c r="O104" s="35">
        <f t="shared" ref="O104:O106" si="730">AT104</f>
        <v>23.543302230093499</v>
      </c>
      <c r="P104" s="35">
        <f t="shared" ref="P104:P106" si="731">AU104</f>
        <v>10.8836443915831</v>
      </c>
      <c r="Q104" s="35" t="str">
        <f t="shared" ref="Q104:Q106" si="732">AV104</f>
        <v>NULL</v>
      </c>
      <c r="R104" s="35" t="str">
        <f t="shared" ref="R104:R106" si="733">AW104</f>
        <v>NULL</v>
      </c>
      <c r="S104" s="35">
        <f t="shared" ref="S104:S106" si="734">AX104</f>
        <v>0.71926130379536302</v>
      </c>
      <c r="T104" s="35">
        <f t="shared" ref="T104:T106" si="735">AY104</f>
        <v>5.24566247317677</v>
      </c>
      <c r="U104" s="35">
        <f t="shared" ref="U104:U106" si="736">AZ104</f>
        <v>0.74085069320205399</v>
      </c>
      <c r="V104" s="34">
        <f t="shared" ref="V104:V106" si="737">BA104</f>
        <v>34085598.649999999</v>
      </c>
      <c r="W104" s="34">
        <f t="shared" ref="W104:W106" si="738">BB104</f>
        <v>31190452.9155</v>
      </c>
      <c r="X104" s="35">
        <f t="shared" ref="X104:X106" si="739">((W104-V104)/W104)*100</f>
        <v>-9.2821535562289466</v>
      </c>
      <c r="Y104" s="35">
        <f t="shared" ref="Y104:Y106" si="740">BC104</f>
        <v>37.934459766605599</v>
      </c>
      <c r="Z104" s="35">
        <f t="shared" ref="Z104:Z106" si="741">BD104</f>
        <v>37.875653557450001</v>
      </c>
      <c r="AA104" s="35">
        <f t="shared" ref="AA104:AA106" si="742">BE104</f>
        <v>34.388206611310103</v>
      </c>
      <c r="AB104" s="35" t="str">
        <f t="shared" ref="AB104:AB106" si="743">BF104</f>
        <v>NULL</v>
      </c>
      <c r="AC104" s="35">
        <f t="shared" ref="AC104:AC106" si="744">BG104</f>
        <v>0.69879323391765902</v>
      </c>
      <c r="AD104" s="35">
        <f t="shared" ref="AD104:AD106" si="745">BH104</f>
        <v>0.959062276480938</v>
      </c>
      <c r="AE104" s="35">
        <f t="shared" ref="AE104:AE106" si="746">BI104</f>
        <v>1.33825342571482</v>
      </c>
      <c r="AF104" s="35">
        <f t="shared" ref="AF104:AF106" si="747">BJ104</f>
        <v>1.2255010583076</v>
      </c>
      <c r="AG104" s="35">
        <f t="shared" ref="AG104:AG106" si="748">BK104</f>
        <v>1.9325426072235701</v>
      </c>
      <c r="AH104" s="35">
        <f t="shared" ref="AH104:AH106" si="749">BL104</f>
        <v>2.53922547404244</v>
      </c>
      <c r="AI104" s="35">
        <f t="shared" ref="AI104:AI106" si="750">BM104</f>
        <v>70.727580372250401</v>
      </c>
      <c r="AJ104" s="37">
        <f t="shared" ref="AJ104:AJ106" si="751">BN104</f>
        <v>25.9282</v>
      </c>
      <c r="AK104" s="37">
        <f t="shared" ref="AK104:AK106" si="752">BO104</f>
        <v>27.7881</v>
      </c>
      <c r="AL104" s="35">
        <f t="shared" ref="AL104:AL106" si="753">BP104</f>
        <v>3.2934131736526999</v>
      </c>
      <c r="AM104" s="35">
        <f t="shared" ref="AM104:AM106" si="754">BQ104</f>
        <v>30.131341746099999</v>
      </c>
      <c r="AN104" s="35" t="str">
        <f t="shared" ref="AN104:AN106" si="755">BR104</f>
        <v>NULL</v>
      </c>
      <c r="AO104" s="35">
        <f t="shared" ref="AO104:AO106" si="756">BS104</f>
        <v>2.0632908959636902</v>
      </c>
      <c r="AP104" s="34">
        <f t="shared" ref="AP104:AP106" si="757">BT104</f>
        <v>1223827.50770718</v>
      </c>
      <c r="AS104" s="5" t="s">
        <v>93</v>
      </c>
      <c r="AT104" s="5">
        <v>23.543302230093499</v>
      </c>
      <c r="AU104" s="5">
        <v>10.8836443915831</v>
      </c>
      <c r="AV104" s="5" t="s">
        <v>8</v>
      </c>
      <c r="AW104" s="5" t="s">
        <v>8</v>
      </c>
      <c r="AX104" s="5">
        <v>0.71926130379536302</v>
      </c>
      <c r="AY104">
        <v>5.24566247317677</v>
      </c>
      <c r="AZ104">
        <v>0.74085069320205399</v>
      </c>
      <c r="BA104">
        <v>34085598.649999999</v>
      </c>
      <c r="BB104">
        <v>31190452.9155</v>
      </c>
      <c r="BC104">
        <v>37.934459766605599</v>
      </c>
      <c r="BD104">
        <v>37.875653557450001</v>
      </c>
      <c r="BE104">
        <v>34.388206611310103</v>
      </c>
      <c r="BF104" s="5" t="s">
        <v>8</v>
      </c>
      <c r="BG104">
        <v>0.69879323391765902</v>
      </c>
      <c r="BH104">
        <v>0.959062276480938</v>
      </c>
      <c r="BI104">
        <v>1.33825342571482</v>
      </c>
      <c r="BJ104">
        <v>1.2255010583076</v>
      </c>
      <c r="BK104">
        <v>1.9325426072235701</v>
      </c>
      <c r="BL104">
        <v>2.53922547404244</v>
      </c>
      <c r="BM104">
        <v>70.727580372250401</v>
      </c>
      <c r="BN104">
        <v>25.9282</v>
      </c>
      <c r="BO104">
        <v>27.7881</v>
      </c>
      <c r="BP104">
        <v>3.2934131736526999</v>
      </c>
      <c r="BQ104">
        <v>30.131341746099999</v>
      </c>
      <c r="BR104" s="5" t="s">
        <v>8</v>
      </c>
      <c r="BS104">
        <v>2.0632908959636902</v>
      </c>
      <c r="BT104">
        <v>1223827.50770718</v>
      </c>
      <c r="BU104">
        <v>317645280</v>
      </c>
      <c r="BV104">
        <v>99.243399999999994</v>
      </c>
      <c r="BW104" s="50">
        <v>38285</v>
      </c>
      <c r="BX104" s="5" t="s">
        <v>246</v>
      </c>
      <c r="BY104">
        <v>26.72</v>
      </c>
      <c r="BZ104" s="5" t="s">
        <v>7</v>
      </c>
      <c r="CA104" t="str">
        <f t="shared" si="469"/>
        <v>USD=</v>
      </c>
      <c r="CE104" s="5" t="s">
        <v>93</v>
      </c>
      <c r="CF104" s="5" t="s">
        <v>245</v>
      </c>
    </row>
    <row r="105" spans="1:84" x14ac:dyDescent="0.25">
      <c r="B105" t="s">
        <v>247</v>
      </c>
      <c r="C105" t="s">
        <v>90</v>
      </c>
      <c r="D105" t="s">
        <v>92</v>
      </c>
      <c r="E105" t="s">
        <v>94</v>
      </c>
      <c r="F105" s="2"/>
      <c r="G105" s="3" t="str">
        <f t="shared" si="723"/>
        <v>US22052L1044</v>
      </c>
      <c r="H105" s="34">
        <f t="shared" si="724"/>
        <v>0</v>
      </c>
      <c r="I105" s="35">
        <f t="shared" si="725"/>
        <v>99.891400000000004</v>
      </c>
      <c r="J105" s="36">
        <f t="shared" si="726"/>
        <v>43609</v>
      </c>
      <c r="K105" s="35" t="str">
        <f t="shared" si="727"/>
        <v>USD</v>
      </c>
      <c r="L105" s="37">
        <f t="shared" si="728"/>
        <v>61.63</v>
      </c>
      <c r="M105" s="35">
        <f t="shared" si="729"/>
        <v>0</v>
      </c>
      <c r="N105" s="38"/>
      <c r="O105" s="35">
        <f t="shared" si="730"/>
        <v>64.780945173225703</v>
      </c>
      <c r="P105" s="35">
        <f t="shared" si="731"/>
        <v>19.625013533394</v>
      </c>
      <c r="Q105" s="35">
        <f t="shared" si="732"/>
        <v>5.6055027246798304</v>
      </c>
      <c r="R105" s="35">
        <f t="shared" si="733"/>
        <v>1.69815470489285</v>
      </c>
      <c r="S105" s="35">
        <f t="shared" si="734"/>
        <v>1.71700477422516</v>
      </c>
      <c r="T105" s="35">
        <f t="shared" si="735"/>
        <v>18.063056541577801</v>
      </c>
      <c r="U105" s="35">
        <f t="shared" si="736"/>
        <v>2.5460039424174998</v>
      </c>
      <c r="V105" s="34">
        <f t="shared" si="737"/>
        <v>63083025.7575</v>
      </c>
      <c r="W105" s="34">
        <f t="shared" si="738"/>
        <v>68450752.038000003</v>
      </c>
      <c r="X105" s="35">
        <f t="shared" si="739"/>
        <v>7.8417345619813537</v>
      </c>
      <c r="Y105" s="35">
        <f t="shared" si="740"/>
        <v>23.417087622985498</v>
      </c>
      <c r="Z105" s="35">
        <f t="shared" si="741"/>
        <v>24.749804173205099</v>
      </c>
      <c r="AA105" s="35">
        <f t="shared" si="742"/>
        <v>24.5902428328917</v>
      </c>
      <c r="AB105" s="35" t="str">
        <f t="shared" si="743"/>
        <v>NULL</v>
      </c>
      <c r="AC105" s="35">
        <f t="shared" si="744"/>
        <v>0.599506937589392</v>
      </c>
      <c r="AD105" s="35">
        <f t="shared" si="745"/>
        <v>0.64463039688088997</v>
      </c>
      <c r="AE105" s="35">
        <f t="shared" si="746"/>
        <v>0.773827056843157</v>
      </c>
      <c r="AF105" s="35">
        <f t="shared" si="747"/>
        <v>0.84921718867740004</v>
      </c>
      <c r="AG105" s="35">
        <f t="shared" si="748"/>
        <v>0.98479062735713496</v>
      </c>
      <c r="AH105" s="35">
        <f t="shared" si="749"/>
        <v>1.1637244034996601</v>
      </c>
      <c r="AI105" s="35">
        <f t="shared" si="750"/>
        <v>75.460122699386602</v>
      </c>
      <c r="AJ105" s="37">
        <f t="shared" si="751"/>
        <v>59.062399999999997</v>
      </c>
      <c r="AK105" s="37">
        <f t="shared" si="752"/>
        <v>56.371000000000002</v>
      </c>
      <c r="AL105" s="35">
        <f t="shared" si="753"/>
        <v>1.10335875385364</v>
      </c>
      <c r="AM105" s="35">
        <f t="shared" si="754"/>
        <v>47.255113024800004</v>
      </c>
      <c r="AN105" s="35">
        <f t="shared" si="755"/>
        <v>1.64059156720642</v>
      </c>
      <c r="AO105" s="35">
        <f t="shared" si="756"/>
        <v>3.15692379280165</v>
      </c>
      <c r="AP105" s="34">
        <f t="shared" si="757"/>
        <v>1147819.6248294399</v>
      </c>
      <c r="AS105" s="5" t="s">
        <v>94</v>
      </c>
      <c r="AT105" s="5">
        <v>64.780945173225703</v>
      </c>
      <c r="AU105" s="5">
        <v>19.625013533394</v>
      </c>
      <c r="AV105" s="5">
        <v>5.6055027246798304</v>
      </c>
      <c r="AW105">
        <v>1.69815470489285</v>
      </c>
      <c r="AX105" s="5">
        <v>1.71700477422516</v>
      </c>
      <c r="AY105">
        <v>18.063056541577801</v>
      </c>
      <c r="AZ105">
        <v>2.5460039424174998</v>
      </c>
      <c r="BA105">
        <v>63083025.7575</v>
      </c>
      <c r="BB105">
        <v>68450752.038000003</v>
      </c>
      <c r="BC105" s="5">
        <v>23.417087622985498</v>
      </c>
      <c r="BD105" s="5">
        <v>24.749804173205099</v>
      </c>
      <c r="BE105">
        <v>24.5902428328917</v>
      </c>
      <c r="BF105" s="5" t="s">
        <v>8</v>
      </c>
      <c r="BG105">
        <v>0.599506937589392</v>
      </c>
      <c r="BH105">
        <v>0.64463039688088997</v>
      </c>
      <c r="BI105">
        <v>0.773827056843157</v>
      </c>
      <c r="BJ105">
        <v>0.84921718867740004</v>
      </c>
      <c r="BK105">
        <v>0.98479062735713496</v>
      </c>
      <c r="BL105">
        <v>1.1637244034996601</v>
      </c>
      <c r="BM105">
        <v>75.460122699386602</v>
      </c>
      <c r="BN105">
        <v>59.062399999999997</v>
      </c>
      <c r="BO105" s="5">
        <v>56.371000000000002</v>
      </c>
      <c r="BP105" s="5">
        <v>1.10335875385364</v>
      </c>
      <c r="BQ105">
        <v>47.255113024800004</v>
      </c>
      <c r="BR105">
        <v>1.64059156720642</v>
      </c>
      <c r="BS105">
        <v>3.15692379280165</v>
      </c>
      <c r="BT105">
        <v>1147819.6248294399</v>
      </c>
      <c r="BU105">
        <v>687293000</v>
      </c>
      <c r="BV105">
        <v>99.891400000000004</v>
      </c>
      <c r="BW105" s="50">
        <v>43609</v>
      </c>
      <c r="BX105" s="5" t="s">
        <v>248</v>
      </c>
      <c r="BY105">
        <v>61.63</v>
      </c>
      <c r="BZ105" s="5" t="s">
        <v>7</v>
      </c>
      <c r="CA105" t="str">
        <f t="shared" si="469"/>
        <v>USD=</v>
      </c>
      <c r="CE105" s="5" t="s">
        <v>94</v>
      </c>
      <c r="CF105" s="5" t="s">
        <v>247</v>
      </c>
    </row>
    <row r="106" spans="1:84" x14ac:dyDescent="0.25">
      <c r="B106" t="s">
        <v>249</v>
      </c>
      <c r="C106" t="s">
        <v>90</v>
      </c>
      <c r="D106" t="s">
        <v>92</v>
      </c>
      <c r="E106" t="s">
        <v>95</v>
      </c>
      <c r="F106" s="2"/>
      <c r="G106" s="3" t="str">
        <f t="shared" si="723"/>
        <v>NO0010208051</v>
      </c>
      <c r="H106" s="34">
        <f t="shared" si="724"/>
        <v>0</v>
      </c>
      <c r="I106" s="35">
        <f t="shared" si="725"/>
        <v>63.722299999999997</v>
      </c>
      <c r="J106" s="36">
        <f t="shared" si="726"/>
        <v>38071</v>
      </c>
      <c r="K106" s="35" t="str">
        <f t="shared" si="727"/>
        <v>NOK</v>
      </c>
      <c r="L106" s="37">
        <f t="shared" si="728"/>
        <v>331.6</v>
      </c>
      <c r="M106" s="35">
        <f t="shared" si="729"/>
        <v>0</v>
      </c>
      <c r="N106" s="38"/>
      <c r="O106" s="35">
        <f t="shared" si="730"/>
        <v>13.491449438437501</v>
      </c>
      <c r="P106" s="35">
        <f t="shared" si="731"/>
        <v>11.123973309875399</v>
      </c>
      <c r="Q106" s="35">
        <f t="shared" si="732"/>
        <v>0.40722757133828902</v>
      </c>
      <c r="R106" s="35">
        <f t="shared" si="733"/>
        <v>0.33576738031619102</v>
      </c>
      <c r="S106" s="35">
        <f t="shared" si="734"/>
        <v>0.963924290899418</v>
      </c>
      <c r="T106" s="35">
        <f t="shared" si="735"/>
        <v>5.7580212025867601</v>
      </c>
      <c r="U106" s="35">
        <f t="shared" si="736"/>
        <v>0.52979571652607604</v>
      </c>
      <c r="V106" s="34">
        <f t="shared" si="737"/>
        <v>244239733.77500001</v>
      </c>
      <c r="W106" s="34">
        <f t="shared" si="738"/>
        <v>195095124.5</v>
      </c>
      <c r="X106" s="35">
        <f t="shared" si="739"/>
        <v>-25.190075559781612</v>
      </c>
      <c r="Y106" s="35">
        <f t="shared" si="740"/>
        <v>21.2198346122568</v>
      </c>
      <c r="Z106" s="35">
        <f t="shared" si="741"/>
        <v>21.102674483994701</v>
      </c>
      <c r="AA106" s="35">
        <f t="shared" si="742"/>
        <v>22.345912857525001</v>
      </c>
      <c r="AB106" s="35" t="str">
        <f t="shared" si="743"/>
        <v>#N/A</v>
      </c>
      <c r="AC106" s="35">
        <f t="shared" si="744"/>
        <v>0.89648059764805998</v>
      </c>
      <c r="AD106" s="35">
        <f t="shared" si="745"/>
        <v>0.75990228870510201</v>
      </c>
      <c r="AE106" s="35">
        <f t="shared" si="746"/>
        <v>0.70166448145953997</v>
      </c>
      <c r="AF106" s="35">
        <f t="shared" si="747"/>
        <v>0.80110885319670599</v>
      </c>
      <c r="AG106" s="35">
        <f t="shared" si="748"/>
        <v>1.2631884699795599</v>
      </c>
      <c r="AH106" s="35">
        <f t="shared" si="749"/>
        <v>0.61156681011631697</v>
      </c>
      <c r="AI106" s="35">
        <f t="shared" si="750"/>
        <v>82.051282051282101</v>
      </c>
      <c r="AJ106" s="37">
        <f t="shared" si="751"/>
        <v>317.23399999999998</v>
      </c>
      <c r="AK106" s="37">
        <f t="shared" si="752"/>
        <v>317.8845</v>
      </c>
      <c r="AL106" s="35">
        <f t="shared" si="753"/>
        <v>1.51699029126214</v>
      </c>
      <c r="AM106" s="35">
        <f t="shared" si="754"/>
        <v>2710.4166666667002</v>
      </c>
      <c r="AN106" s="35" t="str">
        <f t="shared" si="755"/>
        <v>NULL</v>
      </c>
      <c r="AO106" s="35" t="str">
        <f t="shared" si="756"/>
        <v>NULL</v>
      </c>
      <c r="AP106" s="34">
        <f t="shared" si="757"/>
        <v>1359537.2140532599</v>
      </c>
      <c r="AS106" s="5" t="s">
        <v>95</v>
      </c>
      <c r="AT106" s="5">
        <v>13.491449438437501</v>
      </c>
      <c r="AU106" s="5">
        <v>11.123973309875399</v>
      </c>
      <c r="AV106" s="5">
        <v>0.40722757133828902</v>
      </c>
      <c r="AW106">
        <v>0.33576738031619102</v>
      </c>
      <c r="AX106" s="5">
        <v>0.963924290899418</v>
      </c>
      <c r="AY106">
        <v>5.7580212025867601</v>
      </c>
      <c r="AZ106">
        <v>0.52979571652607604</v>
      </c>
      <c r="BA106">
        <v>244239733.77500001</v>
      </c>
      <c r="BB106">
        <v>195095124.5</v>
      </c>
      <c r="BC106">
        <v>21.2198346122568</v>
      </c>
      <c r="BD106">
        <v>21.102674483994701</v>
      </c>
      <c r="BE106">
        <v>22.345912857525001</v>
      </c>
      <c r="BF106" t="s">
        <v>163</v>
      </c>
      <c r="BG106">
        <v>0.89648059764805998</v>
      </c>
      <c r="BH106">
        <v>0.75990228870510201</v>
      </c>
      <c r="BI106">
        <v>0.70166448145953997</v>
      </c>
      <c r="BJ106">
        <v>0.80110885319670599</v>
      </c>
      <c r="BK106">
        <v>1.2631884699795599</v>
      </c>
      <c r="BL106">
        <v>0.61156681011631697</v>
      </c>
      <c r="BM106">
        <v>82.051282051282101</v>
      </c>
      <c r="BN106">
        <v>317.23399999999998</v>
      </c>
      <c r="BO106">
        <v>317.8845</v>
      </c>
      <c r="BP106">
        <v>1.51699029126214</v>
      </c>
      <c r="BQ106">
        <v>2710.4166666667002</v>
      </c>
      <c r="BR106" s="5" t="s">
        <v>8</v>
      </c>
      <c r="BS106" s="5" t="s">
        <v>8</v>
      </c>
      <c r="BT106">
        <v>1359537.2140532599</v>
      </c>
      <c r="BU106">
        <v>254725627</v>
      </c>
      <c r="BV106">
        <v>63.722299999999997</v>
      </c>
      <c r="BW106" s="50">
        <v>38071</v>
      </c>
      <c r="BX106" s="5" t="s">
        <v>250</v>
      </c>
      <c r="BY106">
        <v>331.6</v>
      </c>
      <c r="BZ106" s="5" t="s">
        <v>166</v>
      </c>
      <c r="CA106" t="str">
        <f t="shared" si="469"/>
        <v>NOKUSD=R</v>
      </c>
      <c r="CE106" s="5" t="s">
        <v>95</v>
      </c>
      <c r="CF106" s="5" t="s">
        <v>249</v>
      </c>
    </row>
    <row r="107" spans="1:84" x14ac:dyDescent="0.25">
      <c r="F107" s="2"/>
      <c r="G107" s="9" t="s">
        <v>271</v>
      </c>
      <c r="H107" s="10"/>
      <c r="I107" s="51">
        <f>AVERAGE(I103:I106)</f>
        <v>90.541600000000003</v>
      </c>
      <c r="J107" s="11"/>
      <c r="K107" s="11"/>
      <c r="L107" s="11"/>
      <c r="M107" s="11"/>
      <c r="N107" s="13"/>
      <c r="O107" s="51">
        <f>AVERAGE(O103:O106)</f>
        <v>29.305330042873525</v>
      </c>
      <c r="P107" s="51">
        <f>AVERAGE(P103:P106)</f>
        <v>14.622178951182999</v>
      </c>
      <c r="Q107" s="51">
        <f t="shared" ref="Q107:U107" si="758">AVERAGE(Q103:Q106)</f>
        <v>1.6266546249046332</v>
      </c>
      <c r="R107" s="51">
        <f t="shared" si="758"/>
        <v>1.0169610426045206</v>
      </c>
      <c r="S107" s="51">
        <f t="shared" si="758"/>
        <v>1.6660447437499153</v>
      </c>
      <c r="T107" s="51">
        <f t="shared" si="758"/>
        <v>9.0817256050914477</v>
      </c>
      <c r="U107" s="51">
        <f t="shared" si="758"/>
        <v>1.661309424709065</v>
      </c>
      <c r="V107" s="14">
        <f t="shared" ref="V107:AP107" si="759">AVERAGE(V103:V106)</f>
        <v>141310751.614375</v>
      </c>
      <c r="W107" s="14">
        <f t="shared" si="759"/>
        <v>114385122.745625</v>
      </c>
      <c r="X107" s="51">
        <f t="shared" si="759"/>
        <v>-16.029387568376002</v>
      </c>
      <c r="Y107" s="51">
        <f t="shared" si="759"/>
        <v>28.823268803719547</v>
      </c>
      <c r="Z107" s="51">
        <f t="shared" si="759"/>
        <v>27.569477494956676</v>
      </c>
      <c r="AA107" s="51">
        <f t="shared" si="759"/>
        <v>27.587954979182626</v>
      </c>
      <c r="AB107" s="51">
        <f t="shared" si="759"/>
        <v>0.28110000000000002</v>
      </c>
      <c r="AC107" s="51">
        <f t="shared" si="759"/>
        <v>0.63573433957707448</v>
      </c>
      <c r="AD107" s="51">
        <f t="shared" si="759"/>
        <v>0.66027697237167704</v>
      </c>
      <c r="AE107" s="51">
        <f t="shared" si="759"/>
        <v>0.94338434929791448</v>
      </c>
      <c r="AF107" s="51">
        <f t="shared" si="759"/>
        <v>0.96225527060904448</v>
      </c>
      <c r="AG107" s="51">
        <f t="shared" si="759"/>
        <v>1.3057478581706412</v>
      </c>
      <c r="AH107" s="51">
        <f t="shared" si="759"/>
        <v>1.5296800264566741</v>
      </c>
      <c r="AI107" s="51">
        <f t="shared" si="759"/>
        <v>76.576562955291578</v>
      </c>
      <c r="AJ107" s="51">
        <f t="shared" si="759"/>
        <v>122.55869999999999</v>
      </c>
      <c r="AK107" s="51">
        <f t="shared" si="759"/>
        <v>120.76904999999999</v>
      </c>
      <c r="AL107" s="51">
        <f t="shared" si="759"/>
        <v>1.9925793721728402</v>
      </c>
      <c r="AM107" s="51">
        <f t="shared" si="759"/>
        <v>702.0491410151501</v>
      </c>
      <c r="AN107" s="51">
        <f t="shared" si="759"/>
        <v>2.06603391715108</v>
      </c>
      <c r="AO107" s="51">
        <f t="shared" si="759"/>
        <v>2.5885723439605899</v>
      </c>
      <c r="AP107" s="14">
        <f t="shared" si="759"/>
        <v>2782286.4087549248</v>
      </c>
      <c r="AS107" s="5"/>
      <c r="CE107" s="5"/>
    </row>
    <row r="108" spans="1:84" x14ac:dyDescent="0.25">
      <c r="F108" s="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1:84" x14ac:dyDescent="0.25">
      <c r="A109" s="7"/>
      <c r="B109" s="7"/>
      <c r="C109" s="7" t="s">
        <v>90</v>
      </c>
      <c r="D109" s="7"/>
      <c r="E109" s="7"/>
      <c r="F109" s="2"/>
      <c r="AS109" s="7"/>
      <c r="CE109" s="7"/>
    </row>
    <row r="110" spans="1:84" x14ac:dyDescent="0.25">
      <c r="B110" t="s">
        <v>247</v>
      </c>
      <c r="C110" t="s">
        <v>90</v>
      </c>
      <c r="D110" t="s">
        <v>96</v>
      </c>
      <c r="E110" t="s">
        <v>97</v>
      </c>
      <c r="F110" s="2"/>
      <c r="G110" s="3" t="str">
        <f t="shared" ref="G110" si="760">BX110</f>
        <v>US22052L1044</v>
      </c>
      <c r="H110" s="34">
        <f t="shared" ref="H110" si="761">(BU110*BY110)*CB110</f>
        <v>0</v>
      </c>
      <c r="I110" s="35">
        <f t="shared" ref="I110" si="762">BV110</f>
        <v>99.891400000000004</v>
      </c>
      <c r="J110" s="36">
        <f t="shared" ref="J110" si="763">BW110</f>
        <v>43609</v>
      </c>
      <c r="K110" s="35" t="str">
        <f t="shared" ref="K110" si="764">BZ110</f>
        <v>USD</v>
      </c>
      <c r="L110" s="37">
        <f t="shared" ref="L110" si="765">BY110</f>
        <v>61.63</v>
      </c>
      <c r="M110" s="35">
        <f t="shared" ref="M110" si="766">BY110*CB110</f>
        <v>0</v>
      </c>
      <c r="N110" s="38"/>
      <c r="O110" s="35">
        <f t="shared" ref="O110" si="767">AT110</f>
        <v>64.780945173225703</v>
      </c>
      <c r="P110" s="35">
        <f t="shared" ref="P110" si="768">AU110</f>
        <v>19.625013533394</v>
      </c>
      <c r="Q110" s="35">
        <f t="shared" ref="Q110" si="769">AV110</f>
        <v>5.6055027246798304</v>
      </c>
      <c r="R110" s="35">
        <f t="shared" ref="R110" si="770">AW110</f>
        <v>1.69815470489285</v>
      </c>
      <c r="S110" s="35">
        <f t="shared" ref="S110" si="771">AX110</f>
        <v>1.71700477422516</v>
      </c>
      <c r="T110" s="35">
        <f t="shared" ref="T110" si="772">AY110</f>
        <v>18.063056541577801</v>
      </c>
      <c r="U110" s="35">
        <f t="shared" ref="U110" si="773">AZ110</f>
        <v>2.5460039424174998</v>
      </c>
      <c r="V110" s="34">
        <f t="shared" ref="V110" si="774">BA110</f>
        <v>193380132.58750001</v>
      </c>
      <c r="W110" s="34">
        <f t="shared" ref="W110" si="775">BB110</f>
        <v>185342924.40549999</v>
      </c>
      <c r="X110" s="35">
        <f t="shared" ref="X110" si="776">((W110-V110)/W110)*100</f>
        <v>-4.3363987094624203</v>
      </c>
      <c r="Y110" s="35">
        <f t="shared" ref="Y110" si="777">BC110</f>
        <v>23.417087622985498</v>
      </c>
      <c r="Z110" s="35">
        <f t="shared" ref="Z110" si="778">BD110</f>
        <v>24.749804173205099</v>
      </c>
      <c r="AA110" s="35">
        <f t="shared" ref="AA110" si="779">BE110</f>
        <v>24.5902428328917</v>
      </c>
      <c r="AB110" s="35">
        <f t="shared" ref="AB110" si="780">BF110</f>
        <v>0.32240000000000002</v>
      </c>
      <c r="AC110" s="35">
        <f t="shared" ref="AC110" si="781">BG110</f>
        <v>0.59108944141487796</v>
      </c>
      <c r="AD110" s="35">
        <f t="shared" ref="AD110" si="782">BH110</f>
        <v>0.64080745841871201</v>
      </c>
      <c r="AE110" s="35">
        <f t="shared" ref="AE110" si="783">BI110</f>
        <v>0.77292907550956502</v>
      </c>
      <c r="AF110" s="35">
        <f t="shared" ref="AF110" si="784">BJ110</f>
        <v>0.84861853505366003</v>
      </c>
      <c r="AG110" s="35">
        <f t="shared" ref="AG110" si="785">BK110</f>
        <v>0.97737044695582898</v>
      </c>
      <c r="AH110" s="35">
        <f t="shared" ref="AH110" si="786">BL110</f>
        <v>1.1637244034996601</v>
      </c>
      <c r="AI110" s="35">
        <f t="shared" ref="AI110" si="787">BM110</f>
        <v>75.460122699386602</v>
      </c>
      <c r="AJ110" s="37">
        <f t="shared" ref="AJ110" si="788">BN110</f>
        <v>59.062399999999997</v>
      </c>
      <c r="AK110" s="37">
        <f t="shared" ref="AK110" si="789">BO110</f>
        <v>56.371000000000002</v>
      </c>
      <c r="AL110" s="35">
        <f t="shared" ref="AL110" si="790">BP110</f>
        <v>1.10335875385364</v>
      </c>
      <c r="AM110" s="35">
        <f t="shared" ref="AM110" si="791">BQ110</f>
        <v>47.255113024800004</v>
      </c>
      <c r="AN110" s="35" t="str">
        <f t="shared" ref="AN110" si="792">BR110</f>
        <v>NULL</v>
      </c>
      <c r="AO110" s="35">
        <f t="shared" ref="AO110" si="793">BS110</f>
        <v>3.15692379280165</v>
      </c>
      <c r="AP110" s="34">
        <f t="shared" ref="AP110" si="794">BT110</f>
        <v>3257890.6269393102</v>
      </c>
      <c r="AS110" s="5" t="s">
        <v>97</v>
      </c>
      <c r="AT110" s="5">
        <v>64.780945173225703</v>
      </c>
      <c r="AU110" s="5">
        <v>19.625013533394</v>
      </c>
      <c r="AV110" s="5">
        <v>5.6055027246798304</v>
      </c>
      <c r="AW110">
        <v>1.69815470489285</v>
      </c>
      <c r="AX110" s="5">
        <v>1.71700477422516</v>
      </c>
      <c r="AY110">
        <v>18.063056541577801</v>
      </c>
      <c r="AZ110">
        <v>2.5460039424174998</v>
      </c>
      <c r="BA110">
        <v>193380132.58750001</v>
      </c>
      <c r="BB110">
        <v>185342924.40549999</v>
      </c>
      <c r="BC110">
        <v>23.417087622985498</v>
      </c>
      <c r="BD110">
        <v>24.749804173205099</v>
      </c>
      <c r="BE110">
        <v>24.5902428328917</v>
      </c>
      <c r="BF110" s="5">
        <v>0.32240000000000002</v>
      </c>
      <c r="BG110">
        <v>0.59108944141487796</v>
      </c>
      <c r="BH110">
        <v>0.64080745841871201</v>
      </c>
      <c r="BI110">
        <v>0.77292907550956502</v>
      </c>
      <c r="BJ110">
        <v>0.84861853505366003</v>
      </c>
      <c r="BK110">
        <v>0.97737044695582898</v>
      </c>
      <c r="BL110">
        <v>1.1637244034996601</v>
      </c>
      <c r="BM110">
        <v>75.460122699386602</v>
      </c>
      <c r="BN110">
        <v>59.062399999999997</v>
      </c>
      <c r="BO110" s="5">
        <v>56.371000000000002</v>
      </c>
      <c r="BP110" s="5">
        <v>1.10335875385364</v>
      </c>
      <c r="BQ110">
        <v>47.255113024800004</v>
      </c>
      <c r="BR110" s="5" t="s">
        <v>8</v>
      </c>
      <c r="BS110">
        <v>3.15692379280165</v>
      </c>
      <c r="BT110">
        <v>3257890.6269393102</v>
      </c>
      <c r="BU110">
        <v>687293000</v>
      </c>
      <c r="BV110">
        <v>99.891400000000004</v>
      </c>
      <c r="BW110" s="50">
        <v>43609</v>
      </c>
      <c r="BX110" s="5" t="s">
        <v>248</v>
      </c>
      <c r="BY110">
        <v>61.63</v>
      </c>
      <c r="BZ110" s="5" t="s">
        <v>7</v>
      </c>
      <c r="CA110" t="str">
        <f t="shared" si="469"/>
        <v>USD=</v>
      </c>
      <c r="CE110" s="5" t="s">
        <v>97</v>
      </c>
      <c r="CF110" s="5" t="s">
        <v>247</v>
      </c>
    </row>
    <row r="111" spans="1:84" x14ac:dyDescent="0.25">
      <c r="B111" t="s">
        <v>251</v>
      </c>
      <c r="C111" t="s">
        <v>90</v>
      </c>
      <c r="D111" t="s">
        <v>96</v>
      </c>
      <c r="E111" t="s">
        <v>98</v>
      </c>
      <c r="F111" s="2"/>
      <c r="G111" s="3" t="str">
        <f t="shared" ref="G111:G116" si="795">BX111</f>
        <v>CA67077M1086</v>
      </c>
      <c r="H111" s="34">
        <f t="shared" ref="H111:H116" si="796">(BU111*BY111)*CB111</f>
        <v>0</v>
      </c>
      <c r="I111" s="35">
        <f t="shared" ref="I111:I116" si="797">BV111</f>
        <v>99.959500000000006</v>
      </c>
      <c r="J111" s="36">
        <f t="shared" ref="J111:J116" si="798">BW111</f>
        <v>43102</v>
      </c>
      <c r="K111" s="35" t="str">
        <f t="shared" ref="K111:K116" si="799">BZ111</f>
        <v>CAD</v>
      </c>
      <c r="L111" s="37">
        <f t="shared" ref="L111:L116" si="800">BY111</f>
        <v>74.16</v>
      </c>
      <c r="M111" s="35">
        <f t="shared" ref="M111:M116" si="801">BY111*CB111</f>
        <v>0</v>
      </c>
      <c r="N111" s="38"/>
      <c r="O111" s="35">
        <f t="shared" ref="O111:O116" si="802">AT111</f>
        <v>34.914819281488597</v>
      </c>
      <c r="P111" s="35">
        <f t="shared" ref="P111:P116" si="803">AU111</f>
        <v>14.027694686952699</v>
      </c>
      <c r="Q111" s="35">
        <f t="shared" ref="Q111:Q116" si="804">AV111</f>
        <v>-15.1803562093429</v>
      </c>
      <c r="R111" s="35" t="str">
        <f t="shared" ref="R111:R116" si="805">AW111</f>
        <v>NULL</v>
      </c>
      <c r="S111" s="35">
        <f t="shared" ref="S111:S116" si="806">AX111</f>
        <v>1.0230460844325</v>
      </c>
      <c r="T111" s="35">
        <f t="shared" ref="T111:T116" si="807">AY111</f>
        <v>5.5819317721985602</v>
      </c>
      <c r="U111" s="35">
        <f t="shared" ref="U111:U116" si="808">AZ111</f>
        <v>0.95887234042888303</v>
      </c>
      <c r="V111" s="34">
        <f t="shared" ref="V111:V116" si="809">BA111</f>
        <v>166739316.3775</v>
      </c>
      <c r="W111" s="34">
        <f t="shared" ref="W111:W116" si="810">BB111</f>
        <v>128062896.965</v>
      </c>
      <c r="X111" s="35">
        <f t="shared" ref="X111:X116" si="811">((W111-V111)/W111)*100</f>
        <v>-30.201112366738343</v>
      </c>
      <c r="Y111" s="35">
        <f t="shared" ref="Y111:Y116" si="812">BC111</f>
        <v>26.784783908141801</v>
      </c>
      <c r="Z111" s="35">
        <f t="shared" ref="Z111:Z116" si="813">BD111</f>
        <v>23.421686277130402</v>
      </c>
      <c r="AA111" s="35">
        <f t="shared" ref="AA111:AA116" si="814">BE111</f>
        <v>24.5513431816108</v>
      </c>
      <c r="AB111" s="35" t="str">
        <f t="shared" ref="AB111:AB116" si="815">BF111</f>
        <v>#N/A</v>
      </c>
      <c r="AC111" s="35">
        <f t="shared" ref="AC111:AC116" si="816">BG111</f>
        <v>0.86320886722263601</v>
      </c>
      <c r="AD111" s="35">
        <f t="shared" ref="AD111:AD116" si="817">BH111</f>
        <v>1.0616413521994299</v>
      </c>
      <c r="AE111" s="35">
        <f t="shared" ref="AE111:AE116" si="818">BI111</f>
        <v>0.91994838278867197</v>
      </c>
      <c r="AF111" s="35">
        <f t="shared" ref="AF111:AF116" si="819">BJ111</f>
        <v>0.94663130856019295</v>
      </c>
      <c r="AG111" s="35">
        <f t="shared" ref="AG111:AG116" si="820">BK111</f>
        <v>0.31536042012217702</v>
      </c>
      <c r="AH111" s="35">
        <f t="shared" ref="AH111:AH116" si="821">BL111</f>
        <v>0.87156215780032398</v>
      </c>
      <c r="AI111" s="35">
        <f t="shared" ref="AI111:AI116" si="822">BM111</f>
        <v>88.354620586025504</v>
      </c>
      <c r="AJ111" s="37">
        <f t="shared" ref="AJ111:AJ116" si="823">BN111</f>
        <v>67.086799999999997</v>
      </c>
      <c r="AK111" s="37">
        <f t="shared" ref="AK111:AK116" si="824">BO111</f>
        <v>69.099699999999999</v>
      </c>
      <c r="AL111" s="35">
        <f t="shared" ref="AL111:AL116" si="825">BP111</f>
        <v>4.18834951456311</v>
      </c>
      <c r="AM111" s="35">
        <f t="shared" ref="AM111:AM116" si="826">BQ111</f>
        <v>83.465818759900003</v>
      </c>
      <c r="AN111" s="35" t="str">
        <f t="shared" ref="AN111:AN116" si="827">BR111</f>
        <v>NULL</v>
      </c>
      <c r="AO111" s="35">
        <f t="shared" ref="AO111:AO116" si="828">BS111</f>
        <v>2.4613414212889801</v>
      </c>
      <c r="AP111" s="34">
        <f t="shared" ref="AP111:AP116" si="829">BT111</f>
        <v>2882447.4170211898</v>
      </c>
      <c r="AS111" s="5" t="s">
        <v>98</v>
      </c>
      <c r="AT111" s="5">
        <v>34.914819281488597</v>
      </c>
      <c r="AU111" s="5">
        <v>14.027694686952699</v>
      </c>
      <c r="AV111" s="5">
        <v>-15.1803562093429</v>
      </c>
      <c r="AW111" s="5" t="s">
        <v>8</v>
      </c>
      <c r="AX111" s="5">
        <v>1.0230460844325</v>
      </c>
      <c r="AY111">
        <v>5.5819317721985602</v>
      </c>
      <c r="AZ111">
        <v>0.95887234042888303</v>
      </c>
      <c r="BA111">
        <v>166739316.3775</v>
      </c>
      <c r="BB111">
        <v>128062896.965</v>
      </c>
      <c r="BC111">
        <v>26.784783908141801</v>
      </c>
      <c r="BD111">
        <v>23.421686277130402</v>
      </c>
      <c r="BE111">
        <v>24.5513431816108</v>
      </c>
      <c r="BF111" t="s">
        <v>163</v>
      </c>
      <c r="BG111">
        <v>0.86320886722263601</v>
      </c>
      <c r="BH111">
        <v>1.0616413521994299</v>
      </c>
      <c r="BI111">
        <v>0.91994838278867197</v>
      </c>
      <c r="BJ111">
        <v>0.94663130856019295</v>
      </c>
      <c r="BK111">
        <v>0.31536042012217702</v>
      </c>
      <c r="BL111">
        <v>0.87156215780032398</v>
      </c>
      <c r="BM111">
        <v>88.354620586025504</v>
      </c>
      <c r="BN111">
        <v>67.086799999999997</v>
      </c>
      <c r="BO111">
        <v>69.099699999999999</v>
      </c>
      <c r="BP111">
        <v>4.18834951456311</v>
      </c>
      <c r="BQ111">
        <v>83.465818759900003</v>
      </c>
      <c r="BR111" s="5" t="s">
        <v>8</v>
      </c>
      <c r="BS111">
        <v>2.4613414212889801</v>
      </c>
      <c r="BT111">
        <v>2882447.4170211898</v>
      </c>
      <c r="BU111">
        <v>492401350</v>
      </c>
      <c r="BV111">
        <v>99.959500000000006</v>
      </c>
      <c r="BW111" s="50">
        <v>43102</v>
      </c>
      <c r="BX111" s="5" t="s">
        <v>252</v>
      </c>
      <c r="BY111">
        <v>74.16</v>
      </c>
      <c r="BZ111" s="5" t="s">
        <v>215</v>
      </c>
      <c r="CA111" t="str">
        <f t="shared" si="469"/>
        <v>CADUSD=R</v>
      </c>
      <c r="CE111" s="5" t="s">
        <v>98</v>
      </c>
      <c r="CF111" s="5" t="s">
        <v>251</v>
      </c>
    </row>
    <row r="112" spans="1:84" x14ac:dyDescent="0.25">
      <c r="B112" t="s">
        <v>253</v>
      </c>
      <c r="C112" t="s">
        <v>90</v>
      </c>
      <c r="D112" t="s">
        <v>96</v>
      </c>
      <c r="E112" t="s">
        <v>99</v>
      </c>
      <c r="F112" s="2"/>
      <c r="G112" s="3" t="str">
        <f t="shared" si="795"/>
        <v>US3024913036</v>
      </c>
      <c r="H112" s="34">
        <f t="shared" si="796"/>
        <v>0</v>
      </c>
      <c r="I112" s="35">
        <f t="shared" si="797"/>
        <v>98.961699999999993</v>
      </c>
      <c r="J112" s="36">
        <f t="shared" si="798"/>
        <v>17786</v>
      </c>
      <c r="K112" s="35" t="str">
        <f t="shared" si="799"/>
        <v>USD</v>
      </c>
      <c r="L112" s="37">
        <f t="shared" si="800"/>
        <v>53.53</v>
      </c>
      <c r="M112" s="35">
        <f t="shared" si="801"/>
        <v>0</v>
      </c>
      <c r="N112" s="38"/>
      <c r="O112" s="35">
        <f t="shared" si="802"/>
        <v>4.3923384750962704</v>
      </c>
      <c r="P112" s="35">
        <f t="shared" si="803"/>
        <v>11.976650788785401</v>
      </c>
      <c r="Q112" s="35">
        <f t="shared" si="804"/>
        <v>0.33787219039202099</v>
      </c>
      <c r="R112" s="35">
        <f t="shared" si="805"/>
        <v>0.92128082990656901</v>
      </c>
      <c r="S112" s="35">
        <f t="shared" si="806"/>
        <v>1.45024710217283</v>
      </c>
      <c r="T112" s="35">
        <f t="shared" si="807"/>
        <v>11.8399162020907</v>
      </c>
      <c r="U112" s="35">
        <f t="shared" si="808"/>
        <v>1.60331310839031</v>
      </c>
      <c r="V112" s="34">
        <f t="shared" si="809"/>
        <v>86477781.299999997</v>
      </c>
      <c r="W112" s="34">
        <f t="shared" si="810"/>
        <v>84528819.788499996</v>
      </c>
      <c r="X112" s="35">
        <f t="shared" si="811"/>
        <v>-2.305676947077349</v>
      </c>
      <c r="Y112" s="35">
        <f t="shared" si="812"/>
        <v>35.822062450937104</v>
      </c>
      <c r="Z112" s="35">
        <f t="shared" si="813"/>
        <v>34.917632292455004</v>
      </c>
      <c r="AA112" s="35">
        <f t="shared" si="814"/>
        <v>38.646762711373299</v>
      </c>
      <c r="AB112" s="35">
        <f t="shared" si="815"/>
        <v>0.42030000000000001</v>
      </c>
      <c r="AC112" s="35">
        <f t="shared" si="816"/>
        <v>0.46323985507089799</v>
      </c>
      <c r="AD112" s="35">
        <f t="shared" si="817"/>
        <v>0.618537358482525</v>
      </c>
      <c r="AE112" s="35">
        <f t="shared" si="818"/>
        <v>0.83723712412622997</v>
      </c>
      <c r="AF112" s="35">
        <f t="shared" si="819"/>
        <v>0.89149052459273803</v>
      </c>
      <c r="AG112" s="35">
        <f t="shared" si="820"/>
        <v>1.2141523959901499</v>
      </c>
      <c r="AH112" s="35">
        <f t="shared" si="821"/>
        <v>0.26613900879468699</v>
      </c>
      <c r="AI112" s="35">
        <f t="shared" si="822"/>
        <v>69.007021063189597</v>
      </c>
      <c r="AJ112" s="37">
        <f t="shared" si="823"/>
        <v>54.819000000000003</v>
      </c>
      <c r="AK112" s="37">
        <f t="shared" si="824"/>
        <v>59.349499999999999</v>
      </c>
      <c r="AL112" s="35">
        <f t="shared" si="825"/>
        <v>4.3340183074911298</v>
      </c>
      <c r="AM112" s="35">
        <f t="shared" si="826"/>
        <v>20.4826077753</v>
      </c>
      <c r="AN112" s="35">
        <f t="shared" si="827"/>
        <v>5.06680845268993</v>
      </c>
      <c r="AO112" s="35">
        <f t="shared" si="828"/>
        <v>4.32207882310174</v>
      </c>
      <c r="AP112" s="34">
        <f t="shared" si="829"/>
        <v>3293331.9951787898</v>
      </c>
      <c r="AS112" s="5" t="s">
        <v>99</v>
      </c>
      <c r="AT112" s="5">
        <v>4.3923384750962704</v>
      </c>
      <c r="AU112" s="5">
        <v>11.976650788785401</v>
      </c>
      <c r="AV112" s="5">
        <v>0.33787219039202099</v>
      </c>
      <c r="AW112" s="5">
        <v>0.92128082990656901</v>
      </c>
      <c r="AX112" s="5">
        <v>1.45024710217283</v>
      </c>
      <c r="AY112">
        <v>11.8399162020907</v>
      </c>
      <c r="AZ112">
        <v>1.60331310839031</v>
      </c>
      <c r="BA112">
        <v>86477781.299999997</v>
      </c>
      <c r="BB112">
        <v>84528819.788499996</v>
      </c>
      <c r="BC112">
        <v>35.822062450937104</v>
      </c>
      <c r="BD112">
        <v>34.917632292455004</v>
      </c>
      <c r="BE112">
        <v>38.646762711373299</v>
      </c>
      <c r="BF112">
        <v>0.42030000000000001</v>
      </c>
      <c r="BG112">
        <v>0.46323985507089799</v>
      </c>
      <c r="BH112">
        <v>0.618537358482525</v>
      </c>
      <c r="BI112">
        <v>0.83723712412622997</v>
      </c>
      <c r="BJ112">
        <v>0.89149052459273803</v>
      </c>
      <c r="BK112">
        <v>1.2141523959901499</v>
      </c>
      <c r="BL112">
        <v>0.26613900879468699</v>
      </c>
      <c r="BM112">
        <v>69.007021063189597</v>
      </c>
      <c r="BN112">
        <v>54.819000000000003</v>
      </c>
      <c r="BO112">
        <v>59.349499999999999</v>
      </c>
      <c r="BP112">
        <v>4.3340183074911298</v>
      </c>
      <c r="BQ112">
        <v>20.4826077753</v>
      </c>
      <c r="BR112">
        <v>5.06680845268993</v>
      </c>
      <c r="BS112">
        <v>4.32207882310174</v>
      </c>
      <c r="BT112">
        <v>3293331.9951787898</v>
      </c>
      <c r="BU112">
        <v>124835582</v>
      </c>
      <c r="BV112">
        <v>98.961699999999993</v>
      </c>
      <c r="BW112" s="50">
        <v>17786</v>
      </c>
      <c r="BX112" s="5" t="s">
        <v>254</v>
      </c>
      <c r="BY112">
        <v>53.53</v>
      </c>
      <c r="BZ112" s="5" t="s">
        <v>7</v>
      </c>
      <c r="CA112" t="str">
        <f t="shared" si="469"/>
        <v>USD=</v>
      </c>
      <c r="CE112" s="5" t="s">
        <v>99</v>
      </c>
      <c r="CF112" s="5" t="s">
        <v>253</v>
      </c>
    </row>
    <row r="113" spans="1:84" x14ac:dyDescent="0.25">
      <c r="B113" t="s">
        <v>255</v>
      </c>
      <c r="C113" t="s">
        <v>90</v>
      </c>
      <c r="D113" t="s">
        <v>96</v>
      </c>
      <c r="E113" t="s">
        <v>100</v>
      </c>
      <c r="F113" s="2"/>
      <c r="G113" s="3" t="str">
        <f t="shared" si="795"/>
        <v>NL0010558797</v>
      </c>
      <c r="H113" s="34">
        <f t="shared" si="796"/>
        <v>0</v>
      </c>
      <c r="I113" s="35">
        <f t="shared" si="797"/>
        <v>49.619700000000002</v>
      </c>
      <c r="J113" s="36">
        <f t="shared" si="798"/>
        <v>41299</v>
      </c>
      <c r="K113" s="35" t="str">
        <f t="shared" si="799"/>
        <v>EUR</v>
      </c>
      <c r="L113" s="37">
        <f t="shared" si="800"/>
        <v>11.615</v>
      </c>
      <c r="M113" s="35">
        <f t="shared" si="801"/>
        <v>0</v>
      </c>
      <c r="N113" s="38"/>
      <c r="O113" s="35" t="str">
        <f t="shared" si="802"/>
        <v>NULL</v>
      </c>
      <c r="P113" s="35">
        <f t="shared" si="803"/>
        <v>26.8439732179366</v>
      </c>
      <c r="Q113" s="35" t="str">
        <f t="shared" si="804"/>
        <v>NULL</v>
      </c>
      <c r="R113" s="35" t="str">
        <f t="shared" si="805"/>
        <v>NULL</v>
      </c>
      <c r="S113" s="35">
        <f t="shared" si="806"/>
        <v>2.69946088223162</v>
      </c>
      <c r="T113" s="35">
        <f t="shared" si="807"/>
        <v>4.5066320798238797</v>
      </c>
      <c r="U113" s="35">
        <f t="shared" si="808"/>
        <v>10.9738773233933</v>
      </c>
      <c r="V113" s="34">
        <f t="shared" si="809"/>
        <v>6324160.63375</v>
      </c>
      <c r="W113" s="34">
        <f t="shared" si="810"/>
        <v>6318150.9285000004</v>
      </c>
      <c r="X113" s="35">
        <f t="shared" si="811"/>
        <v>-9.5118102084123857E-2</v>
      </c>
      <c r="Y113" s="35">
        <f t="shared" si="812"/>
        <v>19.404922121481199</v>
      </c>
      <c r="Z113" s="35">
        <f t="shared" si="813"/>
        <v>24.6002094906849</v>
      </c>
      <c r="AA113" s="35">
        <f t="shared" si="814"/>
        <v>26.449431517666198</v>
      </c>
      <c r="AB113" s="35" t="str">
        <f t="shared" si="815"/>
        <v>#N/A</v>
      </c>
      <c r="AC113" s="35">
        <f t="shared" si="816"/>
        <v>0.35889453663153298</v>
      </c>
      <c r="AD113" s="35">
        <f t="shared" si="817"/>
        <v>0.62537235116416201</v>
      </c>
      <c r="AE113" s="35">
        <f t="shared" si="818"/>
        <v>0.74209993593941403</v>
      </c>
      <c r="AF113" s="35">
        <f t="shared" si="819"/>
        <v>0.82806579589298501</v>
      </c>
      <c r="AG113" s="35">
        <f t="shared" si="820"/>
        <v>1.25935145074537</v>
      </c>
      <c r="AH113" s="35">
        <f t="shared" si="821"/>
        <v>1.7643028652164801</v>
      </c>
      <c r="AI113" s="35">
        <f t="shared" si="822"/>
        <v>63.979848866498799</v>
      </c>
      <c r="AJ113" s="37">
        <f t="shared" si="823"/>
        <v>11.0846</v>
      </c>
      <c r="AK113" s="37">
        <f t="shared" si="824"/>
        <v>11.0587018589348</v>
      </c>
      <c r="AL113" s="35">
        <f t="shared" si="825"/>
        <v>126.52705061082</v>
      </c>
      <c r="AM113" s="35" t="str">
        <f t="shared" si="826"/>
        <v>NULL</v>
      </c>
      <c r="AN113" s="35" t="str">
        <f t="shared" si="827"/>
        <v>NULL</v>
      </c>
      <c r="AO113" s="35" t="str">
        <f t="shared" si="828"/>
        <v>NULL</v>
      </c>
      <c r="AP113" s="34">
        <f t="shared" si="829"/>
        <v>508315.43980738102</v>
      </c>
      <c r="AS113" s="5" t="s">
        <v>100</v>
      </c>
      <c r="AT113" s="5" t="s">
        <v>8</v>
      </c>
      <c r="AU113" s="5">
        <v>26.8439732179366</v>
      </c>
      <c r="AV113" s="5" t="s">
        <v>8</v>
      </c>
      <c r="AW113" s="5" t="s">
        <v>8</v>
      </c>
      <c r="AX113" s="5">
        <v>2.69946088223162</v>
      </c>
      <c r="AY113">
        <v>4.5066320798238797</v>
      </c>
      <c r="AZ113">
        <v>10.9738773233933</v>
      </c>
      <c r="BA113">
        <v>6324160.63375</v>
      </c>
      <c r="BB113">
        <v>6318150.9285000004</v>
      </c>
      <c r="BC113">
        <v>19.404922121481199</v>
      </c>
      <c r="BD113">
        <v>24.6002094906849</v>
      </c>
      <c r="BE113">
        <v>26.449431517666198</v>
      </c>
      <c r="BF113" t="s">
        <v>163</v>
      </c>
      <c r="BG113">
        <v>0.35889453663153298</v>
      </c>
      <c r="BH113">
        <v>0.62537235116416201</v>
      </c>
      <c r="BI113">
        <v>0.74209993593941403</v>
      </c>
      <c r="BJ113">
        <v>0.82806579589298501</v>
      </c>
      <c r="BK113">
        <v>1.25935145074537</v>
      </c>
      <c r="BL113">
        <v>1.7643028652164801</v>
      </c>
      <c r="BM113">
        <v>63.979848866498799</v>
      </c>
      <c r="BN113">
        <v>11.0846</v>
      </c>
      <c r="BO113" s="5">
        <v>11.0587018589348</v>
      </c>
      <c r="BP113" s="5">
        <v>126.52705061082</v>
      </c>
      <c r="BQ113" s="5" t="s">
        <v>8</v>
      </c>
      <c r="BR113" s="5" t="s">
        <v>8</v>
      </c>
      <c r="BS113" s="5" t="s">
        <v>8</v>
      </c>
      <c r="BT113">
        <v>508315.43980738102</v>
      </c>
      <c r="BU113">
        <v>210714820</v>
      </c>
      <c r="BV113">
        <v>49.619700000000002</v>
      </c>
      <c r="BW113" s="50">
        <v>41299</v>
      </c>
      <c r="BX113" s="5" t="s">
        <v>256</v>
      </c>
      <c r="BY113">
        <v>11.615</v>
      </c>
      <c r="BZ113" s="5" t="s">
        <v>11</v>
      </c>
      <c r="CA113" t="str">
        <f t="shared" si="469"/>
        <v>EUR=</v>
      </c>
      <c r="CE113" s="5" t="s">
        <v>100</v>
      </c>
      <c r="CF113" s="5" t="s">
        <v>255</v>
      </c>
    </row>
    <row r="114" spans="1:84" x14ac:dyDescent="0.25">
      <c r="B114" t="s">
        <v>257</v>
      </c>
      <c r="C114" t="s">
        <v>90</v>
      </c>
      <c r="D114" t="s">
        <v>96</v>
      </c>
      <c r="E114" t="s">
        <v>101</v>
      </c>
      <c r="F114" s="2"/>
      <c r="G114" s="3" t="str">
        <f t="shared" si="795"/>
        <v>AU000000NUF3</v>
      </c>
      <c r="H114" s="34">
        <f t="shared" si="796"/>
        <v>0</v>
      </c>
      <c r="I114" s="35">
        <f t="shared" si="797"/>
        <v>85.484899999999996</v>
      </c>
      <c r="J114" s="36">
        <f t="shared" si="798"/>
        <v>32457</v>
      </c>
      <c r="K114" s="35" t="str">
        <f t="shared" si="799"/>
        <v>AUD</v>
      </c>
      <c r="L114" s="37">
        <f t="shared" si="800"/>
        <v>3.66</v>
      </c>
      <c r="M114" s="35">
        <f t="shared" si="801"/>
        <v>0</v>
      </c>
      <c r="N114" s="38"/>
      <c r="O114" s="35" t="str">
        <f t="shared" si="802"/>
        <v>NULL</v>
      </c>
      <c r="P114" s="35">
        <f t="shared" si="803"/>
        <v>17.296786389413999</v>
      </c>
      <c r="Q114" s="35" t="str">
        <f t="shared" si="804"/>
        <v>NULL</v>
      </c>
      <c r="R114" s="35">
        <f t="shared" si="805"/>
        <v>3.08320613002032</v>
      </c>
      <c r="S114" s="35">
        <f t="shared" si="806"/>
        <v>0.71235938997691295</v>
      </c>
      <c r="T114" s="35">
        <f t="shared" si="807"/>
        <v>2.9665586951487302</v>
      </c>
      <c r="U114" s="35">
        <f t="shared" si="808"/>
        <v>0.418832558972764</v>
      </c>
      <c r="V114" s="34">
        <f t="shared" si="809"/>
        <v>3588906.0359999998</v>
      </c>
      <c r="W114" s="34">
        <f t="shared" si="810"/>
        <v>3174963.7370000002</v>
      </c>
      <c r="X114" s="35">
        <f t="shared" si="811"/>
        <v>-13.037701633440724</v>
      </c>
      <c r="Y114" s="35">
        <f t="shared" si="812"/>
        <v>24.0159396549187</v>
      </c>
      <c r="Z114" s="35">
        <f t="shared" si="813"/>
        <v>25.443105764042201</v>
      </c>
      <c r="AA114" s="35">
        <f t="shared" si="814"/>
        <v>28.606115728584601</v>
      </c>
      <c r="AB114" s="35" t="str">
        <f t="shared" si="815"/>
        <v>#N/A</v>
      </c>
      <c r="AC114" s="35">
        <f t="shared" si="816"/>
        <v>1.2675380122412501</v>
      </c>
      <c r="AD114" s="35">
        <f t="shared" si="817"/>
        <v>1.0223362009825701</v>
      </c>
      <c r="AE114" s="35">
        <f t="shared" si="818"/>
        <v>0.60208321450981594</v>
      </c>
      <c r="AF114" s="35">
        <f t="shared" si="819"/>
        <v>0.73472140828440102</v>
      </c>
      <c r="AG114" s="35">
        <f t="shared" si="820"/>
        <v>1.0658276516013001</v>
      </c>
      <c r="AH114" s="35">
        <f t="shared" si="821"/>
        <v>-1.0116832391283999E-2</v>
      </c>
      <c r="AI114" s="35">
        <f t="shared" si="822"/>
        <v>55.932203389830498</v>
      </c>
      <c r="AJ114" s="37">
        <f t="shared" si="823"/>
        <v>3.7616000000000001</v>
      </c>
      <c r="AK114" s="37">
        <f t="shared" si="824"/>
        <v>4.25</v>
      </c>
      <c r="AL114" s="35">
        <f t="shared" si="825"/>
        <v>1.0928961748633901</v>
      </c>
      <c r="AM114" s="35" t="str">
        <f t="shared" si="826"/>
        <v>NULL</v>
      </c>
      <c r="AN114" s="35" t="str">
        <f t="shared" si="827"/>
        <v>NULL</v>
      </c>
      <c r="AO114" s="35" t="str">
        <f t="shared" si="828"/>
        <v>NULL</v>
      </c>
      <c r="AP114" s="34">
        <f t="shared" si="829"/>
        <v>939961.099833332</v>
      </c>
      <c r="AS114" s="5" t="s">
        <v>101</v>
      </c>
      <c r="AT114" s="5" t="s">
        <v>8</v>
      </c>
      <c r="AU114" s="5">
        <v>17.296786389413999</v>
      </c>
      <c r="AV114" s="5" t="s">
        <v>8</v>
      </c>
      <c r="AW114" s="5">
        <v>3.08320613002032</v>
      </c>
      <c r="AX114" s="5">
        <v>0.71235938997691295</v>
      </c>
      <c r="AY114">
        <v>2.9665586951487302</v>
      </c>
      <c r="AZ114">
        <v>0.418832558972764</v>
      </c>
      <c r="BA114">
        <v>3588906.0359999998</v>
      </c>
      <c r="BB114">
        <v>3174963.7370000002</v>
      </c>
      <c r="BC114">
        <v>24.0159396549187</v>
      </c>
      <c r="BD114">
        <v>25.443105764042201</v>
      </c>
      <c r="BE114">
        <v>28.606115728584601</v>
      </c>
      <c r="BF114" t="s">
        <v>163</v>
      </c>
      <c r="BG114">
        <v>1.2675380122412501</v>
      </c>
      <c r="BH114">
        <v>1.0223362009825701</v>
      </c>
      <c r="BI114">
        <v>0.60208321450981594</v>
      </c>
      <c r="BJ114">
        <v>0.73472140828440102</v>
      </c>
      <c r="BK114">
        <v>1.0658276516013001</v>
      </c>
      <c r="BL114" s="5">
        <v>-1.0116832391283999E-2</v>
      </c>
      <c r="BM114" s="5">
        <v>55.932203389830498</v>
      </c>
      <c r="BN114" s="5">
        <v>3.7616000000000001</v>
      </c>
      <c r="BO114" s="5">
        <v>4.25</v>
      </c>
      <c r="BP114">
        <v>1.0928961748633901</v>
      </c>
      <c r="BQ114" s="5" t="s">
        <v>8</v>
      </c>
      <c r="BR114" s="5" t="s">
        <v>8</v>
      </c>
      <c r="BS114" s="5" t="s">
        <v>8</v>
      </c>
      <c r="BT114">
        <v>939961.099833332</v>
      </c>
      <c r="BU114">
        <v>382889516</v>
      </c>
      <c r="BV114">
        <v>85.484899999999996</v>
      </c>
      <c r="BW114" s="50">
        <v>32457</v>
      </c>
      <c r="BX114" s="5" t="s">
        <v>258</v>
      </c>
      <c r="BY114">
        <v>3.66</v>
      </c>
      <c r="BZ114" s="5" t="s">
        <v>12</v>
      </c>
      <c r="CA114" t="str">
        <f t="shared" si="469"/>
        <v>AUD=</v>
      </c>
      <c r="CE114" s="5" t="s">
        <v>101</v>
      </c>
      <c r="CF114" s="5" t="s">
        <v>257</v>
      </c>
    </row>
    <row r="115" spans="1:84" x14ac:dyDescent="0.25">
      <c r="B115" t="s">
        <v>272</v>
      </c>
      <c r="C115" t="s">
        <v>90</v>
      </c>
      <c r="D115" t="s">
        <v>96</v>
      </c>
      <c r="E115" t="s">
        <v>102</v>
      </c>
      <c r="F115" s="2"/>
      <c r="G115" s="3" t="str">
        <f t="shared" si="795"/>
        <v>DE000KSAG888</v>
      </c>
      <c r="H115" s="34">
        <f t="shared" si="796"/>
        <v>0</v>
      </c>
      <c r="I115" s="35">
        <f t="shared" si="797"/>
        <v>99.352500000000006</v>
      </c>
      <c r="J115" s="36">
        <f t="shared" si="798"/>
        <v>17533</v>
      </c>
      <c r="K115" s="35" t="str">
        <f t="shared" si="799"/>
        <v>EUR</v>
      </c>
      <c r="L115" s="37">
        <f t="shared" si="800"/>
        <v>11.44</v>
      </c>
      <c r="M115" s="35">
        <f t="shared" si="801"/>
        <v>0</v>
      </c>
      <c r="N115" s="38"/>
      <c r="O115" s="35">
        <f t="shared" si="802"/>
        <v>80.7585766034519</v>
      </c>
      <c r="P115" s="35">
        <f t="shared" si="803"/>
        <v>25.509860671737201</v>
      </c>
      <c r="Q115" s="35">
        <f t="shared" si="804"/>
        <v>-1.6187327441060699</v>
      </c>
      <c r="R115" s="35" t="str">
        <f t="shared" si="805"/>
        <v>NULL</v>
      </c>
      <c r="S115" s="35">
        <f t="shared" si="806"/>
        <v>0.32604303761006698</v>
      </c>
      <c r="T115" s="35">
        <f t="shared" si="807"/>
        <v>2.9815036603221099</v>
      </c>
      <c r="U115" s="35">
        <f t="shared" si="808"/>
        <v>0.55007212317666099</v>
      </c>
      <c r="V115" s="34">
        <f t="shared" si="809"/>
        <v>12357420.24</v>
      </c>
      <c r="W115" s="34">
        <f t="shared" si="810"/>
        <v>10102565.913333301</v>
      </c>
      <c r="X115" s="35">
        <f t="shared" si="811"/>
        <v>-22.319620045148707</v>
      </c>
      <c r="Y115" s="35">
        <f t="shared" si="812"/>
        <v>29.8709780180818</v>
      </c>
      <c r="Z115" s="35">
        <f t="shared" si="813"/>
        <v>31.423915286669001</v>
      </c>
      <c r="AA115" s="35">
        <f t="shared" si="814"/>
        <v>27.222854760581601</v>
      </c>
      <c r="AB115" s="35" t="str">
        <f t="shared" si="815"/>
        <v>#N/A</v>
      </c>
      <c r="AC115" s="35">
        <f t="shared" si="816"/>
        <v>0.54822160391508701</v>
      </c>
      <c r="AD115" s="35">
        <f t="shared" si="817"/>
        <v>0.406839886886255</v>
      </c>
      <c r="AE115" s="35">
        <f t="shared" si="818"/>
        <v>0.62321278367122701</v>
      </c>
      <c r="AF115" s="35">
        <f t="shared" si="819"/>
        <v>0.748807773638962</v>
      </c>
      <c r="AG115" s="35">
        <f t="shared" si="820"/>
        <v>1.0194308024071099</v>
      </c>
      <c r="AH115" s="35">
        <f t="shared" si="821"/>
        <v>1.6828242769897701</v>
      </c>
      <c r="AI115" s="35">
        <f t="shared" si="822"/>
        <v>65.825242718446603</v>
      </c>
      <c r="AJ115" s="37">
        <f t="shared" si="823"/>
        <v>11.183299999999999</v>
      </c>
      <c r="AK115" s="37">
        <f t="shared" si="824"/>
        <v>11.907475</v>
      </c>
      <c r="AL115" s="35">
        <f t="shared" si="825"/>
        <v>6.1565523306948098</v>
      </c>
      <c r="AM115" s="35">
        <f t="shared" si="826"/>
        <v>59.7427346355</v>
      </c>
      <c r="AN115" s="35" t="str">
        <f t="shared" si="827"/>
        <v>NULL</v>
      </c>
      <c r="AO115" s="35" t="str">
        <f t="shared" si="828"/>
        <v>NULL</v>
      </c>
      <c r="AP115" s="34">
        <f t="shared" si="829"/>
        <v>714230.15618766705</v>
      </c>
      <c r="AS115" s="5" t="s">
        <v>102</v>
      </c>
      <c r="AT115" s="5">
        <v>80.7585766034519</v>
      </c>
      <c r="AU115" s="5">
        <v>25.509860671737201</v>
      </c>
      <c r="AV115" s="5">
        <v>-1.6187327441060699</v>
      </c>
      <c r="AW115" s="5" t="s">
        <v>8</v>
      </c>
      <c r="AX115" s="5">
        <v>0.32604303761006698</v>
      </c>
      <c r="AY115">
        <v>2.9815036603221099</v>
      </c>
      <c r="AZ115">
        <v>0.55007212317666099</v>
      </c>
      <c r="BA115">
        <v>12357420.24</v>
      </c>
      <c r="BB115">
        <v>10102565.913333301</v>
      </c>
      <c r="BC115">
        <v>29.8709780180818</v>
      </c>
      <c r="BD115">
        <v>31.423915286669001</v>
      </c>
      <c r="BE115">
        <v>27.222854760581601</v>
      </c>
      <c r="BF115" t="s">
        <v>163</v>
      </c>
      <c r="BG115">
        <v>0.54822160391508701</v>
      </c>
      <c r="BH115">
        <v>0.406839886886255</v>
      </c>
      <c r="BI115">
        <v>0.62321278367122701</v>
      </c>
      <c r="BJ115">
        <v>0.748807773638962</v>
      </c>
      <c r="BK115">
        <v>1.0194308024071099</v>
      </c>
      <c r="BL115">
        <v>1.6828242769897701</v>
      </c>
      <c r="BM115">
        <v>65.825242718446603</v>
      </c>
      <c r="BN115">
        <v>11.183299999999999</v>
      </c>
      <c r="BO115">
        <v>11.907475</v>
      </c>
      <c r="BP115" s="5">
        <v>6.1565523306948098</v>
      </c>
      <c r="BQ115">
        <v>59.7427346355</v>
      </c>
      <c r="BR115" s="5" t="s">
        <v>8</v>
      </c>
      <c r="BS115" s="5" t="s">
        <v>8</v>
      </c>
      <c r="BT115">
        <v>714230.15618766705</v>
      </c>
      <c r="BU115">
        <v>179100000</v>
      </c>
      <c r="BV115">
        <v>99.352500000000006</v>
      </c>
      <c r="BW115" s="50">
        <v>17533</v>
      </c>
      <c r="BX115" s="5" t="s">
        <v>259</v>
      </c>
      <c r="BY115">
        <v>11.44</v>
      </c>
      <c r="BZ115" s="5" t="s">
        <v>11</v>
      </c>
      <c r="CA115" t="str">
        <f t="shared" si="469"/>
        <v>EUR=</v>
      </c>
      <c r="CE115" s="5" t="s">
        <v>102</v>
      </c>
      <c r="CF115" s="5" t="s">
        <v>272</v>
      </c>
    </row>
    <row r="116" spans="1:84" x14ac:dyDescent="0.25">
      <c r="B116" t="s">
        <v>260</v>
      </c>
      <c r="C116" t="s">
        <v>90</v>
      </c>
      <c r="D116" t="s">
        <v>96</v>
      </c>
      <c r="E116" t="s">
        <v>103</v>
      </c>
      <c r="F116" s="2"/>
      <c r="G116" s="3" t="str">
        <f t="shared" si="795"/>
        <v>US8101861065</v>
      </c>
      <c r="H116" s="34">
        <f t="shared" si="796"/>
        <v>0</v>
      </c>
      <c r="I116" s="35">
        <f t="shared" si="797"/>
        <v>75.695700000000002</v>
      </c>
      <c r="J116" s="36">
        <f t="shared" si="798"/>
        <v>35062</v>
      </c>
      <c r="K116" s="35" t="str">
        <f t="shared" si="799"/>
        <v>USD</v>
      </c>
      <c r="L116" s="37">
        <f t="shared" si="800"/>
        <v>70.849999999999994</v>
      </c>
      <c r="M116" s="35">
        <f t="shared" si="801"/>
        <v>0</v>
      </c>
      <c r="N116" s="38"/>
      <c r="O116" s="35" t="str">
        <f t="shared" si="802"/>
        <v>NULL</v>
      </c>
      <c r="P116" s="35">
        <f t="shared" si="803"/>
        <v>20.062523596669202</v>
      </c>
      <c r="Q116" s="35" t="str">
        <f t="shared" si="804"/>
        <v>NULL</v>
      </c>
      <c r="R116" s="35" t="str">
        <f t="shared" si="805"/>
        <v>NULL</v>
      </c>
      <c r="S116" s="35">
        <f t="shared" si="806"/>
        <v>-10.3572324628089</v>
      </c>
      <c r="T116" s="35">
        <f t="shared" si="807"/>
        <v>6.0982505561797904</v>
      </c>
      <c r="U116" s="35">
        <f t="shared" si="808"/>
        <v>1.14577145445718</v>
      </c>
      <c r="V116" s="34">
        <f t="shared" si="809"/>
        <v>33243217.752500001</v>
      </c>
      <c r="W116" s="34">
        <f t="shared" si="810"/>
        <v>42025883.243000001</v>
      </c>
      <c r="X116" s="35">
        <f t="shared" si="811"/>
        <v>20.898229407142502</v>
      </c>
      <c r="Y116" s="35">
        <f t="shared" si="812"/>
        <v>27.592613781596398</v>
      </c>
      <c r="Z116" s="35">
        <f t="shared" si="813"/>
        <v>49.123933262672303</v>
      </c>
      <c r="AA116" s="35">
        <f t="shared" si="814"/>
        <v>43.384385524522301</v>
      </c>
      <c r="AB116" s="35">
        <f t="shared" si="815"/>
        <v>0.4803</v>
      </c>
      <c r="AC116" s="35">
        <f t="shared" si="816"/>
        <v>0.57718324991122405</v>
      </c>
      <c r="AD116" s="35">
        <f t="shared" si="817"/>
        <v>1.3552841618115401</v>
      </c>
      <c r="AE116" s="35">
        <f t="shared" si="818"/>
        <v>1.7296315619048499</v>
      </c>
      <c r="AF116" s="35">
        <f t="shared" si="819"/>
        <v>1.4864195548488599</v>
      </c>
      <c r="AG116" s="35">
        <f t="shared" si="820"/>
        <v>2.2790829316641901</v>
      </c>
      <c r="AH116" s="35">
        <f t="shared" si="821"/>
        <v>1.4615187849457201</v>
      </c>
      <c r="AI116" s="35">
        <f t="shared" si="822"/>
        <v>65.929565929565896</v>
      </c>
      <c r="AJ116" s="37">
        <f t="shared" si="823"/>
        <v>72.886600000000001</v>
      </c>
      <c r="AK116" s="37">
        <f t="shared" si="824"/>
        <v>72.359049999999996</v>
      </c>
      <c r="AL116" s="35">
        <f t="shared" si="825"/>
        <v>3.72618207480593</v>
      </c>
      <c r="AM116" s="35" t="str">
        <f t="shared" si="826"/>
        <v>NULL</v>
      </c>
      <c r="AN116" s="35">
        <f t="shared" si="827"/>
        <v>6.0832944616562799</v>
      </c>
      <c r="AO116" s="35">
        <f t="shared" si="828"/>
        <v>4.8238547765615998</v>
      </c>
      <c r="AP116" s="34">
        <f t="shared" si="829"/>
        <v>1030639.88037116</v>
      </c>
      <c r="AS116" s="5" t="s">
        <v>103</v>
      </c>
      <c r="AT116" s="5" t="s">
        <v>8</v>
      </c>
      <c r="AU116" s="5">
        <v>20.062523596669202</v>
      </c>
      <c r="AV116" s="5" t="s">
        <v>8</v>
      </c>
      <c r="AW116" s="5" t="s">
        <v>8</v>
      </c>
      <c r="AX116" s="5">
        <v>-10.3572324628089</v>
      </c>
      <c r="AY116">
        <v>6.0982505561797904</v>
      </c>
      <c r="AZ116">
        <v>1.14577145445718</v>
      </c>
      <c r="BA116">
        <v>33243217.752500001</v>
      </c>
      <c r="BB116">
        <v>42025883.243000001</v>
      </c>
      <c r="BC116">
        <v>27.592613781596398</v>
      </c>
      <c r="BD116">
        <v>49.123933262672303</v>
      </c>
      <c r="BE116">
        <v>43.384385524522301</v>
      </c>
      <c r="BF116">
        <v>0.4803</v>
      </c>
      <c r="BG116">
        <v>0.57718324991122405</v>
      </c>
      <c r="BH116">
        <v>1.3552841618115401</v>
      </c>
      <c r="BI116">
        <v>1.7296315619048499</v>
      </c>
      <c r="BJ116">
        <v>1.4864195548488599</v>
      </c>
      <c r="BK116">
        <v>2.2790829316641901</v>
      </c>
      <c r="BL116">
        <v>1.4615187849457201</v>
      </c>
      <c r="BM116">
        <v>65.929565929565896</v>
      </c>
      <c r="BN116">
        <v>72.886600000000001</v>
      </c>
      <c r="BO116">
        <v>72.359049999999996</v>
      </c>
      <c r="BP116">
        <v>3.72618207480593</v>
      </c>
      <c r="BQ116" s="5" t="s">
        <v>8</v>
      </c>
      <c r="BR116">
        <v>6.0832944616562799</v>
      </c>
      <c r="BS116">
        <v>4.8238547765615998</v>
      </c>
      <c r="BT116">
        <v>1030639.88037116</v>
      </c>
      <c r="BU116">
        <v>57453525</v>
      </c>
      <c r="BV116" s="5">
        <v>75.695700000000002</v>
      </c>
      <c r="BW116" s="50">
        <v>35062</v>
      </c>
      <c r="BX116" s="5" t="s">
        <v>261</v>
      </c>
      <c r="BY116">
        <v>70.849999999999994</v>
      </c>
      <c r="BZ116" s="5" t="s">
        <v>7</v>
      </c>
      <c r="CA116" t="str">
        <f t="shared" si="469"/>
        <v>USD=</v>
      </c>
      <c r="CE116" s="5" t="s">
        <v>103</v>
      </c>
      <c r="CF116" s="5" t="s">
        <v>260</v>
      </c>
    </row>
    <row r="117" spans="1:84" x14ac:dyDescent="0.25">
      <c r="F117" s="2"/>
      <c r="G117" s="9" t="s">
        <v>271</v>
      </c>
      <c r="H117" s="10"/>
      <c r="I117" s="51">
        <f>AVERAGE(I110:I116)</f>
        <v>86.995057142857149</v>
      </c>
      <c r="J117" s="11"/>
      <c r="K117" s="11"/>
      <c r="L117" s="11"/>
      <c r="M117" s="11"/>
      <c r="N117" s="13"/>
      <c r="O117" s="51">
        <f>AVERAGE(O110:O116)</f>
        <v>46.211669883315615</v>
      </c>
      <c r="P117" s="51">
        <f>AVERAGE(P110:P116)</f>
        <v>19.334643269269868</v>
      </c>
      <c r="Q117" s="51">
        <f t="shared" ref="Q117:U117" si="830">AVERAGE(Q110:Q116)</f>
        <v>-2.7139285095942798</v>
      </c>
      <c r="R117" s="51">
        <f t="shared" si="830"/>
        <v>1.9008805549399128</v>
      </c>
      <c r="S117" s="51">
        <f t="shared" si="830"/>
        <v>-0.34701017030854431</v>
      </c>
      <c r="T117" s="51">
        <f t="shared" si="830"/>
        <v>7.433978501048796</v>
      </c>
      <c r="U117" s="51">
        <f t="shared" si="830"/>
        <v>2.5995346930337995</v>
      </c>
      <c r="V117" s="14">
        <f t="shared" ref="V117:AP117" si="831">AVERAGE(V110:V116)</f>
        <v>71730133.561035722</v>
      </c>
      <c r="W117" s="14">
        <f t="shared" si="831"/>
        <v>65650886.42583333</v>
      </c>
      <c r="X117" s="51">
        <f t="shared" si="831"/>
        <v>-7.3424854852584529</v>
      </c>
      <c r="Y117" s="51">
        <f t="shared" si="831"/>
        <v>26.701198222591788</v>
      </c>
      <c r="Z117" s="51">
        <f t="shared" si="831"/>
        <v>30.525755220979843</v>
      </c>
      <c r="AA117" s="51">
        <f t="shared" si="831"/>
        <v>30.493019465318646</v>
      </c>
      <c r="AB117" s="51">
        <f t="shared" si="831"/>
        <v>0.40766666666666668</v>
      </c>
      <c r="AC117" s="51">
        <f t="shared" si="831"/>
        <v>0.66705365234392933</v>
      </c>
      <c r="AD117" s="51">
        <f t="shared" si="831"/>
        <v>0.81868839570645624</v>
      </c>
      <c r="AE117" s="51">
        <f t="shared" si="831"/>
        <v>0.88959172549282495</v>
      </c>
      <c r="AF117" s="51">
        <f t="shared" si="831"/>
        <v>0.92639355726739991</v>
      </c>
      <c r="AG117" s="51">
        <f t="shared" si="831"/>
        <v>1.1615108713551607</v>
      </c>
      <c r="AH117" s="51">
        <f t="shared" si="831"/>
        <v>1.0285649521221938</v>
      </c>
      <c r="AI117" s="51">
        <f t="shared" si="831"/>
        <v>69.212660750420497</v>
      </c>
      <c r="AJ117" s="51">
        <f t="shared" si="831"/>
        <v>39.983471428571427</v>
      </c>
      <c r="AK117" s="51">
        <f t="shared" si="831"/>
        <v>40.627918122704969</v>
      </c>
      <c r="AL117" s="51">
        <f t="shared" si="831"/>
        <v>21.018343966727432</v>
      </c>
      <c r="AM117" s="51">
        <f t="shared" si="831"/>
        <v>52.736568548875006</v>
      </c>
      <c r="AN117" s="51">
        <f t="shared" si="831"/>
        <v>5.5750514571731049</v>
      </c>
      <c r="AO117" s="51">
        <f t="shared" si="831"/>
        <v>3.6910497034384928</v>
      </c>
      <c r="AP117" s="14">
        <f t="shared" si="831"/>
        <v>1803830.9450484044</v>
      </c>
      <c r="AS117" s="5"/>
      <c r="CE117" s="5"/>
    </row>
    <row r="118" spans="1:84" x14ac:dyDescent="0.25">
      <c r="F118" s="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84" x14ac:dyDescent="0.25">
      <c r="A119" s="7"/>
      <c r="B119" s="7"/>
      <c r="C119" s="7" t="s">
        <v>104</v>
      </c>
      <c r="D119" s="7"/>
      <c r="E119" s="7"/>
      <c r="F119" s="2"/>
      <c r="AS119" s="7"/>
      <c r="CE119" s="7"/>
    </row>
    <row r="120" spans="1:84" x14ac:dyDescent="0.25">
      <c r="B120" t="s">
        <v>262</v>
      </c>
      <c r="C120" t="s">
        <v>104</v>
      </c>
      <c r="E120" t="s">
        <v>278</v>
      </c>
      <c r="F120" s="2"/>
      <c r="G120" s="3" t="str">
        <f t="shared" ref="G120" si="832">BX120</f>
        <v>IE000S9YS762</v>
      </c>
      <c r="H120" s="34">
        <f t="shared" ref="H120" si="833">(BU120*BY120)*CB120</f>
        <v>0</v>
      </c>
      <c r="I120" s="35">
        <f t="shared" ref="I120" si="834">BV120</f>
        <v>99.797499999999999</v>
      </c>
      <c r="J120" s="36">
        <f t="shared" ref="J120" si="835">BW120</f>
        <v>43404</v>
      </c>
      <c r="K120" s="35" t="str">
        <f t="shared" ref="K120" si="836">BZ120</f>
        <v>USD</v>
      </c>
      <c r="L120" s="37">
        <f t="shared" ref="L120" si="837">BY120</f>
        <v>432.49</v>
      </c>
      <c r="M120" s="35">
        <f t="shared" ref="M120" si="838">BY120*CB120</f>
        <v>0</v>
      </c>
      <c r="N120" s="38"/>
      <c r="O120" s="35">
        <f t="shared" ref="O120" si="839">AT120</f>
        <v>32.828060480932699</v>
      </c>
      <c r="P120" s="35">
        <f t="shared" ref="P120" si="840">AU120</f>
        <v>25.656708272032599</v>
      </c>
      <c r="Q120" s="35">
        <f t="shared" ref="Q120" si="841">AV120</f>
        <v>3.5261074630432598</v>
      </c>
      <c r="R120" s="35">
        <f t="shared" ref="R120" si="842">AW120</f>
        <v>2.75582258561038</v>
      </c>
      <c r="S120" s="35">
        <f t="shared" ref="S120" si="843">AX120</f>
        <v>5.2570272935673499</v>
      </c>
      <c r="T120" s="35">
        <f t="shared" ref="T120" si="844">AY120</f>
        <v>22.0461975664779</v>
      </c>
      <c r="U120" s="35">
        <f t="shared" ref="U120" si="845">AZ120</f>
        <v>6.2356860399233902</v>
      </c>
      <c r="V120" s="34">
        <f t="shared" ref="V120" si="846">BA120</f>
        <v>947087946.8075</v>
      </c>
      <c r="W120" s="34">
        <f t="shared" ref="W120" si="847">BB120</f>
        <v>1024435033.709</v>
      </c>
      <c r="X120" s="35">
        <f t="shared" ref="X120" si="848">((W120-V120)/W120)*100</f>
        <v>7.5502188383251951</v>
      </c>
      <c r="Y120" s="35">
        <f t="shared" ref="Y120" si="849">BC120</f>
        <v>15.994337055747801</v>
      </c>
      <c r="Z120" s="35">
        <f t="shared" ref="Z120" si="850">BD120</f>
        <v>14.572458671703</v>
      </c>
      <c r="AA120" s="35">
        <f t="shared" ref="AA120" si="851">BE120</f>
        <v>14.7131005192416</v>
      </c>
      <c r="AB120" s="35">
        <f t="shared" ref="AB120" si="852">BF120</f>
        <v>0.19570000000000001</v>
      </c>
      <c r="AC120" s="35">
        <f t="shared" ref="AC120" si="853">BG120</f>
        <v>0.54907903564404903</v>
      </c>
      <c r="AD120" s="35">
        <f t="shared" ref="AD120" si="854">BH120</f>
        <v>0.65223415961660902</v>
      </c>
      <c r="AE120" s="35">
        <f t="shared" ref="AE120" si="855">BI120</f>
        <v>0.94725797797959299</v>
      </c>
      <c r="AF120" s="35">
        <f t="shared" ref="AF120" si="856">BJ120</f>
        <v>0.96483768714774398</v>
      </c>
      <c r="AG120" s="35">
        <f t="shared" ref="AG120" si="857">BK120</f>
        <v>0.80849711372802302</v>
      </c>
      <c r="AH120" s="35">
        <f t="shared" ref="AH120" si="858">BL120</f>
        <v>0.47706245264424202</v>
      </c>
      <c r="AI120" s="35">
        <f t="shared" ref="AI120" si="859">BM120</f>
        <v>57.275877003031702</v>
      </c>
      <c r="AJ120" s="37">
        <f t="shared" ref="AJ120" si="860">BN120</f>
        <v>439.73899999999998</v>
      </c>
      <c r="AK120" s="37">
        <f t="shared" ref="AK120" si="861">BO120</f>
        <v>449.11664999999999</v>
      </c>
      <c r="AL120" s="35">
        <f t="shared" ref="AL120" si="862">BP120</f>
        <v>1.2855788573146201</v>
      </c>
      <c r="AM120" s="35">
        <f t="shared" ref="AM120" si="863">BQ120</f>
        <v>40.0387159219</v>
      </c>
      <c r="AN120" s="35">
        <f t="shared" ref="AN120" si="864">BR120</f>
        <v>1.3631464315729001</v>
      </c>
      <c r="AO120" s="35">
        <f t="shared" ref="AO120" si="865">BS120</f>
        <v>2.83853041880527</v>
      </c>
      <c r="AP120" s="34">
        <f t="shared" ref="AP120" si="866">BT120</f>
        <v>3106189.0879485598</v>
      </c>
      <c r="AS120" s="5" t="s">
        <v>278</v>
      </c>
      <c r="AT120" s="5">
        <v>32.828060480932699</v>
      </c>
      <c r="AU120" s="5">
        <v>25.656708272032599</v>
      </c>
      <c r="AV120" s="5">
        <v>3.5261074630432598</v>
      </c>
      <c r="AW120" s="5">
        <v>2.75582258561038</v>
      </c>
      <c r="AX120" s="5">
        <v>5.2570272935673499</v>
      </c>
      <c r="AY120">
        <v>22.0461975664779</v>
      </c>
      <c r="AZ120">
        <v>6.2356860399233902</v>
      </c>
      <c r="BA120">
        <v>947087946.8075</v>
      </c>
      <c r="BB120" s="5">
        <v>1024435033.709</v>
      </c>
      <c r="BC120" s="5">
        <v>15.994337055747801</v>
      </c>
      <c r="BD120" s="5">
        <v>14.572458671703</v>
      </c>
      <c r="BE120" s="5">
        <v>14.7131005192416</v>
      </c>
      <c r="BF120">
        <v>0.19570000000000001</v>
      </c>
      <c r="BG120">
        <v>0.54907903564404903</v>
      </c>
      <c r="BH120">
        <v>0.65223415961660902</v>
      </c>
      <c r="BI120">
        <v>0.94725797797959299</v>
      </c>
      <c r="BJ120">
        <v>0.96483768714774398</v>
      </c>
      <c r="BK120">
        <v>0.80849711372802302</v>
      </c>
      <c r="BL120">
        <v>0.47706245264424202</v>
      </c>
      <c r="BM120">
        <v>57.275877003031702</v>
      </c>
      <c r="BN120">
        <v>439.73899999999998</v>
      </c>
      <c r="BO120">
        <v>449.11664999999999</v>
      </c>
      <c r="BP120">
        <v>1.2855788573146201</v>
      </c>
      <c r="BQ120">
        <v>40.0387159219</v>
      </c>
      <c r="BR120" s="5">
        <v>1.3631464315729001</v>
      </c>
      <c r="BS120">
        <v>2.83853041880527</v>
      </c>
      <c r="BT120">
        <v>3106189.0879485598</v>
      </c>
      <c r="BU120">
        <v>476157903</v>
      </c>
      <c r="BV120">
        <v>99.797499999999999</v>
      </c>
      <c r="BW120" s="50">
        <v>43404</v>
      </c>
      <c r="BX120" s="5" t="s">
        <v>279</v>
      </c>
      <c r="BY120">
        <v>432.49</v>
      </c>
      <c r="BZ120" s="5" t="s">
        <v>7</v>
      </c>
      <c r="CA120" t="str">
        <f t="shared" si="469"/>
        <v>USD=</v>
      </c>
      <c r="CE120" s="5" t="s">
        <v>278</v>
      </c>
      <c r="CF120" s="5" t="s">
        <v>262</v>
      </c>
    </row>
    <row r="121" spans="1:84" x14ac:dyDescent="0.25">
      <c r="B121" t="s">
        <v>263</v>
      </c>
      <c r="C121" t="s">
        <v>104</v>
      </c>
      <c r="E121" t="s">
        <v>105</v>
      </c>
      <c r="F121" s="2"/>
      <c r="G121" s="3" t="str">
        <f t="shared" ref="G121:G124" si="867">BX121</f>
        <v>FR0000120073</v>
      </c>
      <c r="H121" s="34">
        <f t="shared" ref="H121:H124" si="868">(BU121*BY121)*CB121</f>
        <v>0</v>
      </c>
      <c r="I121" s="35">
        <f t="shared" ref="I121:I124" si="869">BV121</f>
        <v>99.867999999999995</v>
      </c>
      <c r="J121" s="36">
        <f t="shared" ref="J121:J124" si="870">BW121</f>
        <v>4800</v>
      </c>
      <c r="K121" s="35" t="str">
        <f t="shared" ref="K121:K124" si="871">BZ121</f>
        <v>EUR</v>
      </c>
      <c r="L121" s="37">
        <f t="shared" ref="L121:L124" si="872">BY121</f>
        <v>160.63999999999999</v>
      </c>
      <c r="M121" s="35">
        <f t="shared" ref="M121:M124" si="873">BY121*CB121</f>
        <v>0</v>
      </c>
      <c r="N121" s="38"/>
      <c r="O121" s="35">
        <f t="shared" ref="O121:O124" si="874">AT121</f>
        <v>30.093085510905599</v>
      </c>
      <c r="P121" s="35">
        <f t="shared" ref="P121:P124" si="875">AU121</f>
        <v>23.208040996766901</v>
      </c>
      <c r="Q121" s="35">
        <f t="shared" ref="Q121:Q124" si="876">AV121</f>
        <v>2.6868826349022901</v>
      </c>
      <c r="R121" s="35">
        <f t="shared" ref="R121:R124" si="877">AW121</f>
        <v>2.0721465175684699</v>
      </c>
      <c r="S121" s="35">
        <f t="shared" ref="S121:S124" si="878">AX121</f>
        <v>3.6933693431684</v>
      </c>
      <c r="T121" s="35">
        <f t="shared" ref="T121:T124" si="879">AY121</f>
        <v>14.888471109823501</v>
      </c>
      <c r="U121" s="35">
        <f t="shared" ref="U121:U124" si="880">AZ121</f>
        <v>3.3891437111016498</v>
      </c>
      <c r="V121" s="34">
        <f t="shared" ref="V121:V124" si="881">BA121</f>
        <v>114347691.77</v>
      </c>
      <c r="W121" s="34">
        <f t="shared" ref="W121:W124" si="882">BB121</f>
        <v>111644177.712</v>
      </c>
      <c r="X121" s="35">
        <f t="shared" ref="X121:X124" si="883">((W121-V121)/W121)*100</f>
        <v>-2.4215450491059625</v>
      </c>
      <c r="Y121" s="35">
        <f t="shared" ref="Y121:Y124" si="884">BC121</f>
        <v>13.3348316850174</v>
      </c>
      <c r="Z121" s="35">
        <f t="shared" ref="Z121:Z124" si="885">BD121</f>
        <v>15.634972346534999</v>
      </c>
      <c r="AA121" s="35">
        <f t="shared" ref="AA121:AA124" si="886">BE121</f>
        <v>16.369160435372098</v>
      </c>
      <c r="AB121" s="35" t="str">
        <f t="shared" ref="AB121:AB124" si="887">BF121</f>
        <v>#N/A</v>
      </c>
      <c r="AC121" s="35">
        <f t="shared" ref="AC121:AC124" si="888">BG121</f>
        <v>0.94802432642304502</v>
      </c>
      <c r="AD121" s="35">
        <f t="shared" ref="AD121:AD124" si="889">BH121</f>
        <v>1.0274800660055801</v>
      </c>
      <c r="AE121" s="35">
        <f t="shared" ref="AE121:AE124" si="890">BI121</f>
        <v>0.664347229460724</v>
      </c>
      <c r="AF121" s="35">
        <f t="shared" ref="AF121:AF124" si="891">BJ121</f>
        <v>0.77623071007566302</v>
      </c>
      <c r="AG121" s="35">
        <f t="shared" ref="AG121:AG124" si="892">BK121</f>
        <v>0.55951617970076295</v>
      </c>
      <c r="AH121" s="35">
        <f t="shared" ref="AH121:AH124" si="893">BL121</f>
        <v>0.51399759433102099</v>
      </c>
      <c r="AI121" s="35">
        <f t="shared" ref="AI121:AI124" si="894">BM121</f>
        <v>59.859859859859903</v>
      </c>
      <c r="AJ121" s="37">
        <f t="shared" ref="AJ121:AJ124" si="895">BN121</f>
        <v>158.80600000000001</v>
      </c>
      <c r="AK121" s="37">
        <f t="shared" ref="AK121:AK124" si="896">BO121</f>
        <v>165.01947642639999</v>
      </c>
      <c r="AL121" s="35">
        <f t="shared" ref="AL121:AL124" si="897">BP121</f>
        <v>1.8379398534243101</v>
      </c>
      <c r="AM121" s="35">
        <f t="shared" ref="AM121:AM124" si="898">BQ121</f>
        <v>55.971410006500001</v>
      </c>
      <c r="AN121" s="35" t="str">
        <f t="shared" ref="AN121:AN124" si="899">BR121</f>
        <v>NULL</v>
      </c>
      <c r="AO121" s="35" t="str">
        <f t="shared" ref="AO121:AO124" si="900">BS121</f>
        <v>NULL</v>
      </c>
      <c r="AP121" s="34">
        <f t="shared" ref="AP121:AP124" si="901">BT121</f>
        <v>1766353.28076261</v>
      </c>
      <c r="AS121" s="5" t="s">
        <v>105</v>
      </c>
      <c r="AT121" s="5">
        <v>30.093085510905599</v>
      </c>
      <c r="AU121" s="5">
        <v>23.208040996766901</v>
      </c>
      <c r="AV121" s="5">
        <v>2.6868826349022901</v>
      </c>
      <c r="AW121">
        <v>2.0721465175684699</v>
      </c>
      <c r="AX121" s="5">
        <v>3.6933693431684</v>
      </c>
      <c r="AY121">
        <v>14.888471109823501</v>
      </c>
      <c r="AZ121">
        <v>3.3891437111016498</v>
      </c>
      <c r="BA121">
        <v>114347691.77</v>
      </c>
      <c r="BB121">
        <v>111644177.712</v>
      </c>
      <c r="BC121">
        <v>13.3348316850174</v>
      </c>
      <c r="BD121">
        <v>15.634972346534999</v>
      </c>
      <c r="BE121">
        <v>16.369160435372098</v>
      </c>
      <c r="BF121" t="s">
        <v>163</v>
      </c>
      <c r="BG121">
        <v>0.94802432642304502</v>
      </c>
      <c r="BH121">
        <v>1.0274800660055801</v>
      </c>
      <c r="BI121">
        <v>0.664347229460724</v>
      </c>
      <c r="BJ121">
        <v>0.77623071007566302</v>
      </c>
      <c r="BK121">
        <v>0.55951617970076295</v>
      </c>
      <c r="BL121">
        <v>0.51399759433102099</v>
      </c>
      <c r="BM121">
        <v>59.859859859859903</v>
      </c>
      <c r="BN121">
        <v>158.80600000000001</v>
      </c>
      <c r="BO121">
        <v>165.01947642639999</v>
      </c>
      <c r="BP121">
        <v>1.8379398534243101</v>
      </c>
      <c r="BQ121">
        <v>55.971410006500001</v>
      </c>
      <c r="BR121" s="5" t="s">
        <v>8</v>
      </c>
      <c r="BS121" s="5" t="s">
        <v>8</v>
      </c>
      <c r="BT121">
        <v>1766353.28076261</v>
      </c>
      <c r="BU121">
        <v>576292089</v>
      </c>
      <c r="BV121">
        <v>99.867999999999995</v>
      </c>
      <c r="BW121" s="50">
        <v>4800</v>
      </c>
      <c r="BX121" s="5" t="s">
        <v>264</v>
      </c>
      <c r="BY121">
        <v>160.63999999999999</v>
      </c>
      <c r="BZ121" s="5" t="s">
        <v>11</v>
      </c>
      <c r="CA121" t="str">
        <f t="shared" si="469"/>
        <v>EUR=</v>
      </c>
      <c r="CE121" s="5" t="s">
        <v>105</v>
      </c>
      <c r="CF121" s="5" t="s">
        <v>263</v>
      </c>
    </row>
    <row r="122" spans="1:84" x14ac:dyDescent="0.25">
      <c r="B122" t="s">
        <v>265</v>
      </c>
      <c r="C122" t="s">
        <v>104</v>
      </c>
      <c r="E122" t="s">
        <v>106</v>
      </c>
      <c r="F122" s="2"/>
      <c r="G122" s="3" t="str">
        <f t="shared" si="867"/>
        <v>US0091581068</v>
      </c>
      <c r="H122" s="34">
        <f t="shared" si="868"/>
        <v>0</v>
      </c>
      <c r="I122" s="35">
        <f t="shared" si="869"/>
        <v>99.6</v>
      </c>
      <c r="J122" s="36">
        <f t="shared" si="870"/>
        <v>22598</v>
      </c>
      <c r="K122" s="35" t="str">
        <f t="shared" si="871"/>
        <v>USD</v>
      </c>
      <c r="L122" s="37">
        <f t="shared" si="872"/>
        <v>312.06</v>
      </c>
      <c r="M122" s="35">
        <f t="shared" si="873"/>
        <v>0</v>
      </c>
      <c r="N122" s="38"/>
      <c r="O122" s="35">
        <f t="shared" si="874"/>
        <v>18.0948824522665</v>
      </c>
      <c r="P122" s="35">
        <f t="shared" si="875"/>
        <v>23.703941896443201</v>
      </c>
      <c r="Q122" s="35">
        <f t="shared" si="876"/>
        <v>2.89286689884357</v>
      </c>
      <c r="R122" s="35">
        <f t="shared" si="877"/>
        <v>3.4503554434415098</v>
      </c>
      <c r="S122" s="35">
        <f t="shared" si="878"/>
        <v>4.0732273286902103</v>
      </c>
      <c r="T122" s="35">
        <f t="shared" si="879"/>
        <v>19.030080623577501</v>
      </c>
      <c r="U122" s="35">
        <f t="shared" si="880"/>
        <v>5.7350044634150503</v>
      </c>
      <c r="V122" s="34">
        <f t="shared" si="881"/>
        <v>589179549.60500002</v>
      </c>
      <c r="W122" s="34">
        <f t="shared" si="882"/>
        <v>372440859.31050003</v>
      </c>
      <c r="X122" s="35">
        <f t="shared" si="883"/>
        <v>-58.194122603988305</v>
      </c>
      <c r="Y122" s="35">
        <f t="shared" si="884"/>
        <v>21.4828259267466</v>
      </c>
      <c r="Z122" s="35">
        <f t="shared" si="885"/>
        <v>23.425545027304199</v>
      </c>
      <c r="AA122" s="35">
        <f t="shared" si="886"/>
        <v>24.280527071773001</v>
      </c>
      <c r="AB122" s="35">
        <f t="shared" si="887"/>
        <v>0.28770000000000001</v>
      </c>
      <c r="AC122" s="35">
        <f t="shared" si="888"/>
        <v>0.13387089274491701</v>
      </c>
      <c r="AD122" s="35">
        <f t="shared" si="889"/>
        <v>0.74418324393906998</v>
      </c>
      <c r="AE122" s="35">
        <f t="shared" si="890"/>
        <v>0.85156810990409304</v>
      </c>
      <c r="AF122" s="35">
        <f t="shared" si="891"/>
        <v>0.90104450555732196</v>
      </c>
      <c r="AG122" s="35">
        <f t="shared" si="892"/>
        <v>0.79017007177935705</v>
      </c>
      <c r="AH122" s="35">
        <f t="shared" si="893"/>
        <v>0.344951799957392</v>
      </c>
      <c r="AI122" s="35">
        <f t="shared" si="894"/>
        <v>66.097952629466107</v>
      </c>
      <c r="AJ122" s="37">
        <f t="shared" si="895"/>
        <v>309.89400000000001</v>
      </c>
      <c r="AK122" s="37">
        <f t="shared" si="896"/>
        <v>281.39780000000002</v>
      </c>
      <c r="AL122" s="35">
        <f t="shared" si="897"/>
        <v>2.26879446260335</v>
      </c>
      <c r="AM122" s="35">
        <f t="shared" si="898"/>
        <v>40.8552614456</v>
      </c>
      <c r="AN122" s="35" t="str">
        <f t="shared" si="899"/>
        <v>NULL</v>
      </c>
      <c r="AO122" s="35">
        <f t="shared" si="900"/>
        <v>2.3639210506524702</v>
      </c>
      <c r="AP122" s="34">
        <f t="shared" si="901"/>
        <v>6835233.1054657297</v>
      </c>
      <c r="AS122" s="5" t="s">
        <v>106</v>
      </c>
      <c r="AT122" s="5">
        <v>18.0948824522665</v>
      </c>
      <c r="AU122" s="5">
        <v>23.703941896443201</v>
      </c>
      <c r="AV122" s="5">
        <v>2.89286689884357</v>
      </c>
      <c r="AW122">
        <v>3.4503554434415098</v>
      </c>
      <c r="AX122" s="5">
        <v>4.0732273286902103</v>
      </c>
      <c r="AY122">
        <v>19.030080623577501</v>
      </c>
      <c r="AZ122">
        <v>5.7350044634150503</v>
      </c>
      <c r="BA122">
        <v>589179549.60500002</v>
      </c>
      <c r="BB122">
        <v>372440859.31050003</v>
      </c>
      <c r="BC122">
        <v>21.4828259267466</v>
      </c>
      <c r="BD122">
        <v>23.425545027304199</v>
      </c>
      <c r="BE122">
        <v>24.280527071773001</v>
      </c>
      <c r="BF122">
        <v>0.28770000000000001</v>
      </c>
      <c r="BG122">
        <v>0.13387089274491701</v>
      </c>
      <c r="BH122">
        <v>0.74418324393906998</v>
      </c>
      <c r="BI122">
        <v>0.85156810990409304</v>
      </c>
      <c r="BJ122">
        <v>0.90104450555732196</v>
      </c>
      <c r="BK122">
        <v>0.79017007177935705</v>
      </c>
      <c r="BL122">
        <v>0.344951799957392</v>
      </c>
      <c r="BM122">
        <v>66.097952629466107</v>
      </c>
      <c r="BN122">
        <v>309.89400000000001</v>
      </c>
      <c r="BO122">
        <v>281.39780000000002</v>
      </c>
      <c r="BP122">
        <v>2.26879446260335</v>
      </c>
      <c r="BQ122">
        <v>40.8552614456</v>
      </c>
      <c r="BR122" s="5" t="s">
        <v>8</v>
      </c>
      <c r="BS122">
        <v>2.3639210506524702</v>
      </c>
      <c r="BT122">
        <v>6835233.1054657297</v>
      </c>
      <c r="BU122">
        <v>222383500</v>
      </c>
      <c r="BV122">
        <v>99.6</v>
      </c>
      <c r="BW122" s="50">
        <v>22598</v>
      </c>
      <c r="BX122" s="5" t="s">
        <v>266</v>
      </c>
      <c r="BY122">
        <v>312.06</v>
      </c>
      <c r="BZ122" s="5" t="s">
        <v>7</v>
      </c>
      <c r="CA122" t="str">
        <f t="shared" si="469"/>
        <v>USD=</v>
      </c>
      <c r="CE122" s="5" t="s">
        <v>106</v>
      </c>
      <c r="CF122" s="5" t="s">
        <v>265</v>
      </c>
    </row>
    <row r="123" spans="1:84" x14ac:dyDescent="0.25">
      <c r="B123" t="s">
        <v>267</v>
      </c>
      <c r="C123" t="s">
        <v>104</v>
      </c>
      <c r="E123" t="s">
        <v>107</v>
      </c>
      <c r="F123" s="2"/>
      <c r="G123" s="3" t="str">
        <f t="shared" si="867"/>
        <v>JP3711600001</v>
      </c>
      <c r="H123" s="34">
        <f t="shared" si="868"/>
        <v>0</v>
      </c>
      <c r="I123" s="35">
        <f t="shared" si="869"/>
        <v>43.693600000000004</v>
      </c>
      <c r="J123" s="36">
        <f t="shared" si="870"/>
        <v>18034</v>
      </c>
      <c r="K123" s="35" t="str">
        <f t="shared" si="871"/>
        <v>JPY</v>
      </c>
      <c r="L123" s="37">
        <f t="shared" si="872"/>
        <v>4230</v>
      </c>
      <c r="M123" s="35">
        <f t="shared" si="873"/>
        <v>0</v>
      </c>
      <c r="N123" s="38"/>
      <c r="O123" s="35">
        <f t="shared" si="874"/>
        <v>17.184802686776901</v>
      </c>
      <c r="P123" s="35">
        <f t="shared" si="875"/>
        <v>15.711769403597099</v>
      </c>
      <c r="Q123" s="35">
        <f t="shared" si="876"/>
        <v>1.90942252075299</v>
      </c>
      <c r="R123" s="35">
        <f t="shared" si="877"/>
        <v>1.74575215595523</v>
      </c>
      <c r="S123" s="35">
        <f t="shared" si="878"/>
        <v>1.99097158310345</v>
      </c>
      <c r="T123" s="35">
        <f t="shared" si="879"/>
        <v>7.3805392860711097</v>
      </c>
      <c r="U123" s="35">
        <f t="shared" si="880"/>
        <v>1.4250530903486001</v>
      </c>
      <c r="V123" s="34">
        <f t="shared" si="881"/>
        <v>2044353675</v>
      </c>
      <c r="W123" s="34">
        <f t="shared" si="882"/>
        <v>1951259666.6666701</v>
      </c>
      <c r="X123" s="35">
        <f t="shared" si="883"/>
        <v>-4.7709697445016159</v>
      </c>
      <c r="Y123" s="35">
        <f t="shared" si="884"/>
        <v>22.2097092362891</v>
      </c>
      <c r="Z123" s="35">
        <f t="shared" si="885"/>
        <v>31.7182486355854</v>
      </c>
      <c r="AA123" s="35">
        <f t="shared" si="886"/>
        <v>43.175973666752199</v>
      </c>
      <c r="AB123" s="35" t="str">
        <f t="shared" si="887"/>
        <v>#N/A</v>
      </c>
      <c r="AC123" s="35">
        <f t="shared" si="888"/>
        <v>1.3836958370061501</v>
      </c>
      <c r="AD123" s="35">
        <f t="shared" si="889"/>
        <v>1.0507145196454699</v>
      </c>
      <c r="AE123" s="35">
        <f t="shared" si="890"/>
        <v>1.49563372870241</v>
      </c>
      <c r="AF123" s="35">
        <f t="shared" si="891"/>
        <v>1.3304211553791201</v>
      </c>
      <c r="AG123" s="35">
        <f t="shared" si="892"/>
        <v>0.79822957666676797</v>
      </c>
      <c r="AH123" s="35">
        <f t="shared" si="893"/>
        <v>1.92313895351678</v>
      </c>
      <c r="AI123" s="35">
        <f t="shared" si="894"/>
        <v>38.4114583333333</v>
      </c>
      <c r="AJ123" s="37">
        <f t="shared" si="895"/>
        <v>4449.24</v>
      </c>
      <c r="AK123" s="37">
        <f t="shared" si="896"/>
        <v>4704.6549999999997</v>
      </c>
      <c r="AL123" s="35">
        <f t="shared" si="897"/>
        <v>1.1291460832745199</v>
      </c>
      <c r="AM123" s="35">
        <f t="shared" si="898"/>
        <v>17.985665857699999</v>
      </c>
      <c r="AN123" s="35" t="str">
        <f t="shared" si="899"/>
        <v>NULL</v>
      </c>
      <c r="AO123" s="35" t="str">
        <f t="shared" si="900"/>
        <v>NULL</v>
      </c>
      <c r="AP123" s="34">
        <f t="shared" si="901"/>
        <v>668634.87418930803</v>
      </c>
      <c r="AS123" s="5" t="s">
        <v>107</v>
      </c>
      <c r="AT123" s="5">
        <v>17.184802686776901</v>
      </c>
      <c r="AU123" s="5">
        <v>15.711769403597099</v>
      </c>
      <c r="AV123" s="5">
        <v>1.90942252075299</v>
      </c>
      <c r="AW123">
        <v>1.74575215595523</v>
      </c>
      <c r="AX123" s="5">
        <v>1.99097158310345</v>
      </c>
      <c r="AY123">
        <v>7.3805392860711097</v>
      </c>
      <c r="AZ123">
        <v>1.4250530903486001</v>
      </c>
      <c r="BA123">
        <v>2044353675</v>
      </c>
      <c r="BB123">
        <v>1951259666.6666701</v>
      </c>
      <c r="BC123">
        <v>22.2097092362891</v>
      </c>
      <c r="BD123">
        <v>31.7182486355854</v>
      </c>
      <c r="BE123">
        <v>43.175973666752199</v>
      </c>
      <c r="BF123" t="s">
        <v>163</v>
      </c>
      <c r="BG123">
        <v>1.3836958370061501</v>
      </c>
      <c r="BH123">
        <v>1.0507145196454699</v>
      </c>
      <c r="BI123">
        <v>1.49563372870241</v>
      </c>
      <c r="BJ123">
        <v>1.3304211553791201</v>
      </c>
      <c r="BK123">
        <v>0.79822957666676797</v>
      </c>
      <c r="BL123">
        <v>1.92313895351678</v>
      </c>
      <c r="BM123">
        <v>38.4114583333333</v>
      </c>
      <c r="BN123">
        <v>4449.24</v>
      </c>
      <c r="BO123">
        <v>4704.6549999999997</v>
      </c>
      <c r="BP123">
        <v>1.1291460832745199</v>
      </c>
      <c r="BQ123">
        <v>17.985665857699999</v>
      </c>
      <c r="BR123" s="5" t="s">
        <v>8</v>
      </c>
      <c r="BS123" s="5" t="s">
        <v>8</v>
      </c>
      <c r="BT123">
        <v>668634.87418930803</v>
      </c>
      <c r="BU123">
        <v>432856519</v>
      </c>
      <c r="BV123">
        <v>43.693600000000004</v>
      </c>
      <c r="BW123" s="50">
        <v>18034</v>
      </c>
      <c r="BX123" s="5" t="s">
        <v>268</v>
      </c>
      <c r="BY123">
        <v>4230</v>
      </c>
      <c r="BZ123" s="5" t="s">
        <v>9</v>
      </c>
      <c r="CA123" t="str">
        <f t="shared" si="469"/>
        <v>JPYUSD=R</v>
      </c>
      <c r="CE123" s="5" t="s">
        <v>107</v>
      </c>
      <c r="CF123" s="5" t="s">
        <v>267</v>
      </c>
    </row>
    <row r="124" spans="1:84" x14ac:dyDescent="0.25">
      <c r="B124" t="s">
        <v>269</v>
      </c>
      <c r="C124" t="s">
        <v>104</v>
      </c>
      <c r="E124" t="s">
        <v>108</v>
      </c>
      <c r="F124" s="2"/>
      <c r="G124" s="3" t="str">
        <f t="shared" si="867"/>
        <v>IT0001206769</v>
      </c>
      <c r="H124" s="34">
        <f t="shared" si="868"/>
        <v>0</v>
      </c>
      <c r="I124" s="35">
        <f t="shared" si="869"/>
        <v>40.020000000000003</v>
      </c>
      <c r="J124" s="36">
        <f t="shared" si="870"/>
        <v>35977</v>
      </c>
      <c r="K124" s="35" t="str">
        <f t="shared" si="871"/>
        <v>EUR</v>
      </c>
      <c r="L124" s="37">
        <f t="shared" si="872"/>
        <v>38.1</v>
      </c>
      <c r="M124" s="35">
        <f t="shared" si="873"/>
        <v>0</v>
      </c>
      <c r="N124" s="38"/>
      <c r="O124" s="35">
        <f t="shared" si="874"/>
        <v>24.145115034915602</v>
      </c>
      <c r="P124" s="35">
        <f t="shared" si="875"/>
        <v>20.047463852206999</v>
      </c>
      <c r="Q124" s="35" t="str">
        <f t="shared" si="876"/>
        <v>NULL</v>
      </c>
      <c r="R124" s="35" t="str">
        <f t="shared" si="877"/>
        <v>NULL</v>
      </c>
      <c r="S124" s="35">
        <f t="shared" si="878"/>
        <v>3.5233959570414299</v>
      </c>
      <c r="T124" s="35">
        <f t="shared" si="879"/>
        <v>11.4820190210337</v>
      </c>
      <c r="U124" s="35">
        <f t="shared" si="880"/>
        <v>2.2245972643433798</v>
      </c>
      <c r="V124" s="34">
        <f t="shared" si="881"/>
        <v>1309076.2</v>
      </c>
      <c r="W124" s="34">
        <f t="shared" si="882"/>
        <v>2170486.0416666698</v>
      </c>
      <c r="X124" s="35">
        <f t="shared" si="883"/>
        <v>39.687416787311456</v>
      </c>
      <c r="Y124" s="35">
        <f t="shared" si="884"/>
        <v>27.316160527566101</v>
      </c>
      <c r="Z124" s="35">
        <f t="shared" si="885"/>
        <v>25.782297467788901</v>
      </c>
      <c r="AA124" s="35">
        <f t="shared" si="886"/>
        <v>26.411487359448099</v>
      </c>
      <c r="AB124" s="35" t="str">
        <f t="shared" si="887"/>
        <v>#N/A</v>
      </c>
      <c r="AC124" s="35">
        <f t="shared" si="888"/>
        <v>0.51299494673770496</v>
      </c>
      <c r="AD124" s="35">
        <f t="shared" si="889"/>
        <v>0.63603793954148802</v>
      </c>
      <c r="AE124" s="35">
        <f t="shared" si="890"/>
        <v>0.52046994297113203</v>
      </c>
      <c r="AF124" s="35">
        <f t="shared" si="891"/>
        <v>0.68031261500079199</v>
      </c>
      <c r="AG124" s="35">
        <f t="shared" si="892"/>
        <v>0.47875366442049999</v>
      </c>
      <c r="AH124" s="35">
        <f t="shared" si="893"/>
        <v>0.255986012883123</v>
      </c>
      <c r="AI124" s="35">
        <f t="shared" si="894"/>
        <v>59.4339622641509</v>
      </c>
      <c r="AJ124" s="37">
        <f t="shared" si="895"/>
        <v>36.271000000000001</v>
      </c>
      <c r="AK124" s="37">
        <f t="shared" si="896"/>
        <v>34.830750000000002</v>
      </c>
      <c r="AL124" s="35">
        <f t="shared" si="897"/>
        <v>0.98535286284953405</v>
      </c>
      <c r="AM124" s="35">
        <f t="shared" si="898"/>
        <v>23.020180741499999</v>
      </c>
      <c r="AN124" s="35" t="str">
        <f t="shared" si="899"/>
        <v>NULL</v>
      </c>
      <c r="AO124" s="35" t="str">
        <f t="shared" si="900"/>
        <v>NULL</v>
      </c>
      <c r="AP124" s="34">
        <f t="shared" si="901"/>
        <v>31657.043741942802</v>
      </c>
      <c r="AS124" s="5" t="s">
        <v>108</v>
      </c>
      <c r="AT124" s="5">
        <v>24.145115034915602</v>
      </c>
      <c r="AU124" s="5">
        <v>20.047463852206999</v>
      </c>
      <c r="AV124" s="5" t="s">
        <v>8</v>
      </c>
      <c r="AW124" s="5" t="s">
        <v>8</v>
      </c>
      <c r="AX124" s="5">
        <v>3.5233959570414299</v>
      </c>
      <c r="AY124">
        <v>11.4820190210337</v>
      </c>
      <c r="AZ124">
        <v>2.2245972643433798</v>
      </c>
      <c r="BA124">
        <v>1309076.2</v>
      </c>
      <c r="BB124">
        <v>2170486.0416666698</v>
      </c>
      <c r="BC124">
        <v>27.316160527566101</v>
      </c>
      <c r="BD124">
        <v>25.782297467788901</v>
      </c>
      <c r="BE124">
        <v>26.411487359448099</v>
      </c>
      <c r="BF124" t="s">
        <v>163</v>
      </c>
      <c r="BG124">
        <v>0.51299494673770496</v>
      </c>
      <c r="BH124">
        <v>0.63603793954148802</v>
      </c>
      <c r="BI124">
        <v>0.52046994297113203</v>
      </c>
      <c r="BJ124">
        <v>0.68031261500079199</v>
      </c>
      <c r="BK124">
        <v>0.47875366442049999</v>
      </c>
      <c r="BL124">
        <v>0.255986012883123</v>
      </c>
      <c r="BM124">
        <v>59.4339622641509</v>
      </c>
      <c r="BN124">
        <v>36.271000000000001</v>
      </c>
      <c r="BO124">
        <v>34.830750000000002</v>
      </c>
      <c r="BP124">
        <v>0.98535286284953405</v>
      </c>
      <c r="BQ124">
        <v>23.020180741499999</v>
      </c>
      <c r="BR124" s="5" t="s">
        <v>8</v>
      </c>
      <c r="BS124" s="5" t="s">
        <v>8</v>
      </c>
      <c r="BT124">
        <v>31657.043741942802</v>
      </c>
      <c r="BU124">
        <v>90700000</v>
      </c>
      <c r="BV124">
        <v>40.020000000000003</v>
      </c>
      <c r="BW124" s="50">
        <v>35977</v>
      </c>
      <c r="BX124" s="5" t="s">
        <v>270</v>
      </c>
      <c r="BY124">
        <v>38.1</v>
      </c>
      <c r="BZ124" s="5" t="s">
        <v>11</v>
      </c>
      <c r="CA124" t="str">
        <f t="shared" si="469"/>
        <v>EUR=</v>
      </c>
      <c r="CE124" s="5" t="s">
        <v>108</v>
      </c>
      <c r="CF124" s="5" t="s">
        <v>269</v>
      </c>
    </row>
    <row r="125" spans="1:84" x14ac:dyDescent="0.25">
      <c r="F125" s="2"/>
      <c r="G125" s="9" t="s">
        <v>271</v>
      </c>
      <c r="H125" s="10"/>
      <c r="I125" s="51">
        <f>AVERAGE(I120:I124)</f>
        <v>76.595819999999989</v>
      </c>
      <c r="J125" s="11"/>
      <c r="K125" s="11"/>
      <c r="L125" s="11"/>
      <c r="M125" s="11"/>
      <c r="N125" s="15"/>
      <c r="O125" s="51">
        <f>AVERAGE(O120:O124)</f>
        <v>24.469189233159462</v>
      </c>
      <c r="P125" s="51">
        <f>AVERAGE(P120:P124)</f>
        <v>21.665584884209359</v>
      </c>
      <c r="Q125" s="51">
        <f t="shared" ref="Q125:U125" si="902">AVERAGE(Q120:Q124)</f>
        <v>2.7538198793855275</v>
      </c>
      <c r="R125" s="51">
        <f t="shared" si="902"/>
        <v>2.5060191756438974</v>
      </c>
      <c r="S125" s="51">
        <f t="shared" si="902"/>
        <v>3.7075983011141682</v>
      </c>
      <c r="T125" s="51">
        <f t="shared" si="902"/>
        <v>14.965461521396742</v>
      </c>
      <c r="U125" s="51">
        <f t="shared" si="902"/>
        <v>3.8018969138264138</v>
      </c>
      <c r="V125" s="14">
        <f t="shared" ref="V125:AP125" si="903">AVERAGE(V120:V124)</f>
        <v>739255587.87649989</v>
      </c>
      <c r="W125" s="14">
        <f t="shared" si="903"/>
        <v>692390044.68796742</v>
      </c>
      <c r="X125" s="51">
        <f t="shared" si="903"/>
        <v>-3.6298003543918456</v>
      </c>
      <c r="Y125" s="51">
        <f t="shared" si="903"/>
        <v>20.0675728862734</v>
      </c>
      <c r="Z125" s="51">
        <f t="shared" si="903"/>
        <v>22.226704429783297</v>
      </c>
      <c r="AA125" s="51">
        <f t="shared" si="903"/>
        <v>24.990049810517398</v>
      </c>
      <c r="AB125" s="51">
        <f t="shared" si="903"/>
        <v>0.24170000000000003</v>
      </c>
      <c r="AC125" s="51">
        <f t="shared" si="903"/>
        <v>0.70553300771117322</v>
      </c>
      <c r="AD125" s="51">
        <f t="shared" si="903"/>
        <v>0.82212998574964335</v>
      </c>
      <c r="AE125" s="51">
        <f t="shared" si="903"/>
        <v>0.89585539780359036</v>
      </c>
      <c r="AF125" s="51">
        <f t="shared" si="903"/>
        <v>0.93056933463212821</v>
      </c>
      <c r="AG125" s="51">
        <f t="shared" si="903"/>
        <v>0.68703332125908223</v>
      </c>
      <c r="AH125" s="51">
        <f t="shared" si="903"/>
        <v>0.70302736266651167</v>
      </c>
      <c r="AI125" s="51">
        <f t="shared" si="903"/>
        <v>56.215822017968392</v>
      </c>
      <c r="AJ125" s="51">
        <f t="shared" si="903"/>
        <v>1078.79</v>
      </c>
      <c r="AK125" s="51">
        <f t="shared" si="903"/>
        <v>1127.00393528528</v>
      </c>
      <c r="AL125" s="51">
        <f t="shared" si="903"/>
        <v>1.501362423893267</v>
      </c>
      <c r="AM125" s="51">
        <f t="shared" si="903"/>
        <v>35.574246794639997</v>
      </c>
      <c r="AN125" s="51">
        <f t="shared" si="903"/>
        <v>1.3631464315729001</v>
      </c>
      <c r="AO125" s="51">
        <f t="shared" si="903"/>
        <v>2.6012257347288701</v>
      </c>
      <c r="AP125" s="14">
        <f t="shared" si="903"/>
        <v>2481613.4784216299</v>
      </c>
    </row>
    <row r="126" spans="1:84" x14ac:dyDescent="0.25">
      <c r="F126" s="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</sheetData>
  <pageMargins left="0.7" right="0.7" top="0.78740157499999996" bottom="0.78740157499999996" header="0.3" footer="0.3"/>
  <pageSetup orientation="portrait" r:id="rId1"/>
  <customProperties>
    <customPr name="REFI_OFFICE_FUNCTION_CLICK_THROUGH_WORKSHEET_NAME" r:id="rId2"/>
    <customPr name="REFI_OFFICE_FUNCTION_DATA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A2D9-7EB6-4A25-BC79-EF26DE985483}">
  <dimension ref="R4:AE124"/>
  <sheetViews>
    <sheetView workbookViewId="0"/>
  </sheetViews>
  <sheetFormatPr baseColWidth="10" defaultRowHeight="15" x14ac:dyDescent="0.25"/>
  <sheetData>
    <row r="4" spans="18:31" x14ac:dyDescent="0.25">
      <c r="R4" t="s">
        <v>273</v>
      </c>
      <c r="S4" t="s">
        <v>273</v>
      </c>
      <c r="T4" t="s">
        <v>273</v>
      </c>
      <c r="U4" t="s">
        <v>499</v>
      </c>
      <c r="V4" t="s">
        <v>277</v>
      </c>
      <c r="W4" t="s">
        <v>494</v>
      </c>
      <c r="X4" t="s">
        <v>495</v>
      </c>
      <c r="Y4" t="s">
        <v>496</v>
      </c>
      <c r="Z4" t="s">
        <v>497</v>
      </c>
      <c r="AE4" t="s">
        <v>492</v>
      </c>
    </row>
    <row r="5" spans="18:31" x14ac:dyDescent="0.25">
      <c r="R5" t="s">
        <v>273</v>
      </c>
      <c r="S5" t="s">
        <v>273</v>
      </c>
      <c r="T5" t="s">
        <v>273</v>
      </c>
      <c r="U5" t="s">
        <v>493</v>
      </c>
      <c r="V5" t="s">
        <v>277</v>
      </c>
      <c r="W5" t="s">
        <v>494</v>
      </c>
      <c r="X5" t="s">
        <v>495</v>
      </c>
      <c r="Y5" t="s">
        <v>496</v>
      </c>
      <c r="Z5" t="s">
        <v>497</v>
      </c>
      <c r="AE5" t="s">
        <v>492</v>
      </c>
    </row>
    <row r="6" spans="18:31" x14ac:dyDescent="0.25">
      <c r="R6" t="s">
        <v>273</v>
      </c>
      <c r="S6" t="s">
        <v>273</v>
      </c>
      <c r="T6" t="s">
        <v>273</v>
      </c>
      <c r="U6" t="s">
        <v>498</v>
      </c>
      <c r="V6" t="s">
        <v>277</v>
      </c>
      <c r="W6" t="s">
        <v>494</v>
      </c>
      <c r="X6" t="s">
        <v>495</v>
      </c>
      <c r="Y6" t="s">
        <v>496</v>
      </c>
      <c r="Z6" t="s">
        <v>497</v>
      </c>
      <c r="AE6" t="s">
        <v>492</v>
      </c>
    </row>
    <row r="7" spans="18:31" x14ac:dyDescent="0.25">
      <c r="R7" t="s">
        <v>273</v>
      </c>
      <c r="S7" t="s">
        <v>273</v>
      </c>
      <c r="T7" t="s">
        <v>273</v>
      </c>
      <c r="U7" t="s">
        <v>498</v>
      </c>
      <c r="V7" t="s">
        <v>277</v>
      </c>
      <c r="W7" t="s">
        <v>494</v>
      </c>
      <c r="X7" t="s">
        <v>495</v>
      </c>
      <c r="Y7" t="s">
        <v>496</v>
      </c>
      <c r="Z7" t="s">
        <v>497</v>
      </c>
      <c r="AE7" t="s">
        <v>492</v>
      </c>
    </row>
    <row r="8" spans="18:31" x14ac:dyDescent="0.25">
      <c r="R8" t="s">
        <v>273</v>
      </c>
      <c r="S8" t="s">
        <v>273</v>
      </c>
      <c r="T8" t="s">
        <v>273</v>
      </c>
      <c r="U8" t="s">
        <v>498</v>
      </c>
      <c r="V8" t="s">
        <v>277</v>
      </c>
      <c r="W8" t="s">
        <v>494</v>
      </c>
      <c r="X8" t="s">
        <v>495</v>
      </c>
      <c r="Y8" t="s">
        <v>496</v>
      </c>
      <c r="Z8" t="s">
        <v>497</v>
      </c>
      <c r="AE8" t="s">
        <v>492</v>
      </c>
    </row>
    <row r="9" spans="18:31" x14ac:dyDescent="0.25">
      <c r="R9" t="s">
        <v>273</v>
      </c>
      <c r="S9" t="s">
        <v>273</v>
      </c>
      <c r="T9" t="s">
        <v>273</v>
      </c>
      <c r="U9" t="s">
        <v>499</v>
      </c>
      <c r="V9" t="s">
        <v>277</v>
      </c>
      <c r="W9" t="s">
        <v>494</v>
      </c>
      <c r="X9" t="s">
        <v>495</v>
      </c>
      <c r="Y9" t="s">
        <v>496</v>
      </c>
      <c r="Z9" t="s">
        <v>497</v>
      </c>
      <c r="AE9" t="s">
        <v>492</v>
      </c>
    </row>
    <row r="10" spans="18:31" x14ac:dyDescent="0.25">
      <c r="R10" t="s">
        <v>273</v>
      </c>
      <c r="S10" t="s">
        <v>273</v>
      </c>
      <c r="T10" t="s">
        <v>273</v>
      </c>
      <c r="U10" t="s">
        <v>493</v>
      </c>
      <c r="V10" t="s">
        <v>277</v>
      </c>
      <c r="W10" t="s">
        <v>494</v>
      </c>
      <c r="X10" t="s">
        <v>495</v>
      </c>
      <c r="Y10" t="s">
        <v>496</v>
      </c>
      <c r="Z10" t="s">
        <v>497</v>
      </c>
      <c r="AE10" t="s">
        <v>492</v>
      </c>
    </row>
    <row r="11" spans="18:31" x14ac:dyDescent="0.25">
      <c r="R11" t="s">
        <v>273</v>
      </c>
      <c r="S11" t="s">
        <v>273</v>
      </c>
      <c r="T11" t="s">
        <v>273</v>
      </c>
      <c r="U11" t="s">
        <v>500</v>
      </c>
      <c r="V11" t="s">
        <v>277</v>
      </c>
      <c r="W11" t="s">
        <v>494</v>
      </c>
      <c r="X11" t="s">
        <v>495</v>
      </c>
      <c r="Y11" t="s">
        <v>496</v>
      </c>
      <c r="Z11" t="s">
        <v>497</v>
      </c>
      <c r="AE11" t="s">
        <v>492</v>
      </c>
    </row>
    <row r="12" spans="18:31" x14ac:dyDescent="0.25">
      <c r="R12" t="s">
        <v>273</v>
      </c>
      <c r="S12" t="s">
        <v>273</v>
      </c>
      <c r="T12" t="s">
        <v>273</v>
      </c>
      <c r="U12" t="s">
        <v>500</v>
      </c>
      <c r="V12" t="s">
        <v>277</v>
      </c>
      <c r="W12" t="s">
        <v>494</v>
      </c>
      <c r="X12" t="s">
        <v>495</v>
      </c>
      <c r="Y12" t="s">
        <v>496</v>
      </c>
      <c r="Z12" t="s">
        <v>497</v>
      </c>
      <c r="AE12" t="s">
        <v>492</v>
      </c>
    </row>
    <row r="13" spans="18:31" x14ac:dyDescent="0.25">
      <c r="R13" t="s">
        <v>273</v>
      </c>
      <c r="S13" t="s">
        <v>273</v>
      </c>
      <c r="T13" t="s">
        <v>273</v>
      </c>
      <c r="U13" t="s">
        <v>499</v>
      </c>
      <c r="V13" t="s">
        <v>277</v>
      </c>
      <c r="W13" t="s">
        <v>494</v>
      </c>
      <c r="X13" t="s">
        <v>495</v>
      </c>
      <c r="Y13" t="s">
        <v>496</v>
      </c>
      <c r="Z13" t="s">
        <v>497</v>
      </c>
      <c r="AE13" t="s">
        <v>492</v>
      </c>
    </row>
    <row r="14" spans="18:31" x14ac:dyDescent="0.25">
      <c r="R14" t="s">
        <v>273</v>
      </c>
      <c r="S14" t="s">
        <v>273</v>
      </c>
      <c r="T14" t="s">
        <v>273</v>
      </c>
      <c r="U14" t="s">
        <v>498</v>
      </c>
      <c r="V14" t="s">
        <v>277</v>
      </c>
      <c r="W14" t="s">
        <v>494</v>
      </c>
      <c r="X14" t="s">
        <v>495</v>
      </c>
      <c r="Y14" t="s">
        <v>496</v>
      </c>
      <c r="Z14" t="s">
        <v>497</v>
      </c>
      <c r="AE14" t="s">
        <v>492</v>
      </c>
    </row>
    <row r="15" spans="18:31" x14ac:dyDescent="0.25">
      <c r="R15" t="s">
        <v>273</v>
      </c>
      <c r="S15" t="s">
        <v>273</v>
      </c>
      <c r="T15" t="s">
        <v>273</v>
      </c>
      <c r="U15" t="s">
        <v>498</v>
      </c>
      <c r="V15" t="s">
        <v>277</v>
      </c>
      <c r="W15" t="s">
        <v>494</v>
      </c>
      <c r="X15" t="s">
        <v>495</v>
      </c>
      <c r="Y15" t="s">
        <v>496</v>
      </c>
      <c r="Z15" t="s">
        <v>497</v>
      </c>
      <c r="AE15" t="s">
        <v>492</v>
      </c>
    </row>
    <row r="16" spans="18:31" x14ac:dyDescent="0.25">
      <c r="R16" t="s">
        <v>273</v>
      </c>
      <c r="S16" t="s">
        <v>273</v>
      </c>
      <c r="T16" t="s">
        <v>273</v>
      </c>
      <c r="U16" t="s">
        <v>501</v>
      </c>
      <c r="V16" t="s">
        <v>277</v>
      </c>
      <c r="W16" t="s">
        <v>494</v>
      </c>
      <c r="X16" t="s">
        <v>495</v>
      </c>
      <c r="Y16" t="s">
        <v>496</v>
      </c>
      <c r="Z16" t="s">
        <v>497</v>
      </c>
      <c r="AE16" t="s">
        <v>492</v>
      </c>
    </row>
    <row r="17" spans="18:31" x14ac:dyDescent="0.25">
      <c r="R17" t="s">
        <v>273</v>
      </c>
      <c r="S17" t="s">
        <v>273</v>
      </c>
      <c r="T17" t="s">
        <v>273</v>
      </c>
      <c r="U17" t="s">
        <v>498</v>
      </c>
      <c r="V17" t="s">
        <v>277</v>
      </c>
      <c r="W17" t="s">
        <v>494</v>
      </c>
      <c r="X17" t="s">
        <v>495</v>
      </c>
      <c r="Y17" t="s">
        <v>496</v>
      </c>
      <c r="Z17" t="s">
        <v>497</v>
      </c>
      <c r="AE17" t="s">
        <v>492</v>
      </c>
    </row>
    <row r="18" spans="18:31" x14ac:dyDescent="0.25">
      <c r="R18" t="s">
        <v>273</v>
      </c>
      <c r="S18" t="s">
        <v>273</v>
      </c>
      <c r="T18" t="s">
        <v>273</v>
      </c>
      <c r="U18" t="s">
        <v>498</v>
      </c>
      <c r="V18" t="s">
        <v>277</v>
      </c>
      <c r="W18" t="s">
        <v>494</v>
      </c>
      <c r="X18" t="s">
        <v>495</v>
      </c>
      <c r="Y18" t="s">
        <v>496</v>
      </c>
      <c r="Z18" t="s">
        <v>497</v>
      </c>
      <c r="AE18" t="s">
        <v>492</v>
      </c>
    </row>
    <row r="22" spans="18:31" x14ac:dyDescent="0.25">
      <c r="R22" t="s">
        <v>273</v>
      </c>
      <c r="S22" t="s">
        <v>273</v>
      </c>
      <c r="T22" t="s">
        <v>273</v>
      </c>
      <c r="U22" t="s">
        <v>498</v>
      </c>
      <c r="V22" t="s">
        <v>277</v>
      </c>
      <c r="W22" t="s">
        <v>494</v>
      </c>
      <c r="X22" t="s">
        <v>495</v>
      </c>
      <c r="Y22" t="s">
        <v>496</v>
      </c>
      <c r="Z22" t="s">
        <v>497</v>
      </c>
      <c r="AE22" t="s">
        <v>492</v>
      </c>
    </row>
    <row r="23" spans="18:31" x14ac:dyDescent="0.25">
      <c r="R23" t="s">
        <v>273</v>
      </c>
      <c r="S23" t="s">
        <v>273</v>
      </c>
      <c r="T23" t="s">
        <v>273</v>
      </c>
      <c r="U23" t="s">
        <v>493</v>
      </c>
      <c r="V23" t="s">
        <v>277</v>
      </c>
      <c r="W23" t="s">
        <v>494</v>
      </c>
      <c r="X23" t="s">
        <v>495</v>
      </c>
      <c r="Y23" t="s">
        <v>496</v>
      </c>
      <c r="Z23" t="s">
        <v>497</v>
      </c>
      <c r="AE23" t="s">
        <v>492</v>
      </c>
    </row>
    <row r="24" spans="18:31" x14ac:dyDescent="0.25">
      <c r="R24" t="s">
        <v>273</v>
      </c>
      <c r="S24" t="s">
        <v>273</v>
      </c>
      <c r="T24" t="s">
        <v>273</v>
      </c>
      <c r="U24" t="s">
        <v>498</v>
      </c>
      <c r="V24" t="s">
        <v>277</v>
      </c>
      <c r="W24" t="s">
        <v>494</v>
      </c>
      <c r="X24" t="s">
        <v>495</v>
      </c>
      <c r="Y24" t="s">
        <v>496</v>
      </c>
      <c r="Z24" t="s">
        <v>497</v>
      </c>
      <c r="AE24" t="s">
        <v>492</v>
      </c>
    </row>
    <row r="25" spans="18:31" x14ac:dyDescent="0.25">
      <c r="R25" t="s">
        <v>273</v>
      </c>
      <c r="S25" t="s">
        <v>273</v>
      </c>
      <c r="T25" t="s">
        <v>273</v>
      </c>
      <c r="U25" t="s">
        <v>500</v>
      </c>
      <c r="V25" t="s">
        <v>277</v>
      </c>
      <c r="W25" t="s">
        <v>494</v>
      </c>
      <c r="X25" t="s">
        <v>495</v>
      </c>
      <c r="Y25" t="s">
        <v>496</v>
      </c>
      <c r="Z25" t="s">
        <v>497</v>
      </c>
      <c r="AE25" t="s">
        <v>492</v>
      </c>
    </row>
    <row r="26" spans="18:31" x14ac:dyDescent="0.25">
      <c r="R26" t="s">
        <v>273</v>
      </c>
      <c r="S26" t="s">
        <v>273</v>
      </c>
      <c r="T26" t="s">
        <v>273</v>
      </c>
      <c r="U26" t="s">
        <v>498</v>
      </c>
      <c r="V26" t="s">
        <v>277</v>
      </c>
      <c r="W26" t="s">
        <v>494</v>
      </c>
      <c r="X26" t="s">
        <v>495</v>
      </c>
      <c r="Y26" t="s">
        <v>496</v>
      </c>
      <c r="Z26" t="s">
        <v>497</v>
      </c>
      <c r="AE26" t="s">
        <v>492</v>
      </c>
    </row>
    <row r="27" spans="18:31" x14ac:dyDescent="0.25">
      <c r="R27" t="s">
        <v>273</v>
      </c>
      <c r="S27" t="s">
        <v>273</v>
      </c>
      <c r="T27" t="s">
        <v>273</v>
      </c>
      <c r="U27" t="s">
        <v>493</v>
      </c>
      <c r="V27" t="s">
        <v>277</v>
      </c>
      <c r="W27" t="s">
        <v>494</v>
      </c>
      <c r="X27" t="s">
        <v>495</v>
      </c>
      <c r="Y27" t="s">
        <v>496</v>
      </c>
      <c r="Z27" t="s">
        <v>497</v>
      </c>
      <c r="AE27" t="s">
        <v>492</v>
      </c>
    </row>
    <row r="31" spans="18:31" x14ac:dyDescent="0.25">
      <c r="R31" t="s">
        <v>273</v>
      </c>
      <c r="S31" t="s">
        <v>273</v>
      </c>
      <c r="T31" t="s">
        <v>273</v>
      </c>
      <c r="U31" t="s">
        <v>498</v>
      </c>
      <c r="V31" t="s">
        <v>277</v>
      </c>
      <c r="W31" t="s">
        <v>494</v>
      </c>
      <c r="X31" t="s">
        <v>495</v>
      </c>
      <c r="Y31" t="s">
        <v>496</v>
      </c>
      <c r="Z31" t="s">
        <v>497</v>
      </c>
      <c r="AE31" t="s">
        <v>492</v>
      </c>
    </row>
    <row r="32" spans="18:31" x14ac:dyDescent="0.25">
      <c r="R32" t="s">
        <v>273</v>
      </c>
      <c r="S32" t="s">
        <v>273</v>
      </c>
      <c r="T32" t="s">
        <v>273</v>
      </c>
      <c r="U32" t="s">
        <v>500</v>
      </c>
      <c r="V32" t="s">
        <v>277</v>
      </c>
      <c r="W32" t="s">
        <v>494</v>
      </c>
      <c r="X32" t="s">
        <v>495</v>
      </c>
      <c r="Y32" t="s">
        <v>496</v>
      </c>
      <c r="Z32" t="s">
        <v>497</v>
      </c>
      <c r="AE32" t="s">
        <v>492</v>
      </c>
    </row>
    <row r="33" spans="18:31" x14ac:dyDescent="0.25">
      <c r="R33" t="s">
        <v>273</v>
      </c>
      <c r="S33" t="s">
        <v>273</v>
      </c>
      <c r="T33" t="s">
        <v>273</v>
      </c>
      <c r="U33" t="s">
        <v>493</v>
      </c>
      <c r="V33" t="s">
        <v>277</v>
      </c>
      <c r="W33" t="s">
        <v>494</v>
      </c>
      <c r="X33" t="s">
        <v>495</v>
      </c>
      <c r="Y33" t="s">
        <v>496</v>
      </c>
      <c r="Z33" t="s">
        <v>497</v>
      </c>
      <c r="AE33" t="s">
        <v>492</v>
      </c>
    </row>
    <row r="37" spans="18:31" x14ac:dyDescent="0.25">
      <c r="R37" t="s">
        <v>273</v>
      </c>
      <c r="S37" t="s">
        <v>273</v>
      </c>
      <c r="T37" t="s">
        <v>273</v>
      </c>
      <c r="U37" t="s">
        <v>500</v>
      </c>
      <c r="W37" t="s">
        <v>494</v>
      </c>
      <c r="X37" t="s">
        <v>495</v>
      </c>
      <c r="Y37" t="s">
        <v>496</v>
      </c>
      <c r="Z37" t="s">
        <v>497</v>
      </c>
      <c r="AE37" t="s">
        <v>492</v>
      </c>
    </row>
    <row r="38" spans="18:31" x14ac:dyDescent="0.25">
      <c r="R38" t="s">
        <v>273</v>
      </c>
      <c r="S38" t="s">
        <v>273</v>
      </c>
      <c r="T38" t="s">
        <v>273</v>
      </c>
      <c r="U38" t="s">
        <v>493</v>
      </c>
      <c r="V38" t="s">
        <v>277</v>
      </c>
      <c r="W38" t="s">
        <v>494</v>
      </c>
      <c r="X38" t="s">
        <v>495</v>
      </c>
      <c r="Y38" t="s">
        <v>496</v>
      </c>
      <c r="Z38" t="s">
        <v>497</v>
      </c>
      <c r="AE38" t="s">
        <v>492</v>
      </c>
    </row>
    <row r="39" spans="18:31" x14ac:dyDescent="0.25">
      <c r="R39" t="s">
        <v>273</v>
      </c>
      <c r="S39" t="s">
        <v>273</v>
      </c>
      <c r="T39" t="s">
        <v>273</v>
      </c>
      <c r="U39" t="s">
        <v>493</v>
      </c>
      <c r="V39" t="s">
        <v>277</v>
      </c>
      <c r="W39" t="s">
        <v>494</v>
      </c>
      <c r="X39" t="s">
        <v>495</v>
      </c>
      <c r="Y39" t="s">
        <v>496</v>
      </c>
      <c r="Z39" t="s">
        <v>497</v>
      </c>
      <c r="AE39" t="s">
        <v>492</v>
      </c>
    </row>
    <row r="43" spans="18:31" x14ac:dyDescent="0.25">
      <c r="R43" t="s">
        <v>273</v>
      </c>
      <c r="S43" t="s">
        <v>273</v>
      </c>
      <c r="T43" t="s">
        <v>273</v>
      </c>
      <c r="U43" t="s">
        <v>502</v>
      </c>
      <c r="V43" t="s">
        <v>277</v>
      </c>
      <c r="W43" t="s">
        <v>494</v>
      </c>
      <c r="X43" t="s">
        <v>495</v>
      </c>
      <c r="Y43" t="s">
        <v>496</v>
      </c>
      <c r="Z43" t="s">
        <v>497</v>
      </c>
      <c r="AE43" t="s">
        <v>492</v>
      </c>
    </row>
    <row r="47" spans="18:31" x14ac:dyDescent="0.25">
      <c r="R47" t="s">
        <v>273</v>
      </c>
      <c r="S47" t="s">
        <v>273</v>
      </c>
      <c r="T47" t="s">
        <v>273</v>
      </c>
      <c r="U47" t="s">
        <v>500</v>
      </c>
      <c r="V47" t="s">
        <v>277</v>
      </c>
      <c r="W47" t="s">
        <v>494</v>
      </c>
      <c r="X47" t="s">
        <v>495</v>
      </c>
      <c r="Y47" t="s">
        <v>496</v>
      </c>
      <c r="Z47" t="s">
        <v>497</v>
      </c>
      <c r="AE47" t="s">
        <v>492</v>
      </c>
    </row>
    <row r="51" spans="18:31" x14ac:dyDescent="0.25">
      <c r="R51" t="s">
        <v>273</v>
      </c>
      <c r="S51" t="s">
        <v>273</v>
      </c>
      <c r="T51" t="s">
        <v>273</v>
      </c>
      <c r="U51" t="s">
        <v>498</v>
      </c>
      <c r="V51" t="s">
        <v>277</v>
      </c>
      <c r="W51" t="s">
        <v>494</v>
      </c>
      <c r="X51" t="s">
        <v>495</v>
      </c>
      <c r="Y51" t="s">
        <v>496</v>
      </c>
      <c r="Z51" t="s">
        <v>497</v>
      </c>
      <c r="AE51" t="s">
        <v>492</v>
      </c>
    </row>
    <row r="52" spans="18:31" x14ac:dyDescent="0.25">
      <c r="R52" t="s">
        <v>273</v>
      </c>
      <c r="S52" t="s">
        <v>273</v>
      </c>
      <c r="T52" t="s">
        <v>273</v>
      </c>
      <c r="U52" t="s">
        <v>500</v>
      </c>
      <c r="V52" t="s">
        <v>277</v>
      </c>
      <c r="W52" t="s">
        <v>494</v>
      </c>
      <c r="X52" t="s">
        <v>495</v>
      </c>
      <c r="Y52" t="s">
        <v>496</v>
      </c>
      <c r="Z52" t="s">
        <v>497</v>
      </c>
      <c r="AE52" t="s">
        <v>492</v>
      </c>
    </row>
    <row r="53" spans="18:31" x14ac:dyDescent="0.25">
      <c r="R53" t="s">
        <v>273</v>
      </c>
      <c r="S53" t="s">
        <v>273</v>
      </c>
      <c r="T53" t="s">
        <v>273</v>
      </c>
      <c r="U53" t="s">
        <v>500</v>
      </c>
      <c r="V53" t="s">
        <v>277</v>
      </c>
      <c r="W53" t="s">
        <v>494</v>
      </c>
      <c r="X53" t="s">
        <v>495</v>
      </c>
      <c r="Y53" t="s">
        <v>496</v>
      </c>
      <c r="Z53" t="s">
        <v>497</v>
      </c>
      <c r="AE53" t="s">
        <v>492</v>
      </c>
    </row>
    <row r="54" spans="18:31" x14ac:dyDescent="0.25">
      <c r="R54" t="s">
        <v>273</v>
      </c>
      <c r="S54" t="s">
        <v>273</v>
      </c>
      <c r="T54" t="s">
        <v>273</v>
      </c>
      <c r="U54" t="s">
        <v>493</v>
      </c>
      <c r="V54" t="s">
        <v>277</v>
      </c>
      <c r="W54" t="s">
        <v>494</v>
      </c>
      <c r="X54" t="s">
        <v>495</v>
      </c>
      <c r="Y54" t="s">
        <v>496</v>
      </c>
      <c r="Z54" t="s">
        <v>497</v>
      </c>
      <c r="AE54" t="s">
        <v>492</v>
      </c>
    </row>
    <row r="55" spans="18:31" x14ac:dyDescent="0.25">
      <c r="R55" t="s">
        <v>273</v>
      </c>
      <c r="S55" t="s">
        <v>273</v>
      </c>
      <c r="T55" t="s">
        <v>273</v>
      </c>
      <c r="U55" t="s">
        <v>493</v>
      </c>
      <c r="V55" t="s">
        <v>277</v>
      </c>
      <c r="W55" t="s">
        <v>494</v>
      </c>
      <c r="X55" t="s">
        <v>495</v>
      </c>
      <c r="Y55" t="s">
        <v>496</v>
      </c>
      <c r="Z55" t="s">
        <v>497</v>
      </c>
      <c r="AE55" t="s">
        <v>492</v>
      </c>
    </row>
    <row r="56" spans="18:31" x14ac:dyDescent="0.25">
      <c r="R56" t="s">
        <v>273</v>
      </c>
      <c r="S56" t="s">
        <v>273</v>
      </c>
      <c r="T56" t="s">
        <v>273</v>
      </c>
      <c r="U56" t="s">
        <v>493</v>
      </c>
      <c r="V56" t="s">
        <v>277</v>
      </c>
      <c r="W56" t="s">
        <v>494</v>
      </c>
      <c r="X56" t="s">
        <v>495</v>
      </c>
      <c r="Y56" t="s">
        <v>496</v>
      </c>
      <c r="Z56" t="s">
        <v>497</v>
      </c>
      <c r="AE56" t="s">
        <v>492</v>
      </c>
    </row>
    <row r="57" spans="18:31" x14ac:dyDescent="0.25">
      <c r="R57" t="s">
        <v>273</v>
      </c>
      <c r="S57" t="s">
        <v>273</v>
      </c>
      <c r="T57" t="s">
        <v>273</v>
      </c>
      <c r="U57" t="s">
        <v>498</v>
      </c>
      <c r="V57" t="s">
        <v>277</v>
      </c>
      <c r="W57" t="s">
        <v>494</v>
      </c>
      <c r="X57" t="s">
        <v>495</v>
      </c>
      <c r="Y57" t="s">
        <v>496</v>
      </c>
      <c r="Z57" t="s">
        <v>497</v>
      </c>
      <c r="AE57" t="s">
        <v>492</v>
      </c>
    </row>
    <row r="58" spans="18:31" x14ac:dyDescent="0.25">
      <c r="R58" t="s">
        <v>273</v>
      </c>
      <c r="S58" t="s">
        <v>273</v>
      </c>
      <c r="T58" t="s">
        <v>273</v>
      </c>
      <c r="U58" t="s">
        <v>498</v>
      </c>
      <c r="V58" t="s">
        <v>277</v>
      </c>
      <c r="W58" t="s">
        <v>494</v>
      </c>
      <c r="X58" t="s">
        <v>495</v>
      </c>
      <c r="Y58" t="s">
        <v>496</v>
      </c>
      <c r="Z58" t="s">
        <v>497</v>
      </c>
      <c r="AE58" t="s">
        <v>492</v>
      </c>
    </row>
    <row r="59" spans="18:31" x14ac:dyDescent="0.25">
      <c r="R59" t="s">
        <v>273</v>
      </c>
      <c r="S59" t="s">
        <v>273</v>
      </c>
      <c r="T59" t="s">
        <v>273</v>
      </c>
      <c r="U59" t="s">
        <v>503</v>
      </c>
      <c r="V59" t="s">
        <v>277</v>
      </c>
      <c r="W59" t="s">
        <v>494</v>
      </c>
      <c r="X59" t="s">
        <v>495</v>
      </c>
      <c r="Y59" t="s">
        <v>496</v>
      </c>
      <c r="Z59" t="s">
        <v>497</v>
      </c>
      <c r="AE59" t="s">
        <v>492</v>
      </c>
    </row>
    <row r="60" spans="18:31" x14ac:dyDescent="0.25">
      <c r="R60" t="s">
        <v>273</v>
      </c>
      <c r="S60" t="s">
        <v>273</v>
      </c>
      <c r="T60" t="s">
        <v>273</v>
      </c>
      <c r="U60" t="s">
        <v>493</v>
      </c>
      <c r="V60" t="s">
        <v>277</v>
      </c>
      <c r="W60" t="s">
        <v>494</v>
      </c>
      <c r="X60" t="s">
        <v>495</v>
      </c>
      <c r="Y60" t="s">
        <v>496</v>
      </c>
      <c r="Z60" t="s">
        <v>497</v>
      </c>
      <c r="AE60" t="s">
        <v>492</v>
      </c>
    </row>
    <row r="61" spans="18:31" x14ac:dyDescent="0.25">
      <c r="R61" t="s">
        <v>273</v>
      </c>
      <c r="S61" t="s">
        <v>273</v>
      </c>
      <c r="T61" t="s">
        <v>273</v>
      </c>
      <c r="U61" t="s">
        <v>493</v>
      </c>
      <c r="V61" t="s">
        <v>277</v>
      </c>
      <c r="W61" t="s">
        <v>494</v>
      </c>
      <c r="X61" t="s">
        <v>495</v>
      </c>
      <c r="Y61" t="s">
        <v>496</v>
      </c>
      <c r="Z61" t="s">
        <v>497</v>
      </c>
      <c r="AE61" t="s">
        <v>492</v>
      </c>
    </row>
    <row r="62" spans="18:31" x14ac:dyDescent="0.25">
      <c r="R62" t="s">
        <v>273</v>
      </c>
      <c r="S62" t="s">
        <v>273</v>
      </c>
      <c r="T62" t="s">
        <v>273</v>
      </c>
      <c r="U62" t="s">
        <v>500</v>
      </c>
      <c r="V62" t="s">
        <v>277</v>
      </c>
      <c r="W62" t="s">
        <v>494</v>
      </c>
      <c r="X62" t="s">
        <v>495</v>
      </c>
      <c r="Y62" t="s">
        <v>496</v>
      </c>
      <c r="Z62" t="s">
        <v>497</v>
      </c>
      <c r="AE62" t="s">
        <v>492</v>
      </c>
    </row>
    <row r="63" spans="18:31" x14ac:dyDescent="0.25">
      <c r="R63" t="s">
        <v>273</v>
      </c>
      <c r="S63" t="s">
        <v>273</v>
      </c>
      <c r="T63" t="s">
        <v>273</v>
      </c>
      <c r="U63" t="s">
        <v>500</v>
      </c>
      <c r="V63" t="s">
        <v>277</v>
      </c>
      <c r="W63" t="s">
        <v>494</v>
      </c>
      <c r="X63" t="s">
        <v>495</v>
      </c>
      <c r="Y63" t="s">
        <v>496</v>
      </c>
      <c r="Z63" t="s">
        <v>497</v>
      </c>
      <c r="AE63" t="s">
        <v>492</v>
      </c>
    </row>
    <row r="64" spans="18:31" x14ac:dyDescent="0.25">
      <c r="R64" t="s">
        <v>273</v>
      </c>
      <c r="S64" t="s">
        <v>273</v>
      </c>
      <c r="T64" t="s">
        <v>273</v>
      </c>
      <c r="U64" t="s">
        <v>493</v>
      </c>
      <c r="V64" t="s">
        <v>277</v>
      </c>
      <c r="W64" t="s">
        <v>494</v>
      </c>
      <c r="X64" t="s">
        <v>495</v>
      </c>
      <c r="Y64" t="s">
        <v>496</v>
      </c>
      <c r="Z64" t="s">
        <v>497</v>
      </c>
      <c r="AE64" t="s">
        <v>492</v>
      </c>
    </row>
    <row r="68" spans="18:31" x14ac:dyDescent="0.25">
      <c r="R68" t="s">
        <v>273</v>
      </c>
      <c r="S68" t="s">
        <v>273</v>
      </c>
      <c r="T68" t="s">
        <v>273</v>
      </c>
      <c r="U68" t="s">
        <v>498</v>
      </c>
      <c r="V68" t="s">
        <v>277</v>
      </c>
      <c r="W68" t="s">
        <v>494</v>
      </c>
      <c r="X68" t="s">
        <v>495</v>
      </c>
      <c r="Y68" t="s">
        <v>496</v>
      </c>
      <c r="Z68" t="s">
        <v>497</v>
      </c>
      <c r="AE68" t="s">
        <v>492</v>
      </c>
    </row>
    <row r="69" spans="18:31" x14ac:dyDescent="0.25">
      <c r="R69" t="s">
        <v>273</v>
      </c>
      <c r="S69" t="s">
        <v>273</v>
      </c>
      <c r="T69" t="s">
        <v>273</v>
      </c>
      <c r="U69" t="s">
        <v>498</v>
      </c>
      <c r="V69" t="s">
        <v>277</v>
      </c>
      <c r="W69" t="s">
        <v>494</v>
      </c>
      <c r="X69" t="s">
        <v>495</v>
      </c>
      <c r="Y69" t="s">
        <v>496</v>
      </c>
      <c r="Z69" t="s">
        <v>497</v>
      </c>
      <c r="AE69" t="s">
        <v>492</v>
      </c>
    </row>
    <row r="70" spans="18:31" x14ac:dyDescent="0.25">
      <c r="R70" t="s">
        <v>273</v>
      </c>
      <c r="S70" t="s">
        <v>273</v>
      </c>
      <c r="T70" t="s">
        <v>273</v>
      </c>
      <c r="U70" t="s">
        <v>493</v>
      </c>
      <c r="V70" t="s">
        <v>277</v>
      </c>
      <c r="W70" t="s">
        <v>494</v>
      </c>
      <c r="X70" t="s">
        <v>495</v>
      </c>
      <c r="Y70" t="s">
        <v>496</v>
      </c>
      <c r="Z70" t="s">
        <v>497</v>
      </c>
      <c r="AE70" t="s">
        <v>492</v>
      </c>
    </row>
    <row r="71" spans="18:31" x14ac:dyDescent="0.25">
      <c r="R71" t="s">
        <v>273</v>
      </c>
      <c r="S71" t="s">
        <v>273</v>
      </c>
      <c r="T71" t="s">
        <v>273</v>
      </c>
      <c r="U71" t="s">
        <v>493</v>
      </c>
      <c r="V71" t="s">
        <v>277</v>
      </c>
      <c r="W71" t="s">
        <v>494</v>
      </c>
      <c r="X71" t="s">
        <v>495</v>
      </c>
      <c r="Y71" t="s">
        <v>496</v>
      </c>
      <c r="Z71" t="s">
        <v>497</v>
      </c>
      <c r="AE71" t="s">
        <v>492</v>
      </c>
    </row>
    <row r="72" spans="18:31" x14ac:dyDescent="0.25">
      <c r="R72" t="s">
        <v>273</v>
      </c>
      <c r="S72" t="s">
        <v>273</v>
      </c>
      <c r="T72" t="s">
        <v>273</v>
      </c>
      <c r="U72" t="s">
        <v>498</v>
      </c>
      <c r="V72" t="s">
        <v>277</v>
      </c>
      <c r="W72" t="s">
        <v>494</v>
      </c>
      <c r="X72" t="s">
        <v>495</v>
      </c>
      <c r="Y72" t="s">
        <v>496</v>
      </c>
      <c r="Z72" t="s">
        <v>497</v>
      </c>
      <c r="AE72" t="s">
        <v>492</v>
      </c>
    </row>
    <row r="73" spans="18:31" x14ac:dyDescent="0.25">
      <c r="R73" t="s">
        <v>273</v>
      </c>
      <c r="S73" t="s">
        <v>273</v>
      </c>
      <c r="T73" t="s">
        <v>273</v>
      </c>
      <c r="U73" t="s">
        <v>493</v>
      </c>
      <c r="V73" t="s">
        <v>277</v>
      </c>
      <c r="W73" t="s">
        <v>494</v>
      </c>
      <c r="X73" t="s">
        <v>495</v>
      </c>
      <c r="Y73" t="s">
        <v>496</v>
      </c>
      <c r="Z73" t="s">
        <v>497</v>
      </c>
      <c r="AE73" t="s">
        <v>492</v>
      </c>
    </row>
    <row r="74" spans="18:31" x14ac:dyDescent="0.25">
      <c r="R74" t="s">
        <v>273</v>
      </c>
      <c r="S74" t="s">
        <v>273</v>
      </c>
      <c r="T74" t="s">
        <v>273</v>
      </c>
      <c r="U74" t="s">
        <v>500</v>
      </c>
      <c r="V74" t="s">
        <v>277</v>
      </c>
      <c r="W74" t="s">
        <v>494</v>
      </c>
      <c r="X74" t="s">
        <v>495</v>
      </c>
      <c r="Y74" t="s">
        <v>496</v>
      </c>
      <c r="Z74" t="s">
        <v>497</v>
      </c>
      <c r="AE74" t="s">
        <v>492</v>
      </c>
    </row>
    <row r="75" spans="18:31" x14ac:dyDescent="0.25">
      <c r="R75" t="s">
        <v>273</v>
      </c>
      <c r="S75" t="s">
        <v>273</v>
      </c>
      <c r="T75" t="s">
        <v>273</v>
      </c>
      <c r="U75" t="s">
        <v>498</v>
      </c>
      <c r="V75" t="s">
        <v>277</v>
      </c>
      <c r="W75" t="s">
        <v>494</v>
      </c>
      <c r="X75" t="s">
        <v>495</v>
      </c>
      <c r="Y75" t="s">
        <v>496</v>
      </c>
      <c r="Z75" t="s">
        <v>497</v>
      </c>
      <c r="AE75" t="s">
        <v>492</v>
      </c>
    </row>
    <row r="76" spans="18:31" x14ac:dyDescent="0.25">
      <c r="R76" t="s">
        <v>273</v>
      </c>
      <c r="S76" t="s">
        <v>273</v>
      </c>
      <c r="T76" t="s">
        <v>273</v>
      </c>
      <c r="U76" t="s">
        <v>504</v>
      </c>
      <c r="V76" t="s">
        <v>277</v>
      </c>
      <c r="W76" t="s">
        <v>494</v>
      </c>
      <c r="X76" t="s">
        <v>495</v>
      </c>
      <c r="Y76" t="s">
        <v>496</v>
      </c>
      <c r="Z76" t="s">
        <v>497</v>
      </c>
      <c r="AE76" t="s">
        <v>492</v>
      </c>
    </row>
    <row r="77" spans="18:31" x14ac:dyDescent="0.25">
      <c r="R77" t="s">
        <v>273</v>
      </c>
      <c r="S77" t="s">
        <v>273</v>
      </c>
      <c r="T77" t="s">
        <v>273</v>
      </c>
      <c r="U77" t="s">
        <v>493</v>
      </c>
      <c r="V77" t="s">
        <v>277</v>
      </c>
      <c r="W77" t="s">
        <v>494</v>
      </c>
      <c r="X77" t="s">
        <v>495</v>
      </c>
      <c r="Y77" t="s">
        <v>496</v>
      </c>
      <c r="Z77" t="s">
        <v>497</v>
      </c>
      <c r="AE77" t="s">
        <v>492</v>
      </c>
    </row>
    <row r="81" spans="18:31" x14ac:dyDescent="0.25">
      <c r="R81" t="s">
        <v>273</v>
      </c>
      <c r="S81" t="s">
        <v>273</v>
      </c>
      <c r="T81" t="s">
        <v>273</v>
      </c>
      <c r="U81" t="s">
        <v>498</v>
      </c>
      <c r="V81" t="s">
        <v>277</v>
      </c>
      <c r="W81" t="s">
        <v>494</v>
      </c>
      <c r="X81" t="s">
        <v>495</v>
      </c>
      <c r="Y81" t="s">
        <v>496</v>
      </c>
      <c r="Z81" t="s">
        <v>497</v>
      </c>
      <c r="AE81" t="s">
        <v>492</v>
      </c>
    </row>
    <row r="82" spans="18:31" x14ac:dyDescent="0.25">
      <c r="R82" t="s">
        <v>273</v>
      </c>
      <c r="S82" t="s">
        <v>273</v>
      </c>
      <c r="T82" t="s">
        <v>273</v>
      </c>
      <c r="U82" t="s">
        <v>505</v>
      </c>
      <c r="V82" t="s">
        <v>277</v>
      </c>
      <c r="W82" t="s">
        <v>494</v>
      </c>
      <c r="X82" t="s">
        <v>495</v>
      </c>
      <c r="Y82" t="s">
        <v>496</v>
      </c>
      <c r="Z82" t="s">
        <v>497</v>
      </c>
      <c r="AE82" t="s">
        <v>492</v>
      </c>
    </row>
    <row r="83" spans="18:31" x14ac:dyDescent="0.25">
      <c r="R83" t="s">
        <v>273</v>
      </c>
      <c r="S83" t="s">
        <v>273</v>
      </c>
      <c r="T83" t="s">
        <v>273</v>
      </c>
      <c r="U83" t="s">
        <v>506</v>
      </c>
      <c r="V83" t="s">
        <v>277</v>
      </c>
      <c r="W83" t="s">
        <v>494</v>
      </c>
      <c r="X83" t="s">
        <v>495</v>
      </c>
      <c r="Y83" t="s">
        <v>496</v>
      </c>
      <c r="Z83" t="s">
        <v>497</v>
      </c>
      <c r="AE83" t="s">
        <v>492</v>
      </c>
    </row>
    <row r="84" spans="18:31" x14ac:dyDescent="0.25">
      <c r="R84" t="s">
        <v>273</v>
      </c>
      <c r="S84" t="s">
        <v>273</v>
      </c>
      <c r="T84" t="s">
        <v>273</v>
      </c>
      <c r="U84" t="s">
        <v>506</v>
      </c>
      <c r="V84" t="s">
        <v>277</v>
      </c>
      <c r="W84" t="s">
        <v>494</v>
      </c>
      <c r="X84" t="s">
        <v>495</v>
      </c>
      <c r="Y84" t="s">
        <v>496</v>
      </c>
      <c r="Z84" t="s">
        <v>497</v>
      </c>
      <c r="AE84" t="s">
        <v>492</v>
      </c>
    </row>
    <row r="85" spans="18:31" x14ac:dyDescent="0.25">
      <c r="R85" t="s">
        <v>273</v>
      </c>
      <c r="S85" t="s">
        <v>273</v>
      </c>
      <c r="T85" t="s">
        <v>273</v>
      </c>
      <c r="U85" t="s">
        <v>505</v>
      </c>
      <c r="V85" t="s">
        <v>277</v>
      </c>
      <c r="W85" t="s">
        <v>494</v>
      </c>
      <c r="X85" t="s">
        <v>495</v>
      </c>
      <c r="Y85" t="s">
        <v>496</v>
      </c>
      <c r="Z85" t="s">
        <v>497</v>
      </c>
      <c r="AE85" t="s">
        <v>492</v>
      </c>
    </row>
    <row r="86" spans="18:31" x14ac:dyDescent="0.25">
      <c r="R86" t="s">
        <v>273</v>
      </c>
      <c r="S86" t="s">
        <v>273</v>
      </c>
      <c r="T86" t="s">
        <v>273</v>
      </c>
      <c r="U86" t="s">
        <v>493</v>
      </c>
      <c r="V86" t="s">
        <v>277</v>
      </c>
      <c r="W86" t="s">
        <v>494</v>
      </c>
      <c r="X86" t="s">
        <v>495</v>
      </c>
      <c r="Y86" t="s">
        <v>496</v>
      </c>
      <c r="Z86" t="s">
        <v>497</v>
      </c>
      <c r="AE86" t="s">
        <v>492</v>
      </c>
    </row>
    <row r="87" spans="18:31" x14ac:dyDescent="0.25">
      <c r="R87" t="s">
        <v>273</v>
      </c>
      <c r="S87" t="s">
        <v>273</v>
      </c>
      <c r="T87" t="s">
        <v>273</v>
      </c>
      <c r="U87" t="s">
        <v>493</v>
      </c>
      <c r="V87" t="s">
        <v>277</v>
      </c>
      <c r="W87" t="s">
        <v>494</v>
      </c>
      <c r="X87" t="s">
        <v>495</v>
      </c>
      <c r="Y87" t="s">
        <v>496</v>
      </c>
      <c r="Z87" t="s">
        <v>497</v>
      </c>
      <c r="AE87" t="s">
        <v>492</v>
      </c>
    </row>
    <row r="91" spans="18:31" x14ac:dyDescent="0.25">
      <c r="R91" t="s">
        <v>273</v>
      </c>
      <c r="S91" t="s">
        <v>273</v>
      </c>
      <c r="T91" t="s">
        <v>273</v>
      </c>
      <c r="U91" t="s">
        <v>493</v>
      </c>
      <c r="V91" t="s">
        <v>277</v>
      </c>
      <c r="W91" t="s">
        <v>494</v>
      </c>
      <c r="X91" t="s">
        <v>495</v>
      </c>
      <c r="Y91" t="s">
        <v>496</v>
      </c>
      <c r="Z91" t="s">
        <v>497</v>
      </c>
      <c r="AE91" t="s">
        <v>492</v>
      </c>
    </row>
    <row r="95" spans="18:31" x14ac:dyDescent="0.25">
      <c r="R95" t="s">
        <v>273</v>
      </c>
      <c r="S95" t="s">
        <v>273</v>
      </c>
      <c r="T95" t="s">
        <v>273</v>
      </c>
      <c r="U95" t="s">
        <v>500</v>
      </c>
      <c r="V95" t="s">
        <v>277</v>
      </c>
      <c r="W95" t="s">
        <v>494</v>
      </c>
      <c r="X95" t="s">
        <v>495</v>
      </c>
      <c r="Y95" t="s">
        <v>496</v>
      </c>
      <c r="Z95" t="s">
        <v>497</v>
      </c>
      <c r="AE95" t="s">
        <v>492</v>
      </c>
    </row>
    <row r="96" spans="18:31" x14ac:dyDescent="0.25">
      <c r="R96" t="s">
        <v>273</v>
      </c>
      <c r="S96" t="s">
        <v>273</v>
      </c>
      <c r="T96" t="s">
        <v>273</v>
      </c>
      <c r="U96" t="s">
        <v>507</v>
      </c>
      <c r="V96" t="s">
        <v>277</v>
      </c>
      <c r="W96" t="s">
        <v>494</v>
      </c>
      <c r="X96" t="s">
        <v>495</v>
      </c>
      <c r="Y96" t="s">
        <v>496</v>
      </c>
      <c r="Z96" t="s">
        <v>497</v>
      </c>
      <c r="AE96" t="s">
        <v>492</v>
      </c>
    </row>
    <row r="100" spans="18:31" x14ac:dyDescent="0.25">
      <c r="R100" t="s">
        <v>273</v>
      </c>
      <c r="S100" t="s">
        <v>273</v>
      </c>
      <c r="T100" t="s">
        <v>273</v>
      </c>
      <c r="U100" t="s">
        <v>505</v>
      </c>
      <c r="V100" t="s">
        <v>277</v>
      </c>
      <c r="W100" t="s">
        <v>494</v>
      </c>
      <c r="X100" t="s">
        <v>495</v>
      </c>
      <c r="Y100" t="s">
        <v>496</v>
      </c>
      <c r="Z100" t="s">
        <v>497</v>
      </c>
      <c r="AE100" t="s">
        <v>492</v>
      </c>
    </row>
    <row r="103" spans="18:31" x14ac:dyDescent="0.25">
      <c r="R103" t="s">
        <v>273</v>
      </c>
      <c r="S103" t="s">
        <v>273</v>
      </c>
      <c r="T103" t="s">
        <v>273</v>
      </c>
      <c r="U103" t="s">
        <v>498</v>
      </c>
      <c r="V103" t="s">
        <v>277</v>
      </c>
      <c r="W103" t="s">
        <v>494</v>
      </c>
      <c r="X103" t="s">
        <v>495</v>
      </c>
      <c r="Y103" t="s">
        <v>496</v>
      </c>
      <c r="Z103" t="s">
        <v>497</v>
      </c>
      <c r="AE103" t="s">
        <v>492</v>
      </c>
    </row>
    <row r="104" spans="18:31" x14ac:dyDescent="0.25">
      <c r="R104" t="s">
        <v>273</v>
      </c>
      <c r="S104" t="s">
        <v>273</v>
      </c>
      <c r="T104" t="s">
        <v>273</v>
      </c>
      <c r="U104" t="s">
        <v>498</v>
      </c>
      <c r="V104" t="s">
        <v>277</v>
      </c>
      <c r="W104" t="s">
        <v>494</v>
      </c>
      <c r="X104" t="s">
        <v>495</v>
      </c>
      <c r="Y104" t="s">
        <v>496</v>
      </c>
      <c r="Z104" t="s">
        <v>497</v>
      </c>
      <c r="AE104" t="s">
        <v>492</v>
      </c>
    </row>
    <row r="105" spans="18:31" x14ac:dyDescent="0.25">
      <c r="R105" t="s">
        <v>273</v>
      </c>
      <c r="S105" t="s">
        <v>273</v>
      </c>
      <c r="T105" t="s">
        <v>273</v>
      </c>
      <c r="U105" t="s">
        <v>498</v>
      </c>
      <c r="V105" t="s">
        <v>277</v>
      </c>
      <c r="W105" t="s">
        <v>494</v>
      </c>
      <c r="X105" t="s">
        <v>495</v>
      </c>
      <c r="Y105" t="s">
        <v>496</v>
      </c>
      <c r="Z105" t="s">
        <v>497</v>
      </c>
      <c r="AE105" t="s">
        <v>492</v>
      </c>
    </row>
    <row r="106" spans="18:31" x14ac:dyDescent="0.25">
      <c r="R106" t="s">
        <v>273</v>
      </c>
      <c r="S106" t="s">
        <v>273</v>
      </c>
      <c r="T106" t="s">
        <v>273</v>
      </c>
      <c r="U106" t="s">
        <v>502</v>
      </c>
      <c r="V106" t="s">
        <v>277</v>
      </c>
      <c r="W106" t="s">
        <v>494</v>
      </c>
      <c r="X106" t="s">
        <v>495</v>
      </c>
      <c r="Y106" t="s">
        <v>496</v>
      </c>
      <c r="Z106" t="s">
        <v>497</v>
      </c>
      <c r="AE106" t="s">
        <v>492</v>
      </c>
    </row>
    <row r="110" spans="18:31" x14ac:dyDescent="0.25">
      <c r="R110" t="s">
        <v>273</v>
      </c>
      <c r="S110" t="s">
        <v>273</v>
      </c>
      <c r="T110" t="s">
        <v>273</v>
      </c>
      <c r="U110" t="s">
        <v>498</v>
      </c>
      <c r="V110" t="s">
        <v>277</v>
      </c>
      <c r="W110" t="s">
        <v>494</v>
      </c>
      <c r="X110" t="s">
        <v>495</v>
      </c>
      <c r="Y110" t="s">
        <v>496</v>
      </c>
      <c r="Z110" t="s">
        <v>497</v>
      </c>
      <c r="AE110" t="s">
        <v>492</v>
      </c>
    </row>
    <row r="111" spans="18:31" x14ac:dyDescent="0.25">
      <c r="R111" t="s">
        <v>273</v>
      </c>
      <c r="S111" t="s">
        <v>273</v>
      </c>
      <c r="T111" t="s">
        <v>273</v>
      </c>
      <c r="U111" t="s">
        <v>504</v>
      </c>
      <c r="V111" t="s">
        <v>277</v>
      </c>
      <c r="W111" t="s">
        <v>494</v>
      </c>
      <c r="X111" t="s">
        <v>495</v>
      </c>
      <c r="Y111" t="s">
        <v>496</v>
      </c>
      <c r="Z111" t="s">
        <v>497</v>
      </c>
      <c r="AE111" t="s">
        <v>492</v>
      </c>
    </row>
    <row r="112" spans="18:31" x14ac:dyDescent="0.25">
      <c r="R112" t="s">
        <v>273</v>
      </c>
      <c r="S112" t="s">
        <v>273</v>
      </c>
      <c r="T112" t="s">
        <v>273</v>
      </c>
      <c r="U112" t="s">
        <v>498</v>
      </c>
      <c r="V112" t="s">
        <v>277</v>
      </c>
      <c r="W112" t="s">
        <v>494</v>
      </c>
      <c r="X112" t="s">
        <v>495</v>
      </c>
      <c r="Y112" t="s">
        <v>496</v>
      </c>
      <c r="Z112" t="s">
        <v>497</v>
      </c>
      <c r="AE112" t="s">
        <v>492</v>
      </c>
    </row>
    <row r="113" spans="18:31" x14ac:dyDescent="0.25">
      <c r="R113" t="s">
        <v>273</v>
      </c>
      <c r="S113" t="s">
        <v>273</v>
      </c>
      <c r="T113" t="s">
        <v>273</v>
      </c>
      <c r="U113" t="s">
        <v>500</v>
      </c>
      <c r="V113" t="s">
        <v>277</v>
      </c>
      <c r="W113" t="s">
        <v>494</v>
      </c>
      <c r="X113" t="s">
        <v>495</v>
      </c>
      <c r="Y113" t="s">
        <v>496</v>
      </c>
      <c r="Z113" t="s">
        <v>497</v>
      </c>
      <c r="AE113" t="s">
        <v>492</v>
      </c>
    </row>
    <row r="114" spans="18:31" x14ac:dyDescent="0.25">
      <c r="R114" t="s">
        <v>273</v>
      </c>
      <c r="S114" t="s">
        <v>273</v>
      </c>
      <c r="T114" t="s">
        <v>273</v>
      </c>
      <c r="U114" t="s">
        <v>503</v>
      </c>
      <c r="V114" t="s">
        <v>277</v>
      </c>
      <c r="W114" t="s">
        <v>494</v>
      </c>
      <c r="X114" t="s">
        <v>495</v>
      </c>
      <c r="Y114" t="s">
        <v>496</v>
      </c>
      <c r="Z114" t="s">
        <v>497</v>
      </c>
      <c r="AE114" t="s">
        <v>492</v>
      </c>
    </row>
    <row r="115" spans="18:31" x14ac:dyDescent="0.25">
      <c r="R115" t="s">
        <v>273</v>
      </c>
      <c r="S115" t="s">
        <v>273</v>
      </c>
      <c r="T115" t="s">
        <v>273</v>
      </c>
      <c r="U115" t="s">
        <v>500</v>
      </c>
      <c r="V115" t="s">
        <v>277</v>
      </c>
      <c r="W115" t="s">
        <v>494</v>
      </c>
      <c r="X115" t="s">
        <v>495</v>
      </c>
      <c r="Y115" t="s">
        <v>496</v>
      </c>
      <c r="Z115" t="s">
        <v>497</v>
      </c>
      <c r="AE115" t="s">
        <v>492</v>
      </c>
    </row>
    <row r="116" spans="18:31" x14ac:dyDescent="0.25">
      <c r="R116" t="s">
        <v>273</v>
      </c>
      <c r="S116" t="s">
        <v>273</v>
      </c>
      <c r="T116" t="s">
        <v>273</v>
      </c>
      <c r="U116" t="s">
        <v>498</v>
      </c>
      <c r="V116" t="s">
        <v>277</v>
      </c>
      <c r="W116" t="s">
        <v>494</v>
      </c>
      <c r="X116" t="s">
        <v>495</v>
      </c>
      <c r="Y116" t="s">
        <v>496</v>
      </c>
      <c r="Z116" t="s">
        <v>497</v>
      </c>
      <c r="AE116" t="s">
        <v>492</v>
      </c>
    </row>
    <row r="120" spans="18:31" x14ac:dyDescent="0.25">
      <c r="R120" t="s">
        <v>273</v>
      </c>
      <c r="S120" t="s">
        <v>273</v>
      </c>
      <c r="T120" t="s">
        <v>273</v>
      </c>
      <c r="U120" t="s">
        <v>498</v>
      </c>
      <c r="V120" t="s">
        <v>277</v>
      </c>
      <c r="W120" t="s">
        <v>494</v>
      </c>
      <c r="X120" t="s">
        <v>495</v>
      </c>
      <c r="Y120" t="s">
        <v>496</v>
      </c>
      <c r="Z120" t="s">
        <v>497</v>
      </c>
      <c r="AE120" t="s">
        <v>492</v>
      </c>
    </row>
    <row r="121" spans="18:31" x14ac:dyDescent="0.25">
      <c r="R121" t="s">
        <v>273</v>
      </c>
      <c r="S121" t="s">
        <v>273</v>
      </c>
      <c r="T121" t="s">
        <v>273</v>
      </c>
      <c r="U121" t="s">
        <v>500</v>
      </c>
      <c r="V121" t="s">
        <v>277</v>
      </c>
      <c r="W121" t="s">
        <v>494</v>
      </c>
      <c r="X121" t="s">
        <v>495</v>
      </c>
      <c r="Y121" t="s">
        <v>496</v>
      </c>
      <c r="Z121" t="s">
        <v>497</v>
      </c>
      <c r="AE121" t="s">
        <v>492</v>
      </c>
    </row>
    <row r="122" spans="18:31" x14ac:dyDescent="0.25">
      <c r="R122" t="s">
        <v>273</v>
      </c>
      <c r="S122" t="s">
        <v>273</v>
      </c>
      <c r="T122" t="s">
        <v>273</v>
      </c>
      <c r="U122" t="s">
        <v>498</v>
      </c>
      <c r="V122" t="s">
        <v>277</v>
      </c>
      <c r="W122" t="s">
        <v>494</v>
      </c>
      <c r="X122" t="s">
        <v>495</v>
      </c>
      <c r="Y122" t="s">
        <v>496</v>
      </c>
      <c r="Z122" t="s">
        <v>497</v>
      </c>
      <c r="AE122" t="s">
        <v>492</v>
      </c>
    </row>
    <row r="123" spans="18:31" x14ac:dyDescent="0.25">
      <c r="R123" t="s">
        <v>273</v>
      </c>
      <c r="S123" t="s">
        <v>273</v>
      </c>
      <c r="T123" t="s">
        <v>273</v>
      </c>
      <c r="U123" t="s">
        <v>493</v>
      </c>
      <c r="V123" t="s">
        <v>277</v>
      </c>
      <c r="W123" t="s">
        <v>494</v>
      </c>
      <c r="X123" t="s">
        <v>495</v>
      </c>
      <c r="Y123" t="s">
        <v>496</v>
      </c>
      <c r="Z123" t="s">
        <v>497</v>
      </c>
      <c r="AE123" t="s">
        <v>492</v>
      </c>
    </row>
    <row r="124" spans="18:31" x14ac:dyDescent="0.25">
      <c r="R124" t="s">
        <v>273</v>
      </c>
      <c r="S124" t="s">
        <v>273</v>
      </c>
      <c r="T124" t="s">
        <v>273</v>
      </c>
      <c r="U124" t="s">
        <v>500</v>
      </c>
      <c r="V124" t="s">
        <v>277</v>
      </c>
      <c r="W124" t="s">
        <v>494</v>
      </c>
      <c r="X124" t="s">
        <v>495</v>
      </c>
      <c r="Y124" t="s">
        <v>496</v>
      </c>
      <c r="Z124" t="s">
        <v>497</v>
      </c>
      <c r="AE124" t="s">
        <v>492</v>
      </c>
    </row>
  </sheetData>
  <pageMargins left="0.7" right="0.7" top="0.78740157499999996" bottom="0.78740157499999996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082D-6580-4C86-BECA-E1924D61ECE3}">
  <dimension ref="A1:AH126"/>
  <sheetViews>
    <sheetView tabSelected="1" workbookViewId="0">
      <pane xSplit="5" ySplit="3" topLeftCell="F7" activePane="bottomRight" state="frozen"/>
      <selection pane="topRight" activeCell="F1" sqref="F1"/>
      <selection pane="bottomLeft" activeCell="A4" sqref="A4"/>
      <selection pane="bottomRight" activeCell="D26" sqref="D26"/>
    </sheetView>
  </sheetViews>
  <sheetFormatPr baseColWidth="10" defaultColWidth="11.42578125" defaultRowHeight="15" outlineLevelRow="1" x14ac:dyDescent="0.25"/>
  <cols>
    <col min="1" max="1" width="7.42578125" bestFit="1" customWidth="1"/>
    <col min="2" max="2" width="43.140625" customWidth="1"/>
    <col min="3" max="3" width="30.85546875" bestFit="1" customWidth="1"/>
    <col min="4" max="4" width="36.85546875" customWidth="1"/>
    <col min="5" max="5" width="10.5703125" bestFit="1" customWidth="1"/>
    <col min="6" max="6" width="2.85546875" customWidth="1"/>
    <col min="7" max="7" width="10.85546875" customWidth="1"/>
    <col min="10" max="10" width="9.85546875" customWidth="1"/>
    <col min="12" max="12" width="9.5703125" customWidth="1"/>
    <col min="21" max="21" width="14.42578125" customWidth="1"/>
    <col min="31" max="31" width="27.140625" customWidth="1"/>
    <col min="34" max="34" width="15" customWidth="1"/>
  </cols>
  <sheetData>
    <row r="1" spans="1:34" x14ac:dyDescent="0.25">
      <c r="G1" s="39"/>
      <c r="H1" s="39"/>
      <c r="I1" s="39"/>
      <c r="J1" s="40"/>
      <c r="K1" s="39"/>
      <c r="L1" s="41"/>
      <c r="M1" s="41"/>
      <c r="N1" s="39"/>
      <c r="O1" s="42"/>
      <c r="Q1" s="3"/>
      <c r="R1" s="4"/>
      <c r="S1" s="4"/>
      <c r="T1" s="4"/>
      <c r="U1" s="4"/>
      <c r="V1" s="4"/>
      <c r="W1" s="4"/>
      <c r="X1" s="4"/>
      <c r="Y1" s="4"/>
      <c r="Z1" s="4"/>
      <c r="AA1" s="4"/>
      <c r="AH1" s="3"/>
    </row>
    <row r="2" spans="1:34" ht="45" x14ac:dyDescent="0.25">
      <c r="G2" s="43"/>
      <c r="H2" s="44"/>
      <c r="I2" s="42"/>
      <c r="J2" s="45"/>
      <c r="K2" s="43"/>
      <c r="L2" s="44"/>
      <c r="M2" s="44"/>
      <c r="N2" s="46"/>
      <c r="O2" s="47"/>
      <c r="Q2" s="3"/>
      <c r="R2" s="44" t="s">
        <v>351</v>
      </c>
      <c r="S2" s="44" t="s">
        <v>352</v>
      </c>
      <c r="T2" s="44" t="s">
        <v>353</v>
      </c>
      <c r="U2" s="44" t="s">
        <v>354</v>
      </c>
      <c r="V2" s="44" t="s">
        <v>355</v>
      </c>
      <c r="W2" s="44" t="s">
        <v>356</v>
      </c>
      <c r="X2" s="44" t="s">
        <v>357</v>
      </c>
      <c r="Y2" s="44" t="s">
        <v>358</v>
      </c>
      <c r="Z2" s="44" t="s">
        <v>359</v>
      </c>
      <c r="AA2" s="48"/>
      <c r="AH2" s="3"/>
    </row>
    <row r="3" spans="1:34" ht="45" x14ac:dyDescent="0.25">
      <c r="A3" t="s">
        <v>2</v>
      </c>
      <c r="B3" t="s">
        <v>3</v>
      </c>
      <c r="C3" t="s">
        <v>0</v>
      </c>
      <c r="D3" t="s">
        <v>1</v>
      </c>
      <c r="E3" t="s">
        <v>4</v>
      </c>
      <c r="F3" s="2"/>
      <c r="G3" s="44" t="s">
        <v>351</v>
      </c>
      <c r="H3" s="44" t="s">
        <v>352</v>
      </c>
      <c r="I3" s="44" t="s">
        <v>353</v>
      </c>
      <c r="J3" s="44" t="s">
        <v>354</v>
      </c>
      <c r="K3" s="44" t="s">
        <v>355</v>
      </c>
      <c r="L3" s="44" t="s">
        <v>356</v>
      </c>
      <c r="M3" s="44" t="s">
        <v>357</v>
      </c>
      <c r="N3" s="44" t="s">
        <v>358</v>
      </c>
      <c r="O3" s="44" t="s">
        <v>359</v>
      </c>
      <c r="Q3" s="3"/>
      <c r="R3" s="49" t="s">
        <v>360</v>
      </c>
      <c r="S3" s="49" t="s">
        <v>361</v>
      </c>
      <c r="T3" s="49" t="s">
        <v>362</v>
      </c>
      <c r="U3" s="49" t="s">
        <v>363</v>
      </c>
      <c r="V3" s="49" t="s">
        <v>364</v>
      </c>
      <c r="W3" s="49" t="s">
        <v>365</v>
      </c>
      <c r="X3" s="49" t="s">
        <v>366</v>
      </c>
      <c r="Y3" s="49" t="s">
        <v>367</v>
      </c>
      <c r="Z3" s="49" t="s">
        <v>368</v>
      </c>
      <c r="AA3" s="48"/>
      <c r="AE3" t="s">
        <v>350</v>
      </c>
      <c r="AH3" s="3"/>
    </row>
    <row r="4" spans="1:34" ht="15" customHeight="1" x14ac:dyDescent="0.25">
      <c r="A4" s="1" t="s">
        <v>109</v>
      </c>
      <c r="B4" s="1"/>
      <c r="C4" s="1" t="s">
        <v>13</v>
      </c>
      <c r="D4" s="1"/>
      <c r="E4" s="6" t="s">
        <v>14</v>
      </c>
      <c r="F4" s="2"/>
      <c r="G4" s="37">
        <f>R4</f>
        <v>3.8462000000000001</v>
      </c>
      <c r="H4" s="37">
        <f t="shared" ref="H4:O4" si="0">S4</f>
        <v>3.8462000000000001</v>
      </c>
      <c r="I4" s="37">
        <f t="shared" si="0"/>
        <v>-3.9020999999999999</v>
      </c>
      <c r="J4" s="37">
        <f t="shared" si="0"/>
        <v>-33.642067523155099</v>
      </c>
      <c r="K4" s="37">
        <f t="shared" si="0"/>
        <v>24.670221723266899</v>
      </c>
      <c r="L4" s="37">
        <f t="shared" si="0"/>
        <v>376.259238217666</v>
      </c>
      <c r="M4" s="37">
        <f t="shared" si="0"/>
        <v>2.91936978683967</v>
      </c>
      <c r="N4" s="37">
        <f t="shared" si="0"/>
        <v>-30.499858195288599</v>
      </c>
      <c r="O4" s="37">
        <f t="shared" si="0"/>
        <v>32.006421748872398</v>
      </c>
      <c r="P4" s="35"/>
      <c r="Q4" s="54" t="s">
        <v>14</v>
      </c>
      <c r="R4" s="35">
        <f>_xll.TR(Q4:Q124,R3:Z3)</f>
        <v>3.8462000000000001</v>
      </c>
      <c r="S4" s="35">
        <v>3.8462000000000001</v>
      </c>
      <c r="T4" s="35">
        <v>-3.9020999999999999</v>
      </c>
      <c r="U4" s="35">
        <v>-33.642067523155099</v>
      </c>
      <c r="V4" s="34">
        <v>24.670221723266899</v>
      </c>
      <c r="W4" s="34">
        <v>376.259238217666</v>
      </c>
      <c r="X4" s="35">
        <v>2.91936978683967</v>
      </c>
      <c r="Y4" s="35">
        <v>-30.499858195288599</v>
      </c>
      <c r="Z4" s="35">
        <v>32.006421748872398</v>
      </c>
      <c r="AA4" s="35"/>
      <c r="AB4" s="35"/>
      <c r="AC4" s="35"/>
      <c r="AD4" s="54" t="s">
        <v>14</v>
      </c>
      <c r="AE4" s="37" t="str">
        <f>_xll.TR(AD4:AD124,AE3)</f>
        <v>Sika AG</v>
      </c>
      <c r="AH4" s="8" t="s">
        <v>14</v>
      </c>
    </row>
    <row r="5" spans="1:34" outlineLevel="1" x14ac:dyDescent="0.25">
      <c r="B5" t="s">
        <v>112</v>
      </c>
      <c r="C5" s="3" t="s">
        <v>13</v>
      </c>
      <c r="D5" t="s">
        <v>15</v>
      </c>
      <c r="E5" t="s">
        <v>16</v>
      </c>
      <c r="F5" s="2"/>
      <c r="G5" s="37">
        <f t="shared" ref="G5:G18" si="1">R5</f>
        <v>-3.9651999999999998</v>
      </c>
      <c r="H5" s="37">
        <f t="shared" ref="H5:H18" si="2">S5</f>
        <v>-3.9651999999999998</v>
      </c>
      <c r="I5" s="37">
        <f t="shared" ref="I5:I18" si="3">T5</f>
        <v>-10.394500000000001</v>
      </c>
      <c r="J5" s="37">
        <f t="shared" ref="J5:J18" si="4">U5</f>
        <v>30.644746981762101</v>
      </c>
      <c r="K5" s="37">
        <f t="shared" ref="K5:K18" si="5">V5</f>
        <v>102.871958516155</v>
      </c>
      <c r="L5" s="37">
        <f t="shared" ref="L5:L18" si="6">W5</f>
        <v>232.67922553636799</v>
      </c>
      <c r="M5" s="37">
        <f t="shared" ref="M5:M18" si="7">X5</f>
        <v>-2.5113293051359298</v>
      </c>
      <c r="N5" s="37">
        <f t="shared" ref="N5:N18" si="8">Y5</f>
        <v>42.573999896932797</v>
      </c>
      <c r="O5" s="37">
        <f t="shared" ref="O5:O18" si="9">Z5</f>
        <v>131.133411450111</v>
      </c>
      <c r="P5" s="35"/>
      <c r="Q5" s="5" t="s">
        <v>16</v>
      </c>
      <c r="R5" s="35">
        <v>-3.9651999999999998</v>
      </c>
      <c r="S5" s="35">
        <v>-3.9651999999999998</v>
      </c>
      <c r="T5" s="35">
        <v>-10.394500000000001</v>
      </c>
      <c r="U5" s="35">
        <v>30.644746981762101</v>
      </c>
      <c r="V5" s="34">
        <v>102.871958516155</v>
      </c>
      <c r="W5" s="34">
        <v>232.67922553636799</v>
      </c>
      <c r="X5" s="35">
        <v>-2.5113293051359298</v>
      </c>
      <c r="Y5" s="35">
        <v>42.573999896932797</v>
      </c>
      <c r="Z5" s="35">
        <v>131.133411450111</v>
      </c>
      <c r="AA5" s="35"/>
      <c r="AB5" s="35"/>
      <c r="AC5" s="35"/>
      <c r="AD5" s="5" t="s">
        <v>16</v>
      </c>
      <c r="AE5" s="53" t="s">
        <v>112</v>
      </c>
      <c r="AH5" s="5" t="s">
        <v>16</v>
      </c>
    </row>
    <row r="6" spans="1:34" outlineLevel="1" x14ac:dyDescent="0.25">
      <c r="B6" t="s">
        <v>114</v>
      </c>
      <c r="C6" s="3" t="s">
        <v>13</v>
      </c>
      <c r="D6" t="s">
        <v>15</v>
      </c>
      <c r="E6" t="s">
        <v>17</v>
      </c>
      <c r="F6" s="2"/>
      <c r="G6" s="37">
        <f t="shared" si="1"/>
        <v>2.0613000000000001</v>
      </c>
      <c r="H6" s="37">
        <f t="shared" si="2"/>
        <v>2.0613000000000001</v>
      </c>
      <c r="I6" s="37">
        <f t="shared" si="3"/>
        <v>21.125399999999999</v>
      </c>
      <c r="J6" s="37">
        <f t="shared" si="4"/>
        <v>10.702217284636401</v>
      </c>
      <c r="K6" s="37">
        <f t="shared" si="5"/>
        <v>23.911917098445599</v>
      </c>
      <c r="L6" s="37">
        <f t="shared" si="6"/>
        <v>133.97906271401999</v>
      </c>
      <c r="M6" s="37">
        <f t="shared" si="7"/>
        <v>2.06128371457832</v>
      </c>
      <c r="N6" s="37">
        <f t="shared" si="8"/>
        <v>14.6908442938512</v>
      </c>
      <c r="O6" s="37">
        <f t="shared" si="9"/>
        <v>30.771822374859301</v>
      </c>
      <c r="P6" s="35"/>
      <c r="Q6" s="5" t="s">
        <v>17</v>
      </c>
      <c r="R6" s="35">
        <v>2.0613000000000001</v>
      </c>
      <c r="S6" s="35">
        <v>2.0613000000000001</v>
      </c>
      <c r="T6" s="35">
        <v>21.125399999999999</v>
      </c>
      <c r="U6" s="35">
        <v>10.702217284636401</v>
      </c>
      <c r="V6" s="34">
        <v>23.911917098445599</v>
      </c>
      <c r="W6" s="34">
        <v>133.97906271401999</v>
      </c>
      <c r="X6" s="35">
        <v>2.06128371457832</v>
      </c>
      <c r="Y6" s="35">
        <v>14.6908442938512</v>
      </c>
      <c r="Z6" s="35">
        <v>30.771822374859301</v>
      </c>
      <c r="AA6" s="35"/>
      <c r="AB6" s="35"/>
      <c r="AC6" s="35"/>
      <c r="AD6" s="5" t="s">
        <v>17</v>
      </c>
      <c r="AE6" s="53" t="s">
        <v>114</v>
      </c>
      <c r="AH6" s="5" t="s">
        <v>17</v>
      </c>
    </row>
    <row r="7" spans="1:34" outlineLevel="1" x14ac:dyDescent="0.25">
      <c r="B7" t="s">
        <v>116</v>
      </c>
      <c r="C7" s="3" t="s">
        <v>13</v>
      </c>
      <c r="D7" t="s">
        <v>15</v>
      </c>
      <c r="E7" t="s">
        <v>18</v>
      </c>
      <c r="F7" s="2"/>
      <c r="G7" s="37">
        <f t="shared" si="1"/>
        <v>0.53769999999999996</v>
      </c>
      <c r="H7" s="37">
        <f t="shared" si="2"/>
        <v>0.53769999999999996</v>
      </c>
      <c r="I7" s="37">
        <f t="shared" si="3"/>
        <v>4.8986999999999998</v>
      </c>
      <c r="J7" s="37">
        <f t="shared" si="4"/>
        <v>-9.7799223255266607</v>
      </c>
      <c r="K7" s="37">
        <f t="shared" si="5"/>
        <v>24.2463533225284</v>
      </c>
      <c r="L7" s="37" t="str">
        <f t="shared" si="6"/>
        <v>NULL</v>
      </c>
      <c r="M7" s="37">
        <f t="shared" si="7"/>
        <v>0.53770491803282205</v>
      </c>
      <c r="N7" s="37">
        <f t="shared" si="8"/>
        <v>-4.3776236888456896</v>
      </c>
      <c r="O7" s="37">
        <f t="shared" si="9"/>
        <v>36.263347666957401</v>
      </c>
      <c r="P7" s="35"/>
      <c r="Q7" s="5" t="s">
        <v>18</v>
      </c>
      <c r="R7" s="35">
        <v>0.53769999999999996</v>
      </c>
      <c r="S7" s="35">
        <v>0.53769999999999996</v>
      </c>
      <c r="T7" s="35">
        <v>4.8986999999999998</v>
      </c>
      <c r="U7" s="35">
        <v>-9.7799223255266607</v>
      </c>
      <c r="V7" s="34">
        <v>24.2463533225284</v>
      </c>
      <c r="W7" s="52" t="s">
        <v>8</v>
      </c>
      <c r="X7" s="35">
        <v>0.53770491803282205</v>
      </c>
      <c r="Y7" s="35">
        <v>-4.3776236888456896</v>
      </c>
      <c r="Z7" s="35">
        <v>36.263347666957401</v>
      </c>
      <c r="AA7" s="35"/>
      <c r="AB7" s="35"/>
      <c r="AC7" s="35"/>
      <c r="AD7" s="5" t="s">
        <v>18</v>
      </c>
      <c r="AE7" s="53" t="s">
        <v>116</v>
      </c>
      <c r="AH7" s="5" t="s">
        <v>18</v>
      </c>
    </row>
    <row r="8" spans="1:34" outlineLevel="1" x14ac:dyDescent="0.25">
      <c r="B8" t="s">
        <v>118</v>
      </c>
      <c r="C8" s="3" t="s">
        <v>13</v>
      </c>
      <c r="D8" t="s">
        <v>15</v>
      </c>
      <c r="E8" t="s">
        <v>19</v>
      </c>
      <c r="F8" s="2"/>
      <c r="G8" s="37">
        <f t="shared" si="1"/>
        <v>9.5724999999999998</v>
      </c>
      <c r="H8" s="37">
        <f t="shared" si="2"/>
        <v>9.5724999999999998</v>
      </c>
      <c r="I8" s="37">
        <f t="shared" si="3"/>
        <v>-21.855699999999999</v>
      </c>
      <c r="J8" s="37">
        <f t="shared" si="4"/>
        <v>-59.635383232764198</v>
      </c>
      <c r="K8" s="37">
        <f t="shared" si="5"/>
        <v>17.284257647351399</v>
      </c>
      <c r="L8" s="37">
        <f t="shared" si="6"/>
        <v>61.175666438824301</v>
      </c>
      <c r="M8" s="37">
        <f t="shared" si="7"/>
        <v>9.5724907063196891</v>
      </c>
      <c r="N8" s="37">
        <f t="shared" si="8"/>
        <v>-58.363384033719598</v>
      </c>
      <c r="O8" s="37">
        <f t="shared" si="9"/>
        <v>24.133592219485699</v>
      </c>
      <c r="P8" s="35"/>
      <c r="Q8" s="5" t="s">
        <v>19</v>
      </c>
      <c r="R8" s="35">
        <v>9.5724999999999998</v>
      </c>
      <c r="S8" s="35">
        <v>9.5724999999999998</v>
      </c>
      <c r="T8" s="35">
        <v>-21.855699999999999</v>
      </c>
      <c r="U8" s="35">
        <v>-59.635383232764198</v>
      </c>
      <c r="V8" s="34">
        <v>17.284257647351399</v>
      </c>
      <c r="W8" s="34">
        <v>61.175666438824301</v>
      </c>
      <c r="X8" s="35">
        <v>9.5724907063196891</v>
      </c>
      <c r="Y8" s="35">
        <v>-58.363384033719598</v>
      </c>
      <c r="Z8" s="35">
        <v>24.133592219485699</v>
      </c>
      <c r="AA8" s="35"/>
      <c r="AB8" s="35"/>
      <c r="AC8" s="35"/>
      <c r="AD8" s="5" t="s">
        <v>19</v>
      </c>
      <c r="AE8" s="53" t="s">
        <v>118</v>
      </c>
      <c r="AH8" s="5" t="s">
        <v>19</v>
      </c>
    </row>
    <row r="9" spans="1:34" outlineLevel="1" x14ac:dyDescent="0.25">
      <c r="B9" t="s">
        <v>120</v>
      </c>
      <c r="C9" s="3" t="s">
        <v>13</v>
      </c>
      <c r="D9" t="s">
        <v>15</v>
      </c>
      <c r="E9" t="s">
        <v>20</v>
      </c>
      <c r="F9" s="2"/>
      <c r="G9" s="37">
        <f t="shared" si="1"/>
        <v>2.9436</v>
      </c>
      <c r="H9" s="37">
        <f t="shared" si="2"/>
        <v>2.9436</v>
      </c>
      <c r="I9" s="37">
        <f t="shared" si="3"/>
        <v>-1.9469000000000001</v>
      </c>
      <c r="J9" s="37">
        <f t="shared" si="4"/>
        <v>-36.112531969309501</v>
      </c>
      <c r="K9" s="37">
        <f t="shared" si="5"/>
        <v>-0.39872408293460998</v>
      </c>
      <c r="L9" s="37">
        <f t="shared" si="6"/>
        <v>79.325197415649697</v>
      </c>
      <c r="M9" s="37">
        <f t="shared" si="7"/>
        <v>2.1259198691741399</v>
      </c>
      <c r="N9" s="37">
        <f t="shared" si="8"/>
        <v>-29.401833411191401</v>
      </c>
      <c r="O9" s="37">
        <f t="shared" si="9"/>
        <v>12.511143607926</v>
      </c>
      <c r="P9" s="35"/>
      <c r="Q9" s="5" t="s">
        <v>20</v>
      </c>
      <c r="R9" s="35">
        <v>2.9436</v>
      </c>
      <c r="S9" s="35">
        <v>2.9436</v>
      </c>
      <c r="T9" s="35">
        <v>-1.9469000000000001</v>
      </c>
      <c r="U9" s="35">
        <v>-36.112531969309501</v>
      </c>
      <c r="V9" s="34">
        <v>-0.39872408293460998</v>
      </c>
      <c r="W9" s="34">
        <v>79.325197415649697</v>
      </c>
      <c r="X9" s="35">
        <v>2.1259198691741399</v>
      </c>
      <c r="Y9" s="35">
        <v>-29.401833411191401</v>
      </c>
      <c r="Z9" s="35">
        <v>12.511143607926</v>
      </c>
      <c r="AA9" s="35"/>
      <c r="AB9" s="35"/>
      <c r="AC9" s="35"/>
      <c r="AD9" s="5" t="s">
        <v>20</v>
      </c>
      <c r="AE9" s="53" t="s">
        <v>120</v>
      </c>
      <c r="AH9" s="5" t="s">
        <v>20</v>
      </c>
    </row>
    <row r="10" spans="1:34" outlineLevel="1" x14ac:dyDescent="0.25">
      <c r="B10" t="s">
        <v>122</v>
      </c>
      <c r="C10" s="3" t="s">
        <v>13</v>
      </c>
      <c r="D10" t="s">
        <v>15</v>
      </c>
      <c r="E10" t="s">
        <v>21</v>
      </c>
      <c r="F10" s="2"/>
      <c r="G10" s="37">
        <f t="shared" si="1"/>
        <v>-1.9775</v>
      </c>
      <c r="H10" s="37">
        <f t="shared" si="2"/>
        <v>-1.9775</v>
      </c>
      <c r="I10" s="37">
        <f t="shared" si="3"/>
        <v>19.246500000000001</v>
      </c>
      <c r="J10" s="37">
        <f t="shared" si="4"/>
        <v>45.459579180509401</v>
      </c>
      <c r="K10" s="37">
        <f t="shared" si="5"/>
        <v>111.513687600644</v>
      </c>
      <c r="L10" s="37">
        <f t="shared" si="6"/>
        <v>94.506145416851794</v>
      </c>
      <c r="M10" s="37">
        <f t="shared" si="7"/>
        <v>-1.6044776119402999</v>
      </c>
      <c r="N10" s="37">
        <f t="shared" si="8"/>
        <v>58.752554758770899</v>
      </c>
      <c r="O10" s="37">
        <f t="shared" si="9"/>
        <v>148.988694164474</v>
      </c>
      <c r="P10" s="35"/>
      <c r="Q10" s="5" t="s">
        <v>21</v>
      </c>
      <c r="R10" s="35">
        <v>-1.9775</v>
      </c>
      <c r="S10" s="35">
        <v>-1.9775</v>
      </c>
      <c r="T10" s="35">
        <v>19.246500000000001</v>
      </c>
      <c r="U10" s="35">
        <v>45.459579180509401</v>
      </c>
      <c r="V10" s="34">
        <v>111.513687600644</v>
      </c>
      <c r="W10" s="34">
        <v>94.506145416851794</v>
      </c>
      <c r="X10" s="35">
        <v>-1.6044776119402999</v>
      </c>
      <c r="Y10" s="35">
        <v>58.752554758770899</v>
      </c>
      <c r="Z10" s="35">
        <v>148.988694164474</v>
      </c>
      <c r="AA10" s="35"/>
      <c r="AB10" s="35"/>
      <c r="AC10" s="35"/>
      <c r="AD10" s="5" t="s">
        <v>21</v>
      </c>
      <c r="AE10" s="53" t="s">
        <v>122</v>
      </c>
      <c r="AH10" s="5" t="s">
        <v>21</v>
      </c>
    </row>
    <row r="11" spans="1:34" outlineLevel="1" x14ac:dyDescent="0.25">
      <c r="B11" t="s">
        <v>124</v>
      </c>
      <c r="C11" s="3" t="s">
        <v>13</v>
      </c>
      <c r="D11" t="s">
        <v>15</v>
      </c>
      <c r="E11" t="s">
        <v>22</v>
      </c>
      <c r="F11" s="2"/>
      <c r="G11" s="37">
        <f t="shared" si="1"/>
        <v>3.4070999999999998</v>
      </c>
      <c r="H11" s="37">
        <f t="shared" si="2"/>
        <v>3.4070999999999998</v>
      </c>
      <c r="I11" s="37">
        <f t="shared" si="3"/>
        <v>0.99239999999999995</v>
      </c>
      <c r="J11" s="37">
        <f t="shared" si="4"/>
        <v>-41.694857916102798</v>
      </c>
      <c r="K11" s="37">
        <f t="shared" si="5"/>
        <v>-31.6071428571429</v>
      </c>
      <c r="L11" s="37">
        <f t="shared" si="6"/>
        <v>-35.630252100840302</v>
      </c>
      <c r="M11" s="37">
        <f t="shared" si="7"/>
        <v>3.01852958756721</v>
      </c>
      <c r="N11" s="37">
        <f t="shared" si="8"/>
        <v>-29.148191477004001</v>
      </c>
      <c r="O11" s="37">
        <f t="shared" si="9"/>
        <v>-11.410228467610199</v>
      </c>
      <c r="P11" s="35"/>
      <c r="Q11" s="5" t="s">
        <v>22</v>
      </c>
      <c r="R11" s="35">
        <v>3.4070999999999998</v>
      </c>
      <c r="S11" s="35">
        <v>3.4070999999999998</v>
      </c>
      <c r="T11" s="35">
        <v>0.99239999999999995</v>
      </c>
      <c r="U11" s="35">
        <v>-41.694857916102798</v>
      </c>
      <c r="V11" s="34">
        <v>-31.6071428571429</v>
      </c>
      <c r="W11" s="34">
        <v>-35.630252100840302</v>
      </c>
      <c r="X11" s="35">
        <v>3.01852958756721</v>
      </c>
      <c r="Y11" s="35">
        <v>-29.148191477004001</v>
      </c>
      <c r="Z11" s="35">
        <v>-11.410228467610199</v>
      </c>
      <c r="AA11" s="35"/>
      <c r="AB11" s="35"/>
      <c r="AC11" s="35"/>
      <c r="AD11" s="5" t="s">
        <v>22</v>
      </c>
      <c r="AE11" s="53" t="s">
        <v>124</v>
      </c>
      <c r="AH11" s="5" t="s">
        <v>22</v>
      </c>
    </row>
    <row r="12" spans="1:34" outlineLevel="1" x14ac:dyDescent="0.25">
      <c r="B12" t="s">
        <v>126</v>
      </c>
      <c r="C12" s="3" t="s">
        <v>13</v>
      </c>
      <c r="D12" t="s">
        <v>15</v>
      </c>
      <c r="E12" t="s">
        <v>23</v>
      </c>
      <c r="F12" s="2"/>
      <c r="G12" s="37">
        <f t="shared" si="1"/>
        <v>4.4701000000000004</v>
      </c>
      <c r="H12" s="37">
        <f t="shared" si="2"/>
        <v>4.4701000000000004</v>
      </c>
      <c r="I12" s="37">
        <f t="shared" si="3"/>
        <v>-50.334200000000003</v>
      </c>
      <c r="J12" s="37">
        <f t="shared" si="4"/>
        <v>-69.305429178040598</v>
      </c>
      <c r="K12" s="37">
        <f t="shared" si="5"/>
        <v>-77.098891151844299</v>
      </c>
      <c r="L12" s="37">
        <f t="shared" si="6"/>
        <v>-38.141809290953503</v>
      </c>
      <c r="M12" s="37">
        <f t="shared" si="7"/>
        <v>1.65745856353594</v>
      </c>
      <c r="N12" s="37">
        <f t="shared" si="8"/>
        <v>-66.880164172006701</v>
      </c>
      <c r="O12" s="37">
        <f t="shared" si="9"/>
        <v>-73.887953603029601</v>
      </c>
      <c r="P12" s="35"/>
      <c r="Q12" s="5" t="s">
        <v>23</v>
      </c>
      <c r="R12" s="35">
        <v>4.4701000000000004</v>
      </c>
      <c r="S12" s="35">
        <v>4.4701000000000004</v>
      </c>
      <c r="T12" s="35">
        <v>-50.334200000000003</v>
      </c>
      <c r="U12" s="35">
        <v>-69.305429178040598</v>
      </c>
      <c r="V12" s="34">
        <v>-77.098891151844299</v>
      </c>
      <c r="W12" s="34">
        <v>-38.141809290953503</v>
      </c>
      <c r="X12" s="35">
        <v>1.65745856353594</v>
      </c>
      <c r="Y12" s="35">
        <v>-66.880164172006701</v>
      </c>
      <c r="Z12" s="35">
        <v>-73.887953603029601</v>
      </c>
      <c r="AA12" s="35"/>
      <c r="AB12" s="35"/>
      <c r="AC12" s="35"/>
      <c r="AD12" s="5" t="s">
        <v>23</v>
      </c>
      <c r="AE12" s="53" t="s">
        <v>126</v>
      </c>
      <c r="AH12" s="5" t="s">
        <v>23</v>
      </c>
    </row>
    <row r="13" spans="1:34" outlineLevel="1" x14ac:dyDescent="0.25">
      <c r="B13" t="s">
        <v>128</v>
      </c>
      <c r="C13" s="3" t="s">
        <v>13</v>
      </c>
      <c r="D13" t="s">
        <v>15</v>
      </c>
      <c r="E13" t="s">
        <v>24</v>
      </c>
      <c r="F13" s="2"/>
      <c r="G13" s="37">
        <f t="shared" si="1"/>
        <v>-0.89190000000000003</v>
      </c>
      <c r="H13" s="37">
        <f t="shared" si="2"/>
        <v>-0.89190000000000003</v>
      </c>
      <c r="I13" s="37">
        <f t="shared" si="3"/>
        <v>-7.6638000000000002</v>
      </c>
      <c r="J13" s="37">
        <f t="shared" si="4"/>
        <v>-50.012706480304999</v>
      </c>
      <c r="K13" s="37">
        <f t="shared" si="5"/>
        <v>-52.212779509799397</v>
      </c>
      <c r="L13" s="37">
        <f t="shared" si="6"/>
        <v>-27.778436926111102</v>
      </c>
      <c r="M13" s="37">
        <f t="shared" si="7"/>
        <v>-2.5272547076313199</v>
      </c>
      <c r="N13" s="37">
        <f t="shared" si="8"/>
        <v>-45.332514464859003</v>
      </c>
      <c r="O13" s="37">
        <f t="shared" si="9"/>
        <v>-46.300347518723299</v>
      </c>
      <c r="P13" s="35"/>
      <c r="Q13" s="5" t="s">
        <v>24</v>
      </c>
      <c r="R13" s="35">
        <v>-0.89190000000000003</v>
      </c>
      <c r="S13" s="35">
        <v>-0.89190000000000003</v>
      </c>
      <c r="T13" s="35">
        <v>-7.6638000000000002</v>
      </c>
      <c r="U13" s="35">
        <v>-50.012706480304999</v>
      </c>
      <c r="V13" s="34">
        <v>-52.212779509799397</v>
      </c>
      <c r="W13" s="34">
        <v>-27.778436926111102</v>
      </c>
      <c r="X13" s="35">
        <v>-2.5272547076313199</v>
      </c>
      <c r="Y13" s="35">
        <v>-45.332514464859003</v>
      </c>
      <c r="Z13" s="35">
        <v>-46.300347518723299</v>
      </c>
      <c r="AA13" s="35"/>
      <c r="AB13" s="35"/>
      <c r="AC13" s="35"/>
      <c r="AD13" s="5" t="s">
        <v>24</v>
      </c>
      <c r="AE13" s="53" t="s">
        <v>128</v>
      </c>
      <c r="AH13" s="5" t="s">
        <v>24</v>
      </c>
    </row>
    <row r="14" spans="1:34" outlineLevel="1" x14ac:dyDescent="0.25">
      <c r="B14" t="s">
        <v>130</v>
      </c>
      <c r="C14" s="3" t="s">
        <v>13</v>
      </c>
      <c r="D14" t="s">
        <v>15</v>
      </c>
      <c r="E14" t="s">
        <v>25</v>
      </c>
      <c r="F14" s="2"/>
      <c r="G14" s="37">
        <f t="shared" si="1"/>
        <v>1.2584</v>
      </c>
      <c r="H14" s="37">
        <f t="shared" si="2"/>
        <v>1.2584</v>
      </c>
      <c r="I14" s="37">
        <f t="shared" si="3"/>
        <v>18.282</v>
      </c>
      <c r="J14" s="37">
        <f t="shared" si="4"/>
        <v>4.25101214574899</v>
      </c>
      <c r="K14" s="37">
        <f t="shared" si="5"/>
        <v>107.828894269572</v>
      </c>
      <c r="L14" s="37">
        <f t="shared" si="6"/>
        <v>12.889083735203901</v>
      </c>
      <c r="M14" s="37">
        <f t="shared" si="7"/>
        <v>1.2583562721195201</v>
      </c>
      <c r="N14" s="37">
        <f t="shared" si="8"/>
        <v>8.9288960756486802</v>
      </c>
      <c r="O14" s="37">
        <f t="shared" si="9"/>
        <v>120.425655381301</v>
      </c>
      <c r="P14" s="35"/>
      <c r="Q14" s="5" t="s">
        <v>25</v>
      </c>
      <c r="R14" s="35">
        <v>1.2584</v>
      </c>
      <c r="S14" s="35">
        <v>1.2584</v>
      </c>
      <c r="T14" s="35">
        <v>18.282</v>
      </c>
      <c r="U14" s="35">
        <v>4.25101214574899</v>
      </c>
      <c r="V14" s="34">
        <v>107.828894269572</v>
      </c>
      <c r="W14" s="34">
        <v>12.889083735203901</v>
      </c>
      <c r="X14" s="35">
        <v>1.2583562721195201</v>
      </c>
      <c r="Y14" s="35">
        <v>8.9288960756486802</v>
      </c>
      <c r="Z14" s="35">
        <v>120.425655381301</v>
      </c>
      <c r="AA14" s="35"/>
      <c r="AB14" s="35"/>
      <c r="AC14" s="35"/>
      <c r="AD14" s="5" t="s">
        <v>25</v>
      </c>
      <c r="AE14" s="53" t="s">
        <v>130</v>
      </c>
      <c r="AH14" s="5" t="s">
        <v>25</v>
      </c>
    </row>
    <row r="15" spans="1:34" outlineLevel="1" x14ac:dyDescent="0.25">
      <c r="B15" t="s">
        <v>132</v>
      </c>
      <c r="C15" s="3" t="s">
        <v>13</v>
      </c>
      <c r="D15" t="s">
        <v>15</v>
      </c>
      <c r="E15" t="s">
        <v>26</v>
      </c>
      <c r="F15" s="2"/>
      <c r="G15" s="37">
        <f t="shared" si="1"/>
        <v>-1.5245</v>
      </c>
      <c r="H15" s="37">
        <f t="shared" si="2"/>
        <v>-1.5245</v>
      </c>
      <c r="I15" s="37">
        <f t="shared" si="3"/>
        <v>17.109300000000001</v>
      </c>
      <c r="J15" s="37">
        <f t="shared" si="4"/>
        <v>3.2085905349794102</v>
      </c>
      <c r="K15" s="37">
        <f t="shared" si="5"/>
        <v>47.949119734537703</v>
      </c>
      <c r="L15" s="37">
        <f t="shared" si="6"/>
        <v>159.26344693910499</v>
      </c>
      <c r="M15" s="37">
        <f t="shared" si="7"/>
        <v>-1.5245866437620901</v>
      </c>
      <c r="N15" s="37">
        <f t="shared" si="8"/>
        <v>4.9072244935237199</v>
      </c>
      <c r="O15" s="37">
        <f t="shared" si="9"/>
        <v>51.733870442079599</v>
      </c>
      <c r="P15" s="35"/>
      <c r="Q15" s="5" t="s">
        <v>26</v>
      </c>
      <c r="R15" s="35">
        <v>-1.5245</v>
      </c>
      <c r="S15" s="35">
        <v>-1.5245</v>
      </c>
      <c r="T15" s="35">
        <v>17.109300000000001</v>
      </c>
      <c r="U15" s="35">
        <v>3.2085905349794102</v>
      </c>
      <c r="V15" s="34">
        <v>47.949119734537703</v>
      </c>
      <c r="W15" s="34">
        <v>159.26344693910499</v>
      </c>
      <c r="X15" s="35">
        <v>-1.5245866437620901</v>
      </c>
      <c r="Y15" s="35">
        <v>4.9072244935237199</v>
      </c>
      <c r="Z15" s="35">
        <v>51.733870442079599</v>
      </c>
      <c r="AA15" s="35"/>
      <c r="AB15" s="35"/>
      <c r="AC15" s="35"/>
      <c r="AD15" s="5" t="s">
        <v>26</v>
      </c>
      <c r="AE15" s="53" t="s">
        <v>132</v>
      </c>
      <c r="AH15" s="5" t="s">
        <v>26</v>
      </c>
    </row>
    <row r="16" spans="1:34" outlineLevel="1" x14ac:dyDescent="0.25">
      <c r="B16" t="s">
        <v>134</v>
      </c>
      <c r="C16" s="3" t="s">
        <v>13</v>
      </c>
      <c r="D16" t="s">
        <v>15</v>
      </c>
      <c r="E16" t="s">
        <v>27</v>
      </c>
      <c r="F16" s="2"/>
      <c r="G16" s="37">
        <f t="shared" si="1"/>
        <v>2.6865999999999999</v>
      </c>
      <c r="H16" s="37">
        <f t="shared" si="2"/>
        <v>2.6865999999999999</v>
      </c>
      <c r="I16" s="37">
        <f t="shared" si="3"/>
        <v>-14.241099999999999</v>
      </c>
      <c r="J16" s="37">
        <f t="shared" si="4"/>
        <v>-30.256410256410302</v>
      </c>
      <c r="K16" s="37">
        <f t="shared" si="5"/>
        <v>-52.297439494914101</v>
      </c>
      <c r="L16" s="37">
        <f t="shared" si="6"/>
        <v>-60.287546005954503</v>
      </c>
      <c r="M16" s="37">
        <f t="shared" si="7"/>
        <v>1.4925373134328199</v>
      </c>
      <c r="N16" s="37">
        <f t="shared" si="8"/>
        <v>-26.328238624239599</v>
      </c>
      <c r="O16" s="37">
        <f t="shared" si="9"/>
        <v>-49.223075726563899</v>
      </c>
      <c r="P16" s="35"/>
      <c r="Q16" s="5" t="s">
        <v>27</v>
      </c>
      <c r="R16" s="35">
        <v>2.6865999999999999</v>
      </c>
      <c r="S16" s="35">
        <v>2.6865999999999999</v>
      </c>
      <c r="T16" s="35">
        <v>-14.241099999999999</v>
      </c>
      <c r="U16" s="35">
        <v>-30.256410256410302</v>
      </c>
      <c r="V16" s="34">
        <v>-52.297439494914101</v>
      </c>
      <c r="W16" s="34">
        <v>-60.287546005954503</v>
      </c>
      <c r="X16" s="35">
        <v>1.4925373134328199</v>
      </c>
      <c r="Y16" s="35">
        <v>-26.328238624239599</v>
      </c>
      <c r="Z16" s="35">
        <v>-49.223075726563899</v>
      </c>
      <c r="AA16" s="35"/>
      <c r="AB16" s="35"/>
      <c r="AC16" s="35"/>
      <c r="AD16" s="5" t="s">
        <v>27</v>
      </c>
      <c r="AE16" s="53" t="s">
        <v>134</v>
      </c>
      <c r="AH16" s="5" t="s">
        <v>27</v>
      </c>
    </row>
    <row r="17" spans="1:34" outlineLevel="1" x14ac:dyDescent="0.25">
      <c r="B17" t="s">
        <v>136</v>
      </c>
      <c r="C17" s="3" t="s">
        <v>13</v>
      </c>
      <c r="D17" t="s">
        <v>15</v>
      </c>
      <c r="E17" t="s">
        <v>28</v>
      </c>
      <c r="F17" s="2"/>
      <c r="G17" s="37">
        <f t="shared" si="1"/>
        <v>2.0488</v>
      </c>
      <c r="H17" s="37">
        <f t="shared" si="2"/>
        <v>2.0488</v>
      </c>
      <c r="I17" s="37">
        <f t="shared" si="3"/>
        <v>20.257999999999999</v>
      </c>
      <c r="J17" s="37">
        <f t="shared" si="4"/>
        <v>-20.956521739130402</v>
      </c>
      <c r="K17" s="37">
        <f t="shared" si="5"/>
        <v>11.107715813598199</v>
      </c>
      <c r="L17" s="37">
        <f t="shared" si="6"/>
        <v>20.537046245648899</v>
      </c>
      <c r="M17" s="37">
        <f t="shared" si="7"/>
        <v>2.0488352511928398</v>
      </c>
      <c r="N17" s="37">
        <f t="shared" si="8"/>
        <v>-15.3720674694086</v>
      </c>
      <c r="O17" s="37">
        <f t="shared" si="9"/>
        <v>24.661952289989301</v>
      </c>
      <c r="P17" s="35"/>
      <c r="Q17" s="5" t="s">
        <v>28</v>
      </c>
      <c r="R17" s="35">
        <v>2.0488</v>
      </c>
      <c r="S17" s="35">
        <v>2.0488</v>
      </c>
      <c r="T17" s="35">
        <v>20.257999999999999</v>
      </c>
      <c r="U17" s="35">
        <v>-20.956521739130402</v>
      </c>
      <c r="V17" s="34">
        <v>11.107715813598199</v>
      </c>
      <c r="W17" s="34">
        <v>20.537046245648899</v>
      </c>
      <c r="X17" s="35">
        <v>2.0488352511928398</v>
      </c>
      <c r="Y17" s="35">
        <v>-15.3720674694086</v>
      </c>
      <c r="Z17" s="35">
        <v>24.661952289989301</v>
      </c>
      <c r="AA17" s="35"/>
      <c r="AB17" s="35"/>
      <c r="AC17" s="35"/>
      <c r="AD17" s="5" t="s">
        <v>28</v>
      </c>
      <c r="AE17" s="53" t="s">
        <v>136</v>
      </c>
      <c r="AH17" s="5" t="s">
        <v>28</v>
      </c>
    </row>
    <row r="18" spans="1:34" outlineLevel="1" x14ac:dyDescent="0.25">
      <c r="B18" t="s">
        <v>138</v>
      </c>
      <c r="C18" s="3" t="s">
        <v>13</v>
      </c>
      <c r="D18" t="s">
        <v>15</v>
      </c>
      <c r="E18" t="s">
        <v>29</v>
      </c>
      <c r="F18" s="2"/>
      <c r="G18" s="37">
        <f t="shared" si="1"/>
        <v>14.0123</v>
      </c>
      <c r="H18" s="37">
        <f t="shared" si="2"/>
        <v>14.0123</v>
      </c>
      <c r="I18" s="37">
        <f t="shared" si="3"/>
        <v>16.033999999999999</v>
      </c>
      <c r="J18" s="37">
        <f t="shared" si="4"/>
        <v>-37.190753007976198</v>
      </c>
      <c r="K18" s="37">
        <f t="shared" si="5"/>
        <v>-44.185487746275797</v>
      </c>
      <c r="L18" s="37" t="str">
        <f t="shared" si="6"/>
        <v>NULL</v>
      </c>
      <c r="M18" s="37">
        <f t="shared" si="7"/>
        <v>14.0122699386503</v>
      </c>
      <c r="N18" s="37">
        <f t="shared" si="8"/>
        <v>-37.190753007673898</v>
      </c>
      <c r="O18" s="37">
        <f t="shared" si="9"/>
        <v>-44.185487740892398</v>
      </c>
      <c r="P18" s="35"/>
      <c r="Q18" s="5" t="s">
        <v>29</v>
      </c>
      <c r="R18" s="35">
        <v>14.0123</v>
      </c>
      <c r="S18" s="35">
        <v>14.0123</v>
      </c>
      <c r="T18" s="35">
        <v>16.033999999999999</v>
      </c>
      <c r="U18" s="35">
        <v>-37.190753007976198</v>
      </c>
      <c r="V18" s="34">
        <v>-44.185487746275797</v>
      </c>
      <c r="W18" s="52" t="s">
        <v>8</v>
      </c>
      <c r="X18" s="35">
        <v>14.0122699386503</v>
      </c>
      <c r="Y18" s="35">
        <v>-37.190753007673898</v>
      </c>
      <c r="Z18" s="35">
        <v>-44.185487740892398</v>
      </c>
      <c r="AA18" s="35"/>
      <c r="AB18" s="35"/>
      <c r="AC18" s="35"/>
      <c r="AD18" s="5" t="s">
        <v>29</v>
      </c>
      <c r="AE18" s="53" t="s">
        <v>138</v>
      </c>
      <c r="AH18" s="5" t="s">
        <v>29</v>
      </c>
    </row>
    <row r="19" spans="1:34" outlineLevel="1" x14ac:dyDescent="0.25">
      <c r="C19" s="3"/>
      <c r="F19" s="2"/>
      <c r="G19" s="14">
        <f>AVERAGE(G4:G18)</f>
        <v>2.5657000000000001</v>
      </c>
      <c r="H19" s="14">
        <f t="shared" ref="H19:O19" si="10">AVERAGE(H4:H18)</f>
        <v>2.5657000000000001</v>
      </c>
      <c r="I19" s="14">
        <f t="shared" si="10"/>
        <v>0.50719999999999976</v>
      </c>
      <c r="J19" s="14">
        <f t="shared" si="10"/>
        <v>-19.621362500072294</v>
      </c>
      <c r="K19" s="14">
        <f t="shared" si="10"/>
        <v>14.238910725545873</v>
      </c>
      <c r="L19" s="14">
        <f t="shared" si="10"/>
        <v>77.598159102729099</v>
      </c>
      <c r="M19" s="14">
        <f t="shared" si="10"/>
        <v>2.1691405101982419</v>
      </c>
      <c r="N19" s="14">
        <f t="shared" si="10"/>
        <v>-14.202740601700651</v>
      </c>
      <c r="O19" s="14">
        <f t="shared" si="10"/>
        <v>25.841521219282427</v>
      </c>
      <c r="P19" s="57"/>
      <c r="Q19" s="5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5"/>
      <c r="AE19" s="14"/>
      <c r="AH19" s="5"/>
    </row>
    <row r="20" spans="1:34" outlineLevel="1" x14ac:dyDescent="0.25">
      <c r="C20" s="3"/>
      <c r="F20" s="2"/>
      <c r="G20" s="12"/>
      <c r="H20" s="12"/>
      <c r="I20" s="12"/>
      <c r="J20" s="12"/>
      <c r="K20" s="12"/>
      <c r="L20" s="12"/>
      <c r="M20" s="12"/>
      <c r="N20" s="12"/>
      <c r="O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E20" s="12"/>
    </row>
    <row r="21" spans="1:34" x14ac:dyDescent="0.25">
      <c r="A21" s="7"/>
      <c r="B21" s="7"/>
      <c r="C21" s="7" t="s">
        <v>13</v>
      </c>
      <c r="D21" s="7"/>
      <c r="E21" s="7"/>
      <c r="F21" s="2"/>
      <c r="Q21" s="55"/>
      <c r="AD21" s="55"/>
      <c r="AH21" s="7"/>
    </row>
    <row r="22" spans="1:34" x14ac:dyDescent="0.25">
      <c r="B22" t="s">
        <v>140</v>
      </c>
      <c r="C22" s="3" t="s">
        <v>13</v>
      </c>
      <c r="D22" t="s">
        <v>30</v>
      </c>
      <c r="E22" t="s">
        <v>31</v>
      </c>
      <c r="F22" s="2"/>
      <c r="G22" s="37">
        <f t="shared" ref="G22" si="11">R22</f>
        <v>4.1890999999999998</v>
      </c>
      <c r="H22" s="37">
        <f t="shared" ref="H22" si="12">S22</f>
        <v>4.1890999999999998</v>
      </c>
      <c r="I22" s="37">
        <f t="shared" ref="I22" si="13">T22</f>
        <v>17.711400000000001</v>
      </c>
      <c r="J22" s="37">
        <f t="shared" ref="J22" si="14">U22</f>
        <v>14.8187771510082</v>
      </c>
      <c r="K22" s="37">
        <f t="shared" ref="K22" si="15">V22</f>
        <v>81.632032293593397</v>
      </c>
      <c r="L22" s="37">
        <f t="shared" ref="L22" si="16">W22</f>
        <v>288.03267201484999</v>
      </c>
      <c r="M22" s="37">
        <f t="shared" ref="M22" si="17">X22</f>
        <v>4.1890977554202502</v>
      </c>
      <c r="N22" s="37">
        <f t="shared" ref="N22" si="18">Y22</f>
        <v>18.044420742442501</v>
      </c>
      <c r="O22" s="37">
        <f t="shared" ref="O22" si="19">Z22</f>
        <v>89.870513897900906</v>
      </c>
      <c r="P22" s="35"/>
      <c r="Q22" s="5" t="s">
        <v>31</v>
      </c>
      <c r="R22" s="35">
        <v>4.1890999999999998</v>
      </c>
      <c r="S22" s="35">
        <v>4.1890999999999998</v>
      </c>
      <c r="T22" s="35">
        <v>17.711400000000001</v>
      </c>
      <c r="U22" s="35">
        <v>14.8187771510082</v>
      </c>
      <c r="V22" s="34">
        <v>81.632032293593397</v>
      </c>
      <c r="W22" s="34">
        <v>288.03267201484999</v>
      </c>
      <c r="X22" s="35">
        <v>4.1890977554202502</v>
      </c>
      <c r="Y22" s="35">
        <v>18.044420742442501</v>
      </c>
      <c r="Z22" s="35">
        <v>89.870513897900906</v>
      </c>
      <c r="AA22" s="35"/>
      <c r="AB22" s="35"/>
      <c r="AC22" s="35"/>
      <c r="AD22" s="5" t="s">
        <v>31</v>
      </c>
      <c r="AE22" s="53" t="s">
        <v>140</v>
      </c>
      <c r="AH22" s="5" t="s">
        <v>31</v>
      </c>
    </row>
    <row r="23" spans="1:34" x14ac:dyDescent="0.25">
      <c r="B23" t="s">
        <v>142</v>
      </c>
      <c r="C23" s="3" t="s">
        <v>13</v>
      </c>
      <c r="D23" t="s">
        <v>30</v>
      </c>
      <c r="E23" t="s">
        <v>32</v>
      </c>
      <c r="F23" s="2"/>
      <c r="G23" s="37">
        <f t="shared" ref="G23:G27" si="20">R23</f>
        <v>-4.8167</v>
      </c>
      <c r="H23" s="37">
        <f t="shared" ref="H23:H27" si="21">S23</f>
        <v>-4.8167</v>
      </c>
      <c r="I23" s="37">
        <f t="shared" ref="I23:I27" si="22">T23</f>
        <v>-10.7057</v>
      </c>
      <c r="J23" s="37">
        <f t="shared" ref="J23:J27" si="23">U23</f>
        <v>2.4395373291272402</v>
      </c>
      <c r="K23" s="37">
        <f t="shared" ref="K23:K27" si="24">V23</f>
        <v>-14.543859649122799</v>
      </c>
      <c r="L23" s="37">
        <f t="shared" ref="L23:L27" si="25">W23</f>
        <v>32.184531886024402</v>
      </c>
      <c r="M23" s="37">
        <f t="shared" ref="M23:M27" si="26">X23</f>
        <v>-5.64728871519298</v>
      </c>
      <c r="N23" s="37">
        <f t="shared" ref="N23:N27" si="27">Y23</f>
        <v>4.6703522115682397</v>
      </c>
      <c r="O23" s="37">
        <f t="shared" ref="O23:O27" si="28">Z23</f>
        <v>-13.9894616734453</v>
      </c>
      <c r="P23" s="35"/>
      <c r="Q23" s="5" t="s">
        <v>32</v>
      </c>
      <c r="R23" s="35">
        <v>-4.8167</v>
      </c>
      <c r="S23" s="35">
        <v>-4.8167</v>
      </c>
      <c r="T23" s="35">
        <v>-10.7057</v>
      </c>
      <c r="U23" s="35">
        <v>2.4395373291272402</v>
      </c>
      <c r="V23" s="34">
        <v>-14.543859649122799</v>
      </c>
      <c r="W23" s="34">
        <v>32.184531886024402</v>
      </c>
      <c r="X23" s="35">
        <v>-5.64728871519298</v>
      </c>
      <c r="Y23" s="35">
        <v>4.6703522115682397</v>
      </c>
      <c r="Z23" s="35">
        <v>-13.9894616734453</v>
      </c>
      <c r="AA23" s="35"/>
      <c r="AB23" s="35"/>
      <c r="AC23" s="35"/>
      <c r="AD23" s="5" t="s">
        <v>32</v>
      </c>
      <c r="AE23" s="53" t="s">
        <v>142</v>
      </c>
      <c r="AH23" s="5" t="s">
        <v>32</v>
      </c>
    </row>
    <row r="24" spans="1:34" x14ac:dyDescent="0.25">
      <c r="B24" t="s">
        <v>144</v>
      </c>
      <c r="C24" s="3" t="s">
        <v>13</v>
      </c>
      <c r="D24" t="s">
        <v>30</v>
      </c>
      <c r="E24" t="s">
        <v>33</v>
      </c>
      <c r="F24" s="2"/>
      <c r="G24" s="37">
        <f t="shared" si="20"/>
        <v>2.7385000000000002</v>
      </c>
      <c r="H24" s="37">
        <f t="shared" si="21"/>
        <v>2.7385000000000002</v>
      </c>
      <c r="I24" s="37">
        <f t="shared" si="22"/>
        <v>17.401800000000001</v>
      </c>
      <c r="J24" s="37">
        <f t="shared" si="23"/>
        <v>37.798365122615799</v>
      </c>
      <c r="K24" s="37">
        <f t="shared" si="24"/>
        <v>69.2729950461909</v>
      </c>
      <c r="L24" s="37">
        <f t="shared" si="25"/>
        <v>175.08703220191501</v>
      </c>
      <c r="M24" s="37">
        <f t="shared" si="26"/>
        <v>2.7385015439622702</v>
      </c>
      <c r="N24" s="37">
        <f t="shared" si="27"/>
        <v>44.843446468621003</v>
      </c>
      <c r="O24" s="37">
        <f t="shared" si="28"/>
        <v>84.527809984814695</v>
      </c>
      <c r="P24" s="35"/>
      <c r="Q24" s="5" t="s">
        <v>33</v>
      </c>
      <c r="R24" s="35">
        <v>2.7385000000000002</v>
      </c>
      <c r="S24" s="35">
        <v>2.7385000000000002</v>
      </c>
      <c r="T24" s="35">
        <v>17.401800000000001</v>
      </c>
      <c r="U24" s="35">
        <v>37.798365122615799</v>
      </c>
      <c r="V24" s="34">
        <v>69.2729950461909</v>
      </c>
      <c r="W24" s="34">
        <v>175.08703220191501</v>
      </c>
      <c r="X24" s="35">
        <v>2.7385015439622702</v>
      </c>
      <c r="Y24" s="35">
        <v>44.843446468621003</v>
      </c>
      <c r="Z24" s="35">
        <v>84.527809984814695</v>
      </c>
      <c r="AA24" s="35"/>
      <c r="AB24" s="35"/>
      <c r="AC24" s="35"/>
      <c r="AD24" s="5" t="s">
        <v>33</v>
      </c>
      <c r="AE24" s="53" t="s">
        <v>144</v>
      </c>
      <c r="AH24" s="5" t="s">
        <v>33</v>
      </c>
    </row>
    <row r="25" spans="1:34" x14ac:dyDescent="0.25">
      <c r="B25" t="s">
        <v>146</v>
      </c>
      <c r="C25" s="3" t="s">
        <v>13</v>
      </c>
      <c r="D25" t="s">
        <v>30</v>
      </c>
      <c r="E25" t="s">
        <v>34</v>
      </c>
      <c r="F25" s="2"/>
      <c r="G25" s="37">
        <f t="shared" si="20"/>
        <v>2.2084000000000001</v>
      </c>
      <c r="H25" s="37">
        <f t="shared" si="21"/>
        <v>2.2084000000000001</v>
      </c>
      <c r="I25" s="37">
        <f t="shared" si="22"/>
        <v>-14.293900000000001</v>
      </c>
      <c r="J25" s="37">
        <f t="shared" si="23"/>
        <v>-40.147631740824302</v>
      </c>
      <c r="K25" s="37">
        <f t="shared" si="24"/>
        <v>-33.636466977378603</v>
      </c>
      <c r="L25" s="37">
        <f t="shared" si="25"/>
        <v>7.2068193209280702</v>
      </c>
      <c r="M25" s="37">
        <f t="shared" si="26"/>
        <v>0.72463768115940097</v>
      </c>
      <c r="N25" s="37">
        <f t="shared" si="27"/>
        <v>-34.388171958933803</v>
      </c>
      <c r="O25" s="37">
        <f t="shared" si="28"/>
        <v>-24.294055539577801</v>
      </c>
      <c r="P25" s="35"/>
      <c r="Q25" s="5" t="s">
        <v>34</v>
      </c>
      <c r="R25" s="35">
        <v>2.2084000000000001</v>
      </c>
      <c r="S25" s="35">
        <v>2.2084000000000001</v>
      </c>
      <c r="T25" s="35">
        <v>-14.293900000000001</v>
      </c>
      <c r="U25" s="35">
        <v>-40.147631740824302</v>
      </c>
      <c r="V25" s="34">
        <v>-33.636466977378603</v>
      </c>
      <c r="W25" s="34">
        <v>7.2068193209280702</v>
      </c>
      <c r="X25" s="35">
        <v>0.72463768115940097</v>
      </c>
      <c r="Y25" s="35">
        <v>-34.388171958933803</v>
      </c>
      <c r="Z25" s="35">
        <v>-24.294055539577801</v>
      </c>
      <c r="AA25" s="35"/>
      <c r="AB25" s="35"/>
      <c r="AC25" s="35"/>
      <c r="AD25" s="5" t="s">
        <v>34</v>
      </c>
      <c r="AE25" s="53" t="s">
        <v>146</v>
      </c>
      <c r="AH25" s="5" t="s">
        <v>34</v>
      </c>
    </row>
    <row r="26" spans="1:34" x14ac:dyDescent="0.25">
      <c r="B26" t="s">
        <v>148</v>
      </c>
      <c r="C26" s="3" t="s">
        <v>13</v>
      </c>
      <c r="D26" t="s">
        <v>30</v>
      </c>
      <c r="E26" t="s">
        <v>35</v>
      </c>
      <c r="F26" s="2"/>
      <c r="G26" s="37">
        <f t="shared" si="20"/>
        <v>4.2081</v>
      </c>
      <c r="H26" s="37">
        <f t="shared" si="21"/>
        <v>4.2081</v>
      </c>
      <c r="I26" s="37">
        <f t="shared" si="22"/>
        <v>9.4200999999999997</v>
      </c>
      <c r="J26" s="37">
        <f t="shared" si="23"/>
        <v>8.9187538179596704</v>
      </c>
      <c r="K26" s="37">
        <f t="shared" si="24"/>
        <v>18.5111332668661</v>
      </c>
      <c r="L26" s="37">
        <f t="shared" si="25"/>
        <v>32.614354778728099</v>
      </c>
      <c r="M26" s="37">
        <f t="shared" si="26"/>
        <v>4.2080654587959998</v>
      </c>
      <c r="N26" s="37">
        <f t="shared" si="27"/>
        <v>8.9187538000063107</v>
      </c>
      <c r="O26" s="37">
        <f t="shared" si="28"/>
        <v>18.511133232285498</v>
      </c>
      <c r="P26" s="35"/>
      <c r="Q26" s="5" t="s">
        <v>35</v>
      </c>
      <c r="R26" s="35">
        <v>4.2081</v>
      </c>
      <c r="S26" s="35">
        <v>4.2081</v>
      </c>
      <c r="T26" s="35">
        <v>9.4200999999999997</v>
      </c>
      <c r="U26" s="35">
        <v>8.9187538179596704</v>
      </c>
      <c r="V26" s="34">
        <v>18.5111332668661</v>
      </c>
      <c r="W26" s="52">
        <v>32.614354778728099</v>
      </c>
      <c r="X26" s="35">
        <v>4.2080654587959998</v>
      </c>
      <c r="Y26" s="35">
        <v>8.9187538000063107</v>
      </c>
      <c r="Z26" s="35">
        <v>18.511133232285498</v>
      </c>
      <c r="AA26" s="35"/>
      <c r="AB26" s="35"/>
      <c r="AC26" s="35"/>
      <c r="AD26" s="5" t="s">
        <v>35</v>
      </c>
      <c r="AE26" s="53" t="s">
        <v>148</v>
      </c>
      <c r="AH26" s="5" t="s">
        <v>35</v>
      </c>
    </row>
    <row r="27" spans="1:34" x14ac:dyDescent="0.25">
      <c r="B27" t="s">
        <v>150</v>
      </c>
      <c r="C27" s="3" t="s">
        <v>13</v>
      </c>
      <c r="D27" t="s">
        <v>30</v>
      </c>
      <c r="E27" t="s">
        <v>36</v>
      </c>
      <c r="F27" s="2"/>
      <c r="G27" s="37">
        <f t="shared" si="20"/>
        <v>-7.9318</v>
      </c>
      <c r="H27" s="37">
        <f t="shared" si="21"/>
        <v>-7.9318</v>
      </c>
      <c r="I27" s="37">
        <f t="shared" si="22"/>
        <v>-17.452400000000001</v>
      </c>
      <c r="J27" s="37">
        <f t="shared" si="23"/>
        <v>-13.511830635118301</v>
      </c>
      <c r="K27" s="37">
        <f t="shared" si="24"/>
        <v>-24.346405228758201</v>
      </c>
      <c r="L27" s="37">
        <f t="shared" si="25"/>
        <v>8.4591358667360694</v>
      </c>
      <c r="M27" s="37">
        <f t="shared" si="26"/>
        <v>-7.6005302695536701</v>
      </c>
      <c r="N27" s="37">
        <f t="shared" si="27"/>
        <v>-10.3918232492346</v>
      </c>
      <c r="O27" s="37">
        <f t="shared" si="28"/>
        <v>-18.9157989270334</v>
      </c>
      <c r="P27" s="35"/>
      <c r="Q27" s="5" t="s">
        <v>36</v>
      </c>
      <c r="R27" s="35">
        <v>-7.9318</v>
      </c>
      <c r="S27" s="35">
        <v>-7.9318</v>
      </c>
      <c r="T27" s="35">
        <v>-17.452400000000001</v>
      </c>
      <c r="U27" s="35">
        <v>-13.511830635118301</v>
      </c>
      <c r="V27" s="34">
        <v>-24.346405228758201</v>
      </c>
      <c r="W27" s="34">
        <v>8.4591358667360694</v>
      </c>
      <c r="X27" s="35">
        <v>-7.6005302695536701</v>
      </c>
      <c r="Y27" s="35">
        <v>-10.3918232492346</v>
      </c>
      <c r="Z27" s="35">
        <v>-18.9157989270334</v>
      </c>
      <c r="AA27" s="35"/>
      <c r="AB27" s="35"/>
      <c r="AC27" s="35"/>
      <c r="AD27" s="5" t="s">
        <v>36</v>
      </c>
      <c r="AE27" s="53" t="s">
        <v>150</v>
      </c>
      <c r="AH27" s="5" t="s">
        <v>36</v>
      </c>
    </row>
    <row r="28" spans="1:34" x14ac:dyDescent="0.25">
      <c r="C28" s="3"/>
      <c r="D28" s="59" t="s">
        <v>518</v>
      </c>
      <c r="E28" s="59" t="s">
        <v>517</v>
      </c>
      <c r="F28" s="2"/>
      <c r="G28" s="14">
        <f>AVERAGE(G22:G27)</f>
        <v>9.9266666666666684E-2</v>
      </c>
      <c r="H28" s="14">
        <f t="shared" ref="H28:O28" si="29">AVERAGE(H22:H27)</f>
        <v>9.9266666666666684E-2</v>
      </c>
      <c r="I28" s="14">
        <f t="shared" si="29"/>
        <v>0.34688333333333371</v>
      </c>
      <c r="J28" s="14">
        <f t="shared" si="29"/>
        <v>1.719328507461384</v>
      </c>
      <c r="K28" s="14">
        <f t="shared" si="29"/>
        <v>16.148238125231796</v>
      </c>
      <c r="L28" s="14">
        <f t="shared" si="29"/>
        <v>90.597424344863612</v>
      </c>
      <c r="M28" s="14">
        <f t="shared" si="29"/>
        <v>-0.23125275756812144</v>
      </c>
      <c r="N28" s="14">
        <f t="shared" si="29"/>
        <v>5.2828296690782741</v>
      </c>
      <c r="O28" s="14">
        <f t="shared" si="29"/>
        <v>22.618356829157431</v>
      </c>
      <c r="P28" s="57"/>
      <c r="Q28" s="5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5"/>
      <c r="AE28" s="14"/>
      <c r="AH28" s="5"/>
    </row>
    <row r="29" spans="1:34" x14ac:dyDescent="0.25">
      <c r="F29" s="2"/>
      <c r="G29" s="12"/>
      <c r="H29" s="12"/>
      <c r="I29" s="12"/>
      <c r="J29" s="12"/>
      <c r="K29" s="12"/>
      <c r="L29" s="12"/>
      <c r="M29" s="12"/>
      <c r="N29" s="12"/>
      <c r="O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E29" s="12"/>
    </row>
    <row r="30" spans="1:34" x14ac:dyDescent="0.25">
      <c r="A30" s="7"/>
      <c r="B30" s="7"/>
      <c r="C30" s="7" t="s">
        <v>13</v>
      </c>
      <c r="D30" s="7"/>
      <c r="E30" s="7"/>
      <c r="F30" s="2"/>
      <c r="Q30" s="55"/>
      <c r="AD30" s="55"/>
      <c r="AH30" s="7"/>
    </row>
    <row r="31" spans="1:34" x14ac:dyDescent="0.25">
      <c r="B31" t="s">
        <v>152</v>
      </c>
      <c r="C31" t="s">
        <v>13</v>
      </c>
      <c r="D31" t="s">
        <v>37</v>
      </c>
      <c r="E31" t="s">
        <v>38</v>
      </c>
      <c r="F31" s="2"/>
      <c r="G31" s="37">
        <f t="shared" ref="G31" si="30">R31</f>
        <v>3.8866999999999998</v>
      </c>
      <c r="H31" s="37">
        <f t="shared" ref="H31" si="31">S31</f>
        <v>3.8866999999999998</v>
      </c>
      <c r="I31" s="37">
        <f t="shared" ref="I31" si="32">T31</f>
        <v>-49.653300000000002</v>
      </c>
      <c r="J31" s="37">
        <f t="shared" ref="J31" si="33">U31</f>
        <v>-58.566242148331703</v>
      </c>
      <c r="K31" s="37">
        <f t="shared" ref="K31" si="34">V31</f>
        <v>-39.140003385813401</v>
      </c>
      <c r="L31" s="37">
        <f t="shared" ref="L31" si="35">W31</f>
        <v>27.346794190577398</v>
      </c>
      <c r="M31" s="37">
        <f t="shared" ref="M31" si="36">X31</f>
        <v>3.88672157202714</v>
      </c>
      <c r="N31" s="37">
        <f t="shared" ref="N31" si="37">Y31</f>
        <v>-55.714618055133599</v>
      </c>
      <c r="O31" s="37">
        <f t="shared" ref="O31" si="38">Z31</f>
        <v>-32.047957289225302</v>
      </c>
      <c r="P31" s="35"/>
      <c r="Q31" s="5" t="s">
        <v>38</v>
      </c>
      <c r="R31" s="35">
        <v>3.8866999999999998</v>
      </c>
      <c r="S31" s="35">
        <v>3.8866999999999998</v>
      </c>
      <c r="T31" s="35">
        <v>-49.653300000000002</v>
      </c>
      <c r="U31" s="35">
        <v>-58.566242148331703</v>
      </c>
      <c r="V31" s="34">
        <v>-39.140003385813401</v>
      </c>
      <c r="W31" s="34">
        <v>27.346794190577398</v>
      </c>
      <c r="X31" s="35">
        <v>3.88672157202714</v>
      </c>
      <c r="Y31" s="35">
        <v>-55.714618055133599</v>
      </c>
      <c r="Z31" s="35">
        <v>-32.047957289225302</v>
      </c>
      <c r="AA31" s="35"/>
      <c r="AB31" s="35"/>
      <c r="AC31" s="35"/>
      <c r="AD31" s="5" t="s">
        <v>38</v>
      </c>
      <c r="AE31" s="53" t="s">
        <v>152</v>
      </c>
      <c r="AH31" s="5" t="s">
        <v>38</v>
      </c>
    </row>
    <row r="32" spans="1:34" x14ac:dyDescent="0.25">
      <c r="B32" t="s">
        <v>154</v>
      </c>
      <c r="C32" t="s">
        <v>13</v>
      </c>
      <c r="D32" t="s">
        <v>37</v>
      </c>
      <c r="E32" t="s">
        <v>39</v>
      </c>
      <c r="F32" s="2"/>
      <c r="G32" s="37">
        <f t="shared" ref="G32:G33" si="39">R32</f>
        <v>1.3595999999999999</v>
      </c>
      <c r="H32" s="37">
        <f t="shared" ref="H32:H33" si="40">S32</f>
        <v>1.3595999999999999</v>
      </c>
      <c r="I32" s="37">
        <f t="shared" ref="I32:I33" si="41">T32</f>
        <v>-24.954599999999999</v>
      </c>
      <c r="J32" s="37">
        <f t="shared" ref="J32:J33" si="42">U32</f>
        <v>-45.164875879955503</v>
      </c>
      <c r="K32" s="37">
        <f t="shared" ref="K32:K33" si="43">V32</f>
        <v>-15.909090909090899</v>
      </c>
      <c r="L32" s="37">
        <f t="shared" ref="L32:L33" si="44">W32</f>
        <v>27.608208311777901</v>
      </c>
      <c r="M32" s="37">
        <f t="shared" ref="M32:M33" si="45">X32</f>
        <v>0.61182868796734202</v>
      </c>
      <c r="N32" s="37">
        <f t="shared" ref="N32:N33" si="46">Y32</f>
        <v>-38.322592270153898</v>
      </c>
      <c r="O32" s="37">
        <f t="shared" ref="O32:O33" si="47">Z32</f>
        <v>-1.9421921878422801</v>
      </c>
      <c r="P32" s="35"/>
      <c r="Q32" s="5" t="s">
        <v>39</v>
      </c>
      <c r="R32" s="35">
        <v>1.3595999999999999</v>
      </c>
      <c r="S32" s="35">
        <v>1.3595999999999999</v>
      </c>
      <c r="T32" s="35">
        <v>-24.954599999999999</v>
      </c>
      <c r="U32" s="35">
        <v>-45.164875879955503</v>
      </c>
      <c r="V32" s="34">
        <v>-15.909090909090899</v>
      </c>
      <c r="W32" s="34">
        <v>27.608208311777901</v>
      </c>
      <c r="X32" s="35">
        <v>0.61182868796734202</v>
      </c>
      <c r="Y32" s="35">
        <v>-38.322592270153898</v>
      </c>
      <c r="Z32" s="35">
        <v>-1.9421921878422801</v>
      </c>
      <c r="AA32" s="35"/>
      <c r="AB32" s="35"/>
      <c r="AC32" s="35"/>
      <c r="AD32" s="5" t="s">
        <v>39</v>
      </c>
      <c r="AE32" s="53" t="s">
        <v>154</v>
      </c>
      <c r="AH32" s="5" t="s">
        <v>39</v>
      </c>
    </row>
    <row r="33" spans="1:34" x14ac:dyDescent="0.25">
      <c r="B33" t="s">
        <v>156</v>
      </c>
      <c r="C33" t="s">
        <v>13</v>
      </c>
      <c r="D33" t="s">
        <v>37</v>
      </c>
      <c r="E33" t="s">
        <v>40</v>
      </c>
      <c r="F33" s="2"/>
      <c r="G33" s="37">
        <f t="shared" si="39"/>
        <v>-2.4281000000000001</v>
      </c>
      <c r="H33" s="37">
        <f t="shared" si="40"/>
        <v>-2.4281000000000001</v>
      </c>
      <c r="I33" s="37">
        <f t="shared" si="41"/>
        <v>36.5364</v>
      </c>
      <c r="J33" s="37">
        <f t="shared" si="42"/>
        <v>38.921933085501898</v>
      </c>
      <c r="K33" s="37">
        <f t="shared" si="43"/>
        <v>11.2202380952381</v>
      </c>
      <c r="L33" s="37">
        <f t="shared" si="44"/>
        <v>-1.65789473684211</v>
      </c>
      <c r="M33" s="37">
        <f t="shared" si="45"/>
        <v>-2.4543080939947801</v>
      </c>
      <c r="N33" s="37">
        <f t="shared" si="46"/>
        <v>57.402839276204404</v>
      </c>
      <c r="O33" s="37">
        <f t="shared" si="47"/>
        <v>32.817131484473698</v>
      </c>
      <c r="P33" s="35"/>
      <c r="Q33" s="5" t="s">
        <v>40</v>
      </c>
      <c r="R33" s="35">
        <v>-2.4281000000000001</v>
      </c>
      <c r="S33" s="35">
        <v>-2.4281000000000001</v>
      </c>
      <c r="T33" s="35">
        <v>36.5364</v>
      </c>
      <c r="U33" s="35">
        <v>38.921933085501898</v>
      </c>
      <c r="V33" s="34">
        <v>11.2202380952381</v>
      </c>
      <c r="W33" s="34">
        <v>-1.65789473684211</v>
      </c>
      <c r="X33" s="35">
        <v>-2.4543080939947801</v>
      </c>
      <c r="Y33" s="35">
        <v>57.402839276204404</v>
      </c>
      <c r="Z33" s="35">
        <v>32.817131484473698</v>
      </c>
      <c r="AA33" s="35"/>
      <c r="AB33" s="35"/>
      <c r="AC33" s="35"/>
      <c r="AD33" s="5" t="s">
        <v>40</v>
      </c>
      <c r="AE33" s="53" t="s">
        <v>156</v>
      </c>
      <c r="AH33" s="5" t="s">
        <v>40</v>
      </c>
    </row>
    <row r="34" spans="1:34" x14ac:dyDescent="0.25">
      <c r="F34" s="2"/>
      <c r="G34" s="14">
        <f>AVERAGE(G31:G33)</f>
        <v>0.9393999999999999</v>
      </c>
      <c r="H34" s="14">
        <f t="shared" ref="H34:O34" si="48">AVERAGE(H31:H33)</f>
        <v>0.9393999999999999</v>
      </c>
      <c r="I34" s="14">
        <f t="shared" si="48"/>
        <v>-12.6905</v>
      </c>
      <c r="J34" s="14">
        <f t="shared" si="48"/>
        <v>-21.603061647595098</v>
      </c>
      <c r="K34" s="14">
        <f t="shared" si="48"/>
        <v>-14.609618733222066</v>
      </c>
      <c r="L34" s="14">
        <f t="shared" si="48"/>
        <v>17.765702588504396</v>
      </c>
      <c r="M34" s="14">
        <f t="shared" si="48"/>
        <v>0.68141405533323385</v>
      </c>
      <c r="N34" s="14">
        <f t="shared" si="48"/>
        <v>-12.211457016361033</v>
      </c>
      <c r="O34" s="14">
        <f t="shared" si="48"/>
        <v>-0.39100599753129472</v>
      </c>
      <c r="Q34" s="5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5"/>
      <c r="AE34" s="14"/>
      <c r="AH34" s="5"/>
    </row>
    <row r="35" spans="1:34" x14ac:dyDescent="0.25">
      <c r="F35" s="2"/>
      <c r="G35" s="12"/>
      <c r="H35" s="12"/>
      <c r="I35" s="12"/>
      <c r="J35" s="12"/>
      <c r="K35" s="12"/>
      <c r="L35" s="12"/>
      <c r="M35" s="12"/>
      <c r="N35" s="12"/>
      <c r="O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E35" s="12"/>
    </row>
    <row r="36" spans="1:34" x14ac:dyDescent="0.25">
      <c r="A36" s="7"/>
      <c r="B36" s="7"/>
      <c r="C36" s="7" t="s">
        <v>13</v>
      </c>
      <c r="D36" s="7"/>
      <c r="E36" s="7"/>
      <c r="F36" s="2"/>
      <c r="Q36" s="55"/>
      <c r="AD36" s="55"/>
      <c r="AH36" s="7"/>
    </row>
    <row r="37" spans="1:34" x14ac:dyDescent="0.25">
      <c r="B37" t="s">
        <v>158</v>
      </c>
      <c r="C37" t="s">
        <v>13</v>
      </c>
      <c r="D37" t="s">
        <v>41</v>
      </c>
      <c r="E37" t="s">
        <v>42</v>
      </c>
      <c r="F37" s="2"/>
      <c r="G37" s="37" t="str">
        <f t="shared" ref="G37" si="49">R37</f>
        <v>The record could not be found (Error code: 0)</v>
      </c>
      <c r="H37" s="37" t="str">
        <f t="shared" ref="H37" si="50">S37</f>
        <v>The record could not be found (Error code: 0)</v>
      </c>
      <c r="I37" s="37" t="str">
        <f t="shared" ref="I37" si="51">T37</f>
        <v>The record could not be found (Error code: 0)</v>
      </c>
      <c r="J37" s="37" t="str">
        <f t="shared" ref="J37" si="52">U37</f>
        <v>NULL</v>
      </c>
      <c r="K37" s="37" t="str">
        <f t="shared" ref="K37" si="53">V37</f>
        <v>NULL</v>
      </c>
      <c r="L37" s="37" t="str">
        <f t="shared" ref="L37" si="54">W37</f>
        <v>NULL</v>
      </c>
      <c r="M37" s="37">
        <f t="shared" ref="M37" si="55">X37</f>
        <v>1.72413793103448</v>
      </c>
      <c r="N37" s="37">
        <f t="shared" ref="N37" si="56">Y37</f>
        <v>3.0567685589519602</v>
      </c>
      <c r="O37" s="37">
        <f t="shared" ref="O37" si="57">Z37</f>
        <v>3.0567685589519602</v>
      </c>
      <c r="P37" s="35"/>
      <c r="Q37" s="5" t="s">
        <v>42</v>
      </c>
      <c r="R37" s="58" t="s">
        <v>509</v>
      </c>
      <c r="S37" s="58" t="s">
        <v>509</v>
      </c>
      <c r="T37" s="58" t="s">
        <v>509</v>
      </c>
      <c r="U37" s="58" t="s">
        <v>8</v>
      </c>
      <c r="V37" s="52" t="s">
        <v>8</v>
      </c>
      <c r="W37" s="52" t="s">
        <v>8</v>
      </c>
      <c r="X37" s="35">
        <v>1.72413793103448</v>
      </c>
      <c r="Y37" s="35">
        <v>3.0567685589519602</v>
      </c>
      <c r="Z37" s="35">
        <v>3.0567685589519602</v>
      </c>
      <c r="AA37" s="35"/>
      <c r="AB37" s="35"/>
      <c r="AC37" s="35"/>
      <c r="AD37" s="5" t="s">
        <v>42</v>
      </c>
      <c r="AE37" s="53" t="s">
        <v>158</v>
      </c>
      <c r="AH37" s="5" t="s">
        <v>42</v>
      </c>
    </row>
    <row r="38" spans="1:34" x14ac:dyDescent="0.25">
      <c r="B38" t="s">
        <v>159</v>
      </c>
      <c r="C38" t="s">
        <v>13</v>
      </c>
      <c r="D38" t="s">
        <v>41</v>
      </c>
      <c r="E38" t="s">
        <v>43</v>
      </c>
      <c r="F38" s="2"/>
      <c r="G38" s="37">
        <f t="shared" ref="G38:G39" si="58">R38</f>
        <v>-3.1490999999999998</v>
      </c>
      <c r="H38" s="37">
        <f t="shared" ref="H38:H39" si="59">S38</f>
        <v>-3.1490999999999998</v>
      </c>
      <c r="I38" s="37">
        <f t="shared" ref="I38:I39" si="60">T38</f>
        <v>-0.96330000000000005</v>
      </c>
      <c r="J38" s="37">
        <f t="shared" ref="J38:J39" si="61">U38</f>
        <v>25.066666666666698</v>
      </c>
      <c r="K38" s="37">
        <f t="shared" ref="K38:K39" si="62">V38</f>
        <v>80.168067226890798</v>
      </c>
      <c r="L38" s="37">
        <f t="shared" ref="L38:L39" si="63">W38</f>
        <v>228.402625820569</v>
      </c>
      <c r="M38" s="37">
        <f t="shared" ref="M38:M39" si="64">X38</f>
        <v>-2.2457408363448899</v>
      </c>
      <c r="N38" s="37">
        <f t="shared" ref="N38:N39" si="65">Y38</f>
        <v>35.9428682524862</v>
      </c>
      <c r="O38" s="37">
        <f t="shared" ref="O38:O39" si="66">Z38</f>
        <v>104.650237189156</v>
      </c>
      <c r="P38" s="35"/>
      <c r="Q38" s="5" t="s">
        <v>43</v>
      </c>
      <c r="R38" s="35">
        <v>-3.1490999999999998</v>
      </c>
      <c r="S38" s="35">
        <v>-3.1490999999999998</v>
      </c>
      <c r="T38" s="35">
        <v>-0.96330000000000005</v>
      </c>
      <c r="U38" s="35">
        <v>25.066666666666698</v>
      </c>
      <c r="V38" s="34">
        <v>80.168067226890798</v>
      </c>
      <c r="W38" s="34">
        <v>228.402625820569</v>
      </c>
      <c r="X38" s="35">
        <v>-2.2457408363448899</v>
      </c>
      <c r="Y38" s="35">
        <v>35.9428682524862</v>
      </c>
      <c r="Z38" s="35">
        <v>104.650237189156</v>
      </c>
      <c r="AA38" s="35"/>
      <c r="AB38" s="35"/>
      <c r="AC38" s="35"/>
      <c r="AD38" s="5" t="s">
        <v>43</v>
      </c>
      <c r="AE38" s="53" t="s">
        <v>159</v>
      </c>
      <c r="AH38" s="5" t="s">
        <v>43</v>
      </c>
    </row>
    <row r="39" spans="1:34" x14ac:dyDescent="0.25">
      <c r="B39" t="s">
        <v>161</v>
      </c>
      <c r="C39" t="s">
        <v>13</v>
      </c>
      <c r="D39" t="s">
        <v>41</v>
      </c>
      <c r="E39" t="s">
        <v>44</v>
      </c>
      <c r="F39" s="2"/>
      <c r="G39" s="37">
        <f t="shared" si="58"/>
        <v>-6.1855000000000002</v>
      </c>
      <c r="H39" s="37">
        <f t="shared" si="59"/>
        <v>-6.1855000000000002</v>
      </c>
      <c r="I39" s="37">
        <f t="shared" si="60"/>
        <v>-8.8427000000000007</v>
      </c>
      <c r="J39" s="37">
        <f t="shared" si="61"/>
        <v>53.430232558139501</v>
      </c>
      <c r="K39" s="37">
        <f t="shared" si="62"/>
        <v>24.952651515151501</v>
      </c>
      <c r="L39" s="37">
        <f t="shared" si="63"/>
        <v>-5.5476020042949203</v>
      </c>
      <c r="M39" s="37">
        <f t="shared" si="64"/>
        <v>-6.3633131887664502</v>
      </c>
      <c r="N39" s="37">
        <f t="shared" si="65"/>
        <v>71.697747688902894</v>
      </c>
      <c r="O39" s="37">
        <f t="shared" si="66"/>
        <v>54.413250335465399</v>
      </c>
      <c r="P39" s="35"/>
      <c r="Q39" s="5" t="s">
        <v>44</v>
      </c>
      <c r="R39" s="35">
        <v>-6.1855000000000002</v>
      </c>
      <c r="S39" s="35">
        <v>-6.1855000000000002</v>
      </c>
      <c r="T39" s="35">
        <v>-8.8427000000000007</v>
      </c>
      <c r="U39" s="35">
        <v>53.430232558139501</v>
      </c>
      <c r="V39" s="34">
        <v>24.952651515151501</v>
      </c>
      <c r="W39" s="34">
        <v>-5.5476020042949203</v>
      </c>
      <c r="X39" s="35">
        <v>-6.3633131887664502</v>
      </c>
      <c r="Y39" s="35">
        <v>71.697747688902894</v>
      </c>
      <c r="Z39" s="35">
        <v>54.413250335465399</v>
      </c>
      <c r="AA39" s="35"/>
      <c r="AB39" s="35"/>
      <c r="AC39" s="35"/>
      <c r="AD39" s="5" t="s">
        <v>44</v>
      </c>
      <c r="AE39" s="53" t="s">
        <v>161</v>
      </c>
      <c r="AH39" s="5" t="s">
        <v>44</v>
      </c>
    </row>
    <row r="40" spans="1:34" x14ac:dyDescent="0.25">
      <c r="F40" s="2"/>
      <c r="G40" s="14">
        <f>AVERAGE(G37:G39)</f>
        <v>-4.6673</v>
      </c>
      <c r="H40" s="14">
        <f t="shared" ref="H40:O40" si="67">AVERAGE(H37:H39)</f>
        <v>-4.6673</v>
      </c>
      <c r="I40" s="14">
        <f t="shared" si="67"/>
        <v>-4.9030000000000005</v>
      </c>
      <c r="J40" s="14">
        <f t="shared" si="67"/>
        <v>39.2484496124031</v>
      </c>
      <c r="K40" s="14">
        <f t="shared" si="67"/>
        <v>52.56035937102115</v>
      </c>
      <c r="L40" s="14">
        <f t="shared" si="67"/>
        <v>111.42751190813703</v>
      </c>
      <c r="M40" s="14">
        <f t="shared" si="67"/>
        <v>-2.2949720313589537</v>
      </c>
      <c r="N40" s="14">
        <f t="shared" si="67"/>
        <v>36.899128166780351</v>
      </c>
      <c r="O40" s="14">
        <f t="shared" si="67"/>
        <v>54.040085361191124</v>
      </c>
      <c r="P40" s="57"/>
      <c r="Q40" s="5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5"/>
      <c r="AE40" s="14"/>
      <c r="AH40" s="5"/>
    </row>
    <row r="41" spans="1:34" x14ac:dyDescent="0.25">
      <c r="F41" s="2"/>
      <c r="G41" s="12"/>
      <c r="H41" s="12"/>
      <c r="I41" s="12"/>
      <c r="J41" s="12"/>
      <c r="K41" s="12"/>
      <c r="L41" s="12"/>
      <c r="M41" s="12"/>
      <c r="N41" s="12"/>
      <c r="O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E41" s="12"/>
    </row>
    <row r="42" spans="1:34" x14ac:dyDescent="0.25">
      <c r="A42" s="7"/>
      <c r="B42" s="7"/>
      <c r="C42" s="7" t="s">
        <v>13</v>
      </c>
      <c r="D42" s="7"/>
      <c r="E42" s="7"/>
      <c r="F42" s="2"/>
      <c r="Q42" s="55"/>
      <c r="AD42" s="55"/>
      <c r="AH42" s="7"/>
    </row>
    <row r="43" spans="1:34" x14ac:dyDescent="0.25">
      <c r="B43" t="s">
        <v>164</v>
      </c>
      <c r="C43" t="s">
        <v>13</v>
      </c>
      <c r="D43" t="s">
        <v>45</v>
      </c>
      <c r="E43" t="s">
        <v>46</v>
      </c>
      <c r="F43" s="2"/>
      <c r="G43" s="37">
        <f t="shared" ref="G43" si="68">R43</f>
        <v>1.8640000000000001</v>
      </c>
      <c r="H43" s="37">
        <f t="shared" ref="H43" si="69">S43</f>
        <v>1.8640000000000001</v>
      </c>
      <c r="I43" s="37">
        <f t="shared" ref="I43" si="70">T43</f>
        <v>17.446300000000001</v>
      </c>
      <c r="J43" s="37">
        <f t="shared" ref="J43" si="71">U43</f>
        <v>-12.735849056603801</v>
      </c>
      <c r="K43" s="37">
        <f t="shared" ref="K43" si="72">V43</f>
        <v>101.41535111595</v>
      </c>
      <c r="L43" s="37">
        <f t="shared" ref="L43" si="73">W43</f>
        <v>242.59259259259301</v>
      </c>
      <c r="M43" s="37">
        <f t="shared" ref="M43" si="74">X43</f>
        <v>1.4254385964912699</v>
      </c>
      <c r="N43" s="37">
        <f t="shared" ref="N43" si="75">Y43</f>
        <v>-7.31577015767179</v>
      </c>
      <c r="O43" s="37">
        <f t="shared" ref="O43" si="76">Z43</f>
        <v>122.73967081113599</v>
      </c>
      <c r="P43" s="35"/>
      <c r="Q43" s="5" t="s">
        <v>46</v>
      </c>
      <c r="R43" s="35">
        <v>1.8640000000000001</v>
      </c>
      <c r="S43" s="35">
        <v>1.8640000000000001</v>
      </c>
      <c r="T43" s="35">
        <v>17.446300000000001</v>
      </c>
      <c r="U43" s="35">
        <v>-12.735849056603801</v>
      </c>
      <c r="V43" s="34">
        <v>101.41535111595</v>
      </c>
      <c r="W43" s="34">
        <v>242.59259259259301</v>
      </c>
      <c r="X43" s="35">
        <v>1.4254385964912699</v>
      </c>
      <c r="Y43" s="35">
        <v>-7.31577015767179</v>
      </c>
      <c r="Z43" s="35">
        <v>122.73967081113599</v>
      </c>
      <c r="AA43" s="35"/>
      <c r="AB43" s="35"/>
      <c r="AC43" s="35"/>
      <c r="AD43" s="5" t="s">
        <v>46</v>
      </c>
      <c r="AE43" s="53" t="s">
        <v>164</v>
      </c>
      <c r="AH43" s="5" t="s">
        <v>46</v>
      </c>
    </row>
    <row r="44" spans="1:34" x14ac:dyDescent="0.25">
      <c r="F44" s="2"/>
      <c r="G44" s="14">
        <f>AVERAGE(G43)</f>
        <v>1.8640000000000001</v>
      </c>
      <c r="H44" s="14">
        <f t="shared" ref="H44:O44" si="77">AVERAGE(H43)</f>
        <v>1.8640000000000001</v>
      </c>
      <c r="I44" s="14">
        <f t="shared" si="77"/>
        <v>17.446300000000001</v>
      </c>
      <c r="J44" s="14">
        <f t="shared" si="77"/>
        <v>-12.735849056603801</v>
      </c>
      <c r="K44" s="14">
        <f t="shared" si="77"/>
        <v>101.41535111595</v>
      </c>
      <c r="L44" s="14">
        <f t="shared" si="77"/>
        <v>242.59259259259301</v>
      </c>
      <c r="M44" s="14">
        <f t="shared" si="77"/>
        <v>1.4254385964912699</v>
      </c>
      <c r="N44" s="14">
        <f t="shared" si="77"/>
        <v>-7.31577015767179</v>
      </c>
      <c r="O44" s="14">
        <f t="shared" si="77"/>
        <v>122.73967081113599</v>
      </c>
      <c r="P44" s="57"/>
      <c r="Q44" s="5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5"/>
      <c r="AE44" s="14"/>
      <c r="AH44" s="5"/>
    </row>
    <row r="45" spans="1:34" x14ac:dyDescent="0.25">
      <c r="F45" s="2"/>
      <c r="G45" s="12"/>
      <c r="H45" s="12"/>
      <c r="I45" s="12"/>
      <c r="J45" s="12"/>
      <c r="K45" s="12"/>
      <c r="L45" s="12"/>
      <c r="M45" s="12"/>
      <c r="N45" s="12"/>
      <c r="O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E45" s="12"/>
    </row>
    <row r="46" spans="1:34" x14ac:dyDescent="0.25">
      <c r="A46" s="7"/>
      <c r="B46" s="7"/>
      <c r="C46" s="7" t="s">
        <v>13</v>
      </c>
      <c r="D46" s="7"/>
      <c r="E46" s="7"/>
      <c r="F46" s="2"/>
      <c r="Q46" s="55"/>
      <c r="AD46" s="55"/>
      <c r="AH46" s="7"/>
    </row>
    <row r="47" spans="1:34" x14ac:dyDescent="0.25">
      <c r="B47" t="s">
        <v>167</v>
      </c>
      <c r="C47" t="s">
        <v>13</v>
      </c>
      <c r="D47" t="s">
        <v>47</v>
      </c>
      <c r="E47" t="s">
        <v>48</v>
      </c>
      <c r="F47" s="2"/>
      <c r="G47" s="37">
        <f t="shared" ref="G47" si="78">R47</f>
        <v>-6.1391999999999998</v>
      </c>
      <c r="H47" s="37">
        <f t="shared" ref="H47" si="79">S47</f>
        <v>-6.1391999999999998</v>
      </c>
      <c r="I47" s="37">
        <f t="shared" ref="I47" si="80">T47</f>
        <v>-30.286200000000001</v>
      </c>
      <c r="J47" s="37">
        <f t="shared" ref="J47" si="81">U47</f>
        <v>-57.817460317460302</v>
      </c>
      <c r="K47" s="37">
        <f t="shared" ref="K47" si="82">V47</f>
        <v>-3.2757051865332101</v>
      </c>
      <c r="L47" s="37">
        <f t="shared" ref="L47" si="83">W47</f>
        <v>-24.044301536262999</v>
      </c>
      <c r="M47" s="37">
        <f t="shared" ref="M47" si="84">X47</f>
        <v>-8.9377498572244605</v>
      </c>
      <c r="N47" s="37">
        <f t="shared" ref="N47" si="85">Y47</f>
        <v>-50.4547849410569</v>
      </c>
      <c r="O47" s="37">
        <f t="shared" ref="O47" si="86">Z47</f>
        <v>17.011181212610399</v>
      </c>
      <c r="P47" s="35"/>
      <c r="Q47" s="5" t="s">
        <v>48</v>
      </c>
      <c r="R47" s="35">
        <v>-6.1391999999999998</v>
      </c>
      <c r="S47" s="35">
        <v>-6.1391999999999998</v>
      </c>
      <c r="T47" s="35">
        <v>-30.286200000000001</v>
      </c>
      <c r="U47" s="35">
        <v>-57.817460317460302</v>
      </c>
      <c r="V47" s="34">
        <v>-3.2757051865332101</v>
      </c>
      <c r="W47" s="34">
        <v>-24.044301536262999</v>
      </c>
      <c r="X47" s="35">
        <v>-8.9377498572244605</v>
      </c>
      <c r="Y47" s="35">
        <v>-50.4547849410569</v>
      </c>
      <c r="Z47" s="35">
        <v>17.011181212610399</v>
      </c>
      <c r="AA47" s="35"/>
      <c r="AB47" s="35"/>
      <c r="AC47" s="35"/>
      <c r="AD47" s="5" t="s">
        <v>48</v>
      </c>
      <c r="AE47" s="53" t="s">
        <v>167</v>
      </c>
      <c r="AH47" s="5" t="s">
        <v>48</v>
      </c>
    </row>
    <row r="48" spans="1:34" x14ac:dyDescent="0.25">
      <c r="F48" s="2"/>
      <c r="G48" s="14">
        <f>AVERAGE(G47)</f>
        <v>-6.1391999999999998</v>
      </c>
      <c r="H48" s="14">
        <f t="shared" ref="H48" si="87">AVERAGE(H47)</f>
        <v>-6.1391999999999998</v>
      </c>
      <c r="I48" s="14">
        <f t="shared" ref="I48" si="88">AVERAGE(I47)</f>
        <v>-30.286200000000001</v>
      </c>
      <c r="J48" s="14">
        <f t="shared" ref="J48" si="89">AVERAGE(J47)</f>
        <v>-57.817460317460302</v>
      </c>
      <c r="K48" s="14">
        <f t="shared" ref="K48" si="90">AVERAGE(K47)</f>
        <v>-3.2757051865332101</v>
      </c>
      <c r="L48" s="14">
        <f t="shared" ref="L48" si="91">AVERAGE(L47)</f>
        <v>-24.044301536262999</v>
      </c>
      <c r="M48" s="14">
        <f t="shared" ref="M48" si="92">AVERAGE(M47)</f>
        <v>-8.9377498572244605</v>
      </c>
      <c r="N48" s="14">
        <f t="shared" ref="N48" si="93">AVERAGE(N47)</f>
        <v>-50.4547849410569</v>
      </c>
      <c r="O48" s="14">
        <f t="shared" ref="O48" si="94">AVERAGE(O47)</f>
        <v>17.011181212610399</v>
      </c>
      <c r="P48" s="57"/>
      <c r="Q48" s="5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5"/>
      <c r="AE48" s="14"/>
      <c r="AH48" s="5"/>
    </row>
    <row r="49" spans="1:34" x14ac:dyDescent="0.25">
      <c r="F49" s="2"/>
      <c r="G49" s="12"/>
      <c r="H49" s="12"/>
      <c r="I49" s="12"/>
      <c r="J49" s="12"/>
      <c r="K49" s="12"/>
      <c r="L49" s="12"/>
      <c r="M49" s="12"/>
      <c r="N49" s="12"/>
      <c r="O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E49" s="12"/>
    </row>
    <row r="50" spans="1:34" x14ac:dyDescent="0.25">
      <c r="A50" s="7"/>
      <c r="B50" s="7"/>
      <c r="C50" s="7" t="s">
        <v>49</v>
      </c>
      <c r="D50" s="7"/>
      <c r="E50" s="7"/>
      <c r="F50" s="2"/>
      <c r="Q50" s="55"/>
      <c r="AD50" s="55"/>
      <c r="AH50" s="7"/>
    </row>
    <row r="51" spans="1:34" x14ac:dyDescent="0.25">
      <c r="B51" t="s">
        <v>169</v>
      </c>
      <c r="C51" t="s">
        <v>49</v>
      </c>
      <c r="E51" t="s">
        <v>50</v>
      </c>
      <c r="F51" s="2"/>
      <c r="G51" s="37">
        <f t="shared" ref="G51" si="95">R51</f>
        <v>0.2802</v>
      </c>
      <c r="H51" s="37">
        <f t="shared" ref="H51" si="96">S51</f>
        <v>0.2802</v>
      </c>
      <c r="I51" s="37">
        <f t="shared" ref="I51" si="97">T51</f>
        <v>-1.4283999999999999</v>
      </c>
      <c r="J51" s="37" t="str">
        <f t="shared" ref="J51" si="98">U51</f>
        <v>NULL</v>
      </c>
      <c r="K51" s="37">
        <f t="shared" ref="K51" si="99">V51</f>
        <v>-36.463582226294101</v>
      </c>
      <c r="L51" s="37">
        <f t="shared" ref="L51" si="100">W51</f>
        <v>-31.463866584311301</v>
      </c>
      <c r="M51" s="37">
        <f t="shared" ref="M51" si="101">X51</f>
        <v>1.8999703243530699</v>
      </c>
      <c r="N51" s="37">
        <f t="shared" ref="N51" si="102">Y51</f>
        <v>-30.112105471967901</v>
      </c>
      <c r="O51" s="37">
        <f t="shared" ref="O51" si="103">Z51</f>
        <v>-19.4375266591383</v>
      </c>
      <c r="P51" s="35"/>
      <c r="Q51" s="5" t="s">
        <v>50</v>
      </c>
      <c r="R51" s="35">
        <v>0.2802</v>
      </c>
      <c r="S51" s="35">
        <v>0.2802</v>
      </c>
      <c r="T51" s="35">
        <v>-1.4283999999999999</v>
      </c>
      <c r="U51" s="58" t="s">
        <v>8</v>
      </c>
      <c r="V51" s="34">
        <v>-36.463582226294101</v>
      </c>
      <c r="W51" s="34">
        <v>-31.463866584311301</v>
      </c>
      <c r="X51" s="35">
        <v>1.8999703243530699</v>
      </c>
      <c r="Y51" s="35">
        <v>-30.112105471967901</v>
      </c>
      <c r="Z51" s="35">
        <v>-19.4375266591383</v>
      </c>
      <c r="AA51" s="35"/>
      <c r="AB51" s="35"/>
      <c r="AC51" s="35"/>
      <c r="AD51" s="5" t="s">
        <v>50</v>
      </c>
      <c r="AE51" s="53" t="s">
        <v>169</v>
      </c>
      <c r="AH51" s="5" t="s">
        <v>50</v>
      </c>
    </row>
    <row r="52" spans="1:34" x14ac:dyDescent="0.25">
      <c r="B52" t="s">
        <v>171</v>
      </c>
      <c r="C52" t="s">
        <v>49</v>
      </c>
      <c r="E52" t="s">
        <v>51</v>
      </c>
      <c r="F52" s="2"/>
      <c r="G52" s="37">
        <f t="shared" ref="G52:G64" si="104">R52</f>
        <v>4.4866000000000001</v>
      </c>
      <c r="H52" s="37">
        <f t="shared" ref="H52:H64" si="105">S52</f>
        <v>4.4866000000000001</v>
      </c>
      <c r="I52" s="37">
        <f t="shared" ref="I52:I64" si="106">T52</f>
        <v>1.6148</v>
      </c>
      <c r="J52" s="37">
        <f t="shared" ref="J52:J64" si="107">U52</f>
        <v>-35.221602582917498</v>
      </c>
      <c r="K52" s="37">
        <f t="shared" ref="K52:K64" si="108">V52</f>
        <v>-31.4489827612983</v>
      </c>
      <c r="L52" s="37">
        <f t="shared" ref="L52:L64" si="109">W52</f>
        <v>-39.259666987752901</v>
      </c>
      <c r="M52" s="37">
        <f t="shared" ref="M52:M64" si="110">X52</f>
        <v>3.95666509656147</v>
      </c>
      <c r="N52" s="37">
        <f t="shared" ref="N52:N64" si="111">Y52</f>
        <v>-20.320236002073202</v>
      </c>
      <c r="O52" s="37">
        <f t="shared" ref="O52:O64" si="112">Z52</f>
        <v>-5.8419527560960098</v>
      </c>
      <c r="P52" s="35"/>
      <c r="Q52" s="5" t="s">
        <v>51</v>
      </c>
      <c r="R52" s="35">
        <v>4.4866000000000001</v>
      </c>
      <c r="S52" s="35">
        <v>4.4866000000000001</v>
      </c>
      <c r="T52" s="35">
        <v>1.6148</v>
      </c>
      <c r="U52" s="35">
        <v>-35.221602582917498</v>
      </c>
      <c r="V52" s="34">
        <v>-31.4489827612983</v>
      </c>
      <c r="W52" s="34">
        <v>-39.259666987752901</v>
      </c>
      <c r="X52" s="35">
        <v>3.95666509656147</v>
      </c>
      <c r="Y52" s="35">
        <v>-20.320236002073202</v>
      </c>
      <c r="Z52" s="35">
        <v>-5.8419527560960098</v>
      </c>
      <c r="AA52" s="35"/>
      <c r="AB52" s="35"/>
      <c r="AC52" s="35"/>
      <c r="AD52" s="5" t="s">
        <v>51</v>
      </c>
      <c r="AE52" s="53" t="s">
        <v>171</v>
      </c>
      <c r="AH52" s="5" t="s">
        <v>51</v>
      </c>
    </row>
    <row r="53" spans="1:34" x14ac:dyDescent="0.25">
      <c r="B53" t="s">
        <v>173</v>
      </c>
      <c r="C53" t="s">
        <v>49</v>
      </c>
      <c r="E53" t="s">
        <v>52</v>
      </c>
      <c r="F53" s="2"/>
      <c r="G53" s="37">
        <f t="shared" si="104"/>
        <v>-0.25659999999999999</v>
      </c>
      <c r="H53" s="37">
        <f t="shared" si="105"/>
        <v>-0.25659999999999999</v>
      </c>
      <c r="I53" s="37">
        <f t="shared" si="106"/>
        <v>32.0867</v>
      </c>
      <c r="J53" s="37">
        <f t="shared" si="107"/>
        <v>8.7516182949897008</v>
      </c>
      <c r="K53" s="37">
        <f t="shared" si="108"/>
        <v>23.178317397680701</v>
      </c>
      <c r="L53" s="37">
        <f t="shared" si="109"/>
        <v>12.3932475865762</v>
      </c>
      <c r="M53" s="37">
        <f t="shared" si="110"/>
        <v>-2.05391527599487</v>
      </c>
      <c r="N53" s="37">
        <f t="shared" si="111"/>
        <v>29.580687880002401</v>
      </c>
      <c r="O53" s="37">
        <f t="shared" si="112"/>
        <v>55.085269556929397</v>
      </c>
      <c r="P53" s="35"/>
      <c r="Q53" s="5" t="s">
        <v>52</v>
      </c>
      <c r="R53" s="35">
        <v>-0.25659999999999999</v>
      </c>
      <c r="S53" s="35">
        <v>-0.25659999999999999</v>
      </c>
      <c r="T53" s="35">
        <v>32.0867</v>
      </c>
      <c r="U53" s="35">
        <v>8.7516182949897008</v>
      </c>
      <c r="V53" s="34">
        <v>23.178317397680701</v>
      </c>
      <c r="W53" s="34">
        <v>12.3932475865762</v>
      </c>
      <c r="X53" s="35">
        <v>-2.05391527599487</v>
      </c>
      <c r="Y53" s="35">
        <v>29.580687880002401</v>
      </c>
      <c r="Z53" s="35">
        <v>55.085269556929397</v>
      </c>
      <c r="AA53" s="35"/>
      <c r="AB53" s="35"/>
      <c r="AC53" s="35"/>
      <c r="AD53" s="5" t="s">
        <v>52</v>
      </c>
      <c r="AE53" s="53" t="s">
        <v>173</v>
      </c>
      <c r="AH53" s="5" t="s">
        <v>52</v>
      </c>
    </row>
    <row r="54" spans="1:34" x14ac:dyDescent="0.25">
      <c r="B54" t="s">
        <v>175</v>
      </c>
      <c r="C54" t="s">
        <v>49</v>
      </c>
      <c r="E54" t="s">
        <v>53</v>
      </c>
      <c r="F54" s="2"/>
      <c r="G54" s="37">
        <f t="shared" si="104"/>
        <v>-3.7387999999999999</v>
      </c>
      <c r="H54" s="37">
        <f t="shared" si="105"/>
        <v>-3.7387999999999999</v>
      </c>
      <c r="I54" s="37">
        <f t="shared" si="106"/>
        <v>-13.911799999999999</v>
      </c>
      <c r="J54" s="37">
        <f t="shared" si="107"/>
        <v>-15.0893448047651</v>
      </c>
      <c r="K54" s="37">
        <f t="shared" si="108"/>
        <v>-6.50959436482876</v>
      </c>
      <c r="L54" s="37">
        <f t="shared" si="109"/>
        <v>35.3613504483911</v>
      </c>
      <c r="M54" s="37">
        <f t="shared" si="110"/>
        <v>-4.4641740652744799</v>
      </c>
      <c r="N54" s="37">
        <f t="shared" si="111"/>
        <v>-5.8049034008065901</v>
      </c>
      <c r="O54" s="37">
        <f t="shared" si="112"/>
        <v>12.616126802955</v>
      </c>
      <c r="P54" s="35"/>
      <c r="Q54" s="5" t="s">
        <v>53</v>
      </c>
      <c r="R54" s="35">
        <v>-3.7387999999999999</v>
      </c>
      <c r="S54" s="35">
        <v>-3.7387999999999999</v>
      </c>
      <c r="T54" s="35">
        <v>-13.911799999999999</v>
      </c>
      <c r="U54" s="35">
        <v>-15.0893448047651</v>
      </c>
      <c r="V54" s="34">
        <v>-6.50959436482876</v>
      </c>
      <c r="W54" s="34">
        <v>35.3613504483911</v>
      </c>
      <c r="X54" s="35">
        <v>-4.4641740652744799</v>
      </c>
      <c r="Y54" s="35">
        <v>-5.8049034008065901</v>
      </c>
      <c r="Z54" s="35">
        <v>12.616126802955</v>
      </c>
      <c r="AA54" s="35"/>
      <c r="AB54" s="35"/>
      <c r="AC54" s="35"/>
      <c r="AD54" s="5" t="s">
        <v>53</v>
      </c>
      <c r="AE54" s="53" t="s">
        <v>175</v>
      </c>
      <c r="AH54" s="5" t="s">
        <v>53</v>
      </c>
    </row>
    <row r="55" spans="1:34" x14ac:dyDescent="0.25">
      <c r="B55" t="s">
        <v>177</v>
      </c>
      <c r="C55" t="s">
        <v>49</v>
      </c>
      <c r="E55" t="s">
        <v>54</v>
      </c>
      <c r="F55" s="2"/>
      <c r="G55" s="37">
        <f t="shared" si="104"/>
        <v>-6.4861000000000004</v>
      </c>
      <c r="H55" s="37">
        <f t="shared" si="105"/>
        <v>-6.4861000000000004</v>
      </c>
      <c r="I55" s="37">
        <f t="shared" si="106"/>
        <v>-20.275500000000001</v>
      </c>
      <c r="J55" s="37">
        <f t="shared" si="107"/>
        <v>-26.305732484076401</v>
      </c>
      <c r="K55" s="37">
        <f t="shared" si="108"/>
        <v>-2.7731092436974798</v>
      </c>
      <c r="L55" s="37">
        <f t="shared" si="109"/>
        <v>123.466924191212</v>
      </c>
      <c r="M55" s="37">
        <f t="shared" si="110"/>
        <v>-5.9405940594059397</v>
      </c>
      <c r="N55" s="37">
        <f t="shared" si="111"/>
        <v>-19.988134787035399</v>
      </c>
      <c r="O55" s="37">
        <f t="shared" si="112"/>
        <v>12.2602731843066</v>
      </c>
      <c r="P55" s="35"/>
      <c r="Q55" s="5" t="s">
        <v>54</v>
      </c>
      <c r="R55" s="35">
        <v>-6.4861000000000004</v>
      </c>
      <c r="S55" s="35">
        <v>-6.4861000000000004</v>
      </c>
      <c r="T55" s="35">
        <v>-20.275500000000001</v>
      </c>
      <c r="U55" s="35">
        <v>-26.305732484076401</v>
      </c>
      <c r="V55" s="34">
        <v>-2.7731092436974798</v>
      </c>
      <c r="W55" s="34">
        <v>123.466924191212</v>
      </c>
      <c r="X55" s="35">
        <v>-5.9405940594059397</v>
      </c>
      <c r="Y55" s="35">
        <v>-19.988134787035399</v>
      </c>
      <c r="Z55" s="35">
        <v>12.2602731843066</v>
      </c>
      <c r="AA55" s="35"/>
      <c r="AB55" s="35"/>
      <c r="AC55" s="35"/>
      <c r="AD55" s="5" t="s">
        <v>54</v>
      </c>
      <c r="AE55" s="53" t="s">
        <v>177</v>
      </c>
      <c r="AH55" s="5" t="s">
        <v>54</v>
      </c>
    </row>
    <row r="56" spans="1:34" x14ac:dyDescent="0.25">
      <c r="B56" t="s">
        <v>179</v>
      </c>
      <c r="C56" t="s">
        <v>49</v>
      </c>
      <c r="E56" t="s">
        <v>55</v>
      </c>
      <c r="F56" s="2"/>
      <c r="G56" s="37">
        <f t="shared" si="104"/>
        <v>-5.6158999999999999</v>
      </c>
      <c r="H56" s="37">
        <f t="shared" si="105"/>
        <v>-5.6158999999999999</v>
      </c>
      <c r="I56" s="37">
        <f t="shared" si="106"/>
        <v>-2.8317999999999999</v>
      </c>
      <c r="J56" s="37">
        <f t="shared" si="107"/>
        <v>-43.979591836734699</v>
      </c>
      <c r="K56" s="37">
        <f t="shared" si="108"/>
        <v>-32.082474226804102</v>
      </c>
      <c r="L56" s="37">
        <f t="shared" si="109"/>
        <v>-26.473214285714299</v>
      </c>
      <c r="M56" s="37">
        <f t="shared" si="110"/>
        <v>-5.9598853868194697</v>
      </c>
      <c r="N56" s="37">
        <f t="shared" si="111"/>
        <v>-39.213478775791202</v>
      </c>
      <c r="O56" s="37">
        <f t="shared" si="112"/>
        <v>-19.530852548247399</v>
      </c>
      <c r="P56" s="35"/>
      <c r="Q56" s="5" t="s">
        <v>55</v>
      </c>
      <c r="R56" s="35">
        <v>-5.6158999999999999</v>
      </c>
      <c r="S56" s="35">
        <v>-5.6158999999999999</v>
      </c>
      <c r="T56" s="35">
        <v>-2.8317999999999999</v>
      </c>
      <c r="U56" s="35">
        <v>-43.979591836734699</v>
      </c>
      <c r="V56" s="34">
        <v>-32.082474226804102</v>
      </c>
      <c r="W56" s="34">
        <v>-26.473214285714299</v>
      </c>
      <c r="X56" s="35">
        <v>-5.9598853868194697</v>
      </c>
      <c r="Y56" s="35">
        <v>-39.213478775791202</v>
      </c>
      <c r="Z56" s="35">
        <v>-19.530852548247399</v>
      </c>
      <c r="AA56" s="35"/>
      <c r="AB56" s="35"/>
      <c r="AC56" s="35"/>
      <c r="AD56" s="5" t="s">
        <v>55</v>
      </c>
      <c r="AE56" s="53" t="s">
        <v>179</v>
      </c>
      <c r="AH56" s="5" t="s">
        <v>55</v>
      </c>
    </row>
    <row r="57" spans="1:34" x14ac:dyDescent="0.25">
      <c r="B57" t="s">
        <v>181</v>
      </c>
      <c r="C57" t="s">
        <v>49</v>
      </c>
      <c r="E57" t="s">
        <v>56</v>
      </c>
      <c r="F57" s="2"/>
      <c r="G57" s="37">
        <f t="shared" si="104"/>
        <v>-3.4386000000000001</v>
      </c>
      <c r="H57" s="37">
        <f t="shared" si="105"/>
        <v>-3.4386000000000001</v>
      </c>
      <c r="I57" s="37">
        <f t="shared" si="106"/>
        <v>-24.697099999999999</v>
      </c>
      <c r="J57" s="37">
        <f t="shared" si="107"/>
        <v>-54.495556717198099</v>
      </c>
      <c r="K57" s="37">
        <f t="shared" si="108"/>
        <v>-25.693555271020099</v>
      </c>
      <c r="L57" s="37">
        <f t="shared" si="109"/>
        <v>-22.415329768270901</v>
      </c>
      <c r="M57" s="37">
        <f t="shared" si="110"/>
        <v>-3.43871325568493</v>
      </c>
      <c r="N57" s="37">
        <f t="shared" si="111"/>
        <v>-49.252061717429697</v>
      </c>
      <c r="O57" s="37">
        <f t="shared" si="112"/>
        <v>-12.075798637233</v>
      </c>
      <c r="P57" s="35"/>
      <c r="Q57" s="5" t="s">
        <v>56</v>
      </c>
      <c r="R57" s="35">
        <v>-3.4386000000000001</v>
      </c>
      <c r="S57" s="35">
        <v>-3.4386000000000001</v>
      </c>
      <c r="T57" s="35">
        <v>-24.697099999999999</v>
      </c>
      <c r="U57" s="35">
        <v>-54.495556717198099</v>
      </c>
      <c r="V57" s="34">
        <v>-25.693555271020099</v>
      </c>
      <c r="W57" s="34">
        <v>-22.415329768270901</v>
      </c>
      <c r="X57" s="35">
        <v>-3.43871325568493</v>
      </c>
      <c r="Y57" s="35">
        <v>-49.252061717429697</v>
      </c>
      <c r="Z57" s="35">
        <v>-12.075798637233</v>
      </c>
      <c r="AA57" s="35"/>
      <c r="AB57" s="35"/>
      <c r="AC57" s="35"/>
      <c r="AD57" s="5" t="s">
        <v>56</v>
      </c>
      <c r="AE57" s="53" t="s">
        <v>181</v>
      </c>
      <c r="AH57" s="5" t="s">
        <v>56</v>
      </c>
    </row>
    <row r="58" spans="1:34" x14ac:dyDescent="0.25">
      <c r="B58" t="s">
        <v>183</v>
      </c>
      <c r="C58" t="s">
        <v>49</v>
      </c>
      <c r="E58" t="s">
        <v>57</v>
      </c>
      <c r="F58" s="2"/>
      <c r="G58" s="37">
        <f t="shared" si="104"/>
        <v>12.958600000000001</v>
      </c>
      <c r="H58" s="37">
        <f t="shared" si="105"/>
        <v>12.958600000000001</v>
      </c>
      <c r="I58" s="37">
        <f t="shared" si="106"/>
        <v>-33.784199999999998</v>
      </c>
      <c r="J58" s="37">
        <f t="shared" si="107"/>
        <v>-47.206858407079601</v>
      </c>
      <c r="K58" s="37">
        <f t="shared" si="108"/>
        <v>5.7617728531856001</v>
      </c>
      <c r="L58" s="37" t="str">
        <f t="shared" si="109"/>
        <v>NULL</v>
      </c>
      <c r="M58" s="37">
        <f t="shared" si="110"/>
        <v>12.958579881656799</v>
      </c>
      <c r="N58" s="37">
        <f t="shared" si="111"/>
        <v>-41.307336294163598</v>
      </c>
      <c r="O58" s="37">
        <f t="shared" si="112"/>
        <v>29.037879851617902</v>
      </c>
      <c r="P58" s="35"/>
      <c r="Q58" s="5" t="s">
        <v>57</v>
      </c>
      <c r="R58" s="35">
        <v>12.958600000000001</v>
      </c>
      <c r="S58" s="35">
        <v>12.958600000000001</v>
      </c>
      <c r="T58" s="35">
        <v>-33.784199999999998</v>
      </c>
      <c r="U58" s="35">
        <v>-47.206858407079601</v>
      </c>
      <c r="V58" s="34">
        <v>5.7617728531856001</v>
      </c>
      <c r="W58" s="52" t="s">
        <v>8</v>
      </c>
      <c r="X58" s="35">
        <v>12.958579881656799</v>
      </c>
      <c r="Y58" s="35">
        <v>-41.307336294163598</v>
      </c>
      <c r="Z58" s="35">
        <v>29.037879851617902</v>
      </c>
      <c r="AA58" s="35"/>
      <c r="AB58" s="35"/>
      <c r="AC58" s="35"/>
      <c r="AD58" s="5" t="s">
        <v>57</v>
      </c>
      <c r="AE58" s="53" t="s">
        <v>183</v>
      </c>
      <c r="AH58" s="5" t="s">
        <v>57</v>
      </c>
    </row>
    <row r="59" spans="1:34" x14ac:dyDescent="0.25">
      <c r="B59" t="s">
        <v>185</v>
      </c>
      <c r="C59" t="s">
        <v>49</v>
      </c>
      <c r="E59" t="s">
        <v>58</v>
      </c>
      <c r="F59" s="2"/>
      <c r="G59" s="37">
        <f t="shared" si="104"/>
        <v>2.3891</v>
      </c>
      <c r="H59" s="37">
        <f t="shared" si="105"/>
        <v>2.3891</v>
      </c>
      <c r="I59" s="37">
        <f t="shared" si="106"/>
        <v>27.776399999999999</v>
      </c>
      <c r="J59" s="37">
        <f t="shared" si="107"/>
        <v>-0.414993659168711</v>
      </c>
      <c r="K59" s="37">
        <f t="shared" si="108"/>
        <v>3.1310599655236699</v>
      </c>
      <c r="L59" s="37">
        <f t="shared" si="109"/>
        <v>7.2690346051232204</v>
      </c>
      <c r="M59" s="37">
        <f t="shared" si="110"/>
        <v>2.7303754266211602</v>
      </c>
      <c r="N59" s="37">
        <f t="shared" si="111"/>
        <v>18.590379907373102</v>
      </c>
      <c r="O59" s="37">
        <f t="shared" si="112"/>
        <v>26.370490899634301</v>
      </c>
      <c r="P59" s="35"/>
      <c r="Q59" s="5" t="s">
        <v>58</v>
      </c>
      <c r="R59" s="35">
        <v>2.3891</v>
      </c>
      <c r="S59" s="35">
        <v>2.3891</v>
      </c>
      <c r="T59" s="35">
        <v>27.776399999999999</v>
      </c>
      <c r="U59" s="35">
        <v>-0.414993659168711</v>
      </c>
      <c r="V59" s="34">
        <v>3.1310599655236699</v>
      </c>
      <c r="W59" s="34">
        <v>7.2690346051232204</v>
      </c>
      <c r="X59" s="35">
        <v>2.7303754266211602</v>
      </c>
      <c r="Y59" s="35">
        <v>18.590379907373102</v>
      </c>
      <c r="Z59" s="35">
        <v>26.370490899634301</v>
      </c>
      <c r="AA59" s="35"/>
      <c r="AB59" s="35"/>
      <c r="AC59" s="35"/>
      <c r="AD59" s="5" t="s">
        <v>58</v>
      </c>
      <c r="AE59" s="53" t="s">
        <v>185</v>
      </c>
      <c r="AH59" s="5" t="s">
        <v>58</v>
      </c>
    </row>
    <row r="60" spans="1:34" x14ac:dyDescent="0.25">
      <c r="B60" t="s">
        <v>187</v>
      </c>
      <c r="C60" t="s">
        <v>49</v>
      </c>
      <c r="E60" t="s">
        <v>59</v>
      </c>
      <c r="F60" s="2"/>
      <c r="G60" s="37">
        <f t="shared" si="104"/>
        <v>-2.9140000000000001</v>
      </c>
      <c r="H60" s="37">
        <f t="shared" si="105"/>
        <v>-2.9140000000000001</v>
      </c>
      <c r="I60" s="37">
        <f t="shared" si="106"/>
        <v>33.2194</v>
      </c>
      <c r="J60" s="37">
        <f t="shared" si="107"/>
        <v>50.3278056305438</v>
      </c>
      <c r="K60" s="37">
        <f t="shared" si="108"/>
        <v>41.745454545454599</v>
      </c>
      <c r="L60" s="37">
        <f t="shared" si="109"/>
        <v>174.50704225352101</v>
      </c>
      <c r="M60" s="37">
        <f t="shared" si="110"/>
        <v>-2.5404732254047402</v>
      </c>
      <c r="N60" s="37">
        <f t="shared" si="111"/>
        <v>58.547490147770503</v>
      </c>
      <c r="O60" s="37">
        <f t="shared" si="112"/>
        <v>61.690518737814998</v>
      </c>
      <c r="P60" s="35"/>
      <c r="Q60" s="5" t="s">
        <v>59</v>
      </c>
      <c r="R60" s="35">
        <v>-2.9140000000000001</v>
      </c>
      <c r="S60" s="35">
        <v>-2.9140000000000001</v>
      </c>
      <c r="T60" s="35">
        <v>33.2194</v>
      </c>
      <c r="U60" s="35">
        <v>50.3278056305438</v>
      </c>
      <c r="V60" s="34">
        <v>41.745454545454599</v>
      </c>
      <c r="W60" s="34">
        <v>174.50704225352101</v>
      </c>
      <c r="X60" s="35">
        <v>-2.5404732254047402</v>
      </c>
      <c r="Y60" s="35">
        <v>58.547490147770503</v>
      </c>
      <c r="Z60" s="35">
        <v>61.690518737814998</v>
      </c>
      <c r="AA60" s="35"/>
      <c r="AB60" s="35"/>
      <c r="AC60" s="35"/>
      <c r="AD60" s="5" t="s">
        <v>59</v>
      </c>
      <c r="AE60" s="53" t="s">
        <v>187</v>
      </c>
      <c r="AH60" s="5" t="s">
        <v>59</v>
      </c>
    </row>
    <row r="61" spans="1:34" x14ac:dyDescent="0.25">
      <c r="B61" t="s">
        <v>189</v>
      </c>
      <c r="C61" t="s">
        <v>49</v>
      </c>
      <c r="E61" t="s">
        <v>60</v>
      </c>
      <c r="F61" s="2"/>
      <c r="G61" s="37">
        <f t="shared" si="104"/>
        <v>-3.5341</v>
      </c>
      <c r="H61" s="37">
        <f t="shared" si="105"/>
        <v>-3.5341</v>
      </c>
      <c r="I61" s="37">
        <f t="shared" si="106"/>
        <v>12.835900000000001</v>
      </c>
      <c r="J61" s="37">
        <f t="shared" si="107"/>
        <v>29.360189573459699</v>
      </c>
      <c r="K61" s="37">
        <f t="shared" si="108"/>
        <v>53.774647887323901</v>
      </c>
      <c r="L61" s="37">
        <f t="shared" si="109"/>
        <v>145.90090090090101</v>
      </c>
      <c r="M61" s="37">
        <f t="shared" si="110"/>
        <v>-3.5695352535783802</v>
      </c>
      <c r="N61" s="37">
        <f t="shared" si="111"/>
        <v>46.488729601730903</v>
      </c>
      <c r="O61" s="37">
        <f t="shared" si="112"/>
        <v>91.220168984634498</v>
      </c>
      <c r="P61" s="35"/>
      <c r="Q61" s="5" t="s">
        <v>60</v>
      </c>
      <c r="R61" s="35">
        <v>-3.5341</v>
      </c>
      <c r="S61" s="35">
        <v>-3.5341</v>
      </c>
      <c r="T61" s="35">
        <v>12.835900000000001</v>
      </c>
      <c r="U61" s="35">
        <v>29.360189573459699</v>
      </c>
      <c r="V61" s="34">
        <v>53.774647887323901</v>
      </c>
      <c r="W61" s="34">
        <v>145.90090090090101</v>
      </c>
      <c r="X61" s="35">
        <v>-3.5695352535783802</v>
      </c>
      <c r="Y61" s="35">
        <v>46.488729601730903</v>
      </c>
      <c r="Z61" s="35">
        <v>91.220168984634498</v>
      </c>
      <c r="AA61" s="35"/>
      <c r="AB61" s="35"/>
      <c r="AC61" s="35"/>
      <c r="AD61" s="5" t="s">
        <v>60</v>
      </c>
      <c r="AE61" s="53" t="s">
        <v>189</v>
      </c>
      <c r="AH61" s="5" t="s">
        <v>60</v>
      </c>
    </row>
    <row r="62" spans="1:34" x14ac:dyDescent="0.25">
      <c r="B62" t="s">
        <v>191</v>
      </c>
      <c r="C62" t="s">
        <v>49</v>
      </c>
      <c r="E62" t="s">
        <v>61</v>
      </c>
      <c r="F62" s="2"/>
      <c r="G62" s="37">
        <f t="shared" si="104"/>
        <v>4.6106999999999996</v>
      </c>
      <c r="H62" s="37">
        <f t="shared" si="105"/>
        <v>4.6106999999999996</v>
      </c>
      <c r="I62" s="37">
        <f t="shared" si="106"/>
        <v>20.4009</v>
      </c>
      <c r="J62" s="37">
        <f t="shared" si="107"/>
        <v>49.194729136164</v>
      </c>
      <c r="K62" s="37">
        <f t="shared" si="108"/>
        <v>52.544910179640702</v>
      </c>
      <c r="L62" s="37">
        <f t="shared" si="109"/>
        <v>121.883505715841</v>
      </c>
      <c r="M62" s="37">
        <f t="shared" si="110"/>
        <v>4.4057377049180602</v>
      </c>
      <c r="N62" s="37">
        <f t="shared" si="111"/>
        <v>68.145755929261696</v>
      </c>
      <c r="O62" s="37">
        <f t="shared" si="112"/>
        <v>89.151876046246599</v>
      </c>
      <c r="P62" s="35"/>
      <c r="Q62" s="5" t="s">
        <v>61</v>
      </c>
      <c r="R62" s="35">
        <v>4.6106999999999996</v>
      </c>
      <c r="S62" s="35">
        <v>4.6106999999999996</v>
      </c>
      <c r="T62" s="35">
        <v>20.4009</v>
      </c>
      <c r="U62" s="35">
        <v>49.194729136164</v>
      </c>
      <c r="V62" s="34">
        <v>52.544910179640702</v>
      </c>
      <c r="W62" s="34">
        <v>121.883505715841</v>
      </c>
      <c r="X62" s="35">
        <v>4.4057377049180602</v>
      </c>
      <c r="Y62" s="35">
        <v>68.145755929261696</v>
      </c>
      <c r="Z62" s="35">
        <v>89.151876046246599</v>
      </c>
      <c r="AA62" s="35"/>
      <c r="AB62" s="35"/>
      <c r="AC62" s="35"/>
      <c r="AD62" s="5" t="s">
        <v>61</v>
      </c>
      <c r="AE62" s="53" t="s">
        <v>191</v>
      </c>
      <c r="AH62" s="5" t="s">
        <v>61</v>
      </c>
    </row>
    <row r="63" spans="1:34" x14ac:dyDescent="0.25">
      <c r="B63" t="s">
        <v>193</v>
      </c>
      <c r="C63" t="s">
        <v>49</v>
      </c>
      <c r="E63" t="s">
        <v>62</v>
      </c>
      <c r="F63" s="2"/>
      <c r="G63" s="37">
        <f t="shared" si="104"/>
        <v>2.5021</v>
      </c>
      <c r="H63" s="37">
        <f t="shared" si="105"/>
        <v>2.5021</v>
      </c>
      <c r="I63" s="37">
        <f t="shared" si="106"/>
        <v>-8.1336999999999993</v>
      </c>
      <c r="J63" s="37">
        <f t="shared" si="107"/>
        <v>-59.028960817717198</v>
      </c>
      <c r="K63" s="37">
        <f t="shared" si="108"/>
        <v>-57.282415630550602</v>
      </c>
      <c r="L63" s="37">
        <f t="shared" si="109"/>
        <v>-31.354359925788501</v>
      </c>
      <c r="M63" s="37">
        <f t="shared" si="110"/>
        <v>1.9932145886344399</v>
      </c>
      <c r="N63" s="37">
        <f t="shared" si="111"/>
        <v>-56.050402105563599</v>
      </c>
      <c r="O63" s="37">
        <f t="shared" si="112"/>
        <v>-52.941142808455197</v>
      </c>
      <c r="P63" s="35"/>
      <c r="Q63" s="5" t="s">
        <v>62</v>
      </c>
      <c r="R63" s="35">
        <v>2.5021</v>
      </c>
      <c r="S63" s="35">
        <v>2.5021</v>
      </c>
      <c r="T63" s="35">
        <v>-8.1336999999999993</v>
      </c>
      <c r="U63" s="35">
        <v>-59.028960817717198</v>
      </c>
      <c r="V63" s="34">
        <v>-57.282415630550602</v>
      </c>
      <c r="W63" s="34">
        <v>-31.354359925788501</v>
      </c>
      <c r="X63" s="35">
        <v>1.9932145886344399</v>
      </c>
      <c r="Y63" s="35">
        <v>-56.050402105563599</v>
      </c>
      <c r="Z63" s="35">
        <v>-52.941142808455197</v>
      </c>
      <c r="AA63" s="35"/>
      <c r="AB63" s="35"/>
      <c r="AC63" s="35"/>
      <c r="AD63" s="5" t="s">
        <v>62</v>
      </c>
      <c r="AE63" s="53" t="s">
        <v>193</v>
      </c>
      <c r="AH63" s="5" t="s">
        <v>62</v>
      </c>
    </row>
    <row r="64" spans="1:34" x14ac:dyDescent="0.25">
      <c r="B64" t="s">
        <v>195</v>
      </c>
      <c r="C64" t="s">
        <v>49</v>
      </c>
      <c r="E64" t="s">
        <v>63</v>
      </c>
      <c r="F64" s="2"/>
      <c r="G64" s="37">
        <f t="shared" si="104"/>
        <v>-4.7084999999999999</v>
      </c>
      <c r="H64" s="37">
        <f t="shared" si="105"/>
        <v>-4.7084999999999999</v>
      </c>
      <c r="I64" s="37">
        <f t="shared" si="106"/>
        <v>-2.8134999999999999</v>
      </c>
      <c r="J64" s="37">
        <f t="shared" si="107"/>
        <v>7.9924776680771004</v>
      </c>
      <c r="K64" s="37">
        <f t="shared" si="108"/>
        <v>-3.3655868742111901</v>
      </c>
      <c r="L64" s="37">
        <f t="shared" si="109"/>
        <v>29.044943820224699</v>
      </c>
      <c r="M64" s="37">
        <f t="shared" si="110"/>
        <v>-5.1026757934038702</v>
      </c>
      <c r="N64" s="37">
        <f t="shared" si="111"/>
        <v>23.340840503348598</v>
      </c>
      <c r="O64" s="37">
        <f t="shared" si="112"/>
        <v>21.445077833105699</v>
      </c>
      <c r="P64" s="35"/>
      <c r="Q64" s="5" t="s">
        <v>63</v>
      </c>
      <c r="R64" s="35">
        <v>-4.7084999999999999</v>
      </c>
      <c r="S64" s="35">
        <v>-4.7084999999999999</v>
      </c>
      <c r="T64" s="35">
        <v>-2.8134999999999999</v>
      </c>
      <c r="U64" s="35">
        <v>7.9924776680771004</v>
      </c>
      <c r="V64" s="34">
        <v>-3.3655868742111901</v>
      </c>
      <c r="W64" s="34">
        <v>29.044943820224699</v>
      </c>
      <c r="X64" s="35">
        <v>-5.1026757934038702</v>
      </c>
      <c r="Y64" s="35">
        <v>23.340840503348598</v>
      </c>
      <c r="Z64" s="35">
        <v>21.445077833105699</v>
      </c>
      <c r="AA64" s="35"/>
      <c r="AB64" s="35"/>
      <c r="AC64" s="35"/>
      <c r="AD64" s="5" t="s">
        <v>63</v>
      </c>
      <c r="AE64" s="53" t="s">
        <v>195</v>
      </c>
      <c r="AH64" s="5" t="s">
        <v>63</v>
      </c>
    </row>
    <row r="65" spans="1:34" x14ac:dyDescent="0.25">
      <c r="F65" s="2"/>
      <c r="G65" s="14">
        <f>AVERAGE(G51:G64)</f>
        <v>-0.24752142857142867</v>
      </c>
      <c r="H65" s="14">
        <f t="shared" ref="H65:O65" si="113">AVERAGE(H51:H64)</f>
        <v>-0.24752142857142867</v>
      </c>
      <c r="I65" s="14">
        <f t="shared" si="113"/>
        <v>1.4327214285714285</v>
      </c>
      <c r="J65" s="14">
        <f t="shared" si="113"/>
        <v>-10.470447769724849</v>
      </c>
      <c r="K65" s="14">
        <f t="shared" si="113"/>
        <v>-1.1059384121353888</v>
      </c>
      <c r="L65" s="14">
        <f t="shared" si="113"/>
        <v>38.373885536150183</v>
      </c>
      <c r="M65" s="14">
        <f t="shared" si="113"/>
        <v>-0.36610166377297731</v>
      </c>
      <c r="N65" s="14">
        <f t="shared" si="113"/>
        <v>-1.2396267560960006</v>
      </c>
      <c r="O65" s="14">
        <f t="shared" si="113"/>
        <v>20.646457749148222</v>
      </c>
      <c r="P65" s="57"/>
      <c r="Q65" s="5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5"/>
      <c r="AE65" s="14"/>
      <c r="AH65" s="5"/>
    </row>
    <row r="66" spans="1:34" x14ac:dyDescent="0.25">
      <c r="F66" s="2"/>
      <c r="G66" s="12"/>
      <c r="H66" s="12"/>
      <c r="I66" s="12"/>
      <c r="J66" s="12"/>
      <c r="K66" s="12"/>
      <c r="L66" s="12"/>
      <c r="M66" s="12"/>
      <c r="N66" s="12"/>
      <c r="O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E66" s="12"/>
    </row>
    <row r="67" spans="1:34" x14ac:dyDescent="0.25">
      <c r="A67" s="7"/>
      <c r="B67" s="7"/>
      <c r="C67" s="7" t="s">
        <v>64</v>
      </c>
      <c r="D67" s="7"/>
      <c r="E67" s="7"/>
      <c r="F67" s="2"/>
      <c r="Q67" s="55"/>
      <c r="AD67" s="55"/>
      <c r="AH67" s="7"/>
    </row>
    <row r="68" spans="1:34" x14ac:dyDescent="0.25">
      <c r="B68" t="s">
        <v>197</v>
      </c>
      <c r="C68" t="s">
        <v>64</v>
      </c>
      <c r="D68" t="s">
        <v>15</v>
      </c>
      <c r="E68" t="s">
        <v>65</v>
      </c>
      <c r="F68" s="2"/>
      <c r="G68" s="37">
        <f t="shared" ref="G68" si="114">R68</f>
        <v>3.1776</v>
      </c>
      <c r="H68" s="37">
        <f t="shared" ref="H68" si="115">S68</f>
        <v>3.1776</v>
      </c>
      <c r="I68" s="37">
        <f t="shared" ref="I68" si="116">T68</f>
        <v>-17.3354</v>
      </c>
      <c r="J68" s="37">
        <f t="shared" ref="J68" si="117">U68</f>
        <v>-21.9425760734185</v>
      </c>
      <c r="K68" s="37">
        <f t="shared" ref="K68" si="118">V68</f>
        <v>-12.3037509136505</v>
      </c>
      <c r="L68" s="37">
        <f t="shared" ref="L68" si="119">W68</f>
        <v>0.51457607579967701</v>
      </c>
      <c r="M68" s="37">
        <f t="shared" ref="M68" si="120">X68</f>
        <v>3.1775952605359099</v>
      </c>
      <c r="N68" s="37">
        <f t="shared" ref="N68" si="121">Y68</f>
        <v>-8.5385885174481899</v>
      </c>
      <c r="O68" s="37">
        <f t="shared" ref="O68" si="122">Z68</f>
        <v>13.394880525005201</v>
      </c>
      <c r="P68" s="35"/>
      <c r="Q68" s="5" t="s">
        <v>65</v>
      </c>
      <c r="R68" s="35">
        <v>3.1776</v>
      </c>
      <c r="S68" s="35">
        <v>3.1776</v>
      </c>
      <c r="T68" s="35">
        <v>-17.3354</v>
      </c>
      <c r="U68" s="35">
        <v>-21.9425760734185</v>
      </c>
      <c r="V68" s="34">
        <v>-12.3037509136505</v>
      </c>
      <c r="W68" s="34">
        <v>0.51457607579967701</v>
      </c>
      <c r="X68" s="35">
        <v>3.1775952605359099</v>
      </c>
      <c r="Y68" s="35">
        <v>-8.5385885174481899</v>
      </c>
      <c r="Z68" s="35">
        <v>13.394880525005201</v>
      </c>
      <c r="AA68" s="35"/>
      <c r="AB68" s="35"/>
      <c r="AC68" s="35"/>
      <c r="AD68" s="5" t="s">
        <v>65</v>
      </c>
      <c r="AE68" s="53" t="s">
        <v>197</v>
      </c>
      <c r="AH68" s="5" t="s">
        <v>65</v>
      </c>
    </row>
    <row r="69" spans="1:34" x14ac:dyDescent="0.25">
      <c r="B69" t="s">
        <v>199</v>
      </c>
      <c r="C69" t="s">
        <v>64</v>
      </c>
      <c r="D69" t="s">
        <v>15</v>
      </c>
      <c r="E69" t="s">
        <v>66</v>
      </c>
      <c r="F69" s="2"/>
      <c r="G69" s="37">
        <f t="shared" ref="G69:G77" si="123">R69</f>
        <v>2.6602999999999999</v>
      </c>
      <c r="H69" s="37">
        <f t="shared" ref="H69:H77" si="124">S69</f>
        <v>2.6602999999999999</v>
      </c>
      <c r="I69" s="37">
        <f t="shared" ref="I69:I77" si="125">T69</f>
        <v>-11.841699999999999</v>
      </c>
      <c r="J69" s="37">
        <f t="shared" ref="J69:J77" si="126">U69</f>
        <v>9.7435897435897498</v>
      </c>
      <c r="K69" s="37">
        <f t="shared" ref="K69:K77" si="127">V69</f>
        <v>65.169800729722098</v>
      </c>
      <c r="L69" s="37">
        <f t="shared" ref="L69:L77" si="128">W69</f>
        <v>104.731257610019</v>
      </c>
      <c r="M69" s="37">
        <f t="shared" ref="M69:M77" si="129">X69</f>
        <v>2.66027038813779</v>
      </c>
      <c r="N69" s="37">
        <f t="shared" ref="N69:N77" si="130">Y69</f>
        <v>14.228461570914501</v>
      </c>
      <c r="O69" s="37">
        <f t="shared" ref="O69:O77" si="131">Z69</f>
        <v>77.287190964500496</v>
      </c>
      <c r="P69" s="35"/>
      <c r="Q69" s="5" t="s">
        <v>66</v>
      </c>
      <c r="R69" s="35">
        <v>2.6602999999999999</v>
      </c>
      <c r="S69" s="35">
        <v>2.6602999999999999</v>
      </c>
      <c r="T69" s="35">
        <v>-11.841699999999999</v>
      </c>
      <c r="U69" s="35">
        <v>9.7435897435897498</v>
      </c>
      <c r="V69" s="34">
        <v>65.169800729722098</v>
      </c>
      <c r="W69" s="34">
        <v>104.731257610019</v>
      </c>
      <c r="X69" s="35">
        <v>2.66027038813779</v>
      </c>
      <c r="Y69" s="35">
        <v>14.228461570914501</v>
      </c>
      <c r="Z69" s="35">
        <v>77.287190964500496</v>
      </c>
      <c r="AA69" s="35"/>
      <c r="AB69" s="35"/>
      <c r="AC69" s="35"/>
      <c r="AD69" s="5" t="s">
        <v>66</v>
      </c>
      <c r="AE69" s="53" t="s">
        <v>199</v>
      </c>
      <c r="AH69" s="5" t="s">
        <v>66</v>
      </c>
    </row>
    <row r="70" spans="1:34" x14ac:dyDescent="0.25">
      <c r="B70" t="s">
        <v>201</v>
      </c>
      <c r="C70" t="s">
        <v>64</v>
      </c>
      <c r="D70" t="s">
        <v>15</v>
      </c>
      <c r="E70" t="s">
        <v>67</v>
      </c>
      <c r="F70" s="2"/>
      <c r="G70" s="37">
        <f t="shared" si="123"/>
        <v>-5.5377000000000001</v>
      </c>
      <c r="H70" s="37">
        <f t="shared" si="124"/>
        <v>-5.5377000000000001</v>
      </c>
      <c r="I70" s="37">
        <f t="shared" si="125"/>
        <v>-6.3520000000000003</v>
      </c>
      <c r="J70" s="37">
        <f t="shared" si="126"/>
        <v>-9.9869167030091592</v>
      </c>
      <c r="K70" s="37">
        <f t="shared" si="127"/>
        <v>-13.021491782553699</v>
      </c>
      <c r="L70" s="37">
        <f t="shared" si="128"/>
        <v>-5.8823529411764701</v>
      </c>
      <c r="M70" s="37">
        <f t="shared" si="129"/>
        <v>-4.5766590389016004</v>
      </c>
      <c r="N70" s="37">
        <f t="shared" si="130"/>
        <v>1.7001129881005299</v>
      </c>
      <c r="O70" s="37">
        <f t="shared" si="131"/>
        <v>4.0920703808738201</v>
      </c>
      <c r="P70" s="35"/>
      <c r="Q70" s="5" t="s">
        <v>67</v>
      </c>
      <c r="R70" s="35">
        <v>-5.5377000000000001</v>
      </c>
      <c r="S70" s="35">
        <v>-5.5377000000000001</v>
      </c>
      <c r="T70" s="35">
        <v>-6.3520000000000003</v>
      </c>
      <c r="U70" s="35">
        <v>-9.9869167030091592</v>
      </c>
      <c r="V70" s="34">
        <v>-13.021491782553699</v>
      </c>
      <c r="W70" s="34">
        <v>-5.8823529411764701</v>
      </c>
      <c r="X70" s="35">
        <v>-4.5766590389016004</v>
      </c>
      <c r="Y70" s="35">
        <v>1.7001129881005299</v>
      </c>
      <c r="Z70" s="35">
        <v>4.0920703808738201</v>
      </c>
      <c r="AA70" s="35"/>
      <c r="AB70" s="35"/>
      <c r="AC70" s="35"/>
      <c r="AD70" s="5" t="s">
        <v>67</v>
      </c>
      <c r="AE70" s="53" t="s">
        <v>201</v>
      </c>
      <c r="AH70" s="5" t="s">
        <v>67</v>
      </c>
    </row>
    <row r="71" spans="1:34" x14ac:dyDescent="0.25">
      <c r="B71" t="s">
        <v>203</v>
      </c>
      <c r="C71" t="s">
        <v>64</v>
      </c>
      <c r="D71" t="s">
        <v>15</v>
      </c>
      <c r="E71" t="s">
        <v>68</v>
      </c>
      <c r="F71" s="2"/>
      <c r="G71" s="37">
        <f t="shared" si="123"/>
        <v>0.74890000000000001</v>
      </c>
      <c r="H71" s="37">
        <f t="shared" si="124"/>
        <v>0.74890000000000001</v>
      </c>
      <c r="I71" s="37">
        <f t="shared" si="125"/>
        <v>39.808799999999998</v>
      </c>
      <c r="J71" s="37">
        <f t="shared" si="126"/>
        <v>35.837372105546599</v>
      </c>
      <c r="K71" s="37">
        <f t="shared" si="127"/>
        <v>33.766405939281498</v>
      </c>
      <c r="L71" s="37">
        <f t="shared" si="128"/>
        <v>5.4006058706779498</v>
      </c>
      <c r="M71" s="37">
        <f t="shared" si="129"/>
        <v>2.1967049425860998</v>
      </c>
      <c r="N71" s="37">
        <f t="shared" si="130"/>
        <v>48.453007197541403</v>
      </c>
      <c r="O71" s="37">
        <f t="shared" si="131"/>
        <v>53.267104892016803</v>
      </c>
      <c r="P71" s="35"/>
      <c r="Q71" s="5" t="s">
        <v>68</v>
      </c>
      <c r="R71" s="35">
        <v>0.74890000000000001</v>
      </c>
      <c r="S71" s="35">
        <v>0.74890000000000001</v>
      </c>
      <c r="T71" s="35">
        <v>39.808799999999998</v>
      </c>
      <c r="U71" s="35">
        <v>35.837372105546599</v>
      </c>
      <c r="V71" s="34">
        <v>33.766405939281498</v>
      </c>
      <c r="W71" s="34">
        <v>5.4006058706779498</v>
      </c>
      <c r="X71" s="35">
        <v>2.1967049425860998</v>
      </c>
      <c r="Y71" s="35">
        <v>48.453007197541403</v>
      </c>
      <c r="Z71" s="35">
        <v>53.267104892016803</v>
      </c>
      <c r="AA71" s="35"/>
      <c r="AB71" s="35"/>
      <c r="AC71" s="35"/>
      <c r="AD71" s="5" t="s">
        <v>68</v>
      </c>
      <c r="AE71" s="53" t="s">
        <v>203</v>
      </c>
      <c r="AH71" s="5" t="s">
        <v>68</v>
      </c>
    </row>
    <row r="72" spans="1:34" x14ac:dyDescent="0.25">
      <c r="B72" t="s">
        <v>205</v>
      </c>
      <c r="C72" t="s">
        <v>64</v>
      </c>
      <c r="D72" t="s">
        <v>15</v>
      </c>
      <c r="E72" t="s">
        <v>69</v>
      </c>
      <c r="F72" s="2"/>
      <c r="G72" s="37">
        <f t="shared" si="123"/>
        <v>-0.9466</v>
      </c>
      <c r="H72" s="37">
        <f t="shared" si="124"/>
        <v>-0.9466</v>
      </c>
      <c r="I72" s="37">
        <f t="shared" si="125"/>
        <v>-33.531799999999997</v>
      </c>
      <c r="J72" s="37">
        <f t="shared" si="126"/>
        <v>-39.643050297458103</v>
      </c>
      <c r="K72" s="37">
        <f t="shared" si="127"/>
        <v>86</v>
      </c>
      <c r="L72" s="37">
        <f t="shared" si="128"/>
        <v>41.564482029598302</v>
      </c>
      <c r="M72" s="37">
        <f t="shared" si="129"/>
        <v>-0.94674556213014704</v>
      </c>
      <c r="N72" s="37">
        <f t="shared" si="130"/>
        <v>-36.762588047328599</v>
      </c>
      <c r="O72" s="37">
        <f t="shared" si="131"/>
        <v>109.962949178036</v>
      </c>
      <c r="P72" s="35"/>
      <c r="Q72" s="5" t="s">
        <v>69</v>
      </c>
      <c r="R72" s="35">
        <v>-0.9466</v>
      </c>
      <c r="S72" s="35">
        <v>-0.9466</v>
      </c>
      <c r="T72" s="35">
        <v>-33.531799999999997</v>
      </c>
      <c r="U72" s="35">
        <v>-39.643050297458103</v>
      </c>
      <c r="V72" s="34">
        <v>86</v>
      </c>
      <c r="W72" s="34">
        <v>41.564482029598302</v>
      </c>
      <c r="X72" s="35">
        <v>-0.94674556213014704</v>
      </c>
      <c r="Y72" s="35">
        <v>-36.762588047328599</v>
      </c>
      <c r="Z72" s="35">
        <v>109.962949178036</v>
      </c>
      <c r="AA72" s="35"/>
      <c r="AB72" s="35"/>
      <c r="AC72" s="35"/>
      <c r="AD72" s="5" t="s">
        <v>69</v>
      </c>
      <c r="AE72" s="53" t="s">
        <v>205</v>
      </c>
      <c r="AH72" s="5" t="s">
        <v>69</v>
      </c>
    </row>
    <row r="73" spans="1:34" x14ac:dyDescent="0.25">
      <c r="B73" t="s">
        <v>207</v>
      </c>
      <c r="C73" t="s">
        <v>64</v>
      </c>
      <c r="D73" t="s">
        <v>15</v>
      </c>
      <c r="E73" t="s">
        <v>70</v>
      </c>
      <c r="F73" s="2"/>
      <c r="G73" s="37">
        <f t="shared" si="123"/>
        <v>-6.0518000000000001</v>
      </c>
      <c r="H73" s="37">
        <f t="shared" si="124"/>
        <v>-6.0518000000000001</v>
      </c>
      <c r="I73" s="37">
        <f t="shared" si="125"/>
        <v>-24.6067</v>
      </c>
      <c r="J73" s="37">
        <f t="shared" si="126"/>
        <v>-1.3615733736762501</v>
      </c>
      <c r="K73" s="37">
        <f t="shared" si="127"/>
        <v>23.344684071131301</v>
      </c>
      <c r="L73" s="37">
        <f t="shared" si="128"/>
        <v>99.388379204892999</v>
      </c>
      <c r="M73" s="37">
        <f t="shared" si="129"/>
        <v>-6.0230547550432298</v>
      </c>
      <c r="N73" s="37">
        <f t="shared" si="130"/>
        <v>9.5057409096982894</v>
      </c>
      <c r="O73" s="37">
        <f t="shared" si="131"/>
        <v>49.528987698311603</v>
      </c>
      <c r="P73" s="35"/>
      <c r="Q73" s="5" t="s">
        <v>70</v>
      </c>
      <c r="R73" s="35">
        <v>-6.0518000000000001</v>
      </c>
      <c r="S73" s="35">
        <v>-6.0518000000000001</v>
      </c>
      <c r="T73" s="35">
        <v>-24.6067</v>
      </c>
      <c r="U73" s="35">
        <v>-1.3615733736762501</v>
      </c>
      <c r="V73" s="34">
        <v>23.344684071131301</v>
      </c>
      <c r="W73" s="34">
        <v>99.388379204892999</v>
      </c>
      <c r="X73" s="35">
        <v>-6.0230547550432298</v>
      </c>
      <c r="Y73" s="35">
        <v>9.5057409096982894</v>
      </c>
      <c r="Z73" s="35">
        <v>49.528987698311603</v>
      </c>
      <c r="AA73" s="35"/>
      <c r="AB73" s="35"/>
      <c r="AC73" s="35"/>
      <c r="AD73" s="5" t="s">
        <v>70</v>
      </c>
      <c r="AE73" s="53" t="s">
        <v>207</v>
      </c>
      <c r="AH73" s="5" t="s">
        <v>70</v>
      </c>
    </row>
    <row r="74" spans="1:34" x14ac:dyDescent="0.25">
      <c r="B74" t="s">
        <v>209</v>
      </c>
      <c r="C74" t="s">
        <v>64</v>
      </c>
      <c r="D74" t="s">
        <v>15</v>
      </c>
      <c r="E74" t="s">
        <v>71</v>
      </c>
      <c r="F74" s="2"/>
      <c r="G74" s="37">
        <f t="shared" si="123"/>
        <v>-2.9763999999999999</v>
      </c>
      <c r="H74" s="37">
        <f t="shared" si="124"/>
        <v>-2.9763999999999999</v>
      </c>
      <c r="I74" s="37">
        <f t="shared" si="125"/>
        <v>-1.0767</v>
      </c>
      <c r="J74" s="37">
        <f t="shared" si="126"/>
        <v>3.4950443401147502</v>
      </c>
      <c r="K74" s="37">
        <f t="shared" si="127"/>
        <v>-10.022675736961499</v>
      </c>
      <c r="L74" s="37">
        <f t="shared" si="128"/>
        <v>17.084685748008301</v>
      </c>
      <c r="M74" s="37">
        <f t="shared" si="129"/>
        <v>-4.7527604416706701</v>
      </c>
      <c r="N74" s="37">
        <f t="shared" si="130"/>
        <v>13.5176672117375</v>
      </c>
      <c r="O74" s="37">
        <f t="shared" si="131"/>
        <v>3.6729543074955</v>
      </c>
      <c r="P74" s="35"/>
      <c r="Q74" s="5" t="s">
        <v>71</v>
      </c>
      <c r="R74" s="35">
        <v>-2.9763999999999999</v>
      </c>
      <c r="S74" s="35">
        <v>-2.9763999999999999</v>
      </c>
      <c r="T74" s="35">
        <v>-1.0767</v>
      </c>
      <c r="U74" s="35">
        <v>3.4950443401147502</v>
      </c>
      <c r="V74" s="34">
        <v>-10.022675736961499</v>
      </c>
      <c r="W74" s="34">
        <v>17.084685748008301</v>
      </c>
      <c r="X74" s="35">
        <v>-4.7527604416706701</v>
      </c>
      <c r="Y74" s="35">
        <v>13.5176672117375</v>
      </c>
      <c r="Z74" s="35">
        <v>3.6729543074955</v>
      </c>
      <c r="AA74" s="35"/>
      <c r="AB74" s="35"/>
      <c r="AC74" s="35"/>
      <c r="AD74" s="5" t="s">
        <v>71</v>
      </c>
      <c r="AE74" s="53" t="s">
        <v>209</v>
      </c>
      <c r="AH74" s="5" t="s">
        <v>71</v>
      </c>
    </row>
    <row r="75" spans="1:34" x14ac:dyDescent="0.25">
      <c r="B75" t="s">
        <v>211</v>
      </c>
      <c r="C75" t="s">
        <v>64</v>
      </c>
      <c r="D75" t="s">
        <v>15</v>
      </c>
      <c r="E75" t="s">
        <v>72</v>
      </c>
      <c r="F75" s="2"/>
      <c r="G75" s="37">
        <f t="shared" si="123"/>
        <v>-1.2155</v>
      </c>
      <c r="H75" s="37">
        <f t="shared" si="124"/>
        <v>-1.2155</v>
      </c>
      <c r="I75" s="37">
        <f t="shared" si="125"/>
        <v>22.3383</v>
      </c>
      <c r="J75" s="37">
        <f t="shared" si="126"/>
        <v>47.7235506059614</v>
      </c>
      <c r="K75" s="37">
        <f t="shared" si="127"/>
        <v>97.980684811237893</v>
      </c>
      <c r="L75" s="37">
        <f t="shared" si="128"/>
        <v>116.93121693121699</v>
      </c>
      <c r="M75" s="37">
        <f t="shared" si="129"/>
        <v>-1.2156390318694801</v>
      </c>
      <c r="N75" s="37">
        <f t="shared" si="130"/>
        <v>56.602705079988297</v>
      </c>
      <c r="O75" s="37">
        <f t="shared" si="131"/>
        <v>123.208672359131</v>
      </c>
      <c r="P75" s="35"/>
      <c r="Q75" s="5" t="s">
        <v>72</v>
      </c>
      <c r="R75" s="35">
        <v>-1.2155</v>
      </c>
      <c r="S75" s="35">
        <v>-1.2155</v>
      </c>
      <c r="T75" s="35">
        <v>22.3383</v>
      </c>
      <c r="U75" s="35">
        <v>47.7235506059614</v>
      </c>
      <c r="V75" s="34">
        <v>97.980684811237893</v>
      </c>
      <c r="W75" s="34">
        <v>116.93121693121699</v>
      </c>
      <c r="X75" s="35">
        <v>-1.2156390318694801</v>
      </c>
      <c r="Y75" s="35">
        <v>56.602705079988297</v>
      </c>
      <c r="Z75" s="35">
        <v>123.208672359131</v>
      </c>
      <c r="AA75" s="35"/>
      <c r="AB75" s="35"/>
      <c r="AC75" s="35"/>
      <c r="AD75" s="5" t="s">
        <v>72</v>
      </c>
      <c r="AE75" s="53" t="s">
        <v>211</v>
      </c>
      <c r="AH75" s="5" t="s">
        <v>72</v>
      </c>
    </row>
    <row r="76" spans="1:34" x14ac:dyDescent="0.25">
      <c r="B76" t="s">
        <v>213</v>
      </c>
      <c r="C76" t="s">
        <v>64</v>
      </c>
      <c r="D76" t="s">
        <v>15</v>
      </c>
      <c r="E76" t="s">
        <v>73</v>
      </c>
      <c r="F76" s="2"/>
      <c r="G76" s="37">
        <f t="shared" si="123"/>
        <v>1.3899999999999999E-2</v>
      </c>
      <c r="H76" s="37">
        <f t="shared" si="124"/>
        <v>1.3899999999999999E-2</v>
      </c>
      <c r="I76" s="37">
        <f t="shared" si="125"/>
        <v>22.280899999999999</v>
      </c>
      <c r="J76" s="37">
        <f t="shared" si="126"/>
        <v>25.814360770577899</v>
      </c>
      <c r="K76" s="37">
        <f t="shared" si="127"/>
        <v>39.8753894080997</v>
      </c>
      <c r="L76" s="37">
        <f t="shared" si="128"/>
        <v>29.651687421043199</v>
      </c>
      <c r="M76" s="37">
        <f t="shared" si="129"/>
        <v>1.3921759710422E-2</v>
      </c>
      <c r="N76" s="37">
        <f t="shared" si="130"/>
        <v>31.9229681351664</v>
      </c>
      <c r="O76" s="37">
        <f t="shared" si="131"/>
        <v>52.913072681228201</v>
      </c>
      <c r="P76" s="35"/>
      <c r="Q76" s="5" t="s">
        <v>73</v>
      </c>
      <c r="R76" s="35">
        <v>1.3899999999999999E-2</v>
      </c>
      <c r="S76" s="35">
        <v>1.3899999999999999E-2</v>
      </c>
      <c r="T76" s="35">
        <v>22.280899999999999</v>
      </c>
      <c r="U76" s="35">
        <v>25.814360770577899</v>
      </c>
      <c r="V76" s="34">
        <v>39.8753894080997</v>
      </c>
      <c r="W76" s="34">
        <v>29.651687421043199</v>
      </c>
      <c r="X76" s="35">
        <v>1.3921759710422E-2</v>
      </c>
      <c r="Y76" s="35">
        <v>31.9229681351664</v>
      </c>
      <c r="Z76" s="35">
        <v>52.913072681228201</v>
      </c>
      <c r="AA76" s="35"/>
      <c r="AB76" s="35"/>
      <c r="AC76" s="35"/>
      <c r="AD76" s="5" t="s">
        <v>73</v>
      </c>
      <c r="AE76" s="53" t="s">
        <v>213</v>
      </c>
      <c r="AH76" s="5" t="s">
        <v>73</v>
      </c>
    </row>
    <row r="77" spans="1:34" x14ac:dyDescent="0.25">
      <c r="B77" t="s">
        <v>216</v>
      </c>
      <c r="C77" t="s">
        <v>64</v>
      </c>
      <c r="D77" t="s">
        <v>15</v>
      </c>
      <c r="E77" t="s">
        <v>74</v>
      </c>
      <c r="F77" s="2"/>
      <c r="G77" s="37">
        <f t="shared" si="123"/>
        <v>-4.6363000000000003</v>
      </c>
      <c r="H77" s="37">
        <f t="shared" si="124"/>
        <v>-4.6363000000000003</v>
      </c>
      <c r="I77" s="37">
        <f t="shared" si="125"/>
        <v>11.1586</v>
      </c>
      <c r="J77" s="37">
        <f t="shared" si="126"/>
        <v>1.81623931623932</v>
      </c>
      <c r="K77" s="37">
        <f t="shared" si="127"/>
        <v>6.9184741959610996</v>
      </c>
      <c r="L77" s="37">
        <f t="shared" si="128"/>
        <v>27.633928571428601</v>
      </c>
      <c r="M77" s="37">
        <f t="shared" si="129"/>
        <v>-4.9366244162775104</v>
      </c>
      <c r="N77" s="37">
        <f t="shared" si="130"/>
        <v>10.384406980804799</v>
      </c>
      <c r="O77" s="37">
        <f t="shared" si="131"/>
        <v>22.016209766932899</v>
      </c>
      <c r="P77" s="35"/>
      <c r="Q77" s="5" t="s">
        <v>74</v>
      </c>
      <c r="R77" s="35">
        <v>-4.6363000000000003</v>
      </c>
      <c r="S77" s="35">
        <v>-4.6363000000000003</v>
      </c>
      <c r="T77" s="35">
        <v>11.1586</v>
      </c>
      <c r="U77" s="35">
        <v>1.81623931623932</v>
      </c>
      <c r="V77" s="34">
        <v>6.9184741959610996</v>
      </c>
      <c r="W77" s="34">
        <v>27.633928571428601</v>
      </c>
      <c r="X77" s="35">
        <v>-4.9366244162775104</v>
      </c>
      <c r="Y77" s="35">
        <v>10.384406980804799</v>
      </c>
      <c r="Z77" s="35">
        <v>22.016209766932899</v>
      </c>
      <c r="AA77" s="35"/>
      <c r="AB77" s="35"/>
      <c r="AC77" s="35"/>
      <c r="AD77" s="5" t="s">
        <v>74</v>
      </c>
      <c r="AE77" s="53" t="s">
        <v>216</v>
      </c>
      <c r="AH77" s="5" t="s">
        <v>74</v>
      </c>
    </row>
    <row r="78" spans="1:34" x14ac:dyDescent="0.25">
      <c r="F78" s="2"/>
      <c r="G78" s="14">
        <f>AVERAGE(G68:G77)</f>
        <v>-1.4763600000000001</v>
      </c>
      <c r="H78" s="14">
        <f t="shared" ref="H78:O78" si="132">AVERAGE(H68:H77)</f>
        <v>-1.4763600000000001</v>
      </c>
      <c r="I78" s="14">
        <f t="shared" si="132"/>
        <v>8.4229999999999805E-2</v>
      </c>
      <c r="J78" s="14">
        <f t="shared" si="132"/>
        <v>5.1496040434467698</v>
      </c>
      <c r="K78" s="14">
        <f t="shared" si="132"/>
        <v>31.770752072226788</v>
      </c>
      <c r="L78" s="14">
        <f t="shared" si="132"/>
        <v>43.701846652150863</v>
      </c>
      <c r="M78" s="14">
        <f t="shared" si="132"/>
        <v>-1.4402990894922416</v>
      </c>
      <c r="N78" s="14">
        <f t="shared" si="132"/>
        <v>14.101389350917495</v>
      </c>
      <c r="O78" s="14">
        <f t="shared" si="132"/>
        <v>50.934409275353154</v>
      </c>
      <c r="Q78" s="5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5"/>
      <c r="AE78" s="14"/>
      <c r="AH78" s="5"/>
    </row>
    <row r="79" spans="1:34" x14ac:dyDescent="0.25">
      <c r="F79" s="2"/>
      <c r="G79" s="12"/>
      <c r="H79" s="12"/>
      <c r="I79" s="12"/>
      <c r="J79" s="12"/>
      <c r="K79" s="12"/>
      <c r="L79" s="12"/>
      <c r="M79" s="12"/>
      <c r="N79" s="12"/>
      <c r="O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E79" s="12"/>
    </row>
    <row r="80" spans="1:34" x14ac:dyDescent="0.25">
      <c r="A80" s="7"/>
      <c r="B80" s="7"/>
      <c r="C80" s="7"/>
      <c r="D80" s="7"/>
      <c r="E80" s="7"/>
      <c r="F80" s="2"/>
      <c r="Q80" s="55"/>
      <c r="AD80" s="55"/>
      <c r="AH80" s="7"/>
    </row>
    <row r="81" spans="1:34" x14ac:dyDescent="0.25">
      <c r="B81" t="s">
        <v>218</v>
      </c>
      <c r="D81" t="s">
        <v>75</v>
      </c>
      <c r="E81" t="s">
        <v>76</v>
      </c>
      <c r="F81" s="2"/>
      <c r="G81" s="37">
        <f t="shared" ref="G81" si="133">R81</f>
        <v>1.8440000000000001</v>
      </c>
      <c r="H81" s="37">
        <f t="shared" ref="H81" si="134">S81</f>
        <v>1.8440000000000001</v>
      </c>
      <c r="I81" s="37">
        <f t="shared" ref="I81" si="135">T81</f>
        <v>-22.107800000000001</v>
      </c>
      <c r="J81" s="37">
        <f t="shared" ref="J81" si="136">U81</f>
        <v>-32.7132038195588</v>
      </c>
      <c r="K81" s="37">
        <f t="shared" ref="K81" si="137">V81</f>
        <v>-22.122713414634099</v>
      </c>
      <c r="L81" s="37" t="str">
        <f t="shared" ref="L81" si="138">W81</f>
        <v>NULL</v>
      </c>
      <c r="M81" s="37">
        <f t="shared" ref="M81" si="139">X81</f>
        <v>1.8440069773237</v>
      </c>
      <c r="N81" s="37">
        <f t="shared" ref="N81" si="140">Y81</f>
        <v>-21.440182849537401</v>
      </c>
      <c r="O81" s="37">
        <f t="shared" ref="O81" si="141">Z81</f>
        <v>1.26546757378818</v>
      </c>
      <c r="P81" s="35"/>
      <c r="Q81" s="5" t="s">
        <v>76</v>
      </c>
      <c r="R81" s="35">
        <v>1.8440000000000001</v>
      </c>
      <c r="S81" s="35">
        <v>1.8440000000000001</v>
      </c>
      <c r="T81" s="35">
        <v>-22.107800000000001</v>
      </c>
      <c r="U81" s="35">
        <v>-32.7132038195588</v>
      </c>
      <c r="V81" s="34">
        <v>-22.122713414634099</v>
      </c>
      <c r="W81" s="52" t="s">
        <v>8</v>
      </c>
      <c r="X81" s="35">
        <v>1.8440069773237</v>
      </c>
      <c r="Y81" s="35">
        <v>-21.440182849537401</v>
      </c>
      <c r="Z81" s="35">
        <v>1.26546757378818</v>
      </c>
      <c r="AA81" s="35"/>
      <c r="AB81" s="35"/>
      <c r="AC81" s="35"/>
      <c r="AD81" s="5" t="s">
        <v>76</v>
      </c>
      <c r="AE81" s="53" t="s">
        <v>218</v>
      </c>
      <c r="AH81" s="5" t="s">
        <v>76</v>
      </c>
    </row>
    <row r="82" spans="1:34" x14ac:dyDescent="0.25">
      <c r="B82" t="s">
        <v>220</v>
      </c>
      <c r="C82" t="s">
        <v>64</v>
      </c>
      <c r="D82" t="s">
        <v>75</v>
      </c>
      <c r="E82" t="s">
        <v>77</v>
      </c>
      <c r="F82" s="2"/>
      <c r="G82" s="37">
        <f t="shared" ref="G82:G87" si="142">R82</f>
        <v>-2.5998999999999999</v>
      </c>
      <c r="H82" s="37">
        <f t="shared" ref="H82:H87" si="143">S82</f>
        <v>-2.5998999999999999</v>
      </c>
      <c r="I82" s="37">
        <f t="shared" ref="I82:I87" si="144">T82</f>
        <v>-40.898000000000003</v>
      </c>
      <c r="J82" s="37">
        <f t="shared" ref="J82:J87" si="145">U82</f>
        <v>-65.558698727015596</v>
      </c>
      <c r="K82" s="37">
        <f t="shared" ref="K82:K87" si="146">V82</f>
        <v>-26.876876876876899</v>
      </c>
      <c r="L82" s="37">
        <f t="shared" ref="L82:L87" si="147">W82</f>
        <v>39.142857142857103</v>
      </c>
      <c r="M82" s="37">
        <f t="shared" ref="M82:M87" si="148">X82</f>
        <v>-2.4</v>
      </c>
      <c r="N82" s="37">
        <f t="shared" ref="N82:N87" si="149">Y82</f>
        <v>-65.106208489175998</v>
      </c>
      <c r="O82" s="37">
        <f t="shared" ref="O82:O87" si="150">Z82</f>
        <v>-21.6579546292642</v>
      </c>
      <c r="P82" s="35"/>
      <c r="Q82" s="5" t="s">
        <v>77</v>
      </c>
      <c r="R82" s="35">
        <v>-2.5998999999999999</v>
      </c>
      <c r="S82" s="35">
        <v>-2.5998999999999999</v>
      </c>
      <c r="T82" s="35">
        <v>-40.898000000000003</v>
      </c>
      <c r="U82" s="35">
        <v>-65.558698727015596</v>
      </c>
      <c r="V82" s="34">
        <v>-26.876876876876899</v>
      </c>
      <c r="W82" s="34">
        <v>39.142857142857103</v>
      </c>
      <c r="X82" s="35">
        <v>-2.4</v>
      </c>
      <c r="Y82" s="35">
        <v>-65.106208489175998</v>
      </c>
      <c r="Z82" s="35">
        <v>-21.6579546292642</v>
      </c>
      <c r="AA82" s="35"/>
      <c r="AB82" s="35"/>
      <c r="AC82" s="35"/>
      <c r="AD82" s="5" t="s">
        <v>77</v>
      </c>
      <c r="AE82" s="53" t="s">
        <v>220</v>
      </c>
      <c r="AH82" s="5" t="s">
        <v>77</v>
      </c>
    </row>
    <row r="83" spans="1:34" x14ac:dyDescent="0.25">
      <c r="B83" t="s">
        <v>223</v>
      </c>
      <c r="C83" t="s">
        <v>64</v>
      </c>
      <c r="D83" t="s">
        <v>75</v>
      </c>
      <c r="E83" t="s">
        <v>78</v>
      </c>
      <c r="F83" s="2"/>
      <c r="G83" s="37">
        <f t="shared" si="142"/>
        <v>4.7887000000000004</v>
      </c>
      <c r="H83" s="37">
        <f t="shared" si="143"/>
        <v>4.7887000000000004</v>
      </c>
      <c r="I83" s="37">
        <f t="shared" si="144"/>
        <v>-47.679200000000002</v>
      </c>
      <c r="J83" s="37">
        <f t="shared" si="145"/>
        <v>-64.905660377358501</v>
      </c>
      <c r="K83" s="37">
        <f t="shared" si="146"/>
        <v>-62.424242424242401</v>
      </c>
      <c r="L83" s="37">
        <f t="shared" si="147"/>
        <v>-48.901098901098898</v>
      </c>
      <c r="M83" s="37">
        <f t="shared" si="148"/>
        <v>-0.281690140845059</v>
      </c>
      <c r="N83" s="37">
        <f t="shared" si="149"/>
        <v>-61.652066093025297</v>
      </c>
      <c r="O83" s="37">
        <f t="shared" si="150"/>
        <v>-54.826059336540602</v>
      </c>
      <c r="P83" s="35"/>
      <c r="Q83" s="5" t="s">
        <v>78</v>
      </c>
      <c r="R83" s="35">
        <v>4.7887000000000004</v>
      </c>
      <c r="S83" s="35">
        <v>4.7887000000000004</v>
      </c>
      <c r="T83" s="35">
        <v>-47.679200000000002</v>
      </c>
      <c r="U83" s="35">
        <v>-64.905660377358501</v>
      </c>
      <c r="V83" s="34">
        <v>-62.424242424242401</v>
      </c>
      <c r="W83" s="34">
        <v>-48.901098901098898</v>
      </c>
      <c r="X83" s="35">
        <v>-0.281690140845059</v>
      </c>
      <c r="Y83" s="35">
        <v>-61.652066093025297</v>
      </c>
      <c r="Z83" s="35">
        <v>-54.826059336540602</v>
      </c>
      <c r="AA83" s="35"/>
      <c r="AB83" s="35"/>
      <c r="AC83" s="35"/>
      <c r="AD83" s="5" t="s">
        <v>78</v>
      </c>
      <c r="AE83" s="53" t="s">
        <v>223</v>
      </c>
      <c r="AH83" s="5" t="s">
        <v>78</v>
      </c>
    </row>
    <row r="84" spans="1:34" x14ac:dyDescent="0.25">
      <c r="B84" t="s">
        <v>226</v>
      </c>
      <c r="C84" t="s">
        <v>64</v>
      </c>
      <c r="D84" t="s">
        <v>75</v>
      </c>
      <c r="E84" t="s">
        <v>79</v>
      </c>
      <c r="F84" s="2"/>
      <c r="G84" s="37">
        <f t="shared" si="142"/>
        <v>6.2271000000000001</v>
      </c>
      <c r="H84" s="37">
        <f t="shared" si="143"/>
        <v>6.2271000000000001</v>
      </c>
      <c r="I84" s="37">
        <f t="shared" si="144"/>
        <v>-48.028599999999997</v>
      </c>
      <c r="J84" s="37">
        <f t="shared" si="145"/>
        <v>-63.975155279503099</v>
      </c>
      <c r="K84" s="37">
        <f t="shared" si="146"/>
        <v>-67.045454545454504</v>
      </c>
      <c r="L84" s="37">
        <f t="shared" si="147"/>
        <v>-55.5895865237366</v>
      </c>
      <c r="M84" s="37">
        <f t="shared" si="148"/>
        <v>3.2967032967032401</v>
      </c>
      <c r="N84" s="37">
        <f t="shared" si="149"/>
        <v>-61.451508106561498</v>
      </c>
      <c r="O84" s="37">
        <f t="shared" si="150"/>
        <v>-61.194619860199502</v>
      </c>
      <c r="P84" s="35"/>
      <c r="Q84" s="5" t="s">
        <v>79</v>
      </c>
      <c r="R84" s="35">
        <v>6.2271000000000001</v>
      </c>
      <c r="S84" s="35">
        <v>6.2271000000000001</v>
      </c>
      <c r="T84" s="35">
        <v>-48.028599999999997</v>
      </c>
      <c r="U84" s="35">
        <v>-63.975155279503099</v>
      </c>
      <c r="V84" s="34">
        <v>-67.045454545454504</v>
      </c>
      <c r="W84" s="34">
        <v>-55.5895865237366</v>
      </c>
      <c r="X84" s="35">
        <v>3.2967032967032401</v>
      </c>
      <c r="Y84" s="35">
        <v>-61.451508106561498</v>
      </c>
      <c r="Z84" s="35">
        <v>-61.194619860199502</v>
      </c>
      <c r="AA84" s="35"/>
      <c r="AB84" s="35"/>
      <c r="AC84" s="35"/>
      <c r="AD84" s="5" t="s">
        <v>79</v>
      </c>
      <c r="AE84" s="53" t="s">
        <v>508</v>
      </c>
      <c r="AH84" s="5" t="s">
        <v>79</v>
      </c>
    </row>
    <row r="85" spans="1:34" x14ac:dyDescent="0.25">
      <c r="B85" t="s">
        <v>228</v>
      </c>
      <c r="C85" t="s">
        <v>64</v>
      </c>
      <c r="D85" t="s">
        <v>75</v>
      </c>
      <c r="E85" t="s">
        <v>80</v>
      </c>
      <c r="F85" s="2"/>
      <c r="G85" s="37">
        <f t="shared" si="142"/>
        <v>-3.8460999999999999</v>
      </c>
      <c r="H85" s="37">
        <f t="shared" si="143"/>
        <v>-3.8460999999999999</v>
      </c>
      <c r="I85" s="37">
        <f t="shared" si="144"/>
        <v>-52.984400000000001</v>
      </c>
      <c r="J85" s="37">
        <f t="shared" si="145"/>
        <v>-71.658680551093894</v>
      </c>
      <c r="K85" s="37">
        <f t="shared" si="146"/>
        <v>-72.245052677622994</v>
      </c>
      <c r="L85" s="37">
        <f t="shared" si="147"/>
        <v>-57.488020826640799</v>
      </c>
      <c r="M85" s="37">
        <f t="shared" si="148"/>
        <v>-3.1772575250836201</v>
      </c>
      <c r="N85" s="37">
        <f t="shared" si="149"/>
        <v>-70.440543928186102</v>
      </c>
      <c r="O85" s="37">
        <f t="shared" si="150"/>
        <v>-69.134396558366902</v>
      </c>
      <c r="P85" s="35"/>
      <c r="Q85" s="5" t="s">
        <v>80</v>
      </c>
      <c r="R85" s="35">
        <v>-3.8460999999999999</v>
      </c>
      <c r="S85" s="35">
        <v>-3.8460999999999999</v>
      </c>
      <c r="T85" s="35">
        <v>-52.984400000000001</v>
      </c>
      <c r="U85" s="35">
        <v>-71.658680551093894</v>
      </c>
      <c r="V85" s="34">
        <v>-72.245052677622994</v>
      </c>
      <c r="W85" s="34">
        <v>-57.488020826640799</v>
      </c>
      <c r="X85" s="35">
        <v>-3.1772575250836201</v>
      </c>
      <c r="Y85" s="35">
        <v>-70.440543928186102</v>
      </c>
      <c r="Z85" s="35">
        <v>-69.134396558366902</v>
      </c>
      <c r="AA85" s="35"/>
      <c r="AB85" s="35"/>
      <c r="AC85" s="35"/>
      <c r="AD85" s="5" t="s">
        <v>80</v>
      </c>
      <c r="AE85" s="53" t="s">
        <v>228</v>
      </c>
      <c r="AH85" s="5" t="s">
        <v>80</v>
      </c>
    </row>
    <row r="86" spans="1:34" x14ac:dyDescent="0.25">
      <c r="B86" t="s">
        <v>230</v>
      </c>
      <c r="C86" t="s">
        <v>64</v>
      </c>
      <c r="D86" t="s">
        <v>75</v>
      </c>
      <c r="E86" t="s">
        <v>81</v>
      </c>
      <c r="F86" s="2"/>
      <c r="G86" s="37">
        <f t="shared" si="142"/>
        <v>-1.2058</v>
      </c>
      <c r="H86" s="37">
        <f t="shared" si="143"/>
        <v>-1.2058</v>
      </c>
      <c r="I86" s="37">
        <f t="shared" si="144"/>
        <v>50.702300000000001</v>
      </c>
      <c r="J86" s="37">
        <f t="shared" si="145"/>
        <v>113.554502369668</v>
      </c>
      <c r="K86" s="37">
        <f t="shared" si="146"/>
        <v>66.765358993338296</v>
      </c>
      <c r="L86" s="37">
        <f t="shared" si="147"/>
        <v>65.540044085231401</v>
      </c>
      <c r="M86" s="37">
        <f t="shared" si="148"/>
        <v>-0.70160052620039703</v>
      </c>
      <c r="N86" s="37">
        <f t="shared" si="149"/>
        <v>136.20751850962199</v>
      </c>
      <c r="O86" s="37">
        <f t="shared" si="150"/>
        <v>102.773409243039</v>
      </c>
      <c r="P86" s="35"/>
      <c r="Q86" s="5" t="s">
        <v>81</v>
      </c>
      <c r="R86" s="35">
        <v>-1.2058</v>
      </c>
      <c r="S86" s="35">
        <v>-1.2058</v>
      </c>
      <c r="T86" s="35">
        <v>50.702300000000001</v>
      </c>
      <c r="U86" s="35">
        <v>113.554502369668</v>
      </c>
      <c r="V86" s="34">
        <v>66.765358993338296</v>
      </c>
      <c r="W86" s="34">
        <v>65.540044085231401</v>
      </c>
      <c r="X86" s="35">
        <v>-0.70160052620039703</v>
      </c>
      <c r="Y86" s="35">
        <v>136.20751850962199</v>
      </c>
      <c r="Z86" s="35">
        <v>102.773409243039</v>
      </c>
      <c r="AA86" s="35"/>
      <c r="AB86" s="35"/>
      <c r="AC86" s="35"/>
      <c r="AD86" s="5" t="s">
        <v>81</v>
      </c>
      <c r="AE86" s="53" t="s">
        <v>230</v>
      </c>
      <c r="AH86" s="5" t="s">
        <v>81</v>
      </c>
    </row>
    <row r="87" spans="1:34" x14ac:dyDescent="0.25">
      <c r="B87" t="s">
        <v>232</v>
      </c>
      <c r="C87" t="s">
        <v>64</v>
      </c>
      <c r="D87" t="s">
        <v>75</v>
      </c>
      <c r="E87" t="s">
        <v>82</v>
      </c>
      <c r="F87" s="2"/>
      <c r="G87" s="37">
        <f t="shared" si="142"/>
        <v>-3.5653999999999999</v>
      </c>
      <c r="H87" s="37">
        <f t="shared" si="143"/>
        <v>-3.5653999999999999</v>
      </c>
      <c r="I87" s="37">
        <f t="shared" si="144"/>
        <v>8.9648000000000003</v>
      </c>
      <c r="J87" s="37">
        <f t="shared" si="145"/>
        <v>11.159499183451301</v>
      </c>
      <c r="K87" s="37">
        <f t="shared" si="146"/>
        <v>18.514219384794</v>
      </c>
      <c r="L87" s="37">
        <f t="shared" si="147"/>
        <v>75.731497418244402</v>
      </c>
      <c r="M87" s="37">
        <f t="shared" si="148"/>
        <v>-4.0377804014167502</v>
      </c>
      <c r="N87" s="37">
        <f t="shared" si="149"/>
        <v>29.114561379490102</v>
      </c>
      <c r="O87" s="37">
        <f t="shared" si="150"/>
        <v>48.493653259863798</v>
      </c>
      <c r="P87" s="35"/>
      <c r="Q87" s="5" t="s">
        <v>82</v>
      </c>
      <c r="R87" s="35">
        <v>-3.5653999999999999</v>
      </c>
      <c r="S87" s="35">
        <v>-3.5653999999999999</v>
      </c>
      <c r="T87" s="35">
        <v>8.9648000000000003</v>
      </c>
      <c r="U87" s="35">
        <v>11.159499183451301</v>
      </c>
      <c r="V87" s="34">
        <v>18.514219384794</v>
      </c>
      <c r="W87" s="34">
        <v>75.731497418244402</v>
      </c>
      <c r="X87" s="35">
        <v>-4.0377804014167502</v>
      </c>
      <c r="Y87" s="35">
        <v>29.114561379490102</v>
      </c>
      <c r="Z87" s="35">
        <v>48.493653259863798</v>
      </c>
      <c r="AA87" s="35"/>
      <c r="AB87" s="35"/>
      <c r="AC87" s="35"/>
      <c r="AD87" s="5" t="s">
        <v>82</v>
      </c>
      <c r="AE87" s="53" t="s">
        <v>232</v>
      </c>
      <c r="AH87" s="5" t="s">
        <v>82</v>
      </c>
    </row>
    <row r="88" spans="1:34" x14ac:dyDescent="0.25">
      <c r="F88" s="2"/>
      <c r="G88" s="14">
        <f>AVERAGE(G81:G87)</f>
        <v>0.23465714285714315</v>
      </c>
      <c r="H88" s="14">
        <f t="shared" ref="H88:O88" si="151">AVERAGE(H81:H87)</f>
        <v>0.23465714285714315</v>
      </c>
      <c r="I88" s="14">
        <f t="shared" si="151"/>
        <v>-21.718699999999995</v>
      </c>
      <c r="J88" s="14">
        <f t="shared" si="151"/>
        <v>-24.871056743058656</v>
      </c>
      <c r="K88" s="14">
        <f t="shared" si="151"/>
        <v>-23.633537365814089</v>
      </c>
      <c r="L88" s="14">
        <f t="shared" si="151"/>
        <v>3.0726153991427694</v>
      </c>
      <c r="M88" s="14">
        <f t="shared" si="151"/>
        <v>-0.77965975993126946</v>
      </c>
      <c r="N88" s="14">
        <f t="shared" si="151"/>
        <v>-16.395489939624888</v>
      </c>
      <c r="O88" s="14">
        <f t="shared" si="151"/>
        <v>-7.754357186811462</v>
      </c>
      <c r="P88" s="57"/>
      <c r="Q88" s="5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5"/>
      <c r="AE88" s="14"/>
      <c r="AH88" s="5"/>
    </row>
    <row r="89" spans="1:34" x14ac:dyDescent="0.25">
      <c r="F89" s="2"/>
      <c r="G89" s="12"/>
      <c r="H89" s="12"/>
      <c r="I89" s="12"/>
      <c r="J89" s="12"/>
      <c r="K89" s="12"/>
      <c r="L89" s="12"/>
      <c r="M89" s="12"/>
      <c r="N89" s="12"/>
      <c r="O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E89" s="12"/>
    </row>
    <row r="90" spans="1:34" x14ac:dyDescent="0.25">
      <c r="A90" s="7"/>
      <c r="B90" s="7"/>
      <c r="C90" s="7"/>
      <c r="D90" s="7"/>
      <c r="E90" s="7"/>
      <c r="F90" s="2"/>
      <c r="Q90" s="55"/>
      <c r="AD90" s="55"/>
      <c r="AH90" s="7"/>
    </row>
    <row r="91" spans="1:34" x14ac:dyDescent="0.25">
      <c r="B91" t="s">
        <v>234</v>
      </c>
      <c r="C91" t="s">
        <v>64</v>
      </c>
      <c r="D91" t="s">
        <v>83</v>
      </c>
      <c r="E91" t="s">
        <v>84</v>
      </c>
      <c r="F91" s="2"/>
      <c r="G91" s="37">
        <f t="shared" ref="G91" si="152">R91</f>
        <v>-3.6621000000000001</v>
      </c>
      <c r="H91" s="37">
        <f t="shared" ref="H91" si="153">S91</f>
        <v>-3.6621000000000001</v>
      </c>
      <c r="I91" s="37">
        <f t="shared" ref="I91" si="154">T91</f>
        <v>-2.5329999999999999</v>
      </c>
      <c r="J91" s="37">
        <f t="shared" ref="J91" si="155">U91</f>
        <v>-13.951935914552701</v>
      </c>
      <c r="K91" s="37">
        <f t="shared" ref="K91" si="156">V91</f>
        <v>-37.999037999038002</v>
      </c>
      <c r="L91" s="37">
        <f t="shared" ref="L91" si="157">W91</f>
        <v>-17.106109324758801</v>
      </c>
      <c r="M91" s="37">
        <f t="shared" ref="M91" si="158">X91</f>
        <v>-4.1106128550074796</v>
      </c>
      <c r="N91" s="37">
        <f t="shared" ref="N91" si="159">Y91</f>
        <v>-5.5112957365830404</v>
      </c>
      <c r="O91" s="37">
        <f t="shared" ref="O91" si="160">Z91</f>
        <v>-27.3695268007144</v>
      </c>
      <c r="P91" s="35"/>
      <c r="Q91" s="5" t="s">
        <v>84</v>
      </c>
      <c r="R91" s="35">
        <v>-3.6621000000000001</v>
      </c>
      <c r="S91" s="35">
        <v>-3.6621000000000001</v>
      </c>
      <c r="T91" s="35">
        <v>-2.5329999999999999</v>
      </c>
      <c r="U91" s="35">
        <v>-13.951935914552701</v>
      </c>
      <c r="V91" s="34">
        <v>-37.999037999038002</v>
      </c>
      <c r="W91" s="34">
        <v>-17.106109324758801</v>
      </c>
      <c r="X91" s="35">
        <v>-4.1106128550074796</v>
      </c>
      <c r="Y91" s="35">
        <v>-5.5112957365830404</v>
      </c>
      <c r="Z91" s="35">
        <v>-27.3695268007144</v>
      </c>
      <c r="AA91" s="35"/>
      <c r="AB91" s="35"/>
      <c r="AC91" s="35"/>
      <c r="AD91" s="5" t="s">
        <v>84</v>
      </c>
      <c r="AE91" s="53" t="s">
        <v>234</v>
      </c>
      <c r="AH91" s="5" t="s">
        <v>84</v>
      </c>
    </row>
    <row r="92" spans="1:34" x14ac:dyDescent="0.25">
      <c r="F92" s="2"/>
      <c r="G92" s="14">
        <f>AVERAGE(G91)</f>
        <v>-3.6621000000000001</v>
      </c>
      <c r="H92" s="14">
        <f t="shared" ref="H92" si="161">AVERAGE(H91)</f>
        <v>-3.6621000000000001</v>
      </c>
      <c r="I92" s="14">
        <f t="shared" ref="I92" si="162">AVERAGE(I91)</f>
        <v>-2.5329999999999999</v>
      </c>
      <c r="J92" s="14">
        <f t="shared" ref="J92" si="163">AVERAGE(J91)</f>
        <v>-13.951935914552701</v>
      </c>
      <c r="K92" s="14">
        <f t="shared" ref="K92" si="164">AVERAGE(K91)</f>
        <v>-37.999037999038002</v>
      </c>
      <c r="L92" s="14">
        <f t="shared" ref="L92" si="165">AVERAGE(L91)</f>
        <v>-17.106109324758801</v>
      </c>
      <c r="M92" s="14">
        <f t="shared" ref="M92" si="166">AVERAGE(M91)</f>
        <v>-4.1106128550074796</v>
      </c>
      <c r="N92" s="14">
        <f t="shared" ref="N92" si="167">AVERAGE(N91)</f>
        <v>-5.5112957365830404</v>
      </c>
      <c r="O92" s="14">
        <f t="shared" ref="O92" si="168">AVERAGE(O91)</f>
        <v>-27.3695268007144</v>
      </c>
      <c r="P92" s="57"/>
      <c r="Q92" s="5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5"/>
      <c r="AE92" s="14"/>
      <c r="AH92" s="5"/>
    </row>
    <row r="93" spans="1:34" x14ac:dyDescent="0.25">
      <c r="F93" s="2"/>
      <c r="G93" s="12"/>
      <c r="H93" s="12"/>
      <c r="I93" s="12"/>
      <c r="J93" s="12"/>
      <c r="K93" s="12"/>
      <c r="L93" s="12"/>
      <c r="M93" s="12"/>
      <c r="N93" s="12"/>
      <c r="O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E93" s="12"/>
    </row>
    <row r="94" spans="1:34" x14ac:dyDescent="0.25">
      <c r="A94" s="7"/>
      <c r="B94" s="7"/>
      <c r="C94" s="7"/>
      <c r="D94" s="7"/>
      <c r="E94" s="7"/>
      <c r="F94" s="2"/>
      <c r="Q94" s="55"/>
      <c r="AD94" s="55"/>
      <c r="AH94" s="7"/>
    </row>
    <row r="95" spans="1:34" x14ac:dyDescent="0.25">
      <c r="B95" t="s">
        <v>236</v>
      </c>
      <c r="C95" t="s">
        <v>64</v>
      </c>
      <c r="D95" t="s">
        <v>85</v>
      </c>
      <c r="E95" t="s">
        <v>86</v>
      </c>
      <c r="F95" s="2"/>
      <c r="G95" s="37">
        <f t="shared" ref="G95:G96" si="169">R95</f>
        <v>-17.796500000000002</v>
      </c>
      <c r="H95" s="37">
        <f t="shared" ref="H95:H96" si="170">S95</f>
        <v>-17.796500000000002</v>
      </c>
      <c r="I95" s="37">
        <f t="shared" ref="I95:I96" si="171">T95</f>
        <v>-19.166599999999999</v>
      </c>
      <c r="J95" s="37">
        <f t="shared" ref="J95:J96" si="172">U95</f>
        <v>-77.677135684328903</v>
      </c>
      <c r="K95" s="37">
        <f t="shared" ref="K95:K96" si="173">V95</f>
        <v>-66.324676570246694</v>
      </c>
      <c r="L95" s="37">
        <f t="shared" ref="L95:L96" si="174">W95</f>
        <v>-50.214323937216399</v>
      </c>
      <c r="M95" s="37">
        <f t="shared" ref="M95:M96" si="175">X95</f>
        <v>-18.305084745762699</v>
      </c>
      <c r="N95" s="37">
        <f t="shared" ref="N95:N96" si="176">Y95</f>
        <v>-77.520930089476195</v>
      </c>
      <c r="O95" s="37">
        <f t="shared" ref="O95:O96" si="177">Z95</f>
        <v>-64.6600441256236</v>
      </c>
      <c r="P95" s="35"/>
      <c r="Q95" s="5" t="s">
        <v>86</v>
      </c>
      <c r="R95" s="35">
        <v>-17.796500000000002</v>
      </c>
      <c r="S95" s="35">
        <v>-17.796500000000002</v>
      </c>
      <c r="T95" s="35">
        <v>-19.166599999999999</v>
      </c>
      <c r="U95" s="35">
        <v>-77.677135684328903</v>
      </c>
      <c r="V95" s="34">
        <v>-66.324676570246694</v>
      </c>
      <c r="W95" s="34">
        <v>-50.214323937216399</v>
      </c>
      <c r="X95" s="35">
        <v>-18.305084745762699</v>
      </c>
      <c r="Y95" s="35">
        <v>-77.520930089476195</v>
      </c>
      <c r="Z95" s="35">
        <v>-64.6600441256236</v>
      </c>
      <c r="AA95" s="35"/>
      <c r="AB95" s="35"/>
      <c r="AC95" s="35"/>
      <c r="AD95" s="5" t="s">
        <v>86</v>
      </c>
      <c r="AE95" s="53" t="s">
        <v>236</v>
      </c>
      <c r="AH95" s="5" t="s">
        <v>86</v>
      </c>
    </row>
    <row r="96" spans="1:34" x14ac:dyDescent="0.25">
      <c r="B96" t="s">
        <v>238</v>
      </c>
      <c r="C96" t="s">
        <v>64</v>
      </c>
      <c r="E96" t="s">
        <v>87</v>
      </c>
      <c r="F96" s="2"/>
      <c r="G96" s="37">
        <f t="shared" si="169"/>
        <v>3.911</v>
      </c>
      <c r="H96" s="37">
        <f t="shared" si="170"/>
        <v>3.911</v>
      </c>
      <c r="I96" s="37">
        <f t="shared" si="171"/>
        <v>19.488499999999998</v>
      </c>
      <c r="J96" s="37">
        <f t="shared" si="172"/>
        <v>-39.101123595505598</v>
      </c>
      <c r="K96" s="37">
        <f t="shared" si="173"/>
        <v>-36.741363211951402</v>
      </c>
      <c r="L96" s="37">
        <f t="shared" si="174"/>
        <v>-14.726242920075499</v>
      </c>
      <c r="M96" s="37">
        <f t="shared" si="175"/>
        <v>3.9110429447852799</v>
      </c>
      <c r="N96" s="37">
        <f t="shared" si="176"/>
        <v>-18.5663580547835</v>
      </c>
      <c r="O96" s="37">
        <f t="shared" si="177"/>
        <v>-3.2483583956353801</v>
      </c>
      <c r="P96" s="35"/>
      <c r="Q96" s="5" t="s">
        <v>87</v>
      </c>
      <c r="R96" s="35">
        <v>3.911</v>
      </c>
      <c r="S96" s="35">
        <v>3.911</v>
      </c>
      <c r="T96" s="35">
        <v>19.488499999999998</v>
      </c>
      <c r="U96" s="35">
        <v>-39.101123595505598</v>
      </c>
      <c r="V96" s="34">
        <v>-36.741363211951402</v>
      </c>
      <c r="W96" s="34">
        <v>-14.726242920075499</v>
      </c>
      <c r="X96" s="35">
        <v>3.9110429447852799</v>
      </c>
      <c r="Y96" s="35">
        <v>-18.5663580547835</v>
      </c>
      <c r="Z96" s="35">
        <v>-3.2483583956353801</v>
      </c>
      <c r="AA96" s="35"/>
      <c r="AB96" s="35"/>
      <c r="AC96" s="35"/>
      <c r="AD96" s="5" t="s">
        <v>87</v>
      </c>
      <c r="AE96" s="53" t="s">
        <v>238</v>
      </c>
      <c r="AH96" s="5" t="s">
        <v>87</v>
      </c>
    </row>
    <row r="97" spans="1:34" x14ac:dyDescent="0.25">
      <c r="F97" s="2"/>
      <c r="G97" s="14">
        <f>AVERAGE(G95:G96)</f>
        <v>-6.9427500000000011</v>
      </c>
      <c r="H97" s="14">
        <f t="shared" ref="H97:O97" si="178">AVERAGE(H95:H96)</f>
        <v>-6.9427500000000011</v>
      </c>
      <c r="I97" s="14">
        <f t="shared" si="178"/>
        <v>0.1609499999999997</v>
      </c>
      <c r="J97" s="14">
        <f t="shared" si="178"/>
        <v>-58.38912963991725</v>
      </c>
      <c r="K97" s="14">
        <f t="shared" si="178"/>
        <v>-51.533019891099045</v>
      </c>
      <c r="L97" s="14">
        <f t="shared" si="178"/>
        <v>-32.470283428645949</v>
      </c>
      <c r="M97" s="14">
        <f t="shared" si="178"/>
        <v>-7.1970209004887096</v>
      </c>
      <c r="N97" s="14">
        <f t="shared" si="178"/>
        <v>-48.043644072129851</v>
      </c>
      <c r="O97" s="14">
        <f t="shared" si="178"/>
        <v>-33.954201260629489</v>
      </c>
      <c r="P97" s="57"/>
      <c r="Q97" s="5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5"/>
      <c r="AE97" s="14"/>
      <c r="AH97" s="5"/>
    </row>
    <row r="98" spans="1:34" x14ac:dyDescent="0.25">
      <c r="F98" s="2"/>
      <c r="G98" s="12"/>
      <c r="H98" s="12"/>
      <c r="I98" s="12"/>
      <c r="J98" s="12"/>
      <c r="K98" s="12"/>
      <c r="L98" s="12"/>
      <c r="M98" s="12"/>
      <c r="N98" s="12"/>
      <c r="O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E98" s="12"/>
    </row>
    <row r="99" spans="1:34" x14ac:dyDescent="0.25">
      <c r="A99" s="7"/>
      <c r="B99" s="7"/>
      <c r="C99" s="7"/>
      <c r="D99" s="7"/>
      <c r="E99" s="7"/>
      <c r="F99" s="2"/>
      <c r="Q99" s="55"/>
      <c r="AD99" s="55"/>
      <c r="AH99" s="7"/>
    </row>
    <row r="100" spans="1:34" x14ac:dyDescent="0.25">
      <c r="B100" t="s">
        <v>241</v>
      </c>
      <c r="C100" t="s">
        <v>64</v>
      </c>
      <c r="D100" t="s">
        <v>88</v>
      </c>
      <c r="E100" t="s">
        <v>89</v>
      </c>
      <c r="F100" s="2"/>
      <c r="G100" s="37">
        <f t="shared" ref="G100" si="179">R100</f>
        <v>31.5136</v>
      </c>
      <c r="H100" s="37">
        <f t="shared" ref="H100" si="180">S100</f>
        <v>31.5136</v>
      </c>
      <c r="I100" s="37">
        <f t="shared" ref="I100" si="181">T100</f>
        <v>-36.144500000000001</v>
      </c>
      <c r="J100" s="37">
        <f t="shared" ref="J100" si="182">U100</f>
        <v>-49.847655372926397</v>
      </c>
      <c r="K100" s="37">
        <f t="shared" ref="K100" si="183">V100</f>
        <v>1.12430587263181</v>
      </c>
      <c r="L100" s="37">
        <f t="shared" ref="L100" si="184">W100</f>
        <v>81.838201385648503</v>
      </c>
      <c r="M100" s="37">
        <f t="shared" ref="M100" si="185">X100</f>
        <v>28.1017369727047</v>
      </c>
      <c r="N100" s="37">
        <f t="shared" ref="N100" si="186">Y100</f>
        <v>-52.091162094416298</v>
      </c>
      <c r="O100" s="37">
        <f t="shared" ref="O100" si="187">Z100</f>
        <v>-0.47977368145837301</v>
      </c>
      <c r="P100" s="35"/>
      <c r="Q100" s="5" t="s">
        <v>89</v>
      </c>
      <c r="R100" s="35">
        <v>31.5136</v>
      </c>
      <c r="S100" s="35">
        <v>31.5136</v>
      </c>
      <c r="T100" s="35">
        <v>-36.144500000000001</v>
      </c>
      <c r="U100" s="35">
        <v>-49.847655372926397</v>
      </c>
      <c r="V100" s="34">
        <v>1.12430587263181</v>
      </c>
      <c r="W100" s="34">
        <v>81.838201385648503</v>
      </c>
      <c r="X100" s="35">
        <v>28.1017369727047</v>
      </c>
      <c r="Y100" s="35">
        <v>-52.091162094416298</v>
      </c>
      <c r="Z100" s="35">
        <v>-0.47977368145837301</v>
      </c>
      <c r="AA100" s="35"/>
      <c r="AB100" s="35"/>
      <c r="AC100" s="35"/>
      <c r="AD100" s="5" t="s">
        <v>89</v>
      </c>
      <c r="AE100" s="53" t="s">
        <v>241</v>
      </c>
      <c r="AH100" s="5" t="s">
        <v>89</v>
      </c>
    </row>
    <row r="101" spans="1:34" x14ac:dyDescent="0.25">
      <c r="F101" s="2"/>
      <c r="G101" s="14">
        <f>AVERAGE(G100)</f>
        <v>31.5136</v>
      </c>
      <c r="H101" s="14">
        <f t="shared" ref="H101" si="188">AVERAGE(H100)</f>
        <v>31.5136</v>
      </c>
      <c r="I101" s="14">
        <f t="shared" ref="I101" si="189">AVERAGE(I100)</f>
        <v>-36.144500000000001</v>
      </c>
      <c r="J101" s="14">
        <f t="shared" ref="J101" si="190">AVERAGE(J100)</f>
        <v>-49.847655372926397</v>
      </c>
      <c r="K101" s="14">
        <f t="shared" ref="K101" si="191">AVERAGE(K100)</f>
        <v>1.12430587263181</v>
      </c>
      <c r="L101" s="14">
        <f t="shared" ref="L101" si="192">AVERAGE(L100)</f>
        <v>81.838201385648503</v>
      </c>
      <c r="M101" s="14">
        <f t="shared" ref="M101" si="193">AVERAGE(M100)</f>
        <v>28.1017369727047</v>
      </c>
      <c r="N101" s="14">
        <f t="shared" ref="N101" si="194">AVERAGE(N100)</f>
        <v>-52.091162094416298</v>
      </c>
      <c r="O101" s="14">
        <f t="shared" ref="O101" si="195">AVERAGE(O100)</f>
        <v>-0.47977368145837301</v>
      </c>
      <c r="P101" s="57"/>
      <c r="Q101" s="5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5"/>
      <c r="AE101" s="14"/>
      <c r="AH101" s="5"/>
    </row>
    <row r="102" spans="1:34" x14ac:dyDescent="0.25">
      <c r="F102" s="2"/>
      <c r="G102" s="12"/>
      <c r="H102" s="12"/>
      <c r="I102" s="12"/>
      <c r="J102" s="12"/>
      <c r="K102" s="12"/>
      <c r="L102" s="12"/>
      <c r="M102" s="12"/>
      <c r="N102" s="12"/>
      <c r="O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E102" s="12"/>
    </row>
    <row r="103" spans="1:34" ht="15" customHeight="1" x14ac:dyDescent="0.25">
      <c r="A103" s="1">
        <f>G103</f>
        <v>13.982699999999999</v>
      </c>
      <c r="B103" s="1" t="s">
        <v>243</v>
      </c>
      <c r="C103" s="1" t="s">
        <v>90</v>
      </c>
      <c r="D103" s="1"/>
      <c r="E103" s="6" t="s">
        <v>91</v>
      </c>
      <c r="F103" s="2"/>
      <c r="G103" s="37">
        <f t="shared" ref="G103" si="196">R103</f>
        <v>13.982699999999999</v>
      </c>
      <c r="H103" s="37">
        <f t="shared" ref="H103" si="197">S103</f>
        <v>13.982699999999999</v>
      </c>
      <c r="I103" s="37">
        <f t="shared" ref="I103" si="198">T103</f>
        <v>29.287400000000002</v>
      </c>
      <c r="J103" s="37">
        <f t="shared" ref="J103" si="199">U103</f>
        <v>46.372667068031298</v>
      </c>
      <c r="K103" s="37">
        <f t="shared" ref="K103" si="200">V103</f>
        <v>111.919808237089</v>
      </c>
      <c r="L103" s="37">
        <f t="shared" ref="L103" si="201">W103</f>
        <v>63.373987837247597</v>
      </c>
      <c r="M103" s="37">
        <f t="shared" ref="M103" si="202">X103</f>
        <v>13.982653539615599</v>
      </c>
      <c r="N103" s="37">
        <f t="shared" ref="N103" si="203">Y103</f>
        <v>55.643404544598297</v>
      </c>
      <c r="O103" s="37">
        <f t="shared" ref="O103" si="204">Z103</f>
        <v>139.501982055128</v>
      </c>
      <c r="P103" s="35"/>
      <c r="Q103" s="54" t="s">
        <v>91</v>
      </c>
      <c r="R103" s="35">
        <v>13.982699999999999</v>
      </c>
      <c r="S103" s="35">
        <v>13.982699999999999</v>
      </c>
      <c r="T103" s="35">
        <v>29.287400000000002</v>
      </c>
      <c r="U103" s="35">
        <v>46.372667068031298</v>
      </c>
      <c r="V103" s="34">
        <v>111.919808237089</v>
      </c>
      <c r="W103" s="34">
        <v>63.373987837247597</v>
      </c>
      <c r="X103" s="35">
        <v>13.982653539615599</v>
      </c>
      <c r="Y103" s="35">
        <v>55.643404544598297</v>
      </c>
      <c r="Z103" s="35">
        <v>139.501982055128</v>
      </c>
      <c r="AA103" s="35"/>
      <c r="AB103" s="35"/>
      <c r="AC103" s="35"/>
      <c r="AD103" s="54" t="s">
        <v>91</v>
      </c>
      <c r="AE103" s="53" t="s">
        <v>243</v>
      </c>
      <c r="AH103" s="8" t="s">
        <v>91</v>
      </c>
    </row>
    <row r="104" spans="1:34" x14ac:dyDescent="0.25">
      <c r="B104" t="s">
        <v>245</v>
      </c>
      <c r="C104" t="s">
        <v>90</v>
      </c>
      <c r="D104" t="s">
        <v>92</v>
      </c>
      <c r="E104" t="s">
        <v>93</v>
      </c>
      <c r="F104" s="2"/>
      <c r="G104" s="37">
        <f t="shared" ref="G104:G106" si="205">R104</f>
        <v>8.7063000000000006</v>
      </c>
      <c r="H104" s="37">
        <f t="shared" ref="H104:H106" si="206">S104</f>
        <v>8.7063000000000006</v>
      </c>
      <c r="I104" s="37">
        <f t="shared" ref="I104:I106" si="207">T104</f>
        <v>-15.4964</v>
      </c>
      <c r="J104" s="37">
        <f t="shared" ref="J104:J106" si="208">U104</f>
        <v>-37.864611685292999</v>
      </c>
      <c r="K104" s="37">
        <f t="shared" ref="K104:K106" si="209">V104</f>
        <v>21.985142454349798</v>
      </c>
      <c r="L104" s="37">
        <f t="shared" ref="L104:L106" si="210">W104</f>
        <v>-41.593545621987801</v>
      </c>
      <c r="M104" s="37">
        <f t="shared" ref="M104:M106" si="211">X104</f>
        <v>8.70626525630591</v>
      </c>
      <c r="N104" s="37">
        <f t="shared" ref="N104:N106" si="212">Y104</f>
        <v>-33.951761711664403</v>
      </c>
      <c r="O104" s="37">
        <f t="shared" ref="O104:O106" si="213">Z104</f>
        <v>32.2504885726431</v>
      </c>
      <c r="P104" s="35"/>
      <c r="Q104" s="5" t="s">
        <v>93</v>
      </c>
      <c r="R104" s="35">
        <v>8.7063000000000006</v>
      </c>
      <c r="S104" s="35">
        <v>8.7063000000000006</v>
      </c>
      <c r="T104" s="35">
        <v>-15.4964</v>
      </c>
      <c r="U104" s="35">
        <v>-37.864611685292999</v>
      </c>
      <c r="V104" s="34">
        <v>21.985142454349798</v>
      </c>
      <c r="W104" s="34">
        <v>-41.593545621987801</v>
      </c>
      <c r="X104" s="35">
        <v>8.70626525630591</v>
      </c>
      <c r="Y104" s="35">
        <v>-33.951761711664403</v>
      </c>
      <c r="Z104" s="35">
        <v>32.2504885726431</v>
      </c>
      <c r="AA104" s="35"/>
      <c r="AB104" s="35"/>
      <c r="AC104" s="35"/>
      <c r="AD104" s="5" t="s">
        <v>93</v>
      </c>
      <c r="AE104" s="53" t="s">
        <v>245</v>
      </c>
      <c r="AH104" s="5" t="s">
        <v>93</v>
      </c>
    </row>
    <row r="105" spans="1:34" x14ac:dyDescent="0.25">
      <c r="B105" t="s">
        <v>247</v>
      </c>
      <c r="C105" t="s">
        <v>90</v>
      </c>
      <c r="D105" t="s">
        <v>92</v>
      </c>
      <c r="E105" t="s">
        <v>94</v>
      </c>
      <c r="F105" s="2"/>
      <c r="G105" s="37">
        <f t="shared" si="205"/>
        <v>8.1987000000000005</v>
      </c>
      <c r="H105" s="37">
        <f t="shared" si="206"/>
        <v>8.1987000000000005</v>
      </c>
      <c r="I105" s="37">
        <f t="shared" si="207"/>
        <v>37.444200000000002</v>
      </c>
      <c r="J105" s="37">
        <f t="shared" si="208"/>
        <v>26.810699588477402</v>
      </c>
      <c r="K105" s="37">
        <f t="shared" si="209"/>
        <v>110.91718001368901</v>
      </c>
      <c r="L105" s="37" t="str">
        <f t="shared" si="210"/>
        <v>NULL</v>
      </c>
      <c r="M105" s="37">
        <f t="shared" si="211"/>
        <v>8.1987359550562005</v>
      </c>
      <c r="N105" s="37">
        <f t="shared" si="212"/>
        <v>31.1483340895042</v>
      </c>
      <c r="O105" s="37">
        <f t="shared" si="213"/>
        <v>124.851161348079</v>
      </c>
      <c r="P105" s="35"/>
      <c r="Q105" s="5" t="s">
        <v>94</v>
      </c>
      <c r="R105" s="35">
        <v>8.1987000000000005</v>
      </c>
      <c r="S105" s="35">
        <v>8.1987000000000005</v>
      </c>
      <c r="T105" s="35">
        <v>37.444200000000002</v>
      </c>
      <c r="U105" s="35">
        <v>26.810699588477402</v>
      </c>
      <c r="V105" s="34">
        <v>110.91718001368901</v>
      </c>
      <c r="W105" s="52" t="s">
        <v>8</v>
      </c>
      <c r="X105" s="35">
        <v>8.1987359550562005</v>
      </c>
      <c r="Y105" s="35">
        <v>31.1483340895042</v>
      </c>
      <c r="Z105" s="35">
        <v>124.851161348079</v>
      </c>
      <c r="AA105" s="35"/>
      <c r="AB105" s="35"/>
      <c r="AC105" s="35"/>
      <c r="AD105" s="5" t="s">
        <v>94</v>
      </c>
      <c r="AE105" s="53" t="s">
        <v>247</v>
      </c>
      <c r="AH105" s="5" t="s">
        <v>94</v>
      </c>
    </row>
    <row r="106" spans="1:34" x14ac:dyDescent="0.25">
      <c r="B106" t="s">
        <v>249</v>
      </c>
      <c r="C106" t="s">
        <v>90</v>
      </c>
      <c r="D106" t="s">
        <v>92</v>
      </c>
      <c r="E106" t="s">
        <v>95</v>
      </c>
      <c r="F106" s="2"/>
      <c r="G106" s="37">
        <f t="shared" si="205"/>
        <v>10.2394</v>
      </c>
      <c r="H106" s="37">
        <f t="shared" si="206"/>
        <v>10.2394</v>
      </c>
      <c r="I106" s="37">
        <f t="shared" si="207"/>
        <v>-3.4923000000000002</v>
      </c>
      <c r="J106" s="37">
        <f t="shared" si="208"/>
        <v>-31.276063386155101</v>
      </c>
      <c r="K106" s="37">
        <f t="shared" si="209"/>
        <v>-0.47228106978104401</v>
      </c>
      <c r="L106" s="37">
        <f t="shared" si="210"/>
        <v>-10.8381481612501</v>
      </c>
      <c r="M106" s="37">
        <f t="shared" si="211"/>
        <v>9.5744680851063606</v>
      </c>
      <c r="N106" s="37">
        <f t="shared" si="212"/>
        <v>-12.2474327421649</v>
      </c>
      <c r="O106" s="37">
        <f t="shared" si="213"/>
        <v>44.884702834325999</v>
      </c>
      <c r="P106" s="35"/>
      <c r="Q106" s="5" t="s">
        <v>95</v>
      </c>
      <c r="R106" s="35">
        <v>10.2394</v>
      </c>
      <c r="S106" s="35">
        <v>10.2394</v>
      </c>
      <c r="T106" s="35">
        <v>-3.4923000000000002</v>
      </c>
      <c r="U106" s="35">
        <v>-31.276063386155101</v>
      </c>
      <c r="V106" s="34">
        <v>-0.47228106978104401</v>
      </c>
      <c r="W106" s="34">
        <v>-10.8381481612501</v>
      </c>
      <c r="X106" s="35">
        <v>9.5744680851063606</v>
      </c>
      <c r="Y106" s="35">
        <v>-12.2474327421649</v>
      </c>
      <c r="Z106" s="35">
        <v>44.884702834325999</v>
      </c>
      <c r="AA106" s="35"/>
      <c r="AB106" s="35"/>
      <c r="AC106" s="35"/>
      <c r="AD106" s="5" t="s">
        <v>95</v>
      </c>
      <c r="AE106" s="53" t="s">
        <v>249</v>
      </c>
      <c r="AH106" s="5" t="s">
        <v>95</v>
      </c>
    </row>
    <row r="107" spans="1:34" x14ac:dyDescent="0.25">
      <c r="F107" s="2"/>
      <c r="G107" s="14">
        <f>AVERAGE(G103:G106)</f>
        <v>10.281775</v>
      </c>
      <c r="H107" s="14">
        <f t="shared" ref="H107:O107" si="214">AVERAGE(H103:H106)</f>
        <v>10.281775</v>
      </c>
      <c r="I107" s="14">
        <f t="shared" si="214"/>
        <v>11.935725000000001</v>
      </c>
      <c r="J107" s="14">
        <f t="shared" si="214"/>
        <v>1.0106728962651488</v>
      </c>
      <c r="K107" s="14">
        <f t="shared" si="214"/>
        <v>61.087462408836686</v>
      </c>
      <c r="L107" s="14">
        <f t="shared" si="214"/>
        <v>3.6474313513365657</v>
      </c>
      <c r="M107" s="14">
        <f t="shared" si="214"/>
        <v>10.115530709021018</v>
      </c>
      <c r="N107" s="14">
        <f t="shared" si="214"/>
        <v>10.148136045068298</v>
      </c>
      <c r="O107" s="14">
        <f t="shared" si="214"/>
        <v>85.372083702544018</v>
      </c>
      <c r="P107" s="57"/>
      <c r="Q107" s="5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5"/>
      <c r="AE107" s="14"/>
      <c r="AH107" s="5"/>
    </row>
    <row r="108" spans="1:34" x14ac:dyDescent="0.25">
      <c r="F108" s="2"/>
      <c r="G108" s="12"/>
      <c r="H108" s="12"/>
      <c r="I108" s="12"/>
      <c r="J108" s="12"/>
      <c r="K108" s="12"/>
      <c r="L108" s="12"/>
      <c r="M108" s="12"/>
      <c r="N108" s="12"/>
      <c r="O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E108" s="12"/>
    </row>
    <row r="109" spans="1:34" x14ac:dyDescent="0.25">
      <c r="A109" s="7"/>
      <c r="B109" s="7"/>
      <c r="C109" s="7" t="s">
        <v>90</v>
      </c>
      <c r="D109" s="7"/>
      <c r="E109" s="7"/>
      <c r="F109" s="2"/>
      <c r="Q109" s="55"/>
      <c r="AD109" s="55"/>
      <c r="AH109" s="7"/>
    </row>
    <row r="110" spans="1:34" x14ac:dyDescent="0.25">
      <c r="B110" t="s">
        <v>247</v>
      </c>
      <c r="C110" t="s">
        <v>90</v>
      </c>
      <c r="D110" t="s">
        <v>96</v>
      </c>
      <c r="E110" t="s">
        <v>97</v>
      </c>
      <c r="F110" s="2"/>
      <c r="G110" s="37">
        <f t="shared" ref="G110" si="215">R110</f>
        <v>8.1987000000000005</v>
      </c>
      <c r="H110" s="37">
        <f t="shared" ref="H110" si="216">S110</f>
        <v>8.1987000000000005</v>
      </c>
      <c r="I110" s="37">
        <f t="shared" ref="I110" si="217">T110</f>
        <v>37.444200000000002</v>
      </c>
      <c r="J110" s="37">
        <f t="shared" ref="J110" si="218">U110</f>
        <v>26.810699588477402</v>
      </c>
      <c r="K110" s="37">
        <f t="shared" ref="K110" si="219">V110</f>
        <v>110.91718001368901</v>
      </c>
      <c r="L110" s="37" t="str">
        <f t="shared" ref="L110" si="220">W110</f>
        <v>NULL</v>
      </c>
      <c r="M110" s="37">
        <f t="shared" ref="M110" si="221">X110</f>
        <v>8.1987359550562005</v>
      </c>
      <c r="N110" s="37">
        <f t="shared" ref="N110" si="222">Y110</f>
        <v>31.1483340895042</v>
      </c>
      <c r="O110" s="37">
        <f t="shared" ref="O110" si="223">Z110</f>
        <v>124.851161348079</v>
      </c>
      <c r="P110" s="35"/>
      <c r="Q110" s="5" t="s">
        <v>97</v>
      </c>
      <c r="R110" s="35">
        <v>8.1987000000000005</v>
      </c>
      <c r="S110" s="35">
        <v>8.1987000000000005</v>
      </c>
      <c r="T110" s="35">
        <v>37.444200000000002</v>
      </c>
      <c r="U110" s="35">
        <v>26.810699588477402</v>
      </c>
      <c r="V110" s="34">
        <v>110.91718001368901</v>
      </c>
      <c r="W110" s="52" t="s">
        <v>8</v>
      </c>
      <c r="X110" s="35">
        <v>8.1987359550562005</v>
      </c>
      <c r="Y110" s="35">
        <v>31.1483340895042</v>
      </c>
      <c r="Z110" s="35">
        <v>124.851161348079</v>
      </c>
      <c r="AA110" s="35"/>
      <c r="AB110" s="35"/>
      <c r="AC110" s="35"/>
      <c r="AD110" s="5" t="s">
        <v>97</v>
      </c>
      <c r="AE110" s="53" t="s">
        <v>247</v>
      </c>
      <c r="AH110" s="5" t="s">
        <v>97</v>
      </c>
    </row>
    <row r="111" spans="1:34" x14ac:dyDescent="0.25">
      <c r="B111" t="s">
        <v>251</v>
      </c>
      <c r="C111" t="s">
        <v>90</v>
      </c>
      <c r="D111" t="s">
        <v>96</v>
      </c>
      <c r="E111" t="s">
        <v>98</v>
      </c>
      <c r="F111" s="2"/>
      <c r="G111" s="37">
        <f t="shared" ref="G111:G116" si="224">R111</f>
        <v>15.298500000000001</v>
      </c>
      <c r="H111" s="37">
        <f t="shared" ref="H111:H116" si="225">S111</f>
        <v>15.298500000000001</v>
      </c>
      <c r="I111" s="37">
        <f t="shared" ref="I111:I116" si="226">T111</f>
        <v>12.1767</v>
      </c>
      <c r="J111" s="37">
        <f t="shared" ref="J111:J116" si="227">U111</f>
        <v>-19.0481388494706</v>
      </c>
      <c r="K111" s="37">
        <f t="shared" ref="K111:K116" si="228">V111</f>
        <v>20.821114369501402</v>
      </c>
      <c r="L111" s="37" t="str">
        <f t="shared" ref="L111:L116" si="229">W111</f>
        <v>NULL</v>
      </c>
      <c r="M111" s="37">
        <f t="shared" ref="M111:M116" si="230">X111</f>
        <v>15.298507462686599</v>
      </c>
      <c r="N111" s="37">
        <f t="shared" ref="N111:N116" si="231">Y111</f>
        <v>-9.2267689163925493</v>
      </c>
      <c r="O111" s="37">
        <f t="shared" ref="O111:O116" si="232">Z111</f>
        <v>44.374659475459701</v>
      </c>
      <c r="P111" s="35"/>
      <c r="Q111" s="5" t="s">
        <v>98</v>
      </c>
      <c r="R111" s="35">
        <v>15.298500000000001</v>
      </c>
      <c r="S111" s="35">
        <v>15.298500000000001</v>
      </c>
      <c r="T111" s="35">
        <v>12.1767</v>
      </c>
      <c r="U111" s="35">
        <v>-19.0481388494706</v>
      </c>
      <c r="V111" s="34">
        <v>20.821114369501402</v>
      </c>
      <c r="W111" s="52" t="s">
        <v>8</v>
      </c>
      <c r="X111" s="35">
        <v>15.298507462686599</v>
      </c>
      <c r="Y111" s="35">
        <v>-9.2267689163925493</v>
      </c>
      <c r="Z111" s="35">
        <v>44.374659475459701</v>
      </c>
      <c r="AA111" s="35"/>
      <c r="AB111" s="35"/>
      <c r="AC111" s="35"/>
      <c r="AD111" s="5" t="s">
        <v>98</v>
      </c>
      <c r="AE111" s="53" t="s">
        <v>251</v>
      </c>
      <c r="AH111" s="5" t="s">
        <v>98</v>
      </c>
    </row>
    <row r="112" spans="1:34" x14ac:dyDescent="0.25">
      <c r="B112" t="s">
        <v>253</v>
      </c>
      <c r="C112" t="s">
        <v>90</v>
      </c>
      <c r="D112" t="s">
        <v>96</v>
      </c>
      <c r="E112" t="s">
        <v>99</v>
      </c>
      <c r="F112" s="2"/>
      <c r="G112" s="37">
        <f t="shared" si="224"/>
        <v>10.1214</v>
      </c>
      <c r="H112" s="37">
        <f t="shared" si="225"/>
        <v>10.1214</v>
      </c>
      <c r="I112" s="37">
        <f t="shared" si="226"/>
        <v>-3.4973000000000001</v>
      </c>
      <c r="J112" s="37">
        <f t="shared" si="227"/>
        <v>-53.085013146362797</v>
      </c>
      <c r="K112" s="37">
        <f t="shared" si="228"/>
        <v>-46.249623456170298</v>
      </c>
      <c r="L112" s="37">
        <f t="shared" si="229"/>
        <v>5.9713611242418301</v>
      </c>
      <c r="M112" s="37">
        <f t="shared" si="230"/>
        <v>10.121374202839</v>
      </c>
      <c r="N112" s="37">
        <f t="shared" si="231"/>
        <v>-48.845121954370299</v>
      </c>
      <c r="O112" s="37">
        <f t="shared" si="232"/>
        <v>-39.191090105591002</v>
      </c>
      <c r="P112" s="35"/>
      <c r="Q112" s="5" t="s">
        <v>99</v>
      </c>
      <c r="R112" s="35">
        <v>10.1214</v>
      </c>
      <c r="S112" s="35">
        <v>10.1214</v>
      </c>
      <c r="T112" s="35">
        <v>-3.4973000000000001</v>
      </c>
      <c r="U112" s="35">
        <v>-53.085013146362797</v>
      </c>
      <c r="V112" s="34">
        <v>-46.249623456170298</v>
      </c>
      <c r="W112" s="34">
        <v>5.9713611242418301</v>
      </c>
      <c r="X112" s="35">
        <v>10.121374202839</v>
      </c>
      <c r="Y112" s="35">
        <v>-48.845121954370299</v>
      </c>
      <c r="Z112" s="35">
        <v>-39.191090105591002</v>
      </c>
      <c r="AA112" s="35"/>
      <c r="AB112" s="35"/>
      <c r="AC112" s="35"/>
      <c r="AD112" s="5" t="s">
        <v>99</v>
      </c>
      <c r="AE112" s="53" t="s">
        <v>253</v>
      </c>
      <c r="AH112" s="5" t="s">
        <v>99</v>
      </c>
    </row>
    <row r="113" spans="1:34" x14ac:dyDescent="0.25">
      <c r="B113" t="s">
        <v>255</v>
      </c>
      <c r="C113" t="s">
        <v>90</v>
      </c>
      <c r="D113" t="s">
        <v>96</v>
      </c>
      <c r="E113" t="s">
        <v>100</v>
      </c>
      <c r="F113" s="2"/>
      <c r="G113" s="37">
        <f t="shared" si="224"/>
        <v>7.3971</v>
      </c>
      <c r="H113" s="37">
        <f t="shared" si="225"/>
        <v>7.3971</v>
      </c>
      <c r="I113" s="37">
        <f t="shared" si="226"/>
        <v>5.6577000000000002</v>
      </c>
      <c r="J113" s="37">
        <f t="shared" si="227"/>
        <v>5.0884347183397498</v>
      </c>
      <c r="K113" s="37">
        <f t="shared" si="228"/>
        <v>43.948808668496497</v>
      </c>
      <c r="L113" s="37">
        <f t="shared" si="229"/>
        <v>14.0773264491042</v>
      </c>
      <c r="M113" s="37">
        <f t="shared" si="230"/>
        <v>5.96393897364766</v>
      </c>
      <c r="N113" s="37">
        <f t="shared" si="231"/>
        <v>66.534031624708405</v>
      </c>
      <c r="O113" s="37">
        <f t="shared" si="232"/>
        <v>127.38035138154</v>
      </c>
      <c r="P113" s="35"/>
      <c r="Q113" s="5" t="s">
        <v>100</v>
      </c>
      <c r="R113" s="35">
        <v>7.3971</v>
      </c>
      <c r="S113" s="35">
        <v>7.3971</v>
      </c>
      <c r="T113" s="35">
        <v>5.6577000000000002</v>
      </c>
      <c r="U113" s="35">
        <v>5.0884347183397498</v>
      </c>
      <c r="V113" s="34">
        <v>43.948808668496497</v>
      </c>
      <c r="W113" s="34">
        <v>14.0773264491042</v>
      </c>
      <c r="X113" s="35">
        <v>5.96393897364766</v>
      </c>
      <c r="Y113" s="35">
        <v>66.534031624708405</v>
      </c>
      <c r="Z113" s="35">
        <v>127.38035138154</v>
      </c>
      <c r="AA113" s="35"/>
      <c r="AB113" s="35"/>
      <c r="AC113" s="35"/>
      <c r="AD113" s="5" t="s">
        <v>100</v>
      </c>
      <c r="AE113" s="53" t="s">
        <v>255</v>
      </c>
      <c r="AH113" s="5" t="s">
        <v>100</v>
      </c>
    </row>
    <row r="114" spans="1:34" x14ac:dyDescent="0.25">
      <c r="B114" t="s">
        <v>257</v>
      </c>
      <c r="C114" t="s">
        <v>90</v>
      </c>
      <c r="D114" t="s">
        <v>96</v>
      </c>
      <c r="E114" t="s">
        <v>101</v>
      </c>
      <c r="F114" s="2"/>
      <c r="G114" s="37">
        <f t="shared" si="224"/>
        <v>3.3898000000000001</v>
      </c>
      <c r="H114" s="37">
        <f t="shared" si="225"/>
        <v>3.3898000000000001</v>
      </c>
      <c r="I114" s="37">
        <f t="shared" si="226"/>
        <v>-29.479700000000001</v>
      </c>
      <c r="J114" s="37">
        <f t="shared" si="227"/>
        <v>-23.109243697478998</v>
      </c>
      <c r="K114" s="37">
        <f t="shared" si="228"/>
        <v>-33.211678832116803</v>
      </c>
      <c r="L114" s="37">
        <f t="shared" si="229"/>
        <v>-24.849973644300601</v>
      </c>
      <c r="M114" s="37">
        <f t="shared" si="230"/>
        <v>3.3898305084745499</v>
      </c>
      <c r="N114" s="37">
        <f t="shared" si="231"/>
        <v>-19.989251729028499</v>
      </c>
      <c r="O114" s="37">
        <f t="shared" si="232"/>
        <v>-36.5285391470238</v>
      </c>
      <c r="P114" s="35"/>
      <c r="Q114" s="5" t="s">
        <v>101</v>
      </c>
      <c r="R114" s="35">
        <v>3.3898000000000001</v>
      </c>
      <c r="S114" s="35">
        <v>3.3898000000000001</v>
      </c>
      <c r="T114" s="35">
        <v>-29.479700000000001</v>
      </c>
      <c r="U114" s="35">
        <v>-23.109243697478998</v>
      </c>
      <c r="V114" s="34">
        <v>-33.211678832116803</v>
      </c>
      <c r="W114" s="34">
        <v>-24.849973644300601</v>
      </c>
      <c r="X114" s="35">
        <v>3.3898305084745499</v>
      </c>
      <c r="Y114" s="35">
        <v>-19.989251729028499</v>
      </c>
      <c r="Z114" s="35">
        <v>-36.5285391470238</v>
      </c>
      <c r="AA114" s="35"/>
      <c r="AB114" s="35"/>
      <c r="AC114" s="35"/>
      <c r="AD114" s="5" t="s">
        <v>101</v>
      </c>
      <c r="AE114" s="53" t="s">
        <v>257</v>
      </c>
      <c r="AH114" s="5" t="s">
        <v>101</v>
      </c>
    </row>
    <row r="115" spans="1:34" x14ac:dyDescent="0.25">
      <c r="B115" t="s">
        <v>272</v>
      </c>
      <c r="C115" t="s">
        <v>90</v>
      </c>
      <c r="D115" t="s">
        <v>96</v>
      </c>
      <c r="E115" t="s">
        <v>102</v>
      </c>
      <c r="F115" s="2"/>
      <c r="G115" s="37">
        <f t="shared" si="224"/>
        <v>9.3689999999999998</v>
      </c>
      <c r="H115" s="37">
        <f t="shared" si="225"/>
        <v>9.3689999999999998</v>
      </c>
      <c r="I115" s="37">
        <f t="shared" si="226"/>
        <v>-11.3177</v>
      </c>
      <c r="J115" s="37">
        <f t="shared" si="227"/>
        <v>-37.234336185481602</v>
      </c>
      <c r="K115" s="37">
        <f t="shared" si="228"/>
        <v>10.603112840466901</v>
      </c>
      <c r="L115" s="37">
        <f t="shared" si="229"/>
        <v>-53.525444512569003</v>
      </c>
      <c r="M115" s="37">
        <f t="shared" si="230"/>
        <v>8.6998087954110801</v>
      </c>
      <c r="N115" s="37">
        <f t="shared" si="231"/>
        <v>-28.8754104202823</v>
      </c>
      <c r="O115" s="37">
        <f t="shared" si="232"/>
        <v>25.0985479678024</v>
      </c>
      <c r="P115" s="35"/>
      <c r="Q115" s="5" t="s">
        <v>102</v>
      </c>
      <c r="R115" s="35">
        <v>9.3689999999999998</v>
      </c>
      <c r="S115" s="35">
        <v>9.3689999999999998</v>
      </c>
      <c r="T115" s="35">
        <v>-11.3177</v>
      </c>
      <c r="U115" s="35">
        <v>-37.234336185481602</v>
      </c>
      <c r="V115" s="34">
        <v>10.603112840466901</v>
      </c>
      <c r="W115" s="34">
        <v>-53.525444512569003</v>
      </c>
      <c r="X115" s="35">
        <v>8.6998087954110801</v>
      </c>
      <c r="Y115" s="35">
        <v>-28.8754104202823</v>
      </c>
      <c r="Z115" s="35">
        <v>25.0985479678024</v>
      </c>
      <c r="AA115" s="35"/>
      <c r="AB115" s="35"/>
      <c r="AC115" s="35"/>
      <c r="AD115" s="5" t="s">
        <v>102</v>
      </c>
      <c r="AE115" s="53" t="s">
        <v>272</v>
      </c>
      <c r="AH115" s="5" t="s">
        <v>102</v>
      </c>
    </row>
    <row r="116" spans="1:34" x14ac:dyDescent="0.25">
      <c r="B116" t="s">
        <v>260</v>
      </c>
      <c r="C116" t="s">
        <v>90</v>
      </c>
      <c r="D116" t="s">
        <v>96</v>
      </c>
      <c r="E116" t="s">
        <v>103</v>
      </c>
      <c r="F116" s="2"/>
      <c r="G116" s="37">
        <f t="shared" si="224"/>
        <v>6.7983000000000002</v>
      </c>
      <c r="H116" s="37">
        <f t="shared" si="225"/>
        <v>6.7983000000000002</v>
      </c>
      <c r="I116" s="37">
        <f t="shared" si="226"/>
        <v>23.3032</v>
      </c>
      <c r="J116" s="37">
        <f t="shared" si="227"/>
        <v>-56.690506754691597</v>
      </c>
      <c r="K116" s="37">
        <f t="shared" si="228"/>
        <v>-34.132445771303303</v>
      </c>
      <c r="L116" s="37">
        <f t="shared" si="229"/>
        <v>18.32437183231</v>
      </c>
      <c r="M116" s="37">
        <f t="shared" si="230"/>
        <v>6.7983117274645899</v>
      </c>
      <c r="N116" s="37">
        <f t="shared" si="231"/>
        <v>-51.461274616347303</v>
      </c>
      <c r="O116" s="37">
        <f t="shared" si="232"/>
        <v>-23.895281748970699</v>
      </c>
      <c r="P116" s="35"/>
      <c r="Q116" s="5" t="s">
        <v>103</v>
      </c>
      <c r="R116" s="35">
        <v>6.7983000000000002</v>
      </c>
      <c r="S116" s="35">
        <v>6.7983000000000002</v>
      </c>
      <c r="T116" s="35">
        <v>23.3032</v>
      </c>
      <c r="U116" s="35">
        <v>-56.690506754691597</v>
      </c>
      <c r="V116" s="34">
        <v>-34.132445771303303</v>
      </c>
      <c r="W116" s="34">
        <v>18.32437183231</v>
      </c>
      <c r="X116" s="35">
        <v>6.7983117274645899</v>
      </c>
      <c r="Y116" s="35">
        <v>-51.461274616347303</v>
      </c>
      <c r="Z116" s="35">
        <v>-23.895281748970699</v>
      </c>
      <c r="AA116" s="35"/>
      <c r="AB116" s="35"/>
      <c r="AC116" s="35"/>
      <c r="AD116" s="5" t="s">
        <v>103</v>
      </c>
      <c r="AE116" s="53" t="s">
        <v>260</v>
      </c>
      <c r="AH116" s="5" t="s">
        <v>103</v>
      </c>
    </row>
    <row r="117" spans="1:34" x14ac:dyDescent="0.25">
      <c r="F117" s="2"/>
      <c r="G117" s="14">
        <f>AVERAGE(G110:G116)</f>
        <v>8.653257142857143</v>
      </c>
      <c r="H117" s="14">
        <f t="shared" ref="H117:O117" si="233">AVERAGE(H110:H116)</f>
        <v>8.653257142857143</v>
      </c>
      <c r="I117" s="14">
        <f t="shared" si="233"/>
        <v>4.8981571428571433</v>
      </c>
      <c r="J117" s="14">
        <f t="shared" si="233"/>
        <v>-22.466872046666918</v>
      </c>
      <c r="K117" s="14">
        <f t="shared" si="233"/>
        <v>10.385209690366199</v>
      </c>
      <c r="L117" s="14">
        <f t="shared" si="233"/>
        <v>-8.0004717502427134</v>
      </c>
      <c r="M117" s="14">
        <f t="shared" si="233"/>
        <v>8.3529296607970984</v>
      </c>
      <c r="N117" s="14">
        <f t="shared" si="233"/>
        <v>-8.6736374174583357</v>
      </c>
      <c r="O117" s="14">
        <f t="shared" si="233"/>
        <v>31.72711559589937</v>
      </c>
      <c r="P117" s="57"/>
      <c r="Q117" s="5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5"/>
      <c r="AE117" s="14"/>
      <c r="AH117" s="5"/>
    </row>
    <row r="118" spans="1:34" x14ac:dyDescent="0.25">
      <c r="F118" s="2"/>
      <c r="G118" s="12"/>
      <c r="H118" s="12"/>
      <c r="I118" s="12"/>
      <c r="J118" s="12"/>
      <c r="K118" s="12"/>
      <c r="L118" s="12"/>
      <c r="M118" s="12"/>
      <c r="N118" s="12"/>
      <c r="O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E118" s="12"/>
    </row>
    <row r="119" spans="1:34" x14ac:dyDescent="0.25">
      <c r="A119" s="7"/>
      <c r="B119" s="7"/>
      <c r="C119" s="7" t="s">
        <v>104</v>
      </c>
      <c r="D119" s="7"/>
      <c r="E119" s="7"/>
      <c r="F119" s="2"/>
      <c r="Q119" s="55"/>
      <c r="AD119" s="55"/>
      <c r="AH119" s="7"/>
    </row>
    <row r="120" spans="1:34" x14ac:dyDescent="0.25">
      <c r="B120" t="s">
        <v>262</v>
      </c>
      <c r="C120" t="s">
        <v>104</v>
      </c>
      <c r="E120" t="s">
        <v>278</v>
      </c>
      <c r="F120" s="2"/>
      <c r="G120" s="37">
        <f t="shared" ref="G120" si="234">R120</f>
        <v>3.3008999999999999</v>
      </c>
      <c r="H120" s="37">
        <f t="shared" ref="H120" si="235">S120</f>
        <v>3.3008999999999999</v>
      </c>
      <c r="I120" s="37">
        <f t="shared" ref="I120" si="236">T120</f>
        <v>6.3281999999999998</v>
      </c>
      <c r="J120" s="37">
        <f t="shared" ref="J120" si="237">U120</f>
        <v>31.603931473085201</v>
      </c>
      <c r="K120" s="37">
        <f t="shared" ref="K120" si="238">V120</f>
        <v>102.98976814043</v>
      </c>
      <c r="L120" s="37">
        <f t="shared" ref="L120" si="239">W120</f>
        <v>250.10928519388</v>
      </c>
      <c r="M120" s="37">
        <f t="shared" ref="M120" si="240">X120</f>
        <v>3.30092913272984</v>
      </c>
      <c r="N120" s="37">
        <f t="shared" ref="N120" si="241">Y120</f>
        <v>37.129239576275303</v>
      </c>
      <c r="O120" s="37">
        <f t="shared" ref="O120" si="242">Z120</f>
        <v>118.28686544872799</v>
      </c>
      <c r="P120" s="35"/>
      <c r="Q120" s="5" t="s">
        <v>278</v>
      </c>
      <c r="R120" s="35">
        <v>3.3008999999999999</v>
      </c>
      <c r="S120" s="35">
        <v>3.3008999999999999</v>
      </c>
      <c r="T120" s="35">
        <v>6.3281999999999998</v>
      </c>
      <c r="U120" s="35">
        <v>31.603931473085201</v>
      </c>
      <c r="V120" s="34">
        <v>102.98976814043</v>
      </c>
      <c r="W120" s="34">
        <v>250.10928519388</v>
      </c>
      <c r="X120" s="35">
        <v>3.30092913272984</v>
      </c>
      <c r="Y120" s="35">
        <v>37.129239576275303</v>
      </c>
      <c r="Z120" s="35">
        <v>118.28686544872799</v>
      </c>
      <c r="AA120" s="35"/>
      <c r="AB120" s="35"/>
      <c r="AC120" s="35"/>
      <c r="AD120" s="5" t="s">
        <v>278</v>
      </c>
      <c r="AE120" s="53" t="s">
        <v>262</v>
      </c>
      <c r="AH120" s="5" t="s">
        <v>278</v>
      </c>
    </row>
    <row r="121" spans="1:34" x14ac:dyDescent="0.25">
      <c r="B121" t="s">
        <v>263</v>
      </c>
      <c r="C121" t="s">
        <v>104</v>
      </c>
      <c r="E121" t="s">
        <v>105</v>
      </c>
      <c r="F121" s="2"/>
      <c r="G121" s="37">
        <f t="shared" ref="G121:G124" si="243">R121</f>
        <v>2.3706</v>
      </c>
      <c r="H121" s="37">
        <f t="shared" ref="H121:H124" si="244">S121</f>
        <v>2.3706</v>
      </c>
      <c r="I121" s="37">
        <f t="shared" ref="I121:I124" si="245">T121</f>
        <v>0.89300000000000002</v>
      </c>
      <c r="J121" s="37">
        <f t="shared" ref="J121:J124" si="246">U121</f>
        <v>23.321804054669201</v>
      </c>
      <c r="K121" s="37">
        <f t="shared" ref="K121:K124" si="247">V121</f>
        <v>50.387720216918602</v>
      </c>
      <c r="L121" s="37">
        <f t="shared" ref="L121:L124" si="248">W121</f>
        <v>128.439991307892</v>
      </c>
      <c r="M121" s="37">
        <f t="shared" ref="M121:M124" si="249">X121</f>
        <v>0.86668366046393996</v>
      </c>
      <c r="N121" s="37">
        <f t="shared" ref="N121:N124" si="250">Y121</f>
        <v>30.544081888959902</v>
      </c>
      <c r="O121" s="37">
        <f t="shared" ref="O121:O124" si="251">Z121</f>
        <v>65.484054499968195</v>
      </c>
      <c r="P121" s="35"/>
      <c r="Q121" s="5" t="s">
        <v>105</v>
      </c>
      <c r="R121" s="35">
        <v>2.3706</v>
      </c>
      <c r="S121" s="35">
        <v>2.3706</v>
      </c>
      <c r="T121" s="35">
        <v>0.89300000000000002</v>
      </c>
      <c r="U121" s="35">
        <v>23.321804054669201</v>
      </c>
      <c r="V121" s="34">
        <v>50.387720216918602</v>
      </c>
      <c r="W121" s="34">
        <v>128.439991307892</v>
      </c>
      <c r="X121" s="35">
        <v>0.86668366046393996</v>
      </c>
      <c r="Y121" s="35">
        <v>30.544081888959902</v>
      </c>
      <c r="Z121" s="35">
        <v>65.484054499968195</v>
      </c>
      <c r="AA121" s="35"/>
      <c r="AB121" s="35"/>
      <c r="AC121" s="35"/>
      <c r="AD121" s="5" t="s">
        <v>105</v>
      </c>
      <c r="AE121" s="53" t="s">
        <v>263</v>
      </c>
      <c r="AH121" s="5" t="s">
        <v>105</v>
      </c>
    </row>
    <row r="122" spans="1:34" x14ac:dyDescent="0.25">
      <c r="B122" t="s">
        <v>265</v>
      </c>
      <c r="C122" t="s">
        <v>104</v>
      </c>
      <c r="E122" t="s">
        <v>106</v>
      </c>
      <c r="F122" s="2"/>
      <c r="G122" s="37">
        <f t="shared" si="243"/>
        <v>7.5921000000000003</v>
      </c>
      <c r="H122" s="37">
        <f t="shared" si="244"/>
        <v>7.5921000000000003</v>
      </c>
      <c r="I122" s="37">
        <f t="shared" si="245"/>
        <v>19.958500000000001</v>
      </c>
      <c r="J122" s="37">
        <f t="shared" si="246"/>
        <v>7.1082889994851497</v>
      </c>
      <c r="K122" s="37">
        <f t="shared" si="247"/>
        <v>32.357806336684099</v>
      </c>
      <c r="L122" s="37">
        <f t="shared" si="248"/>
        <v>141.602718686782</v>
      </c>
      <c r="M122" s="37">
        <f t="shared" si="249"/>
        <v>8.2642929852266391</v>
      </c>
      <c r="N122" s="37">
        <f t="shared" si="250"/>
        <v>15.6207024362147</v>
      </c>
      <c r="O122" s="37">
        <f t="shared" si="251"/>
        <v>49.136994509900902</v>
      </c>
      <c r="P122" s="35"/>
      <c r="Q122" s="5" t="s">
        <v>106</v>
      </c>
      <c r="R122" s="35">
        <v>7.5921000000000003</v>
      </c>
      <c r="S122" s="35">
        <v>7.5921000000000003</v>
      </c>
      <c r="T122" s="35">
        <v>19.958500000000001</v>
      </c>
      <c r="U122" s="35">
        <v>7.1082889994851497</v>
      </c>
      <c r="V122" s="34">
        <v>32.357806336684099</v>
      </c>
      <c r="W122" s="34">
        <v>141.602718686782</v>
      </c>
      <c r="X122" s="35">
        <v>8.2642929852266391</v>
      </c>
      <c r="Y122" s="35">
        <v>15.6207024362147</v>
      </c>
      <c r="Z122" s="35">
        <v>49.136994509900902</v>
      </c>
      <c r="AA122" s="35"/>
      <c r="AB122" s="35"/>
      <c r="AC122" s="35"/>
      <c r="AD122" s="5" t="s">
        <v>106</v>
      </c>
      <c r="AE122" s="53" t="s">
        <v>265</v>
      </c>
      <c r="AH122" s="5" t="s">
        <v>106</v>
      </c>
    </row>
    <row r="123" spans="1:34" x14ac:dyDescent="0.25">
      <c r="B123" t="s">
        <v>267</v>
      </c>
      <c r="C123" t="s">
        <v>104</v>
      </c>
      <c r="E123" t="s">
        <v>107</v>
      </c>
      <c r="F123" s="2"/>
      <c r="G123" s="37">
        <f t="shared" si="243"/>
        <v>-4.3851000000000004</v>
      </c>
      <c r="H123" s="37">
        <f t="shared" si="244"/>
        <v>-4.3851000000000004</v>
      </c>
      <c r="I123" s="37">
        <f t="shared" si="245"/>
        <v>15.9857</v>
      </c>
      <c r="J123" s="37">
        <f t="shared" si="246"/>
        <v>70.9781729991916</v>
      </c>
      <c r="K123" s="37">
        <f t="shared" si="247"/>
        <v>72.582619339045294</v>
      </c>
      <c r="L123" s="37">
        <f t="shared" si="248"/>
        <v>228.16136539953499</v>
      </c>
      <c r="M123" s="37">
        <f t="shared" si="249"/>
        <v>-3.9104882459312802</v>
      </c>
      <c r="N123" s="37">
        <f t="shared" si="250"/>
        <v>75.922840314263794</v>
      </c>
      <c r="O123" s="37">
        <f t="shared" si="251"/>
        <v>84.608710853212003</v>
      </c>
      <c r="P123" s="35"/>
      <c r="Q123" s="5" t="s">
        <v>107</v>
      </c>
      <c r="R123" s="35">
        <v>-4.3851000000000004</v>
      </c>
      <c r="S123" s="35">
        <v>-4.3851000000000004</v>
      </c>
      <c r="T123" s="35">
        <v>15.9857</v>
      </c>
      <c r="U123" s="35">
        <v>70.9781729991916</v>
      </c>
      <c r="V123" s="34">
        <v>72.582619339045294</v>
      </c>
      <c r="W123" s="34">
        <v>228.16136539953499</v>
      </c>
      <c r="X123" s="35">
        <v>-3.9104882459312802</v>
      </c>
      <c r="Y123" s="35">
        <v>75.922840314263794</v>
      </c>
      <c r="Z123" s="35">
        <v>84.608710853212003</v>
      </c>
      <c r="AA123" s="35"/>
      <c r="AB123" s="35"/>
      <c r="AC123" s="35"/>
      <c r="AD123" s="5" t="s">
        <v>107</v>
      </c>
      <c r="AE123" s="53" t="s">
        <v>267</v>
      </c>
      <c r="AH123" s="5" t="s">
        <v>107</v>
      </c>
    </row>
    <row r="124" spans="1:34" x14ac:dyDescent="0.25">
      <c r="B124" t="s">
        <v>269</v>
      </c>
      <c r="C124" t="s">
        <v>104</v>
      </c>
      <c r="E124" t="s">
        <v>108</v>
      </c>
      <c r="F124" s="2"/>
      <c r="G124" s="37">
        <f t="shared" si="243"/>
        <v>2.5571999999999999</v>
      </c>
      <c r="H124" s="37">
        <f t="shared" si="244"/>
        <v>2.5571999999999999</v>
      </c>
      <c r="I124" s="37">
        <f t="shared" si="245"/>
        <v>44.045400000000001</v>
      </c>
      <c r="J124" s="37">
        <f t="shared" si="246"/>
        <v>87.281795511221901</v>
      </c>
      <c r="K124" s="37">
        <f t="shared" si="247"/>
        <v>261.05769230769198</v>
      </c>
      <c r="L124" s="37">
        <f t="shared" si="248"/>
        <v>465.08653122648599</v>
      </c>
      <c r="M124" s="37">
        <f t="shared" si="249"/>
        <v>1.0767160161506899</v>
      </c>
      <c r="N124" s="37">
        <f t="shared" si="250"/>
        <v>95.0641097527662</v>
      </c>
      <c r="O124" s="37">
        <f t="shared" si="251"/>
        <v>286.66508047018698</v>
      </c>
      <c r="P124" s="35"/>
      <c r="Q124" s="5" t="s">
        <v>108</v>
      </c>
      <c r="R124" s="35">
        <v>2.5571999999999999</v>
      </c>
      <c r="S124" s="35">
        <v>2.5571999999999999</v>
      </c>
      <c r="T124" s="35">
        <v>44.045400000000001</v>
      </c>
      <c r="U124" s="35">
        <v>87.281795511221901</v>
      </c>
      <c r="V124" s="34">
        <v>261.05769230769198</v>
      </c>
      <c r="W124" s="34">
        <v>465.08653122648599</v>
      </c>
      <c r="X124" s="35">
        <v>1.0767160161506899</v>
      </c>
      <c r="Y124" s="35">
        <v>95.0641097527662</v>
      </c>
      <c r="Z124" s="35">
        <v>286.66508047018698</v>
      </c>
      <c r="AA124" s="35"/>
      <c r="AB124" s="35"/>
      <c r="AC124" s="35"/>
      <c r="AD124" s="5" t="s">
        <v>108</v>
      </c>
      <c r="AE124" s="53" t="s">
        <v>269</v>
      </c>
      <c r="AH124" s="5" t="s">
        <v>108</v>
      </c>
    </row>
    <row r="125" spans="1:34" x14ac:dyDescent="0.25">
      <c r="F125" s="2"/>
      <c r="G125" s="14">
        <f>AVERAGE(G120:G124)</f>
        <v>2.28714</v>
      </c>
      <c r="H125" s="14">
        <f t="shared" ref="H125:O125" si="252">AVERAGE(H120:H124)</f>
        <v>2.28714</v>
      </c>
      <c r="I125" s="14">
        <f t="shared" si="252"/>
        <v>17.442160000000001</v>
      </c>
      <c r="J125" s="14">
        <f t="shared" si="252"/>
        <v>44.058798607530612</v>
      </c>
      <c r="K125" s="14">
        <f t="shared" si="252"/>
        <v>103.875121268154</v>
      </c>
      <c r="L125" s="14">
        <f t="shared" si="252"/>
        <v>242.67997836291497</v>
      </c>
      <c r="M125" s="14">
        <f t="shared" si="252"/>
        <v>1.9196267097279658</v>
      </c>
      <c r="N125" s="14">
        <f t="shared" si="252"/>
        <v>50.856194793695984</v>
      </c>
      <c r="O125" s="14">
        <f t="shared" si="252"/>
        <v>120.8363411563992</v>
      </c>
      <c r="Q125" s="56"/>
      <c r="R125" s="14">
        <f t="shared" ref="R125:AE125" si="253">AVERAGE(R120:R124)</f>
        <v>2.28714</v>
      </c>
      <c r="S125" s="14">
        <f t="shared" si="253"/>
        <v>2.28714</v>
      </c>
      <c r="T125" s="14">
        <f t="shared" si="253"/>
        <v>17.442160000000001</v>
      </c>
      <c r="U125" s="14">
        <f t="shared" si="253"/>
        <v>44.058798607530612</v>
      </c>
      <c r="V125" s="14">
        <f t="shared" si="253"/>
        <v>103.875121268154</v>
      </c>
      <c r="W125" s="14">
        <f t="shared" si="253"/>
        <v>242.67997836291497</v>
      </c>
      <c r="X125" s="14">
        <f t="shared" si="253"/>
        <v>1.9196267097279658</v>
      </c>
      <c r="Y125" s="14">
        <f t="shared" si="253"/>
        <v>50.856194793695984</v>
      </c>
      <c r="Z125" s="14">
        <f t="shared" si="253"/>
        <v>120.8363411563992</v>
      </c>
      <c r="AA125" s="14"/>
      <c r="AB125" s="14"/>
      <c r="AC125" s="14"/>
      <c r="AD125" s="56"/>
      <c r="AE125" s="14" t="e">
        <f t="shared" si="253"/>
        <v>#DIV/0!</v>
      </c>
    </row>
    <row r="126" spans="1:34" x14ac:dyDescent="0.25">
      <c r="F126" s="2"/>
      <c r="G126" s="12"/>
      <c r="H126" s="12"/>
      <c r="I126" s="12"/>
      <c r="J126" s="12"/>
      <c r="K126" s="12"/>
      <c r="L126" s="12"/>
      <c r="M126" s="12"/>
      <c r="N126" s="12"/>
      <c r="O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E126" s="12"/>
    </row>
  </sheetData>
  <pageMargins left="0.7" right="0.7" top="0.78740157499999996" bottom="0.78740157499999996" header="0.3" footer="0.3"/>
  <customProperties>
    <customPr name="REFI_OFFICE_FUNCTION_CLICK_THROUGH_WORKSHEET_NAME" r:id="rId1"/>
    <customPr name="REFI_OFFICE_FUNCTION_DATA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253559CC884F4781DCE832A8CB1D80" ma:contentTypeVersion="13" ma:contentTypeDescription="Ein neues Dokument erstellen." ma:contentTypeScope="" ma:versionID="26fe4eeb414f89c99b7c2c97f3b22ef3">
  <xsd:schema xmlns:xsd="http://www.w3.org/2001/XMLSchema" xmlns:xs="http://www.w3.org/2001/XMLSchema" xmlns:p="http://schemas.microsoft.com/office/2006/metadata/properties" xmlns:ns2="eb00d37f-1d19-4fa1-b301-8f3f4b367310" xmlns:ns3="1b4b421c-b62c-43b7-a7e1-127b2a74bbe1" targetNamespace="http://schemas.microsoft.com/office/2006/metadata/properties" ma:root="true" ma:fieldsID="c7af0977d678a6be0e6f430e6b840b42" ns2:_="" ns3:_="">
    <xsd:import namespace="eb00d37f-1d19-4fa1-b301-8f3f4b367310"/>
    <xsd:import namespace="1b4b421c-b62c-43b7-a7e1-127b2a74bb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0d37f-1d19-4fa1-b301-8f3f4b367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6b6c136-bc47-4ed8-85d4-a5e04dd032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b421c-b62c-43b7-a7e1-127b2a74bbe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0e1c61-5a2d-4b27-a940-45ed445afe45}" ma:internalName="TaxCatchAll" ma:showField="CatchAllData" ma:web="1b4b421c-b62c-43b7-a7e1-127b2a74bb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0D2C37-7D39-4C47-A7F0-EA59FD177B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6360E2-4FBE-4261-B9BE-BEC7CD2794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00d37f-1d19-4fa1-b301-8f3f4b367310"/>
    <ds:schemaRef ds:uri="1b4b421c-b62c-43b7-a7e1-127b2a74bb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Equity_Key_Figures</vt:lpstr>
      <vt:lpstr>Performance_Data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Riesen</dc:creator>
  <cp:lastModifiedBy>André Riesen</cp:lastModifiedBy>
  <dcterms:created xsi:type="dcterms:W3CDTF">2023-10-25T17:08:58Z</dcterms:created>
  <dcterms:modified xsi:type="dcterms:W3CDTF">2025-01-17T14:18:29Z</dcterms:modified>
</cp:coreProperties>
</file>