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daspavia/Documents/python_projects/excel_data_script/excel_data/data/"/>
    </mc:Choice>
  </mc:AlternateContent>
  <xr:revisionPtr revIDLastSave="0" documentId="13_ncr:1_{F65AE76D-E8DB-B54D-98FC-D66B50F49FF3}" xr6:coauthVersionLast="47" xr6:coauthVersionMax="47" xr10:uidLastSave="{00000000-0000-0000-0000-000000000000}"/>
  <bookViews>
    <workbookView xWindow="0" yWindow="760" windowWidth="27640" windowHeight="16620" activeTab="3" xr2:uid="{A8EFDF63-01B1-4D58-BAE5-78D2830B6986}"/>
  </bookViews>
  <sheets>
    <sheet name="M2ZkODRmZDAtMGI4NC00ND" sheetId="11" state="veryHidden" r:id="rId1"/>
    <sheet name="Equity_Key_Figures" sheetId="1" r:id="rId2"/>
    <sheet name="OWNlZjBmMGItZDFjYS00Mm" sheetId="13" state="veryHidden" r:id="rId3"/>
    <sheet name="Performance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1" i="4" l="1"/>
  <c r="H191" i="4"/>
  <c r="I191" i="4"/>
  <c r="J191" i="4"/>
  <c r="K191" i="4"/>
  <c r="L191" i="4"/>
  <c r="M191" i="4"/>
  <c r="N191" i="4"/>
  <c r="O191" i="4"/>
  <c r="G192" i="4"/>
  <c r="H192" i="4"/>
  <c r="I192" i="4"/>
  <c r="J192" i="4"/>
  <c r="K192" i="4"/>
  <c r="L192" i="4"/>
  <c r="M192" i="4"/>
  <c r="N192" i="4"/>
  <c r="O192" i="4"/>
  <c r="G193" i="4"/>
  <c r="H193" i="4"/>
  <c r="I193" i="4"/>
  <c r="J193" i="4"/>
  <c r="K193" i="4"/>
  <c r="L193" i="4"/>
  <c r="M193" i="4"/>
  <c r="N193" i="4"/>
  <c r="O193" i="4"/>
  <c r="G194" i="4"/>
  <c r="H194" i="4"/>
  <c r="I194" i="4"/>
  <c r="J194" i="4"/>
  <c r="K194" i="4"/>
  <c r="L194" i="4"/>
  <c r="M194" i="4"/>
  <c r="N194" i="4"/>
  <c r="O194" i="4"/>
  <c r="G195" i="4"/>
  <c r="H195" i="4"/>
  <c r="I195" i="4"/>
  <c r="J195" i="4"/>
  <c r="K195" i="4"/>
  <c r="L195" i="4"/>
  <c r="M195" i="4"/>
  <c r="N195" i="4"/>
  <c r="O195" i="4"/>
  <c r="G182" i="4"/>
  <c r="H182" i="4"/>
  <c r="I182" i="4"/>
  <c r="J182" i="4"/>
  <c r="K182" i="4"/>
  <c r="L182" i="4"/>
  <c r="M182" i="4"/>
  <c r="N182" i="4"/>
  <c r="O182" i="4"/>
  <c r="G183" i="4"/>
  <c r="H183" i="4"/>
  <c r="I183" i="4"/>
  <c r="J183" i="4"/>
  <c r="K183" i="4"/>
  <c r="L183" i="4"/>
  <c r="M183" i="4"/>
  <c r="N183" i="4"/>
  <c r="O183" i="4"/>
  <c r="G184" i="4"/>
  <c r="H184" i="4"/>
  <c r="I184" i="4"/>
  <c r="J184" i="4"/>
  <c r="K184" i="4"/>
  <c r="L184" i="4"/>
  <c r="M184" i="4"/>
  <c r="N184" i="4"/>
  <c r="O184" i="4"/>
  <c r="G185" i="4"/>
  <c r="H185" i="4"/>
  <c r="I185" i="4"/>
  <c r="J185" i="4"/>
  <c r="K185" i="4"/>
  <c r="L185" i="4"/>
  <c r="M185" i="4"/>
  <c r="N185" i="4"/>
  <c r="O185" i="4"/>
  <c r="G186" i="4"/>
  <c r="H186" i="4"/>
  <c r="I186" i="4"/>
  <c r="J186" i="4"/>
  <c r="K186" i="4"/>
  <c r="L186" i="4"/>
  <c r="M186" i="4"/>
  <c r="N186" i="4"/>
  <c r="O186" i="4"/>
  <c r="G187" i="4"/>
  <c r="H187" i="4"/>
  <c r="I187" i="4"/>
  <c r="J187" i="4"/>
  <c r="K187" i="4"/>
  <c r="L187" i="4"/>
  <c r="M187" i="4"/>
  <c r="N187" i="4"/>
  <c r="O187" i="4"/>
  <c r="G178" i="4"/>
  <c r="H178" i="4"/>
  <c r="I178" i="4"/>
  <c r="J178" i="4"/>
  <c r="K178" i="4"/>
  <c r="L178" i="4"/>
  <c r="M178" i="4"/>
  <c r="N178" i="4"/>
  <c r="O178" i="4"/>
  <c r="G165" i="4"/>
  <c r="H165" i="4"/>
  <c r="I165" i="4"/>
  <c r="J165" i="4"/>
  <c r="K165" i="4"/>
  <c r="L165" i="4"/>
  <c r="M165" i="4"/>
  <c r="N165" i="4"/>
  <c r="O165" i="4"/>
  <c r="G166" i="4"/>
  <c r="H166" i="4"/>
  <c r="I166" i="4"/>
  <c r="J166" i="4"/>
  <c r="K166" i="4"/>
  <c r="L166" i="4"/>
  <c r="M166" i="4"/>
  <c r="N166" i="4"/>
  <c r="O166" i="4"/>
  <c r="G167" i="4"/>
  <c r="H167" i="4"/>
  <c r="I167" i="4"/>
  <c r="J167" i="4"/>
  <c r="K167" i="4"/>
  <c r="L167" i="4"/>
  <c r="M167" i="4"/>
  <c r="N167" i="4"/>
  <c r="O167" i="4"/>
  <c r="G168" i="4"/>
  <c r="H168" i="4"/>
  <c r="I168" i="4"/>
  <c r="J168" i="4"/>
  <c r="K168" i="4"/>
  <c r="L168" i="4"/>
  <c r="M168" i="4"/>
  <c r="N168" i="4"/>
  <c r="O168" i="4"/>
  <c r="G169" i="4"/>
  <c r="H169" i="4"/>
  <c r="I169" i="4"/>
  <c r="J169" i="4"/>
  <c r="K169" i="4"/>
  <c r="L169" i="4"/>
  <c r="M169" i="4"/>
  <c r="N169" i="4"/>
  <c r="O169" i="4"/>
  <c r="G170" i="4"/>
  <c r="H170" i="4"/>
  <c r="I170" i="4"/>
  <c r="J170" i="4"/>
  <c r="K170" i="4"/>
  <c r="L170" i="4"/>
  <c r="M170" i="4"/>
  <c r="N170" i="4"/>
  <c r="O170" i="4"/>
  <c r="G171" i="4"/>
  <c r="H171" i="4"/>
  <c r="I171" i="4"/>
  <c r="J171" i="4"/>
  <c r="K171" i="4"/>
  <c r="L171" i="4"/>
  <c r="M171" i="4"/>
  <c r="N171" i="4"/>
  <c r="O171" i="4"/>
  <c r="G172" i="4"/>
  <c r="H172" i="4"/>
  <c r="I172" i="4"/>
  <c r="J172" i="4"/>
  <c r="K172" i="4"/>
  <c r="L172" i="4"/>
  <c r="M172" i="4"/>
  <c r="N172" i="4"/>
  <c r="O172" i="4"/>
  <c r="G173" i="4"/>
  <c r="H173" i="4"/>
  <c r="I173" i="4"/>
  <c r="J173" i="4"/>
  <c r="K173" i="4"/>
  <c r="L173" i="4"/>
  <c r="M173" i="4"/>
  <c r="N173" i="4"/>
  <c r="O173" i="4"/>
  <c r="G174" i="4"/>
  <c r="H174" i="4"/>
  <c r="I174" i="4"/>
  <c r="J174" i="4"/>
  <c r="K174" i="4"/>
  <c r="L174" i="4"/>
  <c r="M174" i="4"/>
  <c r="N174" i="4"/>
  <c r="O174" i="4"/>
  <c r="G175" i="4"/>
  <c r="H175" i="4"/>
  <c r="I175" i="4"/>
  <c r="J175" i="4"/>
  <c r="K175" i="4"/>
  <c r="L175" i="4"/>
  <c r="M175" i="4"/>
  <c r="N175" i="4"/>
  <c r="O175" i="4"/>
  <c r="G176" i="4"/>
  <c r="H176" i="4"/>
  <c r="I176" i="4"/>
  <c r="J176" i="4"/>
  <c r="K176" i="4"/>
  <c r="L176" i="4"/>
  <c r="M176" i="4"/>
  <c r="N176" i="4"/>
  <c r="O176" i="4"/>
  <c r="G177" i="4"/>
  <c r="H177" i="4"/>
  <c r="I177" i="4"/>
  <c r="J177" i="4"/>
  <c r="K177" i="4"/>
  <c r="L177" i="4"/>
  <c r="M177" i="4"/>
  <c r="N177" i="4"/>
  <c r="O177" i="4"/>
  <c r="G151" i="4"/>
  <c r="H151" i="4"/>
  <c r="I151" i="4"/>
  <c r="J151" i="4"/>
  <c r="K151" i="4"/>
  <c r="L151" i="4"/>
  <c r="M151" i="4"/>
  <c r="N151" i="4"/>
  <c r="O151" i="4"/>
  <c r="G152" i="4"/>
  <c r="H152" i="4"/>
  <c r="I152" i="4"/>
  <c r="J152" i="4"/>
  <c r="K152" i="4"/>
  <c r="L152" i="4"/>
  <c r="M152" i="4"/>
  <c r="N152" i="4"/>
  <c r="O152" i="4"/>
  <c r="G153" i="4"/>
  <c r="H153" i="4"/>
  <c r="I153" i="4"/>
  <c r="J153" i="4"/>
  <c r="K153" i="4"/>
  <c r="L153" i="4"/>
  <c r="M153" i="4"/>
  <c r="N153" i="4"/>
  <c r="O153" i="4"/>
  <c r="G154" i="4"/>
  <c r="H154" i="4"/>
  <c r="I154" i="4"/>
  <c r="J154" i="4"/>
  <c r="K154" i="4"/>
  <c r="L154" i="4"/>
  <c r="M154" i="4"/>
  <c r="N154" i="4"/>
  <c r="O154" i="4"/>
  <c r="G155" i="4"/>
  <c r="H155" i="4"/>
  <c r="I155" i="4"/>
  <c r="J155" i="4"/>
  <c r="K155" i="4"/>
  <c r="L155" i="4"/>
  <c r="M155" i="4"/>
  <c r="N155" i="4"/>
  <c r="O155" i="4"/>
  <c r="G156" i="4"/>
  <c r="H156" i="4"/>
  <c r="I156" i="4"/>
  <c r="J156" i="4"/>
  <c r="K156" i="4"/>
  <c r="L156" i="4"/>
  <c r="M156" i="4"/>
  <c r="N156" i="4"/>
  <c r="O156" i="4"/>
  <c r="G157" i="4"/>
  <c r="H157" i="4"/>
  <c r="I157" i="4"/>
  <c r="J157" i="4"/>
  <c r="K157" i="4"/>
  <c r="L157" i="4"/>
  <c r="M157" i="4"/>
  <c r="N157" i="4"/>
  <c r="O157" i="4"/>
  <c r="G158" i="4"/>
  <c r="H158" i="4"/>
  <c r="I158" i="4"/>
  <c r="J158" i="4"/>
  <c r="K158" i="4"/>
  <c r="L158" i="4"/>
  <c r="M158" i="4"/>
  <c r="N158" i="4"/>
  <c r="O158" i="4"/>
  <c r="G159" i="4"/>
  <c r="H159" i="4"/>
  <c r="I159" i="4"/>
  <c r="J159" i="4"/>
  <c r="K159" i="4"/>
  <c r="L159" i="4"/>
  <c r="M159" i="4"/>
  <c r="N159" i="4"/>
  <c r="O159" i="4"/>
  <c r="G160" i="4"/>
  <c r="H160" i="4"/>
  <c r="I160" i="4"/>
  <c r="J160" i="4"/>
  <c r="K160" i="4"/>
  <c r="L160" i="4"/>
  <c r="M160" i="4"/>
  <c r="N160" i="4"/>
  <c r="O160" i="4"/>
  <c r="G141" i="4"/>
  <c r="H141" i="4"/>
  <c r="I141" i="4"/>
  <c r="J141" i="4"/>
  <c r="K141" i="4"/>
  <c r="L141" i="4"/>
  <c r="M141" i="4"/>
  <c r="N141" i="4"/>
  <c r="O141" i="4"/>
  <c r="G142" i="4"/>
  <c r="H142" i="4"/>
  <c r="I142" i="4"/>
  <c r="J142" i="4"/>
  <c r="K142" i="4"/>
  <c r="L142" i="4"/>
  <c r="M142" i="4"/>
  <c r="N142" i="4"/>
  <c r="O142" i="4"/>
  <c r="G143" i="4"/>
  <c r="H143" i="4"/>
  <c r="I143" i="4"/>
  <c r="J143" i="4"/>
  <c r="K143" i="4"/>
  <c r="L143" i="4"/>
  <c r="M143" i="4"/>
  <c r="N143" i="4"/>
  <c r="O143" i="4"/>
  <c r="G144" i="4"/>
  <c r="H144" i="4"/>
  <c r="I144" i="4"/>
  <c r="J144" i="4"/>
  <c r="K144" i="4"/>
  <c r="L144" i="4"/>
  <c r="M144" i="4"/>
  <c r="N144" i="4"/>
  <c r="O144" i="4"/>
  <c r="G145" i="4"/>
  <c r="H145" i="4"/>
  <c r="I145" i="4"/>
  <c r="J145" i="4"/>
  <c r="K145" i="4"/>
  <c r="L145" i="4"/>
  <c r="M145" i="4"/>
  <c r="N145" i="4"/>
  <c r="O145" i="4"/>
  <c r="G146" i="4"/>
  <c r="H146" i="4"/>
  <c r="I146" i="4"/>
  <c r="J146" i="4"/>
  <c r="K146" i="4"/>
  <c r="L146" i="4"/>
  <c r="M146" i="4"/>
  <c r="N146" i="4"/>
  <c r="O146" i="4"/>
  <c r="G147" i="4"/>
  <c r="H147" i="4"/>
  <c r="I147" i="4"/>
  <c r="J147" i="4"/>
  <c r="K147" i="4"/>
  <c r="L147" i="4"/>
  <c r="M147" i="4"/>
  <c r="N147" i="4"/>
  <c r="O147" i="4"/>
  <c r="G113" i="4"/>
  <c r="H113" i="4"/>
  <c r="I113" i="4"/>
  <c r="J113" i="4"/>
  <c r="K113" i="4"/>
  <c r="L113" i="4"/>
  <c r="M113" i="4"/>
  <c r="N113" i="4"/>
  <c r="O113" i="4"/>
  <c r="G114" i="4"/>
  <c r="H114" i="4"/>
  <c r="I114" i="4"/>
  <c r="J114" i="4"/>
  <c r="K114" i="4"/>
  <c r="L114" i="4"/>
  <c r="M114" i="4"/>
  <c r="N114" i="4"/>
  <c r="O114" i="4"/>
  <c r="G115" i="4"/>
  <c r="H115" i="4"/>
  <c r="I115" i="4"/>
  <c r="J115" i="4"/>
  <c r="K115" i="4"/>
  <c r="L115" i="4"/>
  <c r="M115" i="4"/>
  <c r="N115" i="4"/>
  <c r="O115" i="4"/>
  <c r="G116" i="4"/>
  <c r="H116" i="4"/>
  <c r="I116" i="4"/>
  <c r="J116" i="4"/>
  <c r="K116" i="4"/>
  <c r="L116" i="4"/>
  <c r="M116" i="4"/>
  <c r="N116" i="4"/>
  <c r="O116" i="4"/>
  <c r="G117" i="4"/>
  <c r="H117" i="4"/>
  <c r="I117" i="4"/>
  <c r="J117" i="4"/>
  <c r="K117" i="4"/>
  <c r="L117" i="4"/>
  <c r="M117" i="4"/>
  <c r="N117" i="4"/>
  <c r="O117" i="4"/>
  <c r="G118" i="4"/>
  <c r="H118" i="4"/>
  <c r="I118" i="4"/>
  <c r="J118" i="4"/>
  <c r="K118" i="4"/>
  <c r="L118" i="4"/>
  <c r="M118" i="4"/>
  <c r="N118" i="4"/>
  <c r="O118" i="4"/>
  <c r="G119" i="4"/>
  <c r="H119" i="4"/>
  <c r="I119" i="4"/>
  <c r="J119" i="4"/>
  <c r="K119" i="4"/>
  <c r="L119" i="4"/>
  <c r="M119" i="4"/>
  <c r="N119" i="4"/>
  <c r="O119" i="4"/>
  <c r="G120" i="4"/>
  <c r="H120" i="4"/>
  <c r="I120" i="4"/>
  <c r="J120" i="4"/>
  <c r="K120" i="4"/>
  <c r="L120" i="4"/>
  <c r="M120" i="4"/>
  <c r="N120" i="4"/>
  <c r="O120" i="4"/>
  <c r="G121" i="4"/>
  <c r="H121" i="4"/>
  <c r="I121" i="4"/>
  <c r="J121" i="4"/>
  <c r="K121" i="4"/>
  <c r="L121" i="4"/>
  <c r="M121" i="4"/>
  <c r="N121" i="4"/>
  <c r="O121" i="4"/>
  <c r="G122" i="4"/>
  <c r="H122" i="4"/>
  <c r="I122" i="4"/>
  <c r="J122" i="4"/>
  <c r="K122" i="4"/>
  <c r="L122" i="4"/>
  <c r="M122" i="4"/>
  <c r="N122" i="4"/>
  <c r="O122" i="4"/>
  <c r="G123" i="4"/>
  <c r="H123" i="4"/>
  <c r="I123" i="4"/>
  <c r="J123" i="4"/>
  <c r="K123" i="4"/>
  <c r="L123" i="4"/>
  <c r="M123" i="4"/>
  <c r="N123" i="4"/>
  <c r="O123" i="4"/>
  <c r="G124" i="4"/>
  <c r="H124" i="4"/>
  <c r="I124" i="4"/>
  <c r="J124" i="4"/>
  <c r="K124" i="4"/>
  <c r="L124" i="4"/>
  <c r="M124" i="4"/>
  <c r="N124" i="4"/>
  <c r="O124" i="4"/>
  <c r="G125" i="4"/>
  <c r="H125" i="4"/>
  <c r="I125" i="4"/>
  <c r="J125" i="4"/>
  <c r="K125" i="4"/>
  <c r="L125" i="4"/>
  <c r="M125" i="4"/>
  <c r="N125" i="4"/>
  <c r="O125" i="4"/>
  <c r="G126" i="4"/>
  <c r="H126" i="4"/>
  <c r="I126" i="4"/>
  <c r="J126" i="4"/>
  <c r="K126" i="4"/>
  <c r="L126" i="4"/>
  <c r="M126" i="4"/>
  <c r="N126" i="4"/>
  <c r="O126" i="4"/>
  <c r="G127" i="4"/>
  <c r="H127" i="4"/>
  <c r="I127" i="4"/>
  <c r="J127" i="4"/>
  <c r="K127" i="4"/>
  <c r="L127" i="4"/>
  <c r="M127" i="4"/>
  <c r="N127" i="4"/>
  <c r="O127" i="4"/>
  <c r="G128" i="4"/>
  <c r="H128" i="4"/>
  <c r="I128" i="4"/>
  <c r="J128" i="4"/>
  <c r="K128" i="4"/>
  <c r="L128" i="4"/>
  <c r="M128" i="4"/>
  <c r="N128" i="4"/>
  <c r="O128" i="4"/>
  <c r="G129" i="4"/>
  <c r="H129" i="4"/>
  <c r="I129" i="4"/>
  <c r="J129" i="4"/>
  <c r="K129" i="4"/>
  <c r="L129" i="4"/>
  <c r="M129" i="4"/>
  <c r="N129" i="4"/>
  <c r="O129" i="4"/>
  <c r="G130" i="4"/>
  <c r="H130" i="4"/>
  <c r="I130" i="4"/>
  <c r="J130" i="4"/>
  <c r="K130" i="4"/>
  <c r="L130" i="4"/>
  <c r="M130" i="4"/>
  <c r="N130" i="4"/>
  <c r="O130" i="4"/>
  <c r="G131" i="4"/>
  <c r="H131" i="4"/>
  <c r="I131" i="4"/>
  <c r="J131" i="4"/>
  <c r="K131" i="4"/>
  <c r="L131" i="4"/>
  <c r="M131" i="4"/>
  <c r="N131" i="4"/>
  <c r="O131" i="4"/>
  <c r="G132" i="4"/>
  <c r="H132" i="4"/>
  <c r="I132" i="4"/>
  <c r="J132" i="4"/>
  <c r="K132" i="4"/>
  <c r="L132" i="4"/>
  <c r="M132" i="4"/>
  <c r="N132" i="4"/>
  <c r="O132" i="4"/>
  <c r="G133" i="4"/>
  <c r="H133" i="4"/>
  <c r="I133" i="4"/>
  <c r="J133" i="4"/>
  <c r="K133" i="4"/>
  <c r="L133" i="4"/>
  <c r="M133" i="4"/>
  <c r="N133" i="4"/>
  <c r="O133" i="4"/>
  <c r="G134" i="4"/>
  <c r="H134" i="4"/>
  <c r="I134" i="4"/>
  <c r="J134" i="4"/>
  <c r="K134" i="4"/>
  <c r="L134" i="4"/>
  <c r="M134" i="4"/>
  <c r="N134" i="4"/>
  <c r="O134" i="4"/>
  <c r="G135" i="4"/>
  <c r="H135" i="4"/>
  <c r="I135" i="4"/>
  <c r="J135" i="4"/>
  <c r="K135" i="4"/>
  <c r="L135" i="4"/>
  <c r="M135" i="4"/>
  <c r="N135" i="4"/>
  <c r="O135" i="4"/>
  <c r="G136" i="4"/>
  <c r="H136" i="4"/>
  <c r="I136" i="4"/>
  <c r="J136" i="4"/>
  <c r="K136" i="4"/>
  <c r="L136" i="4"/>
  <c r="M136" i="4"/>
  <c r="N136" i="4"/>
  <c r="O136" i="4"/>
  <c r="G137" i="4"/>
  <c r="H137" i="4"/>
  <c r="I137" i="4"/>
  <c r="J137" i="4"/>
  <c r="K137" i="4"/>
  <c r="L137" i="4"/>
  <c r="M137" i="4"/>
  <c r="N137" i="4"/>
  <c r="O137" i="4"/>
  <c r="G62" i="4"/>
  <c r="H62" i="4"/>
  <c r="I62" i="4"/>
  <c r="J62" i="4"/>
  <c r="K62" i="4"/>
  <c r="L62" i="4"/>
  <c r="M62" i="4"/>
  <c r="N62" i="4"/>
  <c r="O62" i="4"/>
  <c r="G63" i="4"/>
  <c r="H63" i="4"/>
  <c r="I63" i="4"/>
  <c r="J63" i="4"/>
  <c r="K63" i="4"/>
  <c r="L63" i="4"/>
  <c r="M63" i="4"/>
  <c r="N63" i="4"/>
  <c r="O63" i="4"/>
  <c r="G64" i="4"/>
  <c r="H64" i="4"/>
  <c r="I64" i="4"/>
  <c r="J64" i="4"/>
  <c r="K64" i="4"/>
  <c r="L64" i="4"/>
  <c r="M64" i="4"/>
  <c r="N64" i="4"/>
  <c r="O64" i="4"/>
  <c r="G65" i="4"/>
  <c r="H65" i="4"/>
  <c r="I65" i="4"/>
  <c r="J65" i="4"/>
  <c r="K65" i="4"/>
  <c r="L65" i="4"/>
  <c r="M65" i="4"/>
  <c r="N65" i="4"/>
  <c r="O65" i="4"/>
  <c r="G66" i="4"/>
  <c r="H66" i="4"/>
  <c r="I66" i="4"/>
  <c r="J66" i="4"/>
  <c r="K66" i="4"/>
  <c r="L66" i="4"/>
  <c r="M66" i="4"/>
  <c r="N66" i="4"/>
  <c r="O66" i="4"/>
  <c r="G67" i="4"/>
  <c r="H67" i="4"/>
  <c r="I67" i="4"/>
  <c r="J67" i="4"/>
  <c r="K67" i="4"/>
  <c r="L67" i="4"/>
  <c r="M67" i="4"/>
  <c r="N67" i="4"/>
  <c r="O67" i="4"/>
  <c r="G68" i="4"/>
  <c r="H68" i="4"/>
  <c r="I68" i="4"/>
  <c r="J68" i="4"/>
  <c r="K68" i="4"/>
  <c r="L68" i="4"/>
  <c r="M68" i="4"/>
  <c r="N68" i="4"/>
  <c r="O68" i="4"/>
  <c r="G69" i="4"/>
  <c r="H69" i="4"/>
  <c r="I69" i="4"/>
  <c r="J69" i="4"/>
  <c r="K69" i="4"/>
  <c r="L69" i="4"/>
  <c r="M69" i="4"/>
  <c r="N69" i="4"/>
  <c r="O69" i="4"/>
  <c r="G70" i="4"/>
  <c r="H70" i="4"/>
  <c r="I70" i="4"/>
  <c r="J70" i="4"/>
  <c r="K70" i="4"/>
  <c r="L70" i="4"/>
  <c r="M70" i="4"/>
  <c r="N70" i="4"/>
  <c r="O70" i="4"/>
  <c r="G71" i="4"/>
  <c r="H71" i="4"/>
  <c r="I71" i="4"/>
  <c r="J71" i="4"/>
  <c r="K71" i="4"/>
  <c r="L71" i="4"/>
  <c r="M71" i="4"/>
  <c r="N71" i="4"/>
  <c r="O71" i="4"/>
  <c r="G72" i="4"/>
  <c r="H72" i="4"/>
  <c r="I72" i="4"/>
  <c r="J72" i="4"/>
  <c r="K72" i="4"/>
  <c r="L72" i="4"/>
  <c r="M72" i="4"/>
  <c r="N72" i="4"/>
  <c r="O72" i="4"/>
  <c r="G73" i="4"/>
  <c r="H73" i="4"/>
  <c r="I73" i="4"/>
  <c r="J73" i="4"/>
  <c r="K73" i="4"/>
  <c r="L73" i="4"/>
  <c r="M73" i="4"/>
  <c r="N73" i="4"/>
  <c r="O73" i="4"/>
  <c r="G74" i="4"/>
  <c r="H74" i="4"/>
  <c r="I74" i="4"/>
  <c r="J74" i="4"/>
  <c r="K74" i="4"/>
  <c r="L74" i="4"/>
  <c r="M74" i="4"/>
  <c r="N74" i="4"/>
  <c r="O74" i="4"/>
  <c r="G75" i="4"/>
  <c r="H75" i="4"/>
  <c r="I75" i="4"/>
  <c r="J75" i="4"/>
  <c r="K75" i="4"/>
  <c r="L75" i="4"/>
  <c r="M75" i="4"/>
  <c r="N75" i="4"/>
  <c r="O75" i="4"/>
  <c r="G76" i="4"/>
  <c r="H76" i="4"/>
  <c r="I76" i="4"/>
  <c r="J76" i="4"/>
  <c r="K76" i="4"/>
  <c r="L76" i="4"/>
  <c r="M76" i="4"/>
  <c r="N76" i="4"/>
  <c r="O76" i="4"/>
  <c r="G77" i="4"/>
  <c r="H77" i="4"/>
  <c r="I77" i="4"/>
  <c r="J77" i="4"/>
  <c r="K77" i="4"/>
  <c r="L77" i="4"/>
  <c r="M77" i="4"/>
  <c r="N77" i="4"/>
  <c r="O77" i="4"/>
  <c r="G78" i="4"/>
  <c r="H78" i="4"/>
  <c r="I78" i="4"/>
  <c r="J78" i="4"/>
  <c r="K78" i="4"/>
  <c r="L78" i="4"/>
  <c r="M78" i="4"/>
  <c r="N78" i="4"/>
  <c r="O78" i="4"/>
  <c r="G79" i="4"/>
  <c r="H79" i="4"/>
  <c r="I79" i="4"/>
  <c r="J79" i="4"/>
  <c r="K79" i="4"/>
  <c r="L79" i="4"/>
  <c r="M79" i="4"/>
  <c r="N79" i="4"/>
  <c r="O79" i="4"/>
  <c r="G80" i="4"/>
  <c r="H80" i="4"/>
  <c r="I80" i="4"/>
  <c r="J80" i="4"/>
  <c r="K80" i="4"/>
  <c r="L80" i="4"/>
  <c r="M80" i="4"/>
  <c r="N80" i="4"/>
  <c r="O80" i="4"/>
  <c r="G81" i="4"/>
  <c r="H81" i="4"/>
  <c r="I81" i="4"/>
  <c r="J81" i="4"/>
  <c r="K81" i="4"/>
  <c r="L81" i="4"/>
  <c r="M81" i="4"/>
  <c r="N81" i="4"/>
  <c r="O81" i="4"/>
  <c r="G82" i="4"/>
  <c r="H82" i="4"/>
  <c r="I82" i="4"/>
  <c r="J82" i="4"/>
  <c r="K82" i="4"/>
  <c r="L82" i="4"/>
  <c r="M82" i="4"/>
  <c r="N82" i="4"/>
  <c r="O82" i="4"/>
  <c r="G83" i="4"/>
  <c r="H83" i="4"/>
  <c r="I83" i="4"/>
  <c r="J83" i="4"/>
  <c r="K83" i="4"/>
  <c r="L83" i="4"/>
  <c r="M83" i="4"/>
  <c r="N83" i="4"/>
  <c r="O83" i="4"/>
  <c r="G84" i="4"/>
  <c r="H84" i="4"/>
  <c r="I84" i="4"/>
  <c r="J84" i="4"/>
  <c r="K84" i="4"/>
  <c r="L84" i="4"/>
  <c r="M84" i="4"/>
  <c r="N84" i="4"/>
  <c r="O84" i="4"/>
  <c r="G85" i="4"/>
  <c r="H85" i="4"/>
  <c r="I85" i="4"/>
  <c r="J85" i="4"/>
  <c r="K85" i="4"/>
  <c r="L85" i="4"/>
  <c r="M85" i="4"/>
  <c r="N85" i="4"/>
  <c r="O85" i="4"/>
  <c r="G86" i="4"/>
  <c r="H86" i="4"/>
  <c r="I86" i="4"/>
  <c r="J86" i="4"/>
  <c r="K86" i="4"/>
  <c r="L86" i="4"/>
  <c r="M86" i="4"/>
  <c r="N86" i="4"/>
  <c r="O86" i="4"/>
  <c r="G87" i="4"/>
  <c r="H87" i="4"/>
  <c r="I87" i="4"/>
  <c r="J87" i="4"/>
  <c r="K87" i="4"/>
  <c r="L87" i="4"/>
  <c r="M87" i="4"/>
  <c r="N87" i="4"/>
  <c r="O87" i="4"/>
  <c r="G88" i="4"/>
  <c r="H88" i="4"/>
  <c r="I88" i="4"/>
  <c r="J88" i="4"/>
  <c r="K88" i="4"/>
  <c r="L88" i="4"/>
  <c r="M88" i="4"/>
  <c r="N88" i="4"/>
  <c r="O88" i="4"/>
  <c r="G89" i="4"/>
  <c r="H89" i="4"/>
  <c r="I89" i="4"/>
  <c r="J89" i="4"/>
  <c r="K89" i="4"/>
  <c r="L89" i="4"/>
  <c r="M89" i="4"/>
  <c r="N89" i="4"/>
  <c r="O89" i="4"/>
  <c r="G90" i="4"/>
  <c r="H90" i="4"/>
  <c r="I90" i="4"/>
  <c r="J90" i="4"/>
  <c r="K90" i="4"/>
  <c r="L90" i="4"/>
  <c r="M90" i="4"/>
  <c r="N90" i="4"/>
  <c r="O90" i="4"/>
  <c r="G91" i="4"/>
  <c r="H91" i="4"/>
  <c r="I91" i="4"/>
  <c r="J91" i="4"/>
  <c r="K91" i="4"/>
  <c r="L91" i="4"/>
  <c r="M91" i="4"/>
  <c r="N91" i="4"/>
  <c r="O91" i="4"/>
  <c r="G92" i="4"/>
  <c r="H92" i="4"/>
  <c r="I92" i="4"/>
  <c r="J92" i="4"/>
  <c r="K92" i="4"/>
  <c r="L92" i="4"/>
  <c r="M92" i="4"/>
  <c r="N92" i="4"/>
  <c r="O92" i="4"/>
  <c r="G93" i="4"/>
  <c r="H93" i="4"/>
  <c r="I93" i="4"/>
  <c r="J93" i="4"/>
  <c r="K93" i="4"/>
  <c r="L93" i="4"/>
  <c r="M93" i="4"/>
  <c r="N93" i="4"/>
  <c r="O93" i="4"/>
  <c r="G94" i="4"/>
  <c r="H94" i="4"/>
  <c r="I94" i="4"/>
  <c r="J94" i="4"/>
  <c r="K94" i="4"/>
  <c r="L94" i="4"/>
  <c r="M94" i="4"/>
  <c r="N94" i="4"/>
  <c r="O94" i="4"/>
  <c r="G95" i="4"/>
  <c r="H95" i="4"/>
  <c r="I95" i="4"/>
  <c r="J95" i="4"/>
  <c r="K95" i="4"/>
  <c r="L95" i="4"/>
  <c r="M95" i="4"/>
  <c r="N95" i="4"/>
  <c r="O95" i="4"/>
  <c r="G96" i="4"/>
  <c r="H96" i="4"/>
  <c r="I96" i="4"/>
  <c r="J96" i="4"/>
  <c r="K96" i="4"/>
  <c r="L96" i="4"/>
  <c r="M96" i="4"/>
  <c r="N96" i="4"/>
  <c r="O96" i="4"/>
  <c r="G97" i="4"/>
  <c r="H97" i="4"/>
  <c r="I97" i="4"/>
  <c r="J97" i="4"/>
  <c r="K97" i="4"/>
  <c r="L97" i="4"/>
  <c r="M97" i="4"/>
  <c r="N97" i="4"/>
  <c r="O97" i="4"/>
  <c r="G98" i="4"/>
  <c r="H98" i="4"/>
  <c r="I98" i="4"/>
  <c r="J98" i="4"/>
  <c r="K98" i="4"/>
  <c r="L98" i="4"/>
  <c r="M98" i="4"/>
  <c r="N98" i="4"/>
  <c r="O98" i="4"/>
  <c r="G99" i="4"/>
  <c r="H99" i="4"/>
  <c r="I99" i="4"/>
  <c r="J99" i="4"/>
  <c r="K99" i="4"/>
  <c r="L99" i="4"/>
  <c r="M99" i="4"/>
  <c r="N99" i="4"/>
  <c r="O99" i="4"/>
  <c r="G100" i="4"/>
  <c r="H100" i="4"/>
  <c r="I100" i="4"/>
  <c r="J100" i="4"/>
  <c r="K100" i="4"/>
  <c r="L100" i="4"/>
  <c r="M100" i="4"/>
  <c r="N100" i="4"/>
  <c r="O100" i="4"/>
  <c r="G101" i="4"/>
  <c r="H101" i="4"/>
  <c r="I101" i="4"/>
  <c r="J101" i="4"/>
  <c r="K101" i="4"/>
  <c r="L101" i="4"/>
  <c r="M101" i="4"/>
  <c r="N101" i="4"/>
  <c r="O101" i="4"/>
  <c r="G102" i="4"/>
  <c r="H102" i="4"/>
  <c r="I102" i="4"/>
  <c r="J102" i="4"/>
  <c r="K102" i="4"/>
  <c r="L102" i="4"/>
  <c r="M102" i="4"/>
  <c r="N102" i="4"/>
  <c r="O102" i="4"/>
  <c r="G103" i="4"/>
  <c r="H103" i="4"/>
  <c r="I103" i="4"/>
  <c r="J103" i="4"/>
  <c r="K103" i="4"/>
  <c r="L103" i="4"/>
  <c r="M103" i="4"/>
  <c r="N103" i="4"/>
  <c r="O103" i="4"/>
  <c r="G104" i="4"/>
  <c r="H104" i="4"/>
  <c r="I104" i="4"/>
  <c r="J104" i="4"/>
  <c r="K104" i="4"/>
  <c r="L104" i="4"/>
  <c r="M104" i="4"/>
  <c r="N104" i="4"/>
  <c r="O104" i="4"/>
  <c r="G105" i="4"/>
  <c r="H105" i="4"/>
  <c r="I105" i="4"/>
  <c r="J105" i="4"/>
  <c r="K105" i="4"/>
  <c r="L105" i="4"/>
  <c r="M105" i="4"/>
  <c r="N105" i="4"/>
  <c r="O105" i="4"/>
  <c r="G106" i="4"/>
  <c r="H106" i="4"/>
  <c r="I106" i="4"/>
  <c r="J106" i="4"/>
  <c r="K106" i="4"/>
  <c r="L106" i="4"/>
  <c r="M106" i="4"/>
  <c r="N106" i="4"/>
  <c r="O106" i="4"/>
  <c r="G107" i="4"/>
  <c r="H107" i="4"/>
  <c r="I107" i="4"/>
  <c r="J107" i="4"/>
  <c r="K107" i="4"/>
  <c r="L107" i="4"/>
  <c r="M107" i="4"/>
  <c r="N107" i="4"/>
  <c r="O107" i="4"/>
  <c r="G108" i="4"/>
  <c r="H108" i="4"/>
  <c r="I108" i="4"/>
  <c r="J108" i="4"/>
  <c r="K108" i="4"/>
  <c r="L108" i="4"/>
  <c r="M108" i="4"/>
  <c r="N108" i="4"/>
  <c r="O108" i="4"/>
  <c r="G109" i="4"/>
  <c r="H109" i="4"/>
  <c r="I109" i="4"/>
  <c r="J109" i="4"/>
  <c r="K109" i="4"/>
  <c r="L109" i="4"/>
  <c r="M109" i="4"/>
  <c r="N109" i="4"/>
  <c r="O109" i="4"/>
  <c r="G54" i="4"/>
  <c r="H54" i="4"/>
  <c r="I54" i="4"/>
  <c r="J54" i="4"/>
  <c r="K54" i="4"/>
  <c r="L54" i="4"/>
  <c r="M54" i="4"/>
  <c r="N54" i="4"/>
  <c r="O54" i="4"/>
  <c r="G55" i="4"/>
  <c r="H55" i="4"/>
  <c r="I55" i="4"/>
  <c r="J55" i="4"/>
  <c r="K55" i="4"/>
  <c r="L55" i="4"/>
  <c r="M55" i="4"/>
  <c r="N55" i="4"/>
  <c r="O55" i="4"/>
  <c r="G56" i="4"/>
  <c r="H56" i="4"/>
  <c r="I56" i="4"/>
  <c r="J56" i="4"/>
  <c r="K56" i="4"/>
  <c r="L56" i="4"/>
  <c r="M56" i="4"/>
  <c r="N56" i="4"/>
  <c r="O56" i="4"/>
  <c r="G57" i="4"/>
  <c r="H57" i="4"/>
  <c r="I57" i="4"/>
  <c r="J57" i="4"/>
  <c r="K57" i="4"/>
  <c r="L57" i="4"/>
  <c r="M57" i="4"/>
  <c r="N57" i="4"/>
  <c r="O57" i="4"/>
  <c r="G58" i="4"/>
  <c r="H58" i="4"/>
  <c r="I58" i="4"/>
  <c r="J58" i="4"/>
  <c r="K58" i="4"/>
  <c r="L58" i="4"/>
  <c r="M58" i="4"/>
  <c r="N58" i="4"/>
  <c r="O58" i="4"/>
  <c r="G33" i="4"/>
  <c r="H33" i="4"/>
  <c r="I33" i="4"/>
  <c r="J33" i="4"/>
  <c r="K33" i="4"/>
  <c r="L33" i="4"/>
  <c r="M33" i="4"/>
  <c r="N33" i="4"/>
  <c r="O33" i="4"/>
  <c r="G34" i="4"/>
  <c r="H34" i="4"/>
  <c r="I34" i="4"/>
  <c r="J34" i="4"/>
  <c r="K34" i="4"/>
  <c r="L34" i="4"/>
  <c r="M34" i="4"/>
  <c r="N34" i="4"/>
  <c r="O34" i="4"/>
  <c r="G35" i="4"/>
  <c r="H35" i="4"/>
  <c r="I35" i="4"/>
  <c r="J35" i="4"/>
  <c r="K35" i="4"/>
  <c r="L35" i="4"/>
  <c r="M35" i="4"/>
  <c r="N35" i="4"/>
  <c r="O35" i="4"/>
  <c r="G36" i="4"/>
  <c r="H36" i="4"/>
  <c r="I36" i="4"/>
  <c r="J36" i="4"/>
  <c r="K36" i="4"/>
  <c r="L36" i="4"/>
  <c r="M36" i="4"/>
  <c r="N36" i="4"/>
  <c r="O36" i="4"/>
  <c r="G37" i="4"/>
  <c r="H37" i="4"/>
  <c r="I37" i="4"/>
  <c r="J37" i="4"/>
  <c r="K37" i="4"/>
  <c r="L37" i="4"/>
  <c r="M37" i="4"/>
  <c r="N37" i="4"/>
  <c r="O37" i="4"/>
  <c r="G38" i="4"/>
  <c r="H38" i="4"/>
  <c r="I38" i="4"/>
  <c r="J38" i="4"/>
  <c r="K38" i="4"/>
  <c r="L38" i="4"/>
  <c r="M38" i="4"/>
  <c r="N38" i="4"/>
  <c r="O38" i="4"/>
  <c r="G39" i="4"/>
  <c r="H39" i="4"/>
  <c r="I39" i="4"/>
  <c r="J39" i="4"/>
  <c r="K39" i="4"/>
  <c r="L39" i="4"/>
  <c r="M39" i="4"/>
  <c r="N39" i="4"/>
  <c r="O39" i="4"/>
  <c r="G40" i="4"/>
  <c r="H40" i="4"/>
  <c r="I40" i="4"/>
  <c r="J40" i="4"/>
  <c r="K40" i="4"/>
  <c r="L40" i="4"/>
  <c r="M40" i="4"/>
  <c r="N40" i="4"/>
  <c r="O40" i="4"/>
  <c r="G41" i="4"/>
  <c r="H41" i="4"/>
  <c r="I41" i="4"/>
  <c r="J41" i="4"/>
  <c r="K41" i="4"/>
  <c r="L41" i="4"/>
  <c r="M41" i="4"/>
  <c r="N41" i="4"/>
  <c r="O41" i="4"/>
  <c r="G42" i="4"/>
  <c r="H42" i="4"/>
  <c r="I42" i="4"/>
  <c r="J42" i="4"/>
  <c r="K42" i="4"/>
  <c r="L42" i="4"/>
  <c r="M42" i="4"/>
  <c r="N42" i="4"/>
  <c r="O42" i="4"/>
  <c r="G43" i="4"/>
  <c r="H43" i="4"/>
  <c r="I43" i="4"/>
  <c r="J43" i="4"/>
  <c r="K43" i="4"/>
  <c r="L43" i="4"/>
  <c r="M43" i="4"/>
  <c r="N43" i="4"/>
  <c r="O43" i="4"/>
  <c r="G44" i="4"/>
  <c r="H44" i="4"/>
  <c r="I44" i="4"/>
  <c r="J44" i="4"/>
  <c r="K44" i="4"/>
  <c r="L44" i="4"/>
  <c r="M44" i="4"/>
  <c r="N44" i="4"/>
  <c r="O44" i="4"/>
  <c r="G45" i="4"/>
  <c r="H45" i="4"/>
  <c r="I45" i="4"/>
  <c r="J45" i="4"/>
  <c r="K45" i="4"/>
  <c r="L45" i="4"/>
  <c r="M45" i="4"/>
  <c r="N45" i="4"/>
  <c r="O45" i="4"/>
  <c r="G46" i="4"/>
  <c r="H46" i="4"/>
  <c r="I46" i="4"/>
  <c r="J46" i="4"/>
  <c r="K46" i="4"/>
  <c r="L46" i="4"/>
  <c r="M46" i="4"/>
  <c r="N46" i="4"/>
  <c r="O46" i="4"/>
  <c r="G47" i="4"/>
  <c r="H47" i="4"/>
  <c r="I47" i="4"/>
  <c r="J47" i="4"/>
  <c r="K47" i="4"/>
  <c r="L47" i="4"/>
  <c r="M47" i="4"/>
  <c r="N47" i="4"/>
  <c r="O47" i="4"/>
  <c r="G48" i="4"/>
  <c r="H48" i="4"/>
  <c r="I48" i="4"/>
  <c r="J48" i="4"/>
  <c r="K48" i="4"/>
  <c r="L48" i="4"/>
  <c r="M48" i="4"/>
  <c r="N48" i="4"/>
  <c r="O48" i="4"/>
  <c r="G49" i="4"/>
  <c r="H49" i="4"/>
  <c r="I49" i="4"/>
  <c r="J49" i="4"/>
  <c r="K49" i="4"/>
  <c r="L49" i="4"/>
  <c r="M49" i="4"/>
  <c r="N49" i="4"/>
  <c r="O49" i="4"/>
  <c r="G18" i="4"/>
  <c r="H18" i="4"/>
  <c r="I18" i="4"/>
  <c r="J18" i="4"/>
  <c r="K18" i="4"/>
  <c r="L18" i="4"/>
  <c r="M18" i="4"/>
  <c r="N18" i="4"/>
  <c r="O18" i="4"/>
  <c r="G19" i="4"/>
  <c r="H19" i="4"/>
  <c r="I19" i="4"/>
  <c r="J19" i="4"/>
  <c r="K19" i="4"/>
  <c r="L19" i="4"/>
  <c r="M19" i="4"/>
  <c r="N19" i="4"/>
  <c r="O19" i="4"/>
  <c r="G20" i="4"/>
  <c r="H20" i="4"/>
  <c r="I20" i="4"/>
  <c r="J20" i="4"/>
  <c r="K20" i="4"/>
  <c r="L20" i="4"/>
  <c r="M20" i="4"/>
  <c r="N20" i="4"/>
  <c r="O20" i="4"/>
  <c r="G21" i="4"/>
  <c r="H21" i="4"/>
  <c r="I21" i="4"/>
  <c r="J21" i="4"/>
  <c r="K21" i="4"/>
  <c r="L21" i="4"/>
  <c r="M21" i="4"/>
  <c r="N21" i="4"/>
  <c r="O21" i="4"/>
  <c r="G22" i="4"/>
  <c r="H22" i="4"/>
  <c r="I22" i="4"/>
  <c r="J22" i="4"/>
  <c r="K22" i="4"/>
  <c r="L22" i="4"/>
  <c r="M22" i="4"/>
  <c r="N22" i="4"/>
  <c r="O22" i="4"/>
  <c r="G23" i="4"/>
  <c r="H23" i="4"/>
  <c r="I23" i="4"/>
  <c r="J23" i="4"/>
  <c r="K23" i="4"/>
  <c r="L23" i="4"/>
  <c r="M23" i="4"/>
  <c r="N23" i="4"/>
  <c r="O23" i="4"/>
  <c r="G24" i="4"/>
  <c r="H24" i="4"/>
  <c r="I24" i="4"/>
  <c r="J24" i="4"/>
  <c r="K24" i="4"/>
  <c r="L24" i="4"/>
  <c r="M24" i="4"/>
  <c r="N24" i="4"/>
  <c r="O24" i="4"/>
  <c r="G25" i="4"/>
  <c r="H25" i="4"/>
  <c r="I25" i="4"/>
  <c r="J25" i="4"/>
  <c r="K25" i="4"/>
  <c r="L25" i="4"/>
  <c r="M25" i="4"/>
  <c r="N25" i="4"/>
  <c r="O25" i="4"/>
  <c r="G26" i="4"/>
  <c r="H26" i="4"/>
  <c r="I26" i="4"/>
  <c r="J26" i="4"/>
  <c r="K26" i="4"/>
  <c r="L26" i="4"/>
  <c r="M26" i="4"/>
  <c r="N26" i="4"/>
  <c r="O26" i="4"/>
  <c r="G27" i="4"/>
  <c r="H27" i="4"/>
  <c r="I27" i="4"/>
  <c r="J27" i="4"/>
  <c r="K27" i="4"/>
  <c r="L27" i="4"/>
  <c r="M27" i="4"/>
  <c r="N27" i="4"/>
  <c r="O27" i="4"/>
  <c r="G28" i="4"/>
  <c r="H28" i="4"/>
  <c r="I28" i="4"/>
  <c r="J28" i="4"/>
  <c r="K28" i="4"/>
  <c r="L28" i="4"/>
  <c r="M28" i="4"/>
  <c r="N28" i="4"/>
  <c r="O28" i="4"/>
  <c r="O190" i="4"/>
  <c r="N190" i="4"/>
  <c r="M190" i="4"/>
  <c r="L190" i="4"/>
  <c r="K190" i="4"/>
  <c r="J190" i="4"/>
  <c r="I190" i="4"/>
  <c r="H190" i="4"/>
  <c r="G190" i="4"/>
  <c r="O181" i="4"/>
  <c r="N181" i="4"/>
  <c r="M181" i="4"/>
  <c r="L181" i="4"/>
  <c r="K181" i="4"/>
  <c r="J181" i="4"/>
  <c r="I181" i="4"/>
  <c r="H181" i="4"/>
  <c r="G181" i="4"/>
  <c r="O164" i="4"/>
  <c r="N164" i="4"/>
  <c r="M164" i="4"/>
  <c r="L164" i="4"/>
  <c r="K164" i="4"/>
  <c r="J164" i="4"/>
  <c r="I164" i="4"/>
  <c r="H164" i="4"/>
  <c r="G164" i="4"/>
  <c r="O150" i="4"/>
  <c r="N150" i="4"/>
  <c r="M150" i="4"/>
  <c r="L150" i="4"/>
  <c r="K150" i="4"/>
  <c r="J150" i="4"/>
  <c r="I150" i="4"/>
  <c r="H150" i="4"/>
  <c r="G150" i="4"/>
  <c r="O140" i="4"/>
  <c r="N140" i="4"/>
  <c r="M140" i="4"/>
  <c r="L140" i="4"/>
  <c r="K140" i="4"/>
  <c r="J140" i="4"/>
  <c r="I140" i="4"/>
  <c r="H140" i="4"/>
  <c r="G140" i="4"/>
  <c r="O112" i="4"/>
  <c r="N112" i="4"/>
  <c r="M112" i="4"/>
  <c r="L112" i="4"/>
  <c r="K112" i="4"/>
  <c r="J112" i="4"/>
  <c r="I112" i="4"/>
  <c r="H112" i="4"/>
  <c r="G112" i="4"/>
  <c r="O61" i="4"/>
  <c r="N61" i="4"/>
  <c r="M61" i="4"/>
  <c r="L61" i="4"/>
  <c r="K61" i="4"/>
  <c r="J61" i="4"/>
  <c r="I61" i="4"/>
  <c r="H61" i="4"/>
  <c r="G61" i="4"/>
  <c r="O53" i="4"/>
  <c r="N53" i="4"/>
  <c r="M53" i="4"/>
  <c r="L53" i="4"/>
  <c r="K53" i="4"/>
  <c r="J53" i="4"/>
  <c r="I53" i="4"/>
  <c r="H53" i="4"/>
  <c r="G53" i="4"/>
  <c r="O32" i="4"/>
  <c r="N32" i="4"/>
  <c r="M32" i="4"/>
  <c r="L32" i="4"/>
  <c r="K32" i="4"/>
  <c r="J32" i="4"/>
  <c r="I32" i="4"/>
  <c r="H32" i="4"/>
  <c r="G32" i="4"/>
  <c r="O17" i="4"/>
  <c r="N17" i="4"/>
  <c r="M17" i="4"/>
  <c r="L17" i="4"/>
  <c r="K17" i="4"/>
  <c r="J17" i="4"/>
  <c r="I17" i="4"/>
  <c r="H17" i="4"/>
  <c r="G17" i="4"/>
  <c r="G5" i="4"/>
  <c r="H5" i="4"/>
  <c r="I5" i="4"/>
  <c r="J5" i="4"/>
  <c r="K5" i="4"/>
  <c r="L5" i="4"/>
  <c r="M5" i="4"/>
  <c r="N5" i="4"/>
  <c r="O5" i="4"/>
  <c r="G6" i="4"/>
  <c r="H6" i="4"/>
  <c r="I6" i="4"/>
  <c r="J6" i="4"/>
  <c r="K6" i="4"/>
  <c r="L6" i="4"/>
  <c r="M6" i="4"/>
  <c r="N6" i="4"/>
  <c r="O6" i="4"/>
  <c r="G7" i="4"/>
  <c r="H7" i="4"/>
  <c r="I7" i="4"/>
  <c r="J7" i="4"/>
  <c r="K7" i="4"/>
  <c r="L7" i="4"/>
  <c r="M7" i="4"/>
  <c r="N7" i="4"/>
  <c r="O7" i="4"/>
  <c r="G8" i="4"/>
  <c r="H8" i="4"/>
  <c r="I8" i="4"/>
  <c r="J8" i="4"/>
  <c r="K8" i="4"/>
  <c r="L8" i="4"/>
  <c r="M8" i="4"/>
  <c r="N8" i="4"/>
  <c r="O8" i="4"/>
  <c r="G9" i="4"/>
  <c r="H9" i="4"/>
  <c r="I9" i="4"/>
  <c r="J9" i="4"/>
  <c r="K9" i="4"/>
  <c r="L9" i="4"/>
  <c r="M9" i="4"/>
  <c r="N9" i="4"/>
  <c r="O9" i="4"/>
  <c r="G10" i="4"/>
  <c r="H10" i="4"/>
  <c r="I10" i="4"/>
  <c r="J10" i="4"/>
  <c r="K10" i="4"/>
  <c r="L10" i="4"/>
  <c r="M10" i="4"/>
  <c r="N10" i="4"/>
  <c r="O10" i="4"/>
  <c r="G11" i="4"/>
  <c r="H11" i="4"/>
  <c r="I11" i="4"/>
  <c r="J11" i="4"/>
  <c r="K11" i="4"/>
  <c r="L11" i="4"/>
  <c r="M11" i="4"/>
  <c r="N11" i="4"/>
  <c r="O11" i="4"/>
  <c r="G12" i="4"/>
  <c r="H12" i="4"/>
  <c r="I12" i="4"/>
  <c r="J12" i="4"/>
  <c r="K12" i="4"/>
  <c r="L12" i="4"/>
  <c r="M12" i="4"/>
  <c r="N12" i="4"/>
  <c r="O12" i="4"/>
  <c r="G13" i="4"/>
  <c r="H13" i="4"/>
  <c r="I13" i="4"/>
  <c r="J13" i="4"/>
  <c r="K13" i="4"/>
  <c r="L13" i="4"/>
  <c r="M13" i="4"/>
  <c r="N13" i="4"/>
  <c r="O13" i="4"/>
  <c r="G14" i="4"/>
  <c r="H14" i="4"/>
  <c r="I14" i="4"/>
  <c r="J14" i="4"/>
  <c r="K14" i="4"/>
  <c r="L14" i="4"/>
  <c r="M14" i="4"/>
  <c r="N14" i="4"/>
  <c r="O14" i="4"/>
  <c r="O4" i="4"/>
  <c r="N4" i="4"/>
  <c r="M4" i="4"/>
  <c r="L4" i="4"/>
  <c r="K4" i="4"/>
  <c r="J4" i="4"/>
  <c r="I4" i="4"/>
  <c r="H4" i="4"/>
  <c r="M178" i="1"/>
  <c r="L178" i="1"/>
  <c r="K178" i="1"/>
  <c r="J178" i="1"/>
  <c r="I178" i="1"/>
  <c r="H178" i="1"/>
  <c r="M176" i="1"/>
  <c r="H176" i="1"/>
  <c r="M184" i="1"/>
  <c r="H184" i="1"/>
  <c r="M187" i="1"/>
  <c r="L187" i="1"/>
  <c r="K187" i="1"/>
  <c r="J187" i="1"/>
  <c r="I187" i="1"/>
  <c r="H187" i="1"/>
  <c r="L184" i="1"/>
  <c r="K184" i="1"/>
  <c r="J184" i="1"/>
  <c r="I184" i="1"/>
  <c r="M177" i="1"/>
  <c r="L177" i="1"/>
  <c r="K177" i="1"/>
  <c r="J177" i="1"/>
  <c r="I177" i="1"/>
  <c r="H177" i="1"/>
  <c r="M174" i="1"/>
  <c r="L174" i="1"/>
  <c r="K174" i="1"/>
  <c r="J174" i="1"/>
  <c r="I174" i="1"/>
  <c r="H174" i="1"/>
  <c r="M171" i="1"/>
  <c r="L171" i="1"/>
  <c r="K171" i="1"/>
  <c r="J171" i="1"/>
  <c r="I171" i="1"/>
  <c r="H171" i="1"/>
  <c r="M168" i="1"/>
  <c r="L168" i="1"/>
  <c r="K168" i="1"/>
  <c r="J168" i="1"/>
  <c r="I168" i="1"/>
  <c r="H168" i="1"/>
  <c r="M164" i="1"/>
  <c r="L164" i="1"/>
  <c r="K164" i="1"/>
  <c r="J164" i="1"/>
  <c r="I164" i="1"/>
  <c r="H164" i="1"/>
  <c r="M160" i="1"/>
  <c r="L160" i="1"/>
  <c r="K160" i="1"/>
  <c r="J160" i="1"/>
  <c r="I160" i="1"/>
  <c r="H160" i="1"/>
  <c r="M157" i="1"/>
  <c r="L157" i="1"/>
  <c r="K157" i="1"/>
  <c r="J157" i="1"/>
  <c r="I157" i="1"/>
  <c r="H157" i="1"/>
  <c r="M151" i="1"/>
  <c r="L151" i="1"/>
  <c r="K151" i="1"/>
  <c r="J151" i="1"/>
  <c r="I151" i="1"/>
  <c r="H151" i="1"/>
  <c r="M146" i="1"/>
  <c r="L146" i="1"/>
  <c r="K146" i="1"/>
  <c r="J146" i="1"/>
  <c r="I146" i="1"/>
  <c r="H146" i="1"/>
  <c r="M142" i="1"/>
  <c r="L142" i="1"/>
  <c r="K142" i="1"/>
  <c r="J142" i="1"/>
  <c r="I142" i="1"/>
  <c r="H142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4" i="1"/>
  <c r="L124" i="1"/>
  <c r="K124" i="1"/>
  <c r="J124" i="1"/>
  <c r="I124" i="1"/>
  <c r="H124" i="1"/>
  <c r="M120" i="1"/>
  <c r="L120" i="1"/>
  <c r="K120" i="1"/>
  <c r="J120" i="1"/>
  <c r="I120" i="1"/>
  <c r="H120" i="1"/>
  <c r="M113" i="1"/>
  <c r="L113" i="1"/>
  <c r="K113" i="1"/>
  <c r="J113" i="1"/>
  <c r="I113" i="1"/>
  <c r="H113" i="1"/>
  <c r="M107" i="1"/>
  <c r="L107" i="1"/>
  <c r="K107" i="1"/>
  <c r="J107" i="1"/>
  <c r="I107" i="1"/>
  <c r="H107" i="1"/>
  <c r="M98" i="1"/>
  <c r="L98" i="1"/>
  <c r="K98" i="1"/>
  <c r="J98" i="1"/>
  <c r="I98" i="1"/>
  <c r="H98" i="1"/>
  <c r="M97" i="1"/>
  <c r="L97" i="1"/>
  <c r="K97" i="1"/>
  <c r="J97" i="1"/>
  <c r="I97" i="1"/>
  <c r="H97" i="1"/>
  <c r="M84" i="1"/>
  <c r="L84" i="1"/>
  <c r="K84" i="1"/>
  <c r="J84" i="1"/>
  <c r="I84" i="1"/>
  <c r="H84" i="1"/>
  <c r="M75" i="1"/>
  <c r="L75" i="1"/>
  <c r="K75" i="1"/>
  <c r="J75" i="1"/>
  <c r="I75" i="1"/>
  <c r="H75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47" i="1"/>
  <c r="L47" i="1"/>
  <c r="K47" i="1"/>
  <c r="J47" i="1"/>
  <c r="I47" i="1"/>
  <c r="H47" i="1"/>
  <c r="M35" i="1"/>
  <c r="L35" i="1"/>
  <c r="K35" i="1"/>
  <c r="J35" i="1"/>
  <c r="I35" i="1"/>
  <c r="H35" i="1"/>
  <c r="M24" i="1"/>
  <c r="L24" i="1"/>
  <c r="K24" i="1"/>
  <c r="J24" i="1"/>
  <c r="I24" i="1"/>
  <c r="H24" i="1"/>
  <c r="M13" i="1"/>
  <c r="L13" i="1"/>
  <c r="K13" i="1"/>
  <c r="J13" i="1"/>
  <c r="I13" i="1"/>
  <c r="H13" i="1"/>
  <c r="M12" i="1"/>
  <c r="L12" i="1"/>
  <c r="K12" i="1"/>
  <c r="J12" i="1"/>
  <c r="I12" i="1"/>
  <c r="H12" i="1"/>
  <c r="M86" i="1"/>
  <c r="L86" i="1"/>
  <c r="K86" i="1"/>
  <c r="J86" i="1"/>
  <c r="I86" i="1"/>
  <c r="H86" i="1"/>
  <c r="M87" i="1"/>
  <c r="L87" i="1"/>
  <c r="K87" i="1"/>
  <c r="J87" i="1"/>
  <c r="I87" i="1"/>
  <c r="H87" i="1"/>
  <c r="M85" i="1"/>
  <c r="L85" i="1"/>
  <c r="K85" i="1"/>
  <c r="J85" i="1"/>
  <c r="I85" i="1"/>
  <c r="H85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25" i="1"/>
  <c r="L25" i="1"/>
  <c r="K25" i="1"/>
  <c r="J25" i="1"/>
  <c r="I25" i="1"/>
  <c r="H25" i="1"/>
  <c r="M8" i="1"/>
  <c r="H8" i="1"/>
  <c r="CA5" i="1"/>
  <c r="CA6" i="1"/>
  <c r="CA7" i="1"/>
  <c r="CA8" i="1"/>
  <c r="CA9" i="1"/>
  <c r="CA10" i="1"/>
  <c r="CA11" i="1"/>
  <c r="CA12" i="1"/>
  <c r="CA13" i="1"/>
  <c r="CA14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3" i="1"/>
  <c r="CA54" i="1"/>
  <c r="CA55" i="1"/>
  <c r="CA56" i="1"/>
  <c r="CA57" i="1"/>
  <c r="CA58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40" i="1"/>
  <c r="CA141" i="1"/>
  <c r="CA142" i="1"/>
  <c r="CA143" i="1"/>
  <c r="CA144" i="1"/>
  <c r="CA145" i="1"/>
  <c r="CA146" i="1"/>
  <c r="CA147" i="1"/>
  <c r="CA150" i="1"/>
  <c r="CA151" i="1"/>
  <c r="CA152" i="1"/>
  <c r="CA153" i="1"/>
  <c r="CA154" i="1"/>
  <c r="CA155" i="1"/>
  <c r="CA156" i="1"/>
  <c r="CA157" i="1"/>
  <c r="CA158" i="1"/>
  <c r="CA159" i="1"/>
  <c r="CA160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81" i="1"/>
  <c r="CA182" i="1"/>
  <c r="CA183" i="1"/>
  <c r="CA184" i="1"/>
  <c r="CA185" i="1"/>
  <c r="CA186" i="1"/>
  <c r="CA187" i="1"/>
  <c r="CA190" i="1"/>
  <c r="CA191" i="1"/>
  <c r="CA192" i="1"/>
  <c r="CA193" i="1"/>
  <c r="CA194" i="1"/>
  <c r="CA195" i="1"/>
  <c r="CA4" i="1"/>
  <c r="G191" i="1"/>
  <c r="H191" i="1"/>
  <c r="I191" i="1"/>
  <c r="J191" i="1"/>
  <c r="K191" i="1"/>
  <c r="L191" i="1"/>
  <c r="M191" i="1"/>
  <c r="O191" i="1"/>
  <c r="P191" i="1"/>
  <c r="Q191" i="1"/>
  <c r="R191" i="1"/>
  <c r="S191" i="1"/>
  <c r="T191" i="1"/>
  <c r="U191" i="1"/>
  <c r="V191" i="1"/>
  <c r="W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G192" i="1"/>
  <c r="H192" i="1"/>
  <c r="I192" i="1"/>
  <c r="J192" i="1"/>
  <c r="K192" i="1"/>
  <c r="L192" i="1"/>
  <c r="M192" i="1"/>
  <c r="O192" i="1"/>
  <c r="P192" i="1"/>
  <c r="Q192" i="1"/>
  <c r="R192" i="1"/>
  <c r="S192" i="1"/>
  <c r="T192" i="1"/>
  <c r="U192" i="1"/>
  <c r="V192" i="1"/>
  <c r="W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G193" i="1"/>
  <c r="H193" i="1"/>
  <c r="I193" i="1"/>
  <c r="J193" i="1"/>
  <c r="K193" i="1"/>
  <c r="L193" i="1"/>
  <c r="M193" i="1"/>
  <c r="O193" i="1"/>
  <c r="P193" i="1"/>
  <c r="Q193" i="1"/>
  <c r="R193" i="1"/>
  <c r="S193" i="1"/>
  <c r="T193" i="1"/>
  <c r="U193" i="1"/>
  <c r="V193" i="1"/>
  <c r="W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G194" i="1"/>
  <c r="H194" i="1"/>
  <c r="I194" i="1"/>
  <c r="J194" i="1"/>
  <c r="K194" i="1"/>
  <c r="L194" i="1"/>
  <c r="M194" i="1"/>
  <c r="O194" i="1"/>
  <c r="P194" i="1"/>
  <c r="Q194" i="1"/>
  <c r="R194" i="1"/>
  <c r="S194" i="1"/>
  <c r="T194" i="1"/>
  <c r="U194" i="1"/>
  <c r="V194" i="1"/>
  <c r="W194" i="1"/>
  <c r="X194" i="1" s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G195" i="1"/>
  <c r="H195" i="1"/>
  <c r="I195" i="1"/>
  <c r="J195" i="1"/>
  <c r="K195" i="1"/>
  <c r="L195" i="1"/>
  <c r="M195" i="1"/>
  <c r="O195" i="1"/>
  <c r="P195" i="1"/>
  <c r="Q195" i="1"/>
  <c r="R195" i="1"/>
  <c r="S195" i="1"/>
  <c r="T195" i="1"/>
  <c r="U195" i="1"/>
  <c r="V195" i="1"/>
  <c r="W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G182" i="1"/>
  <c r="H182" i="1"/>
  <c r="I182" i="1"/>
  <c r="J182" i="1"/>
  <c r="K182" i="1"/>
  <c r="L182" i="1"/>
  <c r="M182" i="1"/>
  <c r="O182" i="1"/>
  <c r="P182" i="1"/>
  <c r="Q182" i="1"/>
  <c r="R182" i="1"/>
  <c r="S182" i="1"/>
  <c r="T182" i="1"/>
  <c r="U182" i="1"/>
  <c r="V182" i="1"/>
  <c r="W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G183" i="1"/>
  <c r="H183" i="1"/>
  <c r="I183" i="1"/>
  <c r="J183" i="1"/>
  <c r="K183" i="1"/>
  <c r="L183" i="1"/>
  <c r="M183" i="1"/>
  <c r="O183" i="1"/>
  <c r="P183" i="1"/>
  <c r="Q183" i="1"/>
  <c r="R183" i="1"/>
  <c r="S183" i="1"/>
  <c r="T183" i="1"/>
  <c r="U183" i="1"/>
  <c r="V183" i="1"/>
  <c r="W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G184" i="1"/>
  <c r="O184" i="1"/>
  <c r="P184" i="1"/>
  <c r="Q184" i="1"/>
  <c r="R184" i="1"/>
  <c r="S184" i="1"/>
  <c r="T184" i="1"/>
  <c r="U184" i="1"/>
  <c r="V184" i="1"/>
  <c r="W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G185" i="1"/>
  <c r="H185" i="1"/>
  <c r="I185" i="1"/>
  <c r="J185" i="1"/>
  <c r="K185" i="1"/>
  <c r="L185" i="1"/>
  <c r="M185" i="1"/>
  <c r="O185" i="1"/>
  <c r="P185" i="1"/>
  <c r="Q185" i="1"/>
  <c r="R185" i="1"/>
  <c r="S185" i="1"/>
  <c r="T185" i="1"/>
  <c r="U185" i="1"/>
  <c r="V185" i="1"/>
  <c r="W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G186" i="1"/>
  <c r="H186" i="1"/>
  <c r="I186" i="1"/>
  <c r="J186" i="1"/>
  <c r="K186" i="1"/>
  <c r="L186" i="1"/>
  <c r="M186" i="1"/>
  <c r="O186" i="1"/>
  <c r="P186" i="1"/>
  <c r="Q186" i="1"/>
  <c r="R186" i="1"/>
  <c r="S186" i="1"/>
  <c r="T186" i="1"/>
  <c r="U186" i="1"/>
  <c r="V186" i="1"/>
  <c r="W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G187" i="1"/>
  <c r="O187" i="1"/>
  <c r="P187" i="1"/>
  <c r="Q187" i="1"/>
  <c r="R187" i="1"/>
  <c r="S187" i="1"/>
  <c r="T187" i="1"/>
  <c r="U187" i="1"/>
  <c r="V187" i="1"/>
  <c r="W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G165" i="1"/>
  <c r="H165" i="1"/>
  <c r="I165" i="1"/>
  <c r="J165" i="1"/>
  <c r="K165" i="1"/>
  <c r="L165" i="1"/>
  <c r="M165" i="1"/>
  <c r="O165" i="1"/>
  <c r="P165" i="1"/>
  <c r="Q165" i="1"/>
  <c r="R165" i="1"/>
  <c r="S165" i="1"/>
  <c r="T165" i="1"/>
  <c r="U165" i="1"/>
  <c r="V165" i="1"/>
  <c r="W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G166" i="1"/>
  <c r="H166" i="1"/>
  <c r="I166" i="1"/>
  <c r="J166" i="1"/>
  <c r="K166" i="1"/>
  <c r="L166" i="1"/>
  <c r="M166" i="1"/>
  <c r="O166" i="1"/>
  <c r="P166" i="1"/>
  <c r="Q166" i="1"/>
  <c r="R166" i="1"/>
  <c r="S166" i="1"/>
  <c r="T166" i="1"/>
  <c r="U166" i="1"/>
  <c r="V166" i="1"/>
  <c r="W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G167" i="1"/>
  <c r="H167" i="1"/>
  <c r="I167" i="1"/>
  <c r="J167" i="1"/>
  <c r="K167" i="1"/>
  <c r="L167" i="1"/>
  <c r="M167" i="1"/>
  <c r="O167" i="1"/>
  <c r="P167" i="1"/>
  <c r="Q167" i="1"/>
  <c r="R167" i="1"/>
  <c r="S167" i="1"/>
  <c r="T167" i="1"/>
  <c r="U167" i="1"/>
  <c r="V167" i="1"/>
  <c r="W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G168" i="1"/>
  <c r="O168" i="1"/>
  <c r="P168" i="1"/>
  <c r="Q168" i="1"/>
  <c r="R168" i="1"/>
  <c r="S168" i="1"/>
  <c r="T168" i="1"/>
  <c r="U168" i="1"/>
  <c r="V168" i="1"/>
  <c r="W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G169" i="1"/>
  <c r="H169" i="1"/>
  <c r="I169" i="1"/>
  <c r="J169" i="1"/>
  <c r="K169" i="1"/>
  <c r="L169" i="1"/>
  <c r="M169" i="1"/>
  <c r="O169" i="1"/>
  <c r="P169" i="1"/>
  <c r="Q169" i="1"/>
  <c r="R169" i="1"/>
  <c r="S169" i="1"/>
  <c r="T169" i="1"/>
  <c r="U169" i="1"/>
  <c r="V169" i="1"/>
  <c r="W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G170" i="1"/>
  <c r="H170" i="1"/>
  <c r="I170" i="1"/>
  <c r="J170" i="1"/>
  <c r="K170" i="1"/>
  <c r="L170" i="1"/>
  <c r="M170" i="1"/>
  <c r="O170" i="1"/>
  <c r="P170" i="1"/>
  <c r="Q170" i="1"/>
  <c r="R170" i="1"/>
  <c r="S170" i="1"/>
  <c r="T170" i="1"/>
  <c r="U170" i="1"/>
  <c r="V170" i="1"/>
  <c r="W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G171" i="1"/>
  <c r="O171" i="1"/>
  <c r="P171" i="1"/>
  <c r="Q171" i="1"/>
  <c r="R171" i="1"/>
  <c r="S171" i="1"/>
  <c r="T171" i="1"/>
  <c r="U171" i="1"/>
  <c r="V171" i="1"/>
  <c r="W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G172" i="1"/>
  <c r="H172" i="1"/>
  <c r="I172" i="1"/>
  <c r="J172" i="1"/>
  <c r="K172" i="1"/>
  <c r="L172" i="1"/>
  <c r="M172" i="1"/>
  <c r="O172" i="1"/>
  <c r="P172" i="1"/>
  <c r="Q172" i="1"/>
  <c r="R172" i="1"/>
  <c r="S172" i="1"/>
  <c r="T172" i="1"/>
  <c r="U172" i="1"/>
  <c r="V172" i="1"/>
  <c r="W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G173" i="1"/>
  <c r="H173" i="1"/>
  <c r="I173" i="1"/>
  <c r="J173" i="1"/>
  <c r="K173" i="1"/>
  <c r="L173" i="1"/>
  <c r="M173" i="1"/>
  <c r="O173" i="1"/>
  <c r="P173" i="1"/>
  <c r="Q173" i="1"/>
  <c r="R173" i="1"/>
  <c r="S173" i="1"/>
  <c r="T173" i="1"/>
  <c r="U173" i="1"/>
  <c r="V173" i="1"/>
  <c r="W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G174" i="1"/>
  <c r="O174" i="1"/>
  <c r="P174" i="1"/>
  <c r="Q174" i="1"/>
  <c r="R174" i="1"/>
  <c r="S174" i="1"/>
  <c r="T174" i="1"/>
  <c r="U174" i="1"/>
  <c r="V174" i="1"/>
  <c r="W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G175" i="1"/>
  <c r="H175" i="1"/>
  <c r="I175" i="1"/>
  <c r="J175" i="1"/>
  <c r="K175" i="1"/>
  <c r="L175" i="1"/>
  <c r="M175" i="1"/>
  <c r="O175" i="1"/>
  <c r="P175" i="1"/>
  <c r="Q175" i="1"/>
  <c r="R175" i="1"/>
  <c r="S175" i="1"/>
  <c r="T175" i="1"/>
  <c r="U175" i="1"/>
  <c r="V175" i="1"/>
  <c r="W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G176" i="1"/>
  <c r="I176" i="1"/>
  <c r="J176" i="1"/>
  <c r="K176" i="1"/>
  <c r="L176" i="1"/>
  <c r="O176" i="1"/>
  <c r="P176" i="1"/>
  <c r="Q176" i="1"/>
  <c r="R176" i="1"/>
  <c r="S176" i="1"/>
  <c r="T176" i="1"/>
  <c r="U176" i="1"/>
  <c r="V176" i="1"/>
  <c r="W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G177" i="1"/>
  <c r="O177" i="1"/>
  <c r="P177" i="1"/>
  <c r="Q177" i="1"/>
  <c r="R177" i="1"/>
  <c r="S177" i="1"/>
  <c r="T177" i="1"/>
  <c r="U177" i="1"/>
  <c r="V177" i="1"/>
  <c r="W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G178" i="1"/>
  <c r="O178" i="1"/>
  <c r="P178" i="1"/>
  <c r="Q178" i="1"/>
  <c r="R178" i="1"/>
  <c r="S178" i="1"/>
  <c r="T178" i="1"/>
  <c r="U178" i="1"/>
  <c r="V178" i="1"/>
  <c r="W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G151" i="1"/>
  <c r="O151" i="1"/>
  <c r="P151" i="1"/>
  <c r="Q151" i="1"/>
  <c r="R151" i="1"/>
  <c r="S151" i="1"/>
  <c r="T151" i="1"/>
  <c r="U151" i="1"/>
  <c r="V151" i="1"/>
  <c r="W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G152" i="1"/>
  <c r="H152" i="1"/>
  <c r="I152" i="1"/>
  <c r="J152" i="1"/>
  <c r="K152" i="1"/>
  <c r="L152" i="1"/>
  <c r="M152" i="1"/>
  <c r="O152" i="1"/>
  <c r="P152" i="1"/>
  <c r="Q152" i="1"/>
  <c r="R152" i="1"/>
  <c r="S152" i="1"/>
  <c r="T152" i="1"/>
  <c r="U152" i="1"/>
  <c r="V152" i="1"/>
  <c r="W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G153" i="1"/>
  <c r="H153" i="1"/>
  <c r="I153" i="1"/>
  <c r="J153" i="1"/>
  <c r="K153" i="1"/>
  <c r="L153" i="1"/>
  <c r="M153" i="1"/>
  <c r="O153" i="1"/>
  <c r="P153" i="1"/>
  <c r="Q153" i="1"/>
  <c r="R153" i="1"/>
  <c r="S153" i="1"/>
  <c r="T153" i="1"/>
  <c r="U153" i="1"/>
  <c r="V153" i="1"/>
  <c r="W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G154" i="1"/>
  <c r="H154" i="1"/>
  <c r="I154" i="1"/>
  <c r="J154" i="1"/>
  <c r="K154" i="1"/>
  <c r="L154" i="1"/>
  <c r="M154" i="1"/>
  <c r="O154" i="1"/>
  <c r="P154" i="1"/>
  <c r="Q154" i="1"/>
  <c r="R154" i="1"/>
  <c r="S154" i="1"/>
  <c r="T154" i="1"/>
  <c r="U154" i="1"/>
  <c r="V154" i="1"/>
  <c r="W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G155" i="1"/>
  <c r="H155" i="1"/>
  <c r="I155" i="1"/>
  <c r="J155" i="1"/>
  <c r="K155" i="1"/>
  <c r="L155" i="1"/>
  <c r="M155" i="1"/>
  <c r="O155" i="1"/>
  <c r="P155" i="1"/>
  <c r="Q155" i="1"/>
  <c r="R155" i="1"/>
  <c r="S155" i="1"/>
  <c r="T155" i="1"/>
  <c r="U155" i="1"/>
  <c r="V155" i="1"/>
  <c r="W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G156" i="1"/>
  <c r="H156" i="1"/>
  <c r="I156" i="1"/>
  <c r="J156" i="1"/>
  <c r="K156" i="1"/>
  <c r="L156" i="1"/>
  <c r="M156" i="1"/>
  <c r="O156" i="1"/>
  <c r="P156" i="1"/>
  <c r="Q156" i="1"/>
  <c r="R156" i="1"/>
  <c r="S156" i="1"/>
  <c r="T156" i="1"/>
  <c r="U156" i="1"/>
  <c r="V156" i="1"/>
  <c r="W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G157" i="1"/>
  <c r="O157" i="1"/>
  <c r="P157" i="1"/>
  <c r="Q157" i="1"/>
  <c r="R157" i="1"/>
  <c r="S157" i="1"/>
  <c r="T157" i="1"/>
  <c r="U157" i="1"/>
  <c r="V157" i="1"/>
  <c r="W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G158" i="1"/>
  <c r="H158" i="1"/>
  <c r="I158" i="1"/>
  <c r="J158" i="1"/>
  <c r="K158" i="1"/>
  <c r="L158" i="1"/>
  <c r="M158" i="1"/>
  <c r="O158" i="1"/>
  <c r="P158" i="1"/>
  <c r="Q158" i="1"/>
  <c r="R158" i="1"/>
  <c r="S158" i="1"/>
  <c r="T158" i="1"/>
  <c r="U158" i="1"/>
  <c r="V158" i="1"/>
  <c r="W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G159" i="1"/>
  <c r="H159" i="1"/>
  <c r="I159" i="1"/>
  <c r="J159" i="1"/>
  <c r="K159" i="1"/>
  <c r="L159" i="1"/>
  <c r="M159" i="1"/>
  <c r="O159" i="1"/>
  <c r="P159" i="1"/>
  <c r="Q159" i="1"/>
  <c r="R159" i="1"/>
  <c r="S159" i="1"/>
  <c r="T159" i="1"/>
  <c r="U159" i="1"/>
  <c r="V159" i="1"/>
  <c r="W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G160" i="1"/>
  <c r="O160" i="1"/>
  <c r="P160" i="1"/>
  <c r="Q160" i="1"/>
  <c r="R160" i="1"/>
  <c r="S160" i="1"/>
  <c r="T160" i="1"/>
  <c r="U160" i="1"/>
  <c r="V160" i="1"/>
  <c r="W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G141" i="1"/>
  <c r="H141" i="1"/>
  <c r="I141" i="1"/>
  <c r="J141" i="1"/>
  <c r="K141" i="1"/>
  <c r="L141" i="1"/>
  <c r="M141" i="1"/>
  <c r="O141" i="1"/>
  <c r="P141" i="1"/>
  <c r="Q141" i="1"/>
  <c r="R141" i="1"/>
  <c r="S141" i="1"/>
  <c r="T141" i="1"/>
  <c r="U141" i="1"/>
  <c r="V141" i="1"/>
  <c r="W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G142" i="1"/>
  <c r="O142" i="1"/>
  <c r="P142" i="1"/>
  <c r="Q142" i="1"/>
  <c r="R142" i="1"/>
  <c r="S142" i="1"/>
  <c r="T142" i="1"/>
  <c r="U142" i="1"/>
  <c r="V142" i="1"/>
  <c r="W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G143" i="1"/>
  <c r="H143" i="1"/>
  <c r="I143" i="1"/>
  <c r="J143" i="1"/>
  <c r="K143" i="1"/>
  <c r="L143" i="1"/>
  <c r="M143" i="1"/>
  <c r="O143" i="1"/>
  <c r="P143" i="1"/>
  <c r="Q143" i="1"/>
  <c r="R143" i="1"/>
  <c r="S143" i="1"/>
  <c r="T143" i="1"/>
  <c r="U143" i="1"/>
  <c r="V143" i="1"/>
  <c r="W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G144" i="1"/>
  <c r="H144" i="1"/>
  <c r="I144" i="1"/>
  <c r="J144" i="1"/>
  <c r="K144" i="1"/>
  <c r="L144" i="1"/>
  <c r="M144" i="1"/>
  <c r="O144" i="1"/>
  <c r="P144" i="1"/>
  <c r="Q144" i="1"/>
  <c r="R144" i="1"/>
  <c r="S144" i="1"/>
  <c r="T144" i="1"/>
  <c r="U144" i="1"/>
  <c r="V144" i="1"/>
  <c r="W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G145" i="1"/>
  <c r="H145" i="1"/>
  <c r="I145" i="1"/>
  <c r="J145" i="1"/>
  <c r="K145" i="1"/>
  <c r="L145" i="1"/>
  <c r="M145" i="1"/>
  <c r="O145" i="1"/>
  <c r="P145" i="1"/>
  <c r="Q145" i="1"/>
  <c r="R145" i="1"/>
  <c r="S145" i="1"/>
  <c r="T145" i="1"/>
  <c r="U145" i="1"/>
  <c r="V145" i="1"/>
  <c r="W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G146" i="1"/>
  <c r="O146" i="1"/>
  <c r="P146" i="1"/>
  <c r="Q146" i="1"/>
  <c r="R146" i="1"/>
  <c r="S146" i="1"/>
  <c r="T146" i="1"/>
  <c r="U146" i="1"/>
  <c r="V146" i="1"/>
  <c r="W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G147" i="1"/>
  <c r="H147" i="1"/>
  <c r="I147" i="1"/>
  <c r="J147" i="1"/>
  <c r="K147" i="1"/>
  <c r="L147" i="1"/>
  <c r="M147" i="1"/>
  <c r="O147" i="1"/>
  <c r="P147" i="1"/>
  <c r="Q147" i="1"/>
  <c r="R147" i="1"/>
  <c r="S147" i="1"/>
  <c r="T147" i="1"/>
  <c r="U147" i="1"/>
  <c r="V147" i="1"/>
  <c r="W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G113" i="1"/>
  <c r="O113" i="1"/>
  <c r="P113" i="1"/>
  <c r="Q113" i="1"/>
  <c r="R113" i="1"/>
  <c r="S113" i="1"/>
  <c r="T113" i="1"/>
  <c r="U113" i="1"/>
  <c r="V113" i="1"/>
  <c r="W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G114" i="1"/>
  <c r="H114" i="1"/>
  <c r="I114" i="1"/>
  <c r="J114" i="1"/>
  <c r="K114" i="1"/>
  <c r="L114" i="1"/>
  <c r="M114" i="1"/>
  <c r="O114" i="1"/>
  <c r="P114" i="1"/>
  <c r="Q114" i="1"/>
  <c r="R114" i="1"/>
  <c r="S114" i="1"/>
  <c r="T114" i="1"/>
  <c r="U114" i="1"/>
  <c r="V114" i="1"/>
  <c r="W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G115" i="1"/>
  <c r="H115" i="1"/>
  <c r="I115" i="1"/>
  <c r="J115" i="1"/>
  <c r="K115" i="1"/>
  <c r="L115" i="1"/>
  <c r="M115" i="1"/>
  <c r="O115" i="1"/>
  <c r="P115" i="1"/>
  <c r="Q115" i="1"/>
  <c r="R115" i="1"/>
  <c r="S115" i="1"/>
  <c r="T115" i="1"/>
  <c r="U115" i="1"/>
  <c r="V115" i="1"/>
  <c r="W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G116" i="1"/>
  <c r="H116" i="1"/>
  <c r="I116" i="1"/>
  <c r="J116" i="1"/>
  <c r="K116" i="1"/>
  <c r="L116" i="1"/>
  <c r="M116" i="1"/>
  <c r="O116" i="1"/>
  <c r="P116" i="1"/>
  <c r="Q116" i="1"/>
  <c r="R116" i="1"/>
  <c r="S116" i="1"/>
  <c r="T116" i="1"/>
  <c r="U116" i="1"/>
  <c r="V116" i="1"/>
  <c r="W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G117" i="1"/>
  <c r="H117" i="1"/>
  <c r="I117" i="1"/>
  <c r="J117" i="1"/>
  <c r="K117" i="1"/>
  <c r="L117" i="1"/>
  <c r="M117" i="1"/>
  <c r="O117" i="1"/>
  <c r="P117" i="1"/>
  <c r="Q117" i="1"/>
  <c r="R117" i="1"/>
  <c r="S117" i="1"/>
  <c r="T117" i="1"/>
  <c r="U117" i="1"/>
  <c r="V117" i="1"/>
  <c r="W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G118" i="1"/>
  <c r="H118" i="1"/>
  <c r="I118" i="1"/>
  <c r="J118" i="1"/>
  <c r="K118" i="1"/>
  <c r="L118" i="1"/>
  <c r="M118" i="1"/>
  <c r="O118" i="1"/>
  <c r="P118" i="1"/>
  <c r="Q118" i="1"/>
  <c r="R118" i="1"/>
  <c r="S118" i="1"/>
  <c r="T118" i="1"/>
  <c r="U118" i="1"/>
  <c r="V118" i="1"/>
  <c r="W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G119" i="1"/>
  <c r="H119" i="1"/>
  <c r="I119" i="1"/>
  <c r="J119" i="1"/>
  <c r="K119" i="1"/>
  <c r="L119" i="1"/>
  <c r="M119" i="1"/>
  <c r="O119" i="1"/>
  <c r="P119" i="1"/>
  <c r="Q119" i="1"/>
  <c r="R119" i="1"/>
  <c r="S119" i="1"/>
  <c r="T119" i="1"/>
  <c r="U119" i="1"/>
  <c r="V119" i="1"/>
  <c r="W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G120" i="1"/>
  <c r="O120" i="1"/>
  <c r="P120" i="1"/>
  <c r="Q120" i="1"/>
  <c r="R120" i="1"/>
  <c r="S120" i="1"/>
  <c r="T120" i="1"/>
  <c r="U120" i="1"/>
  <c r="V120" i="1"/>
  <c r="W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G121" i="1"/>
  <c r="H121" i="1"/>
  <c r="I121" i="1"/>
  <c r="J121" i="1"/>
  <c r="K121" i="1"/>
  <c r="L121" i="1"/>
  <c r="M121" i="1"/>
  <c r="O121" i="1"/>
  <c r="P121" i="1"/>
  <c r="Q121" i="1"/>
  <c r="R121" i="1"/>
  <c r="S121" i="1"/>
  <c r="T121" i="1"/>
  <c r="U121" i="1"/>
  <c r="V121" i="1"/>
  <c r="W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G122" i="1"/>
  <c r="H122" i="1"/>
  <c r="I122" i="1"/>
  <c r="J122" i="1"/>
  <c r="K122" i="1"/>
  <c r="L122" i="1"/>
  <c r="M122" i="1"/>
  <c r="O122" i="1"/>
  <c r="P122" i="1"/>
  <c r="Q122" i="1"/>
  <c r="R122" i="1"/>
  <c r="S122" i="1"/>
  <c r="T122" i="1"/>
  <c r="U122" i="1"/>
  <c r="V122" i="1"/>
  <c r="W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G123" i="1"/>
  <c r="H123" i="1"/>
  <c r="I123" i="1"/>
  <c r="J123" i="1"/>
  <c r="K123" i="1"/>
  <c r="L123" i="1"/>
  <c r="M123" i="1"/>
  <c r="O123" i="1"/>
  <c r="P123" i="1"/>
  <c r="Q123" i="1"/>
  <c r="R123" i="1"/>
  <c r="S123" i="1"/>
  <c r="T123" i="1"/>
  <c r="U123" i="1"/>
  <c r="V123" i="1"/>
  <c r="W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G124" i="1"/>
  <c r="O124" i="1"/>
  <c r="P124" i="1"/>
  <c r="Q124" i="1"/>
  <c r="R124" i="1"/>
  <c r="S124" i="1"/>
  <c r="T124" i="1"/>
  <c r="U124" i="1"/>
  <c r="V124" i="1"/>
  <c r="W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G125" i="1"/>
  <c r="H125" i="1"/>
  <c r="I125" i="1"/>
  <c r="J125" i="1"/>
  <c r="K125" i="1"/>
  <c r="L125" i="1"/>
  <c r="M125" i="1"/>
  <c r="O125" i="1"/>
  <c r="P125" i="1"/>
  <c r="Q125" i="1"/>
  <c r="R125" i="1"/>
  <c r="S125" i="1"/>
  <c r="T125" i="1"/>
  <c r="U125" i="1"/>
  <c r="V125" i="1"/>
  <c r="W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G126" i="1"/>
  <c r="H126" i="1"/>
  <c r="I126" i="1"/>
  <c r="J126" i="1"/>
  <c r="K126" i="1"/>
  <c r="L126" i="1"/>
  <c r="M126" i="1"/>
  <c r="O126" i="1"/>
  <c r="P126" i="1"/>
  <c r="Q126" i="1"/>
  <c r="R126" i="1"/>
  <c r="S126" i="1"/>
  <c r="T126" i="1"/>
  <c r="U126" i="1"/>
  <c r="V126" i="1"/>
  <c r="W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G127" i="1"/>
  <c r="H127" i="1"/>
  <c r="I127" i="1"/>
  <c r="J127" i="1"/>
  <c r="K127" i="1"/>
  <c r="L127" i="1"/>
  <c r="M127" i="1"/>
  <c r="O127" i="1"/>
  <c r="P127" i="1"/>
  <c r="Q127" i="1"/>
  <c r="R127" i="1"/>
  <c r="S127" i="1"/>
  <c r="T127" i="1"/>
  <c r="U127" i="1"/>
  <c r="V127" i="1"/>
  <c r="W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G128" i="1"/>
  <c r="O128" i="1"/>
  <c r="P128" i="1"/>
  <c r="Q128" i="1"/>
  <c r="R128" i="1"/>
  <c r="S128" i="1"/>
  <c r="T128" i="1"/>
  <c r="U128" i="1"/>
  <c r="V128" i="1"/>
  <c r="W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G129" i="1"/>
  <c r="O129" i="1"/>
  <c r="P129" i="1"/>
  <c r="Q129" i="1"/>
  <c r="R129" i="1"/>
  <c r="S129" i="1"/>
  <c r="T129" i="1"/>
  <c r="U129" i="1"/>
  <c r="V129" i="1"/>
  <c r="W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G130" i="1"/>
  <c r="H130" i="1"/>
  <c r="I130" i="1"/>
  <c r="J130" i="1"/>
  <c r="K130" i="1"/>
  <c r="L130" i="1"/>
  <c r="M130" i="1"/>
  <c r="O130" i="1"/>
  <c r="P130" i="1"/>
  <c r="Q130" i="1"/>
  <c r="R130" i="1"/>
  <c r="S130" i="1"/>
  <c r="T130" i="1"/>
  <c r="U130" i="1"/>
  <c r="V130" i="1"/>
  <c r="W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G131" i="1"/>
  <c r="H131" i="1"/>
  <c r="I131" i="1"/>
  <c r="J131" i="1"/>
  <c r="K131" i="1"/>
  <c r="L131" i="1"/>
  <c r="M131" i="1"/>
  <c r="O131" i="1"/>
  <c r="P131" i="1"/>
  <c r="Q131" i="1"/>
  <c r="R131" i="1"/>
  <c r="S131" i="1"/>
  <c r="T131" i="1"/>
  <c r="U131" i="1"/>
  <c r="V131" i="1"/>
  <c r="W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G132" i="1"/>
  <c r="H132" i="1"/>
  <c r="I132" i="1"/>
  <c r="J132" i="1"/>
  <c r="K132" i="1"/>
  <c r="L132" i="1"/>
  <c r="M132" i="1"/>
  <c r="O132" i="1"/>
  <c r="P132" i="1"/>
  <c r="Q132" i="1"/>
  <c r="R132" i="1"/>
  <c r="S132" i="1"/>
  <c r="T132" i="1"/>
  <c r="U132" i="1"/>
  <c r="V132" i="1"/>
  <c r="W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G133" i="1"/>
  <c r="H133" i="1"/>
  <c r="I133" i="1"/>
  <c r="J133" i="1"/>
  <c r="K133" i="1"/>
  <c r="L133" i="1"/>
  <c r="M133" i="1"/>
  <c r="O133" i="1"/>
  <c r="P133" i="1"/>
  <c r="Q133" i="1"/>
  <c r="R133" i="1"/>
  <c r="S133" i="1"/>
  <c r="T133" i="1"/>
  <c r="U133" i="1"/>
  <c r="V133" i="1"/>
  <c r="W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G134" i="1"/>
  <c r="H134" i="1"/>
  <c r="I134" i="1"/>
  <c r="J134" i="1"/>
  <c r="K134" i="1"/>
  <c r="L134" i="1"/>
  <c r="M134" i="1"/>
  <c r="O134" i="1"/>
  <c r="P134" i="1"/>
  <c r="Q134" i="1"/>
  <c r="R134" i="1"/>
  <c r="S134" i="1"/>
  <c r="T134" i="1"/>
  <c r="U134" i="1"/>
  <c r="V134" i="1"/>
  <c r="W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G135" i="1"/>
  <c r="H135" i="1"/>
  <c r="I135" i="1"/>
  <c r="J135" i="1"/>
  <c r="K135" i="1"/>
  <c r="L135" i="1"/>
  <c r="M135" i="1"/>
  <c r="O135" i="1"/>
  <c r="P135" i="1"/>
  <c r="Q135" i="1"/>
  <c r="R135" i="1"/>
  <c r="S135" i="1"/>
  <c r="T135" i="1"/>
  <c r="U135" i="1"/>
  <c r="V135" i="1"/>
  <c r="W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G136" i="1"/>
  <c r="H136" i="1"/>
  <c r="I136" i="1"/>
  <c r="J136" i="1"/>
  <c r="K136" i="1"/>
  <c r="L136" i="1"/>
  <c r="M136" i="1"/>
  <c r="O136" i="1"/>
  <c r="P136" i="1"/>
  <c r="Q136" i="1"/>
  <c r="R136" i="1"/>
  <c r="S136" i="1"/>
  <c r="T136" i="1"/>
  <c r="U136" i="1"/>
  <c r="V136" i="1"/>
  <c r="W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G137" i="1"/>
  <c r="H137" i="1"/>
  <c r="I137" i="1"/>
  <c r="J137" i="1"/>
  <c r="K137" i="1"/>
  <c r="L137" i="1"/>
  <c r="M137" i="1"/>
  <c r="O137" i="1"/>
  <c r="P137" i="1"/>
  <c r="Q137" i="1"/>
  <c r="R137" i="1"/>
  <c r="S137" i="1"/>
  <c r="T137" i="1"/>
  <c r="U137" i="1"/>
  <c r="V137" i="1"/>
  <c r="W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G67" i="1"/>
  <c r="H67" i="1"/>
  <c r="I67" i="1"/>
  <c r="J67" i="1"/>
  <c r="K67" i="1"/>
  <c r="L67" i="1"/>
  <c r="M67" i="1"/>
  <c r="O67" i="1"/>
  <c r="P67" i="1"/>
  <c r="Q67" i="1"/>
  <c r="R67" i="1"/>
  <c r="S67" i="1"/>
  <c r="T67" i="1"/>
  <c r="U67" i="1"/>
  <c r="V67" i="1"/>
  <c r="W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G68" i="1"/>
  <c r="H68" i="1"/>
  <c r="I68" i="1"/>
  <c r="J68" i="1"/>
  <c r="K68" i="1"/>
  <c r="L68" i="1"/>
  <c r="M68" i="1"/>
  <c r="O68" i="1"/>
  <c r="P68" i="1"/>
  <c r="Q68" i="1"/>
  <c r="R68" i="1"/>
  <c r="S68" i="1"/>
  <c r="T68" i="1"/>
  <c r="U68" i="1"/>
  <c r="V68" i="1"/>
  <c r="W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W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G74" i="1"/>
  <c r="H74" i="1"/>
  <c r="I74" i="1"/>
  <c r="J74" i="1"/>
  <c r="K74" i="1"/>
  <c r="L74" i="1"/>
  <c r="M74" i="1"/>
  <c r="O74" i="1"/>
  <c r="P74" i="1"/>
  <c r="Q74" i="1"/>
  <c r="R74" i="1"/>
  <c r="S74" i="1"/>
  <c r="T74" i="1"/>
  <c r="U74" i="1"/>
  <c r="V74" i="1"/>
  <c r="W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G75" i="1"/>
  <c r="O75" i="1"/>
  <c r="P75" i="1"/>
  <c r="Q75" i="1"/>
  <c r="R75" i="1"/>
  <c r="S75" i="1"/>
  <c r="T75" i="1"/>
  <c r="U75" i="1"/>
  <c r="V75" i="1"/>
  <c r="W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G76" i="1"/>
  <c r="H76" i="1"/>
  <c r="I76" i="1"/>
  <c r="J76" i="1"/>
  <c r="K76" i="1"/>
  <c r="L76" i="1"/>
  <c r="M76" i="1"/>
  <c r="O76" i="1"/>
  <c r="P76" i="1"/>
  <c r="Q76" i="1"/>
  <c r="R76" i="1"/>
  <c r="S76" i="1"/>
  <c r="T76" i="1"/>
  <c r="U76" i="1"/>
  <c r="V76" i="1"/>
  <c r="W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G77" i="1"/>
  <c r="H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G78" i="1"/>
  <c r="H78" i="1"/>
  <c r="I78" i="1"/>
  <c r="J78" i="1"/>
  <c r="K78" i="1"/>
  <c r="L78" i="1"/>
  <c r="M78" i="1"/>
  <c r="O78" i="1"/>
  <c r="P78" i="1"/>
  <c r="Q78" i="1"/>
  <c r="R78" i="1"/>
  <c r="S78" i="1"/>
  <c r="T78" i="1"/>
  <c r="U78" i="1"/>
  <c r="V78" i="1"/>
  <c r="W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G80" i="1"/>
  <c r="H80" i="1"/>
  <c r="I80" i="1"/>
  <c r="J80" i="1"/>
  <c r="K80" i="1"/>
  <c r="L80" i="1"/>
  <c r="M80" i="1"/>
  <c r="O80" i="1"/>
  <c r="P80" i="1"/>
  <c r="Q80" i="1"/>
  <c r="R80" i="1"/>
  <c r="S80" i="1"/>
  <c r="T80" i="1"/>
  <c r="U80" i="1"/>
  <c r="V80" i="1"/>
  <c r="W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G81" i="1"/>
  <c r="H81" i="1"/>
  <c r="I81" i="1"/>
  <c r="J81" i="1"/>
  <c r="K81" i="1"/>
  <c r="L81" i="1"/>
  <c r="M81" i="1"/>
  <c r="O81" i="1"/>
  <c r="P81" i="1"/>
  <c r="Q81" i="1"/>
  <c r="R81" i="1"/>
  <c r="S81" i="1"/>
  <c r="T81" i="1"/>
  <c r="U81" i="1"/>
  <c r="V81" i="1"/>
  <c r="W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G82" i="1"/>
  <c r="H82" i="1"/>
  <c r="I82" i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X82" i="1" s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G84" i="1"/>
  <c r="O84" i="1"/>
  <c r="P84" i="1"/>
  <c r="Q84" i="1"/>
  <c r="R84" i="1"/>
  <c r="S84" i="1"/>
  <c r="T84" i="1"/>
  <c r="U84" i="1"/>
  <c r="V84" i="1"/>
  <c r="W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G85" i="1"/>
  <c r="O85" i="1"/>
  <c r="P85" i="1"/>
  <c r="Q85" i="1"/>
  <c r="R85" i="1"/>
  <c r="S85" i="1"/>
  <c r="T85" i="1"/>
  <c r="U85" i="1"/>
  <c r="V85" i="1"/>
  <c r="W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G86" i="1"/>
  <c r="O86" i="1"/>
  <c r="P86" i="1"/>
  <c r="Q86" i="1"/>
  <c r="R86" i="1"/>
  <c r="S86" i="1"/>
  <c r="T86" i="1"/>
  <c r="U86" i="1"/>
  <c r="V86" i="1"/>
  <c r="W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G87" i="1"/>
  <c r="O87" i="1"/>
  <c r="P87" i="1"/>
  <c r="Q87" i="1"/>
  <c r="R87" i="1"/>
  <c r="S87" i="1"/>
  <c r="T87" i="1"/>
  <c r="U87" i="1"/>
  <c r="V87" i="1"/>
  <c r="W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G88" i="1"/>
  <c r="H88" i="1"/>
  <c r="I88" i="1"/>
  <c r="J88" i="1"/>
  <c r="K88" i="1"/>
  <c r="L88" i="1"/>
  <c r="M88" i="1"/>
  <c r="O88" i="1"/>
  <c r="P88" i="1"/>
  <c r="Q88" i="1"/>
  <c r="R88" i="1"/>
  <c r="S88" i="1"/>
  <c r="T88" i="1"/>
  <c r="U88" i="1"/>
  <c r="V88" i="1"/>
  <c r="W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G89" i="1"/>
  <c r="H89" i="1"/>
  <c r="I89" i="1"/>
  <c r="J89" i="1"/>
  <c r="K89" i="1"/>
  <c r="L89" i="1"/>
  <c r="M89" i="1"/>
  <c r="O89" i="1"/>
  <c r="P89" i="1"/>
  <c r="Q89" i="1"/>
  <c r="R89" i="1"/>
  <c r="S89" i="1"/>
  <c r="T89" i="1"/>
  <c r="U89" i="1"/>
  <c r="V89" i="1"/>
  <c r="W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G90" i="1"/>
  <c r="H90" i="1"/>
  <c r="I90" i="1"/>
  <c r="J90" i="1"/>
  <c r="K90" i="1"/>
  <c r="L90" i="1"/>
  <c r="M90" i="1"/>
  <c r="O90" i="1"/>
  <c r="P90" i="1"/>
  <c r="Q90" i="1"/>
  <c r="R90" i="1"/>
  <c r="S90" i="1"/>
  <c r="T90" i="1"/>
  <c r="U90" i="1"/>
  <c r="V90" i="1"/>
  <c r="W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G91" i="1"/>
  <c r="H91" i="1"/>
  <c r="I91" i="1"/>
  <c r="J91" i="1"/>
  <c r="K91" i="1"/>
  <c r="L91" i="1"/>
  <c r="M91" i="1"/>
  <c r="O91" i="1"/>
  <c r="P91" i="1"/>
  <c r="Q91" i="1"/>
  <c r="R91" i="1"/>
  <c r="S91" i="1"/>
  <c r="T91" i="1"/>
  <c r="U91" i="1"/>
  <c r="V91" i="1"/>
  <c r="W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G92" i="1"/>
  <c r="H92" i="1"/>
  <c r="I92" i="1"/>
  <c r="J92" i="1"/>
  <c r="K92" i="1"/>
  <c r="L92" i="1"/>
  <c r="M92" i="1"/>
  <c r="O92" i="1"/>
  <c r="P92" i="1"/>
  <c r="Q92" i="1"/>
  <c r="R92" i="1"/>
  <c r="S92" i="1"/>
  <c r="T92" i="1"/>
  <c r="U92" i="1"/>
  <c r="V92" i="1"/>
  <c r="W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G93" i="1"/>
  <c r="H93" i="1"/>
  <c r="I93" i="1"/>
  <c r="J93" i="1"/>
  <c r="K93" i="1"/>
  <c r="L93" i="1"/>
  <c r="M93" i="1"/>
  <c r="O93" i="1"/>
  <c r="P93" i="1"/>
  <c r="Q93" i="1"/>
  <c r="R93" i="1"/>
  <c r="S93" i="1"/>
  <c r="T93" i="1"/>
  <c r="U93" i="1"/>
  <c r="V93" i="1"/>
  <c r="W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G94" i="1"/>
  <c r="H94" i="1"/>
  <c r="I94" i="1"/>
  <c r="J94" i="1"/>
  <c r="K94" i="1"/>
  <c r="L94" i="1"/>
  <c r="M94" i="1"/>
  <c r="O94" i="1"/>
  <c r="P94" i="1"/>
  <c r="Q94" i="1"/>
  <c r="R94" i="1"/>
  <c r="S94" i="1"/>
  <c r="T94" i="1"/>
  <c r="U94" i="1"/>
  <c r="V94" i="1"/>
  <c r="W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G95" i="1"/>
  <c r="H95" i="1"/>
  <c r="I95" i="1"/>
  <c r="J95" i="1"/>
  <c r="K95" i="1"/>
  <c r="L95" i="1"/>
  <c r="M95" i="1"/>
  <c r="O95" i="1"/>
  <c r="P95" i="1"/>
  <c r="Q95" i="1"/>
  <c r="R95" i="1"/>
  <c r="S95" i="1"/>
  <c r="T95" i="1"/>
  <c r="U95" i="1"/>
  <c r="V95" i="1"/>
  <c r="W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G96" i="1"/>
  <c r="H96" i="1"/>
  <c r="I96" i="1"/>
  <c r="J96" i="1"/>
  <c r="K96" i="1"/>
  <c r="L96" i="1"/>
  <c r="M96" i="1"/>
  <c r="O96" i="1"/>
  <c r="P96" i="1"/>
  <c r="Q96" i="1"/>
  <c r="R96" i="1"/>
  <c r="S96" i="1"/>
  <c r="T96" i="1"/>
  <c r="U96" i="1"/>
  <c r="V96" i="1"/>
  <c r="W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G97" i="1"/>
  <c r="O97" i="1"/>
  <c r="P97" i="1"/>
  <c r="Q97" i="1"/>
  <c r="R97" i="1"/>
  <c r="S97" i="1"/>
  <c r="T97" i="1"/>
  <c r="U97" i="1"/>
  <c r="V97" i="1"/>
  <c r="W97" i="1"/>
  <c r="X97" i="1" s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G98" i="1"/>
  <c r="O98" i="1"/>
  <c r="P98" i="1"/>
  <c r="Q98" i="1"/>
  <c r="R98" i="1"/>
  <c r="S98" i="1"/>
  <c r="T98" i="1"/>
  <c r="U98" i="1"/>
  <c r="V98" i="1"/>
  <c r="W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G99" i="1"/>
  <c r="H99" i="1"/>
  <c r="I99" i="1"/>
  <c r="J99" i="1"/>
  <c r="K99" i="1"/>
  <c r="L99" i="1"/>
  <c r="M99" i="1"/>
  <c r="O99" i="1"/>
  <c r="P99" i="1"/>
  <c r="Q99" i="1"/>
  <c r="R99" i="1"/>
  <c r="S99" i="1"/>
  <c r="T99" i="1"/>
  <c r="U99" i="1"/>
  <c r="V99" i="1"/>
  <c r="W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G100" i="1"/>
  <c r="H100" i="1"/>
  <c r="I100" i="1"/>
  <c r="J100" i="1"/>
  <c r="K100" i="1"/>
  <c r="L100" i="1"/>
  <c r="M100" i="1"/>
  <c r="O100" i="1"/>
  <c r="P100" i="1"/>
  <c r="Q100" i="1"/>
  <c r="R100" i="1"/>
  <c r="S100" i="1"/>
  <c r="T100" i="1"/>
  <c r="U100" i="1"/>
  <c r="V100" i="1"/>
  <c r="W100" i="1"/>
  <c r="X100" i="1" s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G101" i="1"/>
  <c r="H101" i="1"/>
  <c r="I101" i="1"/>
  <c r="J101" i="1"/>
  <c r="K101" i="1"/>
  <c r="L101" i="1"/>
  <c r="M101" i="1"/>
  <c r="O101" i="1"/>
  <c r="P101" i="1"/>
  <c r="Q101" i="1"/>
  <c r="R101" i="1"/>
  <c r="S101" i="1"/>
  <c r="T101" i="1"/>
  <c r="U101" i="1"/>
  <c r="V101" i="1"/>
  <c r="W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T102" i="1"/>
  <c r="U102" i="1"/>
  <c r="V102" i="1"/>
  <c r="W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G103" i="1"/>
  <c r="H103" i="1"/>
  <c r="I103" i="1"/>
  <c r="J103" i="1"/>
  <c r="K103" i="1"/>
  <c r="L103" i="1"/>
  <c r="M103" i="1"/>
  <c r="O103" i="1"/>
  <c r="P103" i="1"/>
  <c r="Q103" i="1"/>
  <c r="R103" i="1"/>
  <c r="S103" i="1"/>
  <c r="T103" i="1"/>
  <c r="U103" i="1"/>
  <c r="V103" i="1"/>
  <c r="W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G104" i="1"/>
  <c r="H104" i="1"/>
  <c r="I104" i="1"/>
  <c r="J104" i="1"/>
  <c r="K104" i="1"/>
  <c r="L104" i="1"/>
  <c r="M104" i="1"/>
  <c r="O104" i="1"/>
  <c r="P104" i="1"/>
  <c r="Q104" i="1"/>
  <c r="R104" i="1"/>
  <c r="S104" i="1"/>
  <c r="T104" i="1"/>
  <c r="U104" i="1"/>
  <c r="V104" i="1"/>
  <c r="W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G105" i="1"/>
  <c r="H105" i="1"/>
  <c r="I105" i="1"/>
  <c r="J105" i="1"/>
  <c r="K105" i="1"/>
  <c r="L105" i="1"/>
  <c r="M105" i="1"/>
  <c r="O105" i="1"/>
  <c r="P105" i="1"/>
  <c r="Q105" i="1"/>
  <c r="R105" i="1"/>
  <c r="S105" i="1"/>
  <c r="T105" i="1"/>
  <c r="U105" i="1"/>
  <c r="V105" i="1"/>
  <c r="W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T106" i="1"/>
  <c r="U106" i="1"/>
  <c r="V106" i="1"/>
  <c r="W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G107" i="1"/>
  <c r="O107" i="1"/>
  <c r="P107" i="1"/>
  <c r="Q107" i="1"/>
  <c r="R107" i="1"/>
  <c r="S107" i="1"/>
  <c r="T107" i="1"/>
  <c r="U107" i="1"/>
  <c r="V107" i="1"/>
  <c r="W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G108" i="1"/>
  <c r="H108" i="1"/>
  <c r="I108" i="1"/>
  <c r="J108" i="1"/>
  <c r="K108" i="1"/>
  <c r="L108" i="1"/>
  <c r="M108" i="1"/>
  <c r="O108" i="1"/>
  <c r="P108" i="1"/>
  <c r="Q108" i="1"/>
  <c r="R108" i="1"/>
  <c r="S108" i="1"/>
  <c r="T108" i="1"/>
  <c r="U108" i="1"/>
  <c r="V108" i="1"/>
  <c r="W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G109" i="1"/>
  <c r="H109" i="1"/>
  <c r="I109" i="1"/>
  <c r="J109" i="1"/>
  <c r="K109" i="1"/>
  <c r="L109" i="1"/>
  <c r="M109" i="1"/>
  <c r="O109" i="1"/>
  <c r="P109" i="1"/>
  <c r="Q109" i="1"/>
  <c r="R109" i="1"/>
  <c r="S109" i="1"/>
  <c r="T109" i="1"/>
  <c r="U109" i="1"/>
  <c r="V109" i="1"/>
  <c r="W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G55" i="1"/>
  <c r="O55" i="1"/>
  <c r="P55" i="1"/>
  <c r="Q55" i="1"/>
  <c r="R55" i="1"/>
  <c r="S55" i="1"/>
  <c r="T55" i="1"/>
  <c r="U55" i="1"/>
  <c r="V55" i="1"/>
  <c r="W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G56" i="1"/>
  <c r="O56" i="1"/>
  <c r="P56" i="1"/>
  <c r="Q56" i="1"/>
  <c r="R56" i="1"/>
  <c r="S56" i="1"/>
  <c r="T56" i="1"/>
  <c r="U56" i="1"/>
  <c r="V56" i="1"/>
  <c r="W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G57" i="1"/>
  <c r="O57" i="1"/>
  <c r="P57" i="1"/>
  <c r="Q57" i="1"/>
  <c r="R57" i="1"/>
  <c r="S57" i="1"/>
  <c r="T57" i="1"/>
  <c r="U57" i="1"/>
  <c r="V57" i="1"/>
  <c r="W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G35" i="1"/>
  <c r="O35" i="1"/>
  <c r="P35" i="1"/>
  <c r="Q35" i="1"/>
  <c r="R35" i="1"/>
  <c r="S35" i="1"/>
  <c r="T35" i="1"/>
  <c r="U35" i="1"/>
  <c r="V35" i="1"/>
  <c r="W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G42" i="1"/>
  <c r="O42" i="1"/>
  <c r="P42" i="1"/>
  <c r="Q42" i="1"/>
  <c r="R42" i="1"/>
  <c r="S42" i="1"/>
  <c r="T42" i="1"/>
  <c r="U42" i="1"/>
  <c r="V42" i="1"/>
  <c r="W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G43" i="1"/>
  <c r="O43" i="1"/>
  <c r="P43" i="1"/>
  <c r="Q43" i="1"/>
  <c r="R43" i="1"/>
  <c r="S43" i="1"/>
  <c r="T43" i="1"/>
  <c r="U43" i="1"/>
  <c r="V43" i="1"/>
  <c r="W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G44" i="1"/>
  <c r="O44" i="1"/>
  <c r="P44" i="1"/>
  <c r="Q44" i="1"/>
  <c r="R44" i="1"/>
  <c r="S44" i="1"/>
  <c r="T44" i="1"/>
  <c r="U44" i="1"/>
  <c r="V44" i="1"/>
  <c r="W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G45" i="1"/>
  <c r="O45" i="1"/>
  <c r="P45" i="1"/>
  <c r="Q45" i="1"/>
  <c r="R45" i="1"/>
  <c r="S45" i="1"/>
  <c r="T45" i="1"/>
  <c r="U45" i="1"/>
  <c r="V45" i="1"/>
  <c r="W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G47" i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G48" i="1"/>
  <c r="H48" i="1"/>
  <c r="I48" i="1"/>
  <c r="J48" i="1"/>
  <c r="K48" i="1"/>
  <c r="L48" i="1"/>
  <c r="M48" i="1"/>
  <c r="O48" i="1"/>
  <c r="P48" i="1"/>
  <c r="Q48" i="1"/>
  <c r="R48" i="1"/>
  <c r="S48" i="1"/>
  <c r="T48" i="1"/>
  <c r="U48" i="1"/>
  <c r="V48" i="1"/>
  <c r="W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G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G25" i="1"/>
  <c r="O25" i="1"/>
  <c r="P25" i="1"/>
  <c r="Q25" i="1"/>
  <c r="R25" i="1"/>
  <c r="S25" i="1"/>
  <c r="T25" i="1"/>
  <c r="U25" i="1"/>
  <c r="V25" i="1"/>
  <c r="W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W190" i="1"/>
  <c r="V190" i="1"/>
  <c r="U190" i="1"/>
  <c r="T190" i="1"/>
  <c r="S190" i="1"/>
  <c r="R190" i="1"/>
  <c r="Q190" i="1"/>
  <c r="P190" i="1"/>
  <c r="O190" i="1"/>
  <c r="M190" i="1"/>
  <c r="L190" i="1"/>
  <c r="K190" i="1"/>
  <c r="J190" i="1"/>
  <c r="I190" i="1"/>
  <c r="H190" i="1"/>
  <c r="G190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W181" i="1"/>
  <c r="V181" i="1"/>
  <c r="U181" i="1"/>
  <c r="T181" i="1"/>
  <c r="S181" i="1"/>
  <c r="R181" i="1"/>
  <c r="Q181" i="1"/>
  <c r="P181" i="1"/>
  <c r="O181" i="1"/>
  <c r="M181" i="1"/>
  <c r="L181" i="1"/>
  <c r="K181" i="1"/>
  <c r="J181" i="1"/>
  <c r="I181" i="1"/>
  <c r="H181" i="1"/>
  <c r="G181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W164" i="1"/>
  <c r="V164" i="1"/>
  <c r="U164" i="1"/>
  <c r="T164" i="1"/>
  <c r="S164" i="1"/>
  <c r="R164" i="1"/>
  <c r="Q164" i="1"/>
  <c r="P164" i="1"/>
  <c r="O164" i="1"/>
  <c r="G164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W150" i="1"/>
  <c r="V150" i="1"/>
  <c r="U150" i="1"/>
  <c r="T150" i="1"/>
  <c r="S150" i="1"/>
  <c r="R150" i="1"/>
  <c r="Q150" i="1"/>
  <c r="P150" i="1"/>
  <c r="O150" i="1"/>
  <c r="M150" i="1"/>
  <c r="L150" i="1"/>
  <c r="K150" i="1"/>
  <c r="J150" i="1"/>
  <c r="I150" i="1"/>
  <c r="H150" i="1"/>
  <c r="G15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W140" i="1"/>
  <c r="V140" i="1"/>
  <c r="U140" i="1"/>
  <c r="T140" i="1"/>
  <c r="S140" i="1"/>
  <c r="R140" i="1"/>
  <c r="Q140" i="1"/>
  <c r="P140" i="1"/>
  <c r="O140" i="1"/>
  <c r="M140" i="1"/>
  <c r="L140" i="1"/>
  <c r="K140" i="1"/>
  <c r="J140" i="1"/>
  <c r="I140" i="1"/>
  <c r="H140" i="1"/>
  <c r="G140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W112" i="1"/>
  <c r="V112" i="1"/>
  <c r="U112" i="1"/>
  <c r="T112" i="1"/>
  <c r="S112" i="1"/>
  <c r="R112" i="1"/>
  <c r="Q112" i="1"/>
  <c r="P112" i="1"/>
  <c r="O112" i="1"/>
  <c r="M112" i="1"/>
  <c r="L112" i="1"/>
  <c r="K112" i="1"/>
  <c r="J112" i="1"/>
  <c r="I112" i="1"/>
  <c r="H112" i="1"/>
  <c r="G112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W61" i="1"/>
  <c r="V61" i="1"/>
  <c r="U61" i="1"/>
  <c r="T61" i="1"/>
  <c r="S61" i="1"/>
  <c r="R61" i="1"/>
  <c r="Q61" i="1"/>
  <c r="P61" i="1"/>
  <c r="O61" i="1"/>
  <c r="M61" i="1"/>
  <c r="L61" i="1"/>
  <c r="K61" i="1"/>
  <c r="J61" i="1"/>
  <c r="I61" i="1"/>
  <c r="H61" i="1"/>
  <c r="G61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W53" i="1"/>
  <c r="V53" i="1"/>
  <c r="U53" i="1"/>
  <c r="T53" i="1"/>
  <c r="S53" i="1"/>
  <c r="R53" i="1"/>
  <c r="Q53" i="1"/>
  <c r="P53" i="1"/>
  <c r="O53" i="1"/>
  <c r="M53" i="1"/>
  <c r="L53" i="1"/>
  <c r="K53" i="1"/>
  <c r="J53" i="1"/>
  <c r="I53" i="1"/>
  <c r="H53" i="1"/>
  <c r="G5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M32" i="1"/>
  <c r="L32" i="1"/>
  <c r="K32" i="1"/>
  <c r="J32" i="1"/>
  <c r="I32" i="1"/>
  <c r="H32" i="1"/>
  <c r="G32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W17" i="1"/>
  <c r="V17" i="1"/>
  <c r="U17" i="1"/>
  <c r="T17" i="1"/>
  <c r="S17" i="1"/>
  <c r="R17" i="1"/>
  <c r="Q17" i="1"/>
  <c r="P17" i="1"/>
  <c r="O17" i="1"/>
  <c r="M17" i="1"/>
  <c r="L17" i="1"/>
  <c r="K17" i="1"/>
  <c r="J17" i="1"/>
  <c r="I17" i="1"/>
  <c r="H17" i="1"/>
  <c r="G17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G8" i="1"/>
  <c r="I8" i="1"/>
  <c r="J8" i="1"/>
  <c r="K8" i="1"/>
  <c r="L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G12" i="1"/>
  <c r="O12" i="1"/>
  <c r="P12" i="1"/>
  <c r="Q12" i="1"/>
  <c r="R12" i="1"/>
  <c r="S12" i="1"/>
  <c r="T12" i="1"/>
  <c r="U12" i="1"/>
  <c r="V12" i="1"/>
  <c r="W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G13" i="1"/>
  <c r="O13" i="1"/>
  <c r="P13" i="1"/>
  <c r="Q13" i="1"/>
  <c r="R13" i="1"/>
  <c r="S13" i="1"/>
  <c r="T13" i="1"/>
  <c r="U13" i="1"/>
  <c r="V13" i="1"/>
  <c r="W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W4" i="1"/>
  <c r="V4" i="1"/>
  <c r="U4" i="1"/>
  <c r="T4" i="1"/>
  <c r="S4" i="1"/>
  <c r="R4" i="1"/>
  <c r="Q4" i="1"/>
  <c r="P4" i="1"/>
  <c r="L4" i="1"/>
  <c r="K4" i="1"/>
  <c r="J4" i="1"/>
  <c r="I4" i="1"/>
  <c r="G4" i="1"/>
  <c r="CE113" i="1"/>
  <c r="CE5" i="1"/>
  <c r="CE6" i="1"/>
  <c r="CE7" i="1"/>
  <c r="CE8" i="1"/>
  <c r="CE9" i="1"/>
  <c r="CE10" i="1"/>
  <c r="CE11" i="1"/>
  <c r="CE12" i="1"/>
  <c r="CE13" i="1"/>
  <c r="CE14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3" i="1"/>
  <c r="CE54" i="1"/>
  <c r="CE55" i="1"/>
  <c r="CE56" i="1"/>
  <c r="CE57" i="1"/>
  <c r="CE58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40" i="1"/>
  <c r="CE141" i="1"/>
  <c r="CE142" i="1"/>
  <c r="CE143" i="1"/>
  <c r="CE144" i="1"/>
  <c r="CE145" i="1"/>
  <c r="CE146" i="1"/>
  <c r="CE147" i="1"/>
  <c r="CE150" i="1"/>
  <c r="CE151" i="1"/>
  <c r="CE152" i="1"/>
  <c r="CE153" i="1"/>
  <c r="CE154" i="1"/>
  <c r="CE155" i="1"/>
  <c r="CE156" i="1"/>
  <c r="CE157" i="1"/>
  <c r="CE158" i="1"/>
  <c r="CE159" i="1"/>
  <c r="CE160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81" i="1"/>
  <c r="CE182" i="1"/>
  <c r="CE183" i="1"/>
  <c r="CE184" i="1"/>
  <c r="CE185" i="1"/>
  <c r="CE187" i="1"/>
  <c r="CE190" i="1"/>
  <c r="CE191" i="1"/>
  <c r="CE192" i="1"/>
  <c r="CE193" i="1"/>
  <c r="CE194" i="1"/>
  <c r="CE195" i="1"/>
  <c r="CE4" i="1"/>
  <c r="AT4" i="1"/>
  <c r="CB4" i="1"/>
  <c r="R4" i="4"/>
  <c r="CF4" i="1"/>
  <c r="X65" i="1" l="1"/>
  <c r="X137" i="1"/>
  <c r="X136" i="1"/>
  <c r="X76" i="1"/>
  <c r="X132" i="1"/>
  <c r="X126" i="1"/>
  <c r="X166" i="1"/>
  <c r="X185" i="1"/>
  <c r="X182" i="1"/>
  <c r="X66" i="1"/>
  <c r="X102" i="1"/>
  <c r="X13" i="1"/>
  <c r="X99" i="1"/>
  <c r="X62" i="1"/>
  <c r="X86" i="1"/>
  <c r="X134" i="1"/>
  <c r="X23" i="1"/>
  <c r="X40" i="1"/>
  <c r="X130" i="1"/>
  <c r="X121" i="1"/>
  <c r="X68" i="1"/>
  <c r="X187" i="1"/>
  <c r="X184" i="1"/>
  <c r="X57" i="1"/>
  <c r="I188" i="1"/>
  <c r="X75" i="1"/>
  <c r="X131" i="1"/>
  <c r="X128" i="1"/>
  <c r="X122" i="1"/>
  <c r="X119" i="1"/>
  <c r="M196" i="4"/>
  <c r="X135" i="1"/>
  <c r="X104" i="1"/>
  <c r="X33" i="1"/>
  <c r="X143" i="1"/>
  <c r="X160" i="1"/>
  <c r="X154" i="1"/>
  <c r="X96" i="1"/>
  <c r="X101" i="1"/>
  <c r="X95" i="1"/>
  <c r="O148" i="1"/>
  <c r="X91" i="1"/>
  <c r="O148" i="4"/>
  <c r="K196" i="4"/>
  <c r="K59" i="4"/>
  <c r="M59" i="4"/>
  <c r="N196" i="4"/>
  <c r="N59" i="4"/>
  <c r="J161" i="4"/>
  <c r="O196" i="4"/>
  <c r="K179" i="4"/>
  <c r="L179" i="4"/>
  <c r="O179" i="4"/>
  <c r="L138" i="4"/>
  <c r="K148" i="4"/>
  <c r="L59" i="4"/>
  <c r="O59" i="4"/>
  <c r="L161" i="4"/>
  <c r="M161" i="4"/>
  <c r="N15" i="4"/>
  <c r="O15" i="4"/>
  <c r="O29" i="4"/>
  <c r="J188" i="4"/>
  <c r="K188" i="4"/>
  <c r="G148" i="4"/>
  <c r="L188" i="4"/>
  <c r="I148" i="4"/>
  <c r="X87" i="1"/>
  <c r="X26" i="1"/>
  <c r="X20" i="1"/>
  <c r="X37" i="1"/>
  <c r="X55" i="1"/>
  <c r="X108" i="1"/>
  <c r="X124" i="1"/>
  <c r="X11" i="1"/>
  <c r="X19" i="1"/>
  <c r="X107" i="1"/>
  <c r="O29" i="1"/>
  <c r="X10" i="1"/>
  <c r="X116" i="1"/>
  <c r="X145" i="1"/>
  <c r="X156" i="1"/>
  <c r="X103" i="1"/>
  <c r="X147" i="1"/>
  <c r="X144" i="1"/>
  <c r="X141" i="1"/>
  <c r="X146" i="1"/>
  <c r="X5" i="1"/>
  <c r="P138" i="1"/>
  <c r="P179" i="1"/>
  <c r="P196" i="1"/>
  <c r="X83" i="1"/>
  <c r="P188" i="1"/>
  <c r="I148" i="1"/>
  <c r="X113" i="1"/>
  <c r="O188" i="1"/>
  <c r="X28" i="1"/>
  <c r="X22" i="1"/>
  <c r="X42" i="1"/>
  <c r="X54" i="1"/>
  <c r="X123" i="1"/>
  <c r="X21" i="1"/>
  <c r="X38" i="1"/>
  <c r="X125" i="1"/>
  <c r="M15" i="4"/>
  <c r="O110" i="4"/>
  <c r="M179" i="4"/>
  <c r="N179" i="4"/>
  <c r="N29" i="4"/>
  <c r="J138" i="4"/>
  <c r="K138" i="4"/>
  <c r="K50" i="4"/>
  <c r="M138" i="4"/>
  <c r="N138" i="4"/>
  <c r="O138" i="4"/>
  <c r="M188" i="4"/>
  <c r="O188" i="4"/>
  <c r="G196" i="4"/>
  <c r="H196" i="4"/>
  <c r="M148" i="4"/>
  <c r="I196" i="4"/>
  <c r="N148" i="4"/>
  <c r="J196" i="4"/>
  <c r="L196" i="4"/>
  <c r="M29" i="4"/>
  <c r="H148" i="4"/>
  <c r="L29" i="4"/>
  <c r="L148" i="4"/>
  <c r="K29" i="4"/>
  <c r="J29" i="4"/>
  <c r="J148" i="4"/>
  <c r="N188" i="4"/>
  <c r="K161" i="4"/>
  <c r="O50" i="4"/>
  <c r="N50" i="4"/>
  <c r="N161" i="4"/>
  <c r="M50" i="4"/>
  <c r="J110" i="4"/>
  <c r="O161" i="4"/>
  <c r="L50" i="4"/>
  <c r="K110" i="4"/>
  <c r="J59" i="4"/>
  <c r="J15" i="4"/>
  <c r="L110" i="4"/>
  <c r="J50" i="4"/>
  <c r="K15" i="4"/>
  <c r="M110" i="4"/>
  <c r="L15" i="4"/>
  <c r="N110" i="4"/>
  <c r="J179" i="4"/>
  <c r="X90" i="1"/>
  <c r="X152" i="1"/>
  <c r="X150" i="1"/>
  <c r="P59" i="1"/>
  <c r="AE15" i="1"/>
  <c r="X191" i="1"/>
  <c r="X24" i="1"/>
  <c r="X71" i="1"/>
  <c r="X72" i="1"/>
  <c r="X25" i="1"/>
  <c r="X34" i="1"/>
  <c r="P29" i="1"/>
  <c r="X36" i="1"/>
  <c r="X12" i="1"/>
  <c r="O50" i="1"/>
  <c r="X35" i="1"/>
  <c r="X56" i="1"/>
  <c r="X67" i="1"/>
  <c r="X129" i="1"/>
  <c r="P50" i="1"/>
  <c r="X14" i="1"/>
  <c r="X8" i="1"/>
  <c r="X7" i="1"/>
  <c r="O59" i="1"/>
  <c r="X49" i="1"/>
  <c r="X46" i="1"/>
  <c r="X120" i="1"/>
  <c r="X117" i="1"/>
  <c r="O110" i="1"/>
  <c r="AF15" i="1"/>
  <c r="P110" i="1"/>
  <c r="AG15" i="1"/>
  <c r="O138" i="1"/>
  <c r="O179" i="1"/>
  <c r="X47" i="1"/>
  <c r="X175" i="1"/>
  <c r="X172" i="1"/>
  <c r="X186" i="1"/>
  <c r="X174" i="1"/>
  <c r="X171" i="1"/>
  <c r="X168" i="1"/>
  <c r="X165" i="1"/>
  <c r="X64" i="1"/>
  <c r="X115" i="1"/>
  <c r="O161" i="1"/>
  <c r="O196" i="1"/>
  <c r="X114" i="1"/>
  <c r="P161" i="1"/>
  <c r="X80" i="1"/>
  <c r="P148" i="1"/>
  <c r="AO15" i="1"/>
  <c r="X164" i="1"/>
  <c r="X79" i="1"/>
  <c r="I188" i="4"/>
  <c r="H188" i="4"/>
  <c r="G188" i="4"/>
  <c r="G29" i="4"/>
  <c r="I15" i="1"/>
  <c r="AN15" i="1"/>
  <c r="X98" i="1"/>
  <c r="X92" i="1"/>
  <c r="X63" i="1"/>
  <c r="X85" i="1"/>
  <c r="X173" i="1"/>
  <c r="X170" i="1"/>
  <c r="X167" i="1"/>
  <c r="X176" i="1"/>
  <c r="R15" i="1"/>
  <c r="X89" i="1"/>
  <c r="I29" i="1"/>
  <c r="Y15" i="1"/>
  <c r="X155" i="1"/>
  <c r="Q15" i="1"/>
  <c r="T15" i="1"/>
  <c r="Z15" i="1"/>
  <c r="I59" i="1"/>
  <c r="X142" i="1"/>
  <c r="X157" i="1"/>
  <c r="X177" i="1"/>
  <c r="X183" i="1"/>
  <c r="P15" i="1"/>
  <c r="S15" i="1"/>
  <c r="AA15" i="1"/>
  <c r="U15" i="1"/>
  <c r="AB15" i="1"/>
  <c r="I110" i="1"/>
  <c r="I50" i="1"/>
  <c r="AC15" i="1"/>
  <c r="AD15" i="1"/>
  <c r="I138" i="1"/>
  <c r="X178" i="1"/>
  <c r="I179" i="1"/>
  <c r="X195" i="1"/>
  <c r="X18" i="1"/>
  <c r="X44" i="1"/>
  <c r="X6" i="1"/>
  <c r="X58" i="1"/>
  <c r="X151" i="1"/>
  <c r="X193" i="1"/>
  <c r="AI15" i="1"/>
  <c r="I196" i="1"/>
  <c r="AH15" i="1"/>
  <c r="I161" i="1"/>
  <c r="X32" i="1"/>
  <c r="AL15" i="1"/>
  <c r="AM15" i="1"/>
  <c r="AP15" i="1"/>
  <c r="X17" i="1"/>
  <c r="X53" i="1"/>
  <c r="I110" i="4"/>
  <c r="H110" i="4"/>
  <c r="G110" i="4"/>
  <c r="I50" i="4"/>
  <c r="H50" i="4"/>
  <c r="G50" i="4"/>
  <c r="G179" i="4"/>
  <c r="I59" i="4"/>
  <c r="H59" i="4"/>
  <c r="G59" i="4"/>
  <c r="I15" i="4"/>
  <c r="I179" i="4"/>
  <c r="H179" i="4"/>
  <c r="G138" i="4"/>
  <c r="I138" i="4"/>
  <c r="H138" i="4"/>
  <c r="I161" i="4"/>
  <c r="H161" i="4"/>
  <c r="G161" i="4"/>
  <c r="H15" i="4"/>
  <c r="G15" i="4"/>
  <c r="H29" i="4"/>
  <c r="I29" i="4"/>
  <c r="H188" i="1"/>
  <c r="X4" i="1"/>
  <c r="X27" i="1"/>
  <c r="X69" i="1"/>
  <c r="X133" i="1"/>
  <c r="X127" i="1"/>
  <c r="X153" i="1"/>
  <c r="X41" i="1"/>
  <c r="X94" i="1"/>
  <c r="X39" i="1"/>
  <c r="X93" i="1"/>
  <c r="H196" i="1"/>
  <c r="X84" i="1"/>
  <c r="X118" i="1"/>
  <c r="X9" i="1"/>
  <c r="X43" i="1"/>
  <c r="X81" i="1"/>
  <c r="H161" i="1"/>
  <c r="X61" i="1"/>
  <c r="X109" i="1"/>
  <c r="X106" i="1"/>
  <c r="X48" i="1"/>
  <c r="X78" i="1"/>
  <c r="X192" i="1"/>
  <c r="X112" i="1"/>
  <c r="X45" i="1"/>
  <c r="X105" i="1"/>
  <c r="X88" i="1"/>
  <c r="X77" i="1"/>
  <c r="X74" i="1"/>
  <c r="X140" i="1"/>
  <c r="X181" i="1"/>
  <c r="X73" i="1"/>
  <c r="X159" i="1"/>
  <c r="X158" i="1"/>
  <c r="X190" i="1"/>
  <c r="X70" i="1"/>
  <c r="X169" i="1"/>
  <c r="H29" i="1"/>
  <c r="H50" i="1"/>
  <c r="H179" i="1"/>
  <c r="H110" i="1"/>
  <c r="H59" i="1"/>
  <c r="H138" i="1"/>
  <c r="H148" i="1"/>
  <c r="O4" i="1"/>
  <c r="O15" i="1" s="1"/>
  <c r="Y148" i="1"/>
  <c r="AN148" i="1"/>
  <c r="AF148" i="1"/>
  <c r="AO138" i="1"/>
  <c r="AG138" i="1"/>
  <c r="AN138" i="1"/>
  <c r="AF138" i="1"/>
  <c r="AM148" i="1"/>
  <c r="AE148" i="1"/>
  <c r="AM138" i="1"/>
  <c r="AE138" i="1"/>
  <c r="AL148" i="1"/>
  <c r="AD148" i="1"/>
  <c r="AL138" i="1"/>
  <c r="AD138" i="1"/>
  <c r="U148" i="1"/>
  <c r="AC138" i="1"/>
  <c r="U138" i="1"/>
  <c r="AC148" i="1"/>
  <c r="AB148" i="1"/>
  <c r="T148" i="1"/>
  <c r="AB138" i="1"/>
  <c r="T138" i="1"/>
  <c r="AO148" i="1"/>
  <c r="AG148" i="1"/>
  <c r="AI148" i="1"/>
  <c r="S148" i="1"/>
  <c r="AI138" i="1"/>
  <c r="S138" i="1"/>
  <c r="AP148" i="1"/>
  <c r="AH148" i="1"/>
  <c r="Z148" i="1"/>
  <c r="R148" i="1"/>
  <c r="AP138" i="1"/>
  <c r="AH138" i="1"/>
  <c r="Z138" i="1"/>
  <c r="R138" i="1"/>
  <c r="Y138" i="1"/>
  <c r="AA148" i="1"/>
  <c r="AA138" i="1"/>
  <c r="AB196" i="1"/>
  <c r="AI188" i="1"/>
  <c r="Q138" i="1"/>
  <c r="Q110" i="1"/>
  <c r="Q50" i="1"/>
  <c r="AC196" i="1"/>
  <c r="AA188" i="1"/>
  <c r="Q179" i="1"/>
  <c r="Q29" i="1"/>
  <c r="T196" i="1"/>
  <c r="S188" i="1"/>
  <c r="Q188" i="1"/>
  <c r="Q196" i="1"/>
  <c r="Q161" i="1"/>
  <c r="Q148" i="1"/>
  <c r="Q59" i="1"/>
  <c r="AP196" i="1"/>
  <c r="Z188" i="1"/>
  <c r="AG188" i="1"/>
  <c r="R196" i="1"/>
  <c r="Y196" i="1"/>
  <c r="Z196" i="1"/>
  <c r="AI196" i="1"/>
  <c r="AA196" i="1"/>
  <c r="S196" i="1"/>
  <c r="AH188" i="1"/>
  <c r="AO188" i="1"/>
  <c r="Y188" i="1"/>
  <c r="AO196" i="1"/>
  <c r="AG196" i="1"/>
  <c r="AN188" i="1"/>
  <c r="AF188" i="1"/>
  <c r="AN196" i="1"/>
  <c r="AF196" i="1"/>
  <c r="AM188" i="1"/>
  <c r="AE188" i="1"/>
  <c r="AH196" i="1"/>
  <c r="AP188" i="1"/>
  <c r="R188" i="1"/>
  <c r="AL196" i="1"/>
  <c r="AE196" i="1"/>
  <c r="AD188" i="1"/>
  <c r="AD196" i="1"/>
  <c r="AM196" i="1"/>
  <c r="AL188" i="1"/>
  <c r="AC188" i="1"/>
  <c r="U188" i="1"/>
  <c r="U196" i="1"/>
  <c r="AB188" i="1"/>
  <c r="T188" i="1"/>
  <c r="AE179" i="1"/>
  <c r="AD179" i="1"/>
  <c r="AA179" i="1"/>
  <c r="AO179" i="1"/>
  <c r="AP179" i="1"/>
  <c r="AH179" i="1"/>
  <c r="R179" i="1"/>
  <c r="AB179" i="1"/>
  <c r="U179" i="1"/>
  <c r="AM179" i="1"/>
  <c r="AI179" i="1"/>
  <c r="S179" i="1"/>
  <c r="AG179" i="1"/>
  <c r="AL179" i="1"/>
  <c r="Z179" i="1"/>
  <c r="AN179" i="1"/>
  <c r="AF179" i="1"/>
  <c r="AC179" i="1"/>
  <c r="Y179" i="1"/>
  <c r="T179" i="1"/>
  <c r="AC161" i="1"/>
  <c r="AN161" i="1"/>
  <c r="AF161" i="1"/>
  <c r="AB161" i="1"/>
  <c r="AM161" i="1"/>
  <c r="AI161" i="1"/>
  <c r="AE161" i="1"/>
  <c r="S161" i="1"/>
  <c r="AO161" i="1"/>
  <c r="AG161" i="1"/>
  <c r="Y161" i="1"/>
  <c r="U161" i="1"/>
  <c r="T161" i="1"/>
  <c r="AA161" i="1"/>
  <c r="AP161" i="1"/>
  <c r="AL161" i="1"/>
  <c r="AH161" i="1"/>
  <c r="AD161" i="1"/>
  <c r="Z161" i="1"/>
  <c r="R161" i="1"/>
  <c r="Y59" i="1"/>
  <c r="AN59" i="1"/>
  <c r="AF59" i="1"/>
  <c r="T59" i="1"/>
  <c r="AC59" i="1"/>
  <c r="AB59" i="1"/>
  <c r="AM59" i="1"/>
  <c r="AI59" i="1"/>
  <c r="AE59" i="1"/>
  <c r="AA59" i="1"/>
  <c r="S59" i="1"/>
  <c r="AO59" i="1"/>
  <c r="AG59" i="1"/>
  <c r="U59" i="1"/>
  <c r="AP59" i="1"/>
  <c r="AL59" i="1"/>
  <c r="AH59" i="1"/>
  <c r="AD59" i="1"/>
  <c r="Z59" i="1"/>
  <c r="R59" i="1"/>
  <c r="AM50" i="1"/>
  <c r="AA50" i="1"/>
  <c r="S50" i="1"/>
  <c r="AP50" i="1"/>
  <c r="AL50" i="1"/>
  <c r="AH50" i="1"/>
  <c r="AD50" i="1"/>
  <c r="Z50" i="1"/>
  <c r="R50" i="1"/>
  <c r="AI50" i="1"/>
  <c r="AE50" i="1"/>
  <c r="AO50" i="1"/>
  <c r="AG50" i="1"/>
  <c r="AC50" i="1"/>
  <c r="Y50" i="1"/>
  <c r="U50" i="1"/>
  <c r="AN50" i="1"/>
  <c r="AF50" i="1"/>
  <c r="AB50" i="1"/>
  <c r="T50" i="1"/>
  <c r="AH29" i="1"/>
  <c r="AN29" i="1"/>
  <c r="AF29" i="1"/>
  <c r="AB29" i="1"/>
  <c r="AM29" i="1"/>
  <c r="AI29" i="1"/>
  <c r="AE29" i="1"/>
  <c r="S29" i="1"/>
  <c r="AP29" i="1"/>
  <c r="AL29" i="1"/>
  <c r="AD29" i="1"/>
  <c r="Z29" i="1"/>
  <c r="R29" i="1"/>
  <c r="T29" i="1"/>
  <c r="AO29" i="1"/>
  <c r="AG29" i="1"/>
  <c r="AC29" i="1"/>
  <c r="Y29" i="1"/>
  <c r="U29" i="1"/>
  <c r="AA29" i="1"/>
  <c r="AP110" i="1"/>
  <c r="AH110" i="1"/>
  <c r="Z110" i="1"/>
  <c r="R110" i="1"/>
  <c r="AO110" i="1"/>
  <c r="AG110" i="1"/>
  <c r="Y110" i="1"/>
  <c r="AN110" i="1"/>
  <c r="AF110" i="1"/>
  <c r="AC110" i="1"/>
  <c r="U110" i="1"/>
  <c r="AM110" i="1"/>
  <c r="AE110" i="1"/>
  <c r="AL110" i="1"/>
  <c r="AD110" i="1"/>
  <c r="AB110" i="1"/>
  <c r="T110" i="1"/>
  <c r="AI110" i="1"/>
  <c r="AA110" i="1"/>
  <c r="S110" i="1"/>
  <c r="X29" i="1" l="1"/>
  <c r="X59" i="1"/>
  <c r="X196" i="1"/>
  <c r="X50" i="1"/>
  <c r="X179" i="1"/>
  <c r="X188" i="1"/>
  <c r="X148" i="1"/>
  <c r="X138" i="1"/>
  <c r="X110" i="1"/>
  <c r="X161" i="1"/>
  <c r="X15" i="1"/>
  <c r="H4" i="1" l="1"/>
  <c r="H15" i="1" s="1"/>
  <c r="M4" i="1"/>
</calcChain>
</file>

<file path=xl/sharedStrings.xml><?xml version="1.0" encoding="utf-8"?>
<sst xmlns="http://schemas.openxmlformats.org/spreadsheetml/2006/main" count="9968" uniqueCount="904">
  <si>
    <t>Sub-Industry</t>
  </si>
  <si>
    <t>Focus</t>
  </si>
  <si>
    <t>Holding</t>
  </si>
  <si>
    <t>Universe</t>
  </si>
  <si>
    <t>RIC</t>
  </si>
  <si>
    <t>7532.T</t>
  </si>
  <si>
    <t>Packaged Foods &amp; Meats</t>
  </si>
  <si>
    <t>NESN.S</t>
  </si>
  <si>
    <t>Diversified</t>
  </si>
  <si>
    <t>DANO.PA</t>
  </si>
  <si>
    <t>CAG</t>
  </si>
  <si>
    <t>SJM</t>
  </si>
  <si>
    <t>2802.T</t>
  </si>
  <si>
    <t>KHC.O</t>
  </si>
  <si>
    <t>EBRO.MC</t>
  </si>
  <si>
    <t>PBH.TO</t>
  </si>
  <si>
    <t>ABF.L</t>
  </si>
  <si>
    <t>CWK.L</t>
  </si>
  <si>
    <t>Focus: Dairy</t>
  </si>
  <si>
    <t>VIS.MC</t>
  </si>
  <si>
    <t>Soft Drinks</t>
  </si>
  <si>
    <t>KO</t>
  </si>
  <si>
    <t>Beverages</t>
  </si>
  <si>
    <t>PEP.O</t>
  </si>
  <si>
    <t>KDP.O</t>
  </si>
  <si>
    <t>FEMSAUBD.MX</t>
  </si>
  <si>
    <t>CCEP.O</t>
  </si>
  <si>
    <t>AC.MX</t>
  </si>
  <si>
    <t>CCH.L</t>
  </si>
  <si>
    <t>2587.T</t>
  </si>
  <si>
    <t>BVIC.L</t>
  </si>
  <si>
    <t>PRMW.TO</t>
  </si>
  <si>
    <t>FIZZ.OQ</t>
  </si>
  <si>
    <t>Brewers / Distillers &amp; Vintners</t>
  </si>
  <si>
    <t>Focus: Alcohol</t>
  </si>
  <si>
    <t>PERP.PA</t>
  </si>
  <si>
    <t>CPRI.MI</t>
  </si>
  <si>
    <t>RCOP.PA</t>
  </si>
  <si>
    <t>DGE.L</t>
  </si>
  <si>
    <t>CARLb.CO</t>
  </si>
  <si>
    <t>HEIN.AS</t>
  </si>
  <si>
    <t>ABI.BR</t>
  </si>
  <si>
    <t>TAP</t>
  </si>
  <si>
    <t>STZ.N</t>
  </si>
  <si>
    <t>BFb.N</t>
  </si>
  <si>
    <t>2502.T</t>
  </si>
  <si>
    <t>2531.T</t>
  </si>
  <si>
    <t>2501.T</t>
  </si>
  <si>
    <t>2503.T</t>
  </si>
  <si>
    <t>TWE.AX</t>
  </si>
  <si>
    <t>FEVR.L</t>
  </si>
  <si>
    <t>RBREW.CO</t>
  </si>
  <si>
    <t>1876.HK</t>
  </si>
  <si>
    <t>Tobacco</t>
  </si>
  <si>
    <t>PM</t>
  </si>
  <si>
    <t>MO</t>
  </si>
  <si>
    <t>BATS.L</t>
  </si>
  <si>
    <t>2914.T</t>
  </si>
  <si>
    <t>IMB.L</t>
  </si>
  <si>
    <t>RLX</t>
  </si>
  <si>
    <t>HSY</t>
  </si>
  <si>
    <t>Focus: Sweets/Cereals/Breakfast</t>
  </si>
  <si>
    <t>MDLZ.O</t>
  </si>
  <si>
    <t>LISN.S</t>
  </si>
  <si>
    <t>GIS</t>
  </si>
  <si>
    <t>BARN.S</t>
  </si>
  <si>
    <t>SZUG.DE</t>
  </si>
  <si>
    <t>K</t>
  </si>
  <si>
    <t>FLO</t>
  </si>
  <si>
    <t>POST.K</t>
  </si>
  <si>
    <t>LOTB.BR</t>
  </si>
  <si>
    <t>BIMBOA.MX</t>
  </si>
  <si>
    <t>EMMN.S</t>
  </si>
  <si>
    <t>SAP.TO</t>
  </si>
  <si>
    <t>2269.T</t>
  </si>
  <si>
    <t>ATM.NZ</t>
  </si>
  <si>
    <t>OTLY.O</t>
  </si>
  <si>
    <t>2319.HK</t>
  </si>
  <si>
    <t>0151.HK</t>
  </si>
  <si>
    <t>6186.HK</t>
  </si>
  <si>
    <t>GL9.I</t>
  </si>
  <si>
    <t>Focus: Spices/Sauces/Soups/Noodles</t>
  </si>
  <si>
    <t>MKC</t>
  </si>
  <si>
    <t>CPB</t>
  </si>
  <si>
    <t>2801.T</t>
  </si>
  <si>
    <t>2897.T</t>
  </si>
  <si>
    <t>TATE.L</t>
  </si>
  <si>
    <t>2875.T</t>
  </si>
  <si>
    <t>Focus: Fish</t>
  </si>
  <si>
    <t>MOWI.OL</t>
  </si>
  <si>
    <t>SALM.OL</t>
  </si>
  <si>
    <t>LSG.OL</t>
  </si>
  <si>
    <t>CALM.O</t>
  </si>
  <si>
    <t>Focus: Meat</t>
  </si>
  <si>
    <t>LW</t>
  </si>
  <si>
    <t>BELL.S</t>
  </si>
  <si>
    <t>TSN</t>
  </si>
  <si>
    <t>HRL</t>
  </si>
  <si>
    <t>ORON.S</t>
  </si>
  <si>
    <t>2282.T</t>
  </si>
  <si>
    <t>2871.T</t>
  </si>
  <si>
    <t>PPC.O</t>
  </si>
  <si>
    <t>MFI.TO</t>
  </si>
  <si>
    <t>Focus: Frozen Food</t>
  </si>
  <si>
    <t>NOMD.K</t>
  </si>
  <si>
    <t>BAKKA.OL</t>
  </si>
  <si>
    <t>ORK.OL</t>
  </si>
  <si>
    <t>Focus: Coffee</t>
  </si>
  <si>
    <t>JDEP.AS</t>
  </si>
  <si>
    <t>Focus: Vegatarian / Vegan</t>
  </si>
  <si>
    <t>BYND.O</t>
  </si>
  <si>
    <t>Focus: Snacks</t>
  </si>
  <si>
    <t>2229.T</t>
  </si>
  <si>
    <t>THS</t>
  </si>
  <si>
    <t>Focus: Pet-Food</t>
  </si>
  <si>
    <t>FRPT.O</t>
  </si>
  <si>
    <t>Food Retail</t>
  </si>
  <si>
    <t>SYY</t>
  </si>
  <si>
    <t>USFD.K</t>
  </si>
  <si>
    <t>L.TO</t>
  </si>
  <si>
    <t>MRU.TO</t>
  </si>
  <si>
    <t>B4B.DE</t>
  </si>
  <si>
    <t>PFGC.K</t>
  </si>
  <si>
    <t>3382.T</t>
  </si>
  <si>
    <t>CARR.PA</t>
  </si>
  <si>
    <t>AD.AS</t>
  </si>
  <si>
    <t>KESKOB.HE</t>
  </si>
  <si>
    <t>OCDO.L</t>
  </si>
  <si>
    <t>COL.AX</t>
  </si>
  <si>
    <t>WOW.AX</t>
  </si>
  <si>
    <t>JMT.LS</t>
  </si>
  <si>
    <t>SBRY.L</t>
  </si>
  <si>
    <t>MKS.L</t>
  </si>
  <si>
    <t>HFGG.DE</t>
  </si>
  <si>
    <t>COLR.BR</t>
  </si>
  <si>
    <t>AXFO.ST</t>
  </si>
  <si>
    <t>SFM.O</t>
  </si>
  <si>
    <t>CASY.O</t>
  </si>
  <si>
    <t>WN.TO</t>
  </si>
  <si>
    <t>CART.O</t>
  </si>
  <si>
    <t>EDV.AX</t>
  </si>
  <si>
    <t>General Merchandise Stores</t>
  </si>
  <si>
    <t>TGT</t>
  </si>
  <si>
    <t>WMT</t>
  </si>
  <si>
    <t>8267.T</t>
  </si>
  <si>
    <t>COST.O</t>
  </si>
  <si>
    <t>DLTR.O</t>
  </si>
  <si>
    <t>DOL.TO</t>
  </si>
  <si>
    <t>WES.AX</t>
  </si>
  <si>
    <t>Household Products</t>
  </si>
  <si>
    <t>PG</t>
  </si>
  <si>
    <t>RKT.L</t>
  </si>
  <si>
    <t>CLX</t>
  </si>
  <si>
    <t>KMB</t>
  </si>
  <si>
    <t>CL</t>
  </si>
  <si>
    <t>HNKG_p.DE</t>
  </si>
  <si>
    <t>CHD</t>
  </si>
  <si>
    <t>8113.T</t>
  </si>
  <si>
    <t>ESSITYb.ST</t>
  </si>
  <si>
    <t>ENR</t>
  </si>
  <si>
    <t>4912.T</t>
  </si>
  <si>
    <t>Personal Care Products</t>
  </si>
  <si>
    <t>ULVR.L</t>
  </si>
  <si>
    <t>EL</t>
  </si>
  <si>
    <t>ELF</t>
  </si>
  <si>
    <t>0973.HK</t>
  </si>
  <si>
    <t>4911.T</t>
  </si>
  <si>
    <t>BEIG.DE</t>
  </si>
  <si>
    <t>OREP.PA</t>
  </si>
  <si>
    <t>4452.T</t>
  </si>
  <si>
    <t>COTY.K</t>
  </si>
  <si>
    <t>IPAR.PA</t>
  </si>
  <si>
    <t>HLN.L</t>
  </si>
  <si>
    <t>4967.T</t>
  </si>
  <si>
    <t>090430.KS</t>
  </si>
  <si>
    <t>4922.T</t>
  </si>
  <si>
    <t>051900.KS</t>
  </si>
  <si>
    <t>Specialty Chemicalss</t>
  </si>
  <si>
    <t>Specialty Chemicals</t>
  </si>
  <si>
    <t>GIVN.S</t>
  </si>
  <si>
    <t>Focus: Food Ingredients, Flavour, Fragrances, Vitamines</t>
  </si>
  <si>
    <t>SY1G.DE</t>
  </si>
  <si>
    <t>IFF</t>
  </si>
  <si>
    <t>KYGa.L</t>
  </si>
  <si>
    <t>CRDA.L</t>
  </si>
  <si>
    <t>Agricultural Products</t>
  </si>
  <si>
    <t>DAR</t>
  </si>
  <si>
    <t>INGR.K</t>
  </si>
  <si>
    <t>ADM</t>
  </si>
  <si>
    <t>BG</t>
  </si>
  <si>
    <t>WLIL.SI</t>
  </si>
  <si>
    <t>GAGR.SI</t>
  </si>
  <si>
    <t>ISIN</t>
  </si>
  <si>
    <t>Currency</t>
  </si>
  <si>
    <t>Sector Median</t>
  </si>
  <si>
    <t>Focus: Non-Paper Containers &amp; Packaging</t>
  </si>
  <si>
    <t>Nestle SA</t>
  </si>
  <si>
    <t>CH0038863350</t>
  </si>
  <si>
    <t>CHF</t>
  </si>
  <si>
    <t>NULL</t>
  </si>
  <si>
    <t>Danone SA</t>
  </si>
  <si>
    <t>FR0000120644</t>
  </si>
  <si>
    <t>EUR</t>
  </si>
  <si>
    <t>Conagra Brands Inc</t>
  </si>
  <si>
    <t>US2058871029</t>
  </si>
  <si>
    <t>USD</t>
  </si>
  <si>
    <t>J M Smucker Co</t>
  </si>
  <si>
    <t>US8326964058</t>
  </si>
  <si>
    <t>Ajinomoto Co Inc</t>
  </si>
  <si>
    <t>JP3119600009</t>
  </si>
  <si>
    <t>JPY</t>
  </si>
  <si>
    <t>Kraft Heinz Co</t>
  </si>
  <si>
    <t>US5007541064</t>
  </si>
  <si>
    <t>Ebro Foods SA</t>
  </si>
  <si>
    <t>ES0112501012</t>
  </si>
  <si>
    <t>Premium Brands Holdings Corp</t>
  </si>
  <si>
    <t>CA74061A1084</t>
  </si>
  <si>
    <t>CAD</t>
  </si>
  <si>
    <t>Associated British Foods PLC</t>
  </si>
  <si>
    <t>GB0006731235</t>
  </si>
  <si>
    <t>GBp</t>
  </si>
  <si>
    <t>Cranswick PLC</t>
  </si>
  <si>
    <t>GB0002318888</t>
  </si>
  <si>
    <t>Viscofan SA</t>
  </si>
  <si>
    <t>ES0184262212</t>
  </si>
  <si>
    <t>Coca-Cola Co</t>
  </si>
  <si>
    <t>US1912161007</t>
  </si>
  <si>
    <t>PepsiCo Inc</t>
  </si>
  <si>
    <t>US7134481081</t>
  </si>
  <si>
    <t>Keurig Dr Pepper Inc</t>
  </si>
  <si>
    <t>US49271V1008</t>
  </si>
  <si>
    <t>Fomento Economico Mexicano SAB de CV</t>
  </si>
  <si>
    <t>MXP320321310</t>
  </si>
  <si>
    <t>MXN</t>
  </si>
  <si>
    <t>Coca-Cola Europacific Partners PLC</t>
  </si>
  <si>
    <t>GB00BDCPN049</t>
  </si>
  <si>
    <t>Arca Continental SAB de CV</t>
  </si>
  <si>
    <t>MX01AC100006</t>
  </si>
  <si>
    <t>Coca Cola HBC AG</t>
  </si>
  <si>
    <t>CH0198251305</t>
  </si>
  <si>
    <t>Suntory Beverage &amp; Food Ltd</t>
  </si>
  <si>
    <t>JP3336560002</t>
  </si>
  <si>
    <t>Britvic PLC</t>
  </si>
  <si>
    <t>Primo Water Corp</t>
  </si>
  <si>
    <t>National Beverage Corp</t>
  </si>
  <si>
    <t>US6350171061</t>
  </si>
  <si>
    <t>Pernod Ricard SA</t>
  </si>
  <si>
    <t>FR0000120693</t>
  </si>
  <si>
    <t>Davide Campari Milano NV</t>
  </si>
  <si>
    <t>NL0015435975</t>
  </si>
  <si>
    <t>Remy Cointreau SA</t>
  </si>
  <si>
    <t>FR0000130395</t>
  </si>
  <si>
    <t>Diageo PLC</t>
  </si>
  <si>
    <t>GB0002374006</t>
  </si>
  <si>
    <t>Carlsberg A/S</t>
  </si>
  <si>
    <t>DK0010181759</t>
  </si>
  <si>
    <t>DKK</t>
  </si>
  <si>
    <t>#N/A</t>
  </si>
  <si>
    <t>Heineken NV</t>
  </si>
  <si>
    <t>NL0000009165</t>
  </si>
  <si>
    <t>Anheuser-Busch Inbev SA</t>
  </si>
  <si>
    <t>BE0974293251</t>
  </si>
  <si>
    <t>Molson Coors Beverage Co</t>
  </si>
  <si>
    <t>US60871R2094</t>
  </si>
  <si>
    <t>Constellation Brands Inc</t>
  </si>
  <si>
    <t>US21036P1084</t>
  </si>
  <si>
    <t>Brown-Forman Corp</t>
  </si>
  <si>
    <t>US1156372096</t>
  </si>
  <si>
    <t>Asahi Group Holdings Ltd</t>
  </si>
  <si>
    <t>JP3116000005</t>
  </si>
  <si>
    <t>Takara Holdings Inc</t>
  </si>
  <si>
    <t>JP3459600007</t>
  </si>
  <si>
    <t>Sapporo Holdings Ltd</t>
  </si>
  <si>
    <t>JP3320800000</t>
  </si>
  <si>
    <t>Kirin Holdings Co Ltd</t>
  </si>
  <si>
    <t>JP3258000003</t>
  </si>
  <si>
    <t>Treasury Wine Estates Ltd</t>
  </si>
  <si>
    <t>AU000000TWE9</t>
  </si>
  <si>
    <t>AUD</t>
  </si>
  <si>
    <t>Fevertree Drinks PLC</t>
  </si>
  <si>
    <t>GB00BRJ9BJ26</t>
  </si>
  <si>
    <t>Royal Unibrew A/S</t>
  </si>
  <si>
    <t>DK0060634707</t>
  </si>
  <si>
    <t>Budweiser Brewing Company APAC Ltd</t>
  </si>
  <si>
    <t>KYG1674K1013</t>
  </si>
  <si>
    <t>HKD</t>
  </si>
  <si>
    <t>Philip Morris International Inc</t>
  </si>
  <si>
    <t>US7181721090</t>
  </si>
  <si>
    <t>Altria Group Inc</t>
  </si>
  <si>
    <t>US02209S1033</t>
  </si>
  <si>
    <t>British American Tobacco plc</t>
  </si>
  <si>
    <t>GB0002875804</t>
  </si>
  <si>
    <t>Japan Tobacco Inc</t>
  </si>
  <si>
    <t>JP3726800000</t>
  </si>
  <si>
    <t>Imperial Brands PLC</t>
  </si>
  <si>
    <t>GB0004544929</t>
  </si>
  <si>
    <t>RLX Technology Inc</t>
  </si>
  <si>
    <t>US74969N1037</t>
  </si>
  <si>
    <t>Hershey Co</t>
  </si>
  <si>
    <t>US4278661081</t>
  </si>
  <si>
    <t>Mondelez International Inc</t>
  </si>
  <si>
    <t>US6092071058</t>
  </si>
  <si>
    <t>Chocoladefabriken Lindt &amp; Spruengli AG</t>
  </si>
  <si>
    <t>CH0010570759</t>
  </si>
  <si>
    <t>General Mills Inc</t>
  </si>
  <si>
    <t>US3703341046</t>
  </si>
  <si>
    <t>Barry Callebaut AG</t>
  </si>
  <si>
    <t>CH0009002962</t>
  </si>
  <si>
    <t>Suedzucker AG</t>
  </si>
  <si>
    <t>DE0007297004</t>
  </si>
  <si>
    <t>Kellanova</t>
  </si>
  <si>
    <t>US4878361082</t>
  </si>
  <si>
    <t>Flowers Foods Inc</t>
  </si>
  <si>
    <t>US3434981011</t>
  </si>
  <si>
    <t>Post Holdings Inc</t>
  </si>
  <si>
    <t>US7374461041</t>
  </si>
  <si>
    <t>Lotus Bakeries NV</t>
  </si>
  <si>
    <t>BE0003604155</t>
  </si>
  <si>
    <t>Grupo Bimbo SAB de CV</t>
  </si>
  <si>
    <t>MXP495211262</t>
  </si>
  <si>
    <t>Emmi AG</t>
  </si>
  <si>
    <t>CH0012829898</t>
  </si>
  <si>
    <t>Saputo Inc</t>
  </si>
  <si>
    <t>CA8029121057</t>
  </si>
  <si>
    <t>Meiji Holdings Co Ltd</t>
  </si>
  <si>
    <t>JP3918000005</t>
  </si>
  <si>
    <t>A2 Milk Company Ltd</t>
  </si>
  <si>
    <t>NZATME0002S8</t>
  </si>
  <si>
    <t>NZD</t>
  </si>
  <si>
    <t>Oatly Group AB (publ)</t>
  </si>
  <si>
    <t>China Mengniu Dairy Co Ltd</t>
  </si>
  <si>
    <t>KYG210961051</t>
  </si>
  <si>
    <t>Want Want China Holdings Ltd</t>
  </si>
  <si>
    <t>KYG9431R1039</t>
  </si>
  <si>
    <t>China Feihe Ltd</t>
  </si>
  <si>
    <t>KYG2121Q1055</t>
  </si>
  <si>
    <t>Glanbia PLC</t>
  </si>
  <si>
    <t>IE0000669501</t>
  </si>
  <si>
    <t>McCormick &amp; Company Inc</t>
  </si>
  <si>
    <t>US5797802064</t>
  </si>
  <si>
    <t>Campbell Soup Co</t>
  </si>
  <si>
    <t>US1344291091</t>
  </si>
  <si>
    <t>Kikkoman Corp</t>
  </si>
  <si>
    <t>JP3240400006</t>
  </si>
  <si>
    <t>Nissin Foods Holdings Co Ltd</t>
  </si>
  <si>
    <t>JP3675600005</t>
  </si>
  <si>
    <t>Tate &amp; Lyle PLC</t>
  </si>
  <si>
    <t>GB00BP92CJ43</t>
  </si>
  <si>
    <t>Toyo Suisan Kaisha Ltd</t>
  </si>
  <si>
    <t>JP3613000003</t>
  </si>
  <si>
    <t>Mowi ASA</t>
  </si>
  <si>
    <t>NO0003054108</t>
  </si>
  <si>
    <t>NOK</t>
  </si>
  <si>
    <t>SalMar ASA</t>
  </si>
  <si>
    <t>NO0010310956</t>
  </si>
  <si>
    <t>Leroy Seafood Group ASA</t>
  </si>
  <si>
    <t>NO0003096208</t>
  </si>
  <si>
    <t>Cal-Maine Foods Inc</t>
  </si>
  <si>
    <t>US1280302027</t>
  </si>
  <si>
    <t>Lamb Weston Holdings Inc</t>
  </si>
  <si>
    <t>US5132721045</t>
  </si>
  <si>
    <t>Bell Food Group AG</t>
  </si>
  <si>
    <t>CH0315966322</t>
  </si>
  <si>
    <t>Tyson Foods Inc</t>
  </si>
  <si>
    <t>US9024941034</t>
  </si>
  <si>
    <t>Hormel Foods Corp</t>
  </si>
  <si>
    <t>US4404521001</t>
  </si>
  <si>
    <t>Orior AG</t>
  </si>
  <si>
    <t>CH0111677362</t>
  </si>
  <si>
    <t>NH Foods Ltd</t>
  </si>
  <si>
    <t>JP3743000006</t>
  </si>
  <si>
    <t>Nichirei Corp</t>
  </si>
  <si>
    <t>JP3665200006</t>
  </si>
  <si>
    <t>Pilgrims Pride Corp</t>
  </si>
  <si>
    <t>US72147K1088</t>
  </si>
  <si>
    <t>Maple Leaf Foods Inc</t>
  </si>
  <si>
    <t>CA5649051078</t>
  </si>
  <si>
    <t>Nomad Foods Ltd</t>
  </si>
  <si>
    <t>VGG6564A1057</t>
  </si>
  <si>
    <t>P/F Bakkafrost</t>
  </si>
  <si>
    <t>FO0000000179</t>
  </si>
  <si>
    <t>Orkla ASA</t>
  </si>
  <si>
    <t>NO0003733800</t>
  </si>
  <si>
    <t>JDE Peets NV</t>
  </si>
  <si>
    <t>NL0014332678</t>
  </si>
  <si>
    <t>Beyond Meat Inc</t>
  </si>
  <si>
    <t>US08862E1091</t>
  </si>
  <si>
    <t>Calbee Inc</t>
  </si>
  <si>
    <t>JP3220580009</t>
  </si>
  <si>
    <t>TreeHouse Foods Inc</t>
  </si>
  <si>
    <t>US89469A1043</t>
  </si>
  <si>
    <t>Freshpet Inc</t>
  </si>
  <si>
    <t>US3580391056</t>
  </si>
  <si>
    <t>Sysco Corp</t>
  </si>
  <si>
    <t>US8718291078</t>
  </si>
  <si>
    <t>US Foods Holding Corp</t>
  </si>
  <si>
    <t>US9120081099</t>
  </si>
  <si>
    <t>Loblaw Companies Ltd</t>
  </si>
  <si>
    <t>CA5394811015</t>
  </si>
  <si>
    <t>Metro Inc</t>
  </si>
  <si>
    <t>CA59162N1096</t>
  </si>
  <si>
    <t>METRO AG</t>
  </si>
  <si>
    <t>DE000BFB0019</t>
  </si>
  <si>
    <t>Performance Food Group Co</t>
  </si>
  <si>
    <t>US71377A1034</t>
  </si>
  <si>
    <t>Seven &amp; i Holdings Co Ltd</t>
  </si>
  <si>
    <t>JP3422950000</t>
  </si>
  <si>
    <t>Carrefour SA</t>
  </si>
  <si>
    <t>FR0000120172</t>
  </si>
  <si>
    <t>Koninklijke Ahold Delhaize NV</t>
  </si>
  <si>
    <t>NL0011794037</t>
  </si>
  <si>
    <t>Kesko Oyj</t>
  </si>
  <si>
    <t>FI0009000202</t>
  </si>
  <si>
    <t>Ocado Group PLC</t>
  </si>
  <si>
    <t>GB00B3MBS747</t>
  </si>
  <si>
    <t>Coles Group Ltd</t>
  </si>
  <si>
    <t>AU0000030678</t>
  </si>
  <si>
    <t>Woolworths Group Ltd</t>
  </si>
  <si>
    <t>AU000000WOW2</t>
  </si>
  <si>
    <t>Jeronimo Martins SGPS SA</t>
  </si>
  <si>
    <t>PTJMT0AE0001</t>
  </si>
  <si>
    <t>J Sainsbury PLC</t>
  </si>
  <si>
    <t>GB00B019KW72</t>
  </si>
  <si>
    <t>Marks and Spencer Group PLC</t>
  </si>
  <si>
    <t>GB0031274896</t>
  </si>
  <si>
    <t>Hellofresh SE</t>
  </si>
  <si>
    <t>DE000A161408</t>
  </si>
  <si>
    <t>Colruyt Group NV</t>
  </si>
  <si>
    <t>BE0974256852</t>
  </si>
  <si>
    <t>Axfood AB</t>
  </si>
  <si>
    <t>SE0006993770</t>
  </si>
  <si>
    <t>SEK</t>
  </si>
  <si>
    <t>Sprouts Farmers Market Inc</t>
  </si>
  <si>
    <t>US85208M1027</t>
  </si>
  <si>
    <t>Caseys General Stores Inc</t>
  </si>
  <si>
    <t>US1475281036</t>
  </si>
  <si>
    <t>George Weston Ltd</t>
  </si>
  <si>
    <t>CA9611485090</t>
  </si>
  <si>
    <t>Maplebear Inc</t>
  </si>
  <si>
    <t>US5653941030</t>
  </si>
  <si>
    <t>Endeavour Group Ltd</t>
  </si>
  <si>
    <t>AU0000154833</t>
  </si>
  <si>
    <t>Target Corp</t>
  </si>
  <si>
    <t>US87612E1064</t>
  </si>
  <si>
    <t>Walmart Inc</t>
  </si>
  <si>
    <t>US9311421039</t>
  </si>
  <si>
    <t>Aeon Co Ltd</t>
  </si>
  <si>
    <t>JP3388200002</t>
  </si>
  <si>
    <t>Costco Wholesale Corp</t>
  </si>
  <si>
    <t>US22160K1051</t>
  </si>
  <si>
    <t>Dollar Tree Inc</t>
  </si>
  <si>
    <t>US2567461080</t>
  </si>
  <si>
    <t>Dollarama Inc</t>
  </si>
  <si>
    <t>CA25675T1075</t>
  </si>
  <si>
    <t>Pan Pacific International Holdings Corp</t>
  </si>
  <si>
    <t>JP3639650005</t>
  </si>
  <si>
    <t>Wesfarmers Ltd</t>
  </si>
  <si>
    <t>AU000000WES1</t>
  </si>
  <si>
    <t>Procter &amp; Gamble Co</t>
  </si>
  <si>
    <t>US7427181091</t>
  </si>
  <si>
    <t>Reckitt Benckiser Group PLC</t>
  </si>
  <si>
    <t>GB00B24CGK77</t>
  </si>
  <si>
    <t>Clorox Co</t>
  </si>
  <si>
    <t>US1890541097</t>
  </si>
  <si>
    <t>Kimberly-Clark Corp</t>
  </si>
  <si>
    <t>US4943681035</t>
  </si>
  <si>
    <t>Colgate-Palmolive Co</t>
  </si>
  <si>
    <t>US1941621039</t>
  </si>
  <si>
    <t>Henkel AG &amp; Co KGaA</t>
  </si>
  <si>
    <t>DE0006048432</t>
  </si>
  <si>
    <t>Church &amp; Dwight Co Inc</t>
  </si>
  <si>
    <t>US1713401024</t>
  </si>
  <si>
    <t>Unicharm Corp</t>
  </si>
  <si>
    <t>JP3951600000</t>
  </si>
  <si>
    <t>Essity AB (publ)</t>
  </si>
  <si>
    <t>SE0009922164</t>
  </si>
  <si>
    <t>Energizer Holdings Inc</t>
  </si>
  <si>
    <t>US29272W1099</t>
  </si>
  <si>
    <t>Lion Corp</t>
  </si>
  <si>
    <t>JP3965400009</t>
  </si>
  <si>
    <t>Unilever PLC</t>
  </si>
  <si>
    <t>GB00B10RZP78</t>
  </si>
  <si>
    <t>Estee Lauder Companies Inc</t>
  </si>
  <si>
    <t>US5184391044</t>
  </si>
  <si>
    <t>elf Beauty Inc</t>
  </si>
  <si>
    <t>US26856L1035</t>
  </si>
  <si>
    <t>L'Occitane International SA</t>
  </si>
  <si>
    <t>Shiseido Co Ltd</t>
  </si>
  <si>
    <t>JP3351600006</t>
  </si>
  <si>
    <t>Beiersdorf AG</t>
  </si>
  <si>
    <t>DE0005200000</t>
  </si>
  <si>
    <t>L'Oreal SA</t>
  </si>
  <si>
    <t>FR0000120321</t>
  </si>
  <si>
    <t>Kao Corp</t>
  </si>
  <si>
    <t>JP3205800000</t>
  </si>
  <si>
    <t>Coty Inc</t>
  </si>
  <si>
    <t>US2220702037</t>
  </si>
  <si>
    <t>Interparfums SA</t>
  </si>
  <si>
    <t>FR0004024222</t>
  </si>
  <si>
    <t>GB00BMX86B70</t>
  </si>
  <si>
    <t>Kobayashi Pharmaceutical Co Ltd</t>
  </si>
  <si>
    <t>JP3301100008</t>
  </si>
  <si>
    <t>AmorePacific Corp</t>
  </si>
  <si>
    <t>KR7090430000</t>
  </si>
  <si>
    <t>KRW</t>
  </si>
  <si>
    <t>Kose Corp</t>
  </si>
  <si>
    <t>JP3283650004</t>
  </si>
  <si>
    <t>LG H&amp;H Co Ltd</t>
  </si>
  <si>
    <t>KR7051900009</t>
  </si>
  <si>
    <t>Givaudan SA</t>
  </si>
  <si>
    <t>CH0010645932</t>
  </si>
  <si>
    <t>Symrise AG</t>
  </si>
  <si>
    <t>DE000SYM9999</t>
  </si>
  <si>
    <t>International Flavors &amp; Fragrances Inc</t>
  </si>
  <si>
    <t>US4595061015</t>
  </si>
  <si>
    <t>Kerry Group PLC</t>
  </si>
  <si>
    <t>IE0004906560</t>
  </si>
  <si>
    <t>Croda International PLC</t>
  </si>
  <si>
    <t>GB00BJFFLV09</t>
  </si>
  <si>
    <t>Darling Ingredients Inc</t>
  </si>
  <si>
    <t>US2372661015</t>
  </si>
  <si>
    <t>Ingredion Inc</t>
  </si>
  <si>
    <t>US4571871023</t>
  </si>
  <si>
    <t>Archer-Daniels-Midland Co</t>
  </si>
  <si>
    <t>US0394831020</t>
  </si>
  <si>
    <t>Bunge Global SA</t>
  </si>
  <si>
    <t>CH1300646267</t>
  </si>
  <si>
    <t>Wilmar International Ltd</t>
  </si>
  <si>
    <t>SG1T56930848</t>
  </si>
  <si>
    <t>SGD</t>
  </si>
  <si>
    <t>Golden Agri-Resources Ltd</t>
  </si>
  <si>
    <t>MU0117U00026</t>
  </si>
  <si>
    <t>TSCO.L</t>
  </si>
  <si>
    <t>KR</t>
  </si>
  <si>
    <t>Kroger Co</t>
  </si>
  <si>
    <t>US5010441013</t>
  </si>
  <si>
    <t>Tesco PLC</t>
  </si>
  <si>
    <t>GB00BLGZ9862</t>
  </si>
  <si>
    <t>MNST.O</t>
  </si>
  <si>
    <t>DSFIR.AS</t>
  </si>
  <si>
    <t>DSM-Firmenich AG</t>
  </si>
  <si>
    <t>CH1216478797</t>
  </si>
  <si>
    <t>Monster Beverage Corp</t>
  </si>
  <si>
    <t>US61174X1090</t>
  </si>
  <si>
    <t>Novozymes A/S</t>
  </si>
  <si>
    <t>DK0060336014</t>
  </si>
  <si>
    <t>itemname=RF.SD.Any</t>
  </si>
  <si>
    <t>itemname=TR.BetaFiveYear</t>
  </si>
  <si>
    <t>itemname=TR.Volatility200D</t>
  </si>
  <si>
    <t>itemname=TR.Volatility30D</t>
  </si>
  <si>
    <t>itemname=TR.PricePctChg5Y</t>
  </si>
  <si>
    <t>Haleon PLC</t>
  </si>
  <si>
    <t>Very Cheap &lt; 7.5
Cheap 7.5 - 15
Moderate 15 - 22.5
Expensive 22.5 - 30
Very expensive &gt; 30</t>
  </si>
  <si>
    <t>Overvalued &gt; 2
Slightly overvalued 1 - 2
Moderate 0.5 -1
Undervalued &lt; 0.5</t>
  </si>
  <si>
    <t>To consider in context
with ROE and Pricing
Power of the Company</t>
  </si>
  <si>
    <t>Cheap &lt; 1
Moderate 1 - 2 
Expensive &gt; 2</t>
  </si>
  <si>
    <t>Market
in USD</t>
  </si>
  <si>
    <t>Free
Float</t>
  </si>
  <si>
    <t>IPO
Date</t>
  </si>
  <si>
    <t>Last 
Price
(local)</t>
  </si>
  <si>
    <t>Last
Price
(USD)</t>
  </si>
  <si>
    <t>P/E</t>
  </si>
  <si>
    <t>Forward
P/E</t>
  </si>
  <si>
    <t>PEG
Ratio</t>
  </si>
  <si>
    <t>Forward
PEG
Ratio</t>
  </si>
  <si>
    <t>P/B</t>
  </si>
  <si>
    <t>Price /
Operative
Cashflow</t>
  </si>
  <si>
    <t>Price
to
Sales
Ratio</t>
  </si>
  <si>
    <t>Trade
Volume
---
5 Day 
Average</t>
  </si>
  <si>
    <t>Trade
Volume
---
30 Days 
Average</t>
  </si>
  <si>
    <t>Trade
Volume
---
5/30 Days 
%-Change</t>
  </si>
  <si>
    <t>Volatility
---
30 Days</t>
  </si>
  <si>
    <t>Volatility
---
90 Days</t>
  </si>
  <si>
    <t>Volatility
---
200 Days</t>
  </si>
  <si>
    <t>Implied
Volatility</t>
  </si>
  <si>
    <t>Beta
---
180 Days</t>
  </si>
  <si>
    <t>Beta
---
2 Years</t>
  </si>
  <si>
    <t>Beta
---
5 Years</t>
  </si>
  <si>
    <t>Monthly
Beta
---
5 Years
(adjusted)</t>
  </si>
  <si>
    <t>Monthly
Beta
Up
---
5 Years</t>
  </si>
  <si>
    <t>Monthly
Beta
Down
---
5 Years</t>
  </si>
  <si>
    <t>RSI Simple
---
14 Days</t>
  </si>
  <si>
    <t>Moving
Average
---
50 Days
(SMA)</t>
  </si>
  <si>
    <t>Moving
Average
---
200 Days
(SMA)</t>
  </si>
  <si>
    <t>Dividend
Yield</t>
  </si>
  <si>
    <t>Dividend
Paout
Ratio</t>
  </si>
  <si>
    <t>Short
Interest</t>
  </si>
  <si>
    <t>Short
Interest
---
Days to
Cover</t>
  </si>
  <si>
    <t>Liquidity
10 Days
Volume
(Nr Shares)</t>
  </si>
  <si>
    <t>TR.PE</t>
  </si>
  <si>
    <t>TR.FwdPE(Period=NTM)</t>
  </si>
  <si>
    <t>TR.HistPEG</t>
  </si>
  <si>
    <t>TR.FwdPEG(Period=NTM)</t>
  </si>
  <si>
    <t>TR.PriceToBVPerShare</t>
  </si>
  <si>
    <t>TR.PriceToCFPerShare</t>
  </si>
  <si>
    <t>TR.PriceToSalesPerShare</t>
  </si>
  <si>
    <t>TR.AvgDailyValTraded5D</t>
  </si>
  <si>
    <t>TR.AvgDailyValTraded30D</t>
  </si>
  <si>
    <t>TR.Volatility30D</t>
  </si>
  <si>
    <t>TR.Volatility90D</t>
  </si>
  <si>
    <t>TR.Volatility200D</t>
  </si>
  <si>
    <t>IMP_VOLT</t>
  </si>
  <si>
    <t>TR.BetaDaily180D</t>
  </si>
  <si>
    <t>TR.BetaWkly2Y</t>
  </si>
  <si>
    <t>TR.BetaFiveYear</t>
  </si>
  <si>
    <t>TR.BetaFiveYearAdj</t>
  </si>
  <si>
    <t>TR.BetaUp</t>
  </si>
  <si>
    <t>TR.BetaDown</t>
  </si>
  <si>
    <t>TR.RSISimple14D</t>
  </si>
  <si>
    <t>TR.Price50DayAverage</t>
  </si>
  <si>
    <t>TR.Price200DayAverage</t>
  </si>
  <si>
    <t>TR.DividendYield</t>
  </si>
  <si>
    <t>TR.DividendPayoutRatioPct(Period=FY0)</t>
  </si>
  <si>
    <t>TR.ShortInterestPct</t>
  </si>
  <si>
    <t>TR.ShortInterestDTC</t>
  </si>
  <si>
    <t>TR.Liquidity10DVol</t>
  </si>
  <si>
    <t>TR.SharesOutstanding</t>
  </si>
  <si>
    <t>TR.FreeFloatPct</t>
  </si>
  <si>
    <t>TR.IPODate</t>
  </si>
  <si>
    <t>TR.ISINCode</t>
  </si>
  <si>
    <t>CF_LAST</t>
  </si>
  <si>
    <t>CF_CURR</t>
  </si>
  <si>
    <t>TR.CompanyName</t>
  </si>
  <si>
    <t>itemname=TR.PE</t>
  </si>
  <si>
    <t>itemname=TR.FwdPE</t>
  </si>
  <si>
    <t>itemname=TR.HistPEG</t>
  </si>
  <si>
    <t>itemname=TR.FwdPEG</t>
  </si>
  <si>
    <t>itemname=TR.PriceToBVPerShare</t>
  </si>
  <si>
    <t>itemname=TR.PriceToCFPerShare</t>
  </si>
  <si>
    <t>itemname=TR.PriceToSalesPerShare</t>
  </si>
  <si>
    <t>currency=EUR&amp;itemname=TR.AvgDailyValTraded5D</t>
  </si>
  <si>
    <t>currency=EUR&amp;itemname=TR.AvgDailyValTraded30D</t>
  </si>
  <si>
    <t>itemname=TR.Volatility90D</t>
  </si>
  <si>
    <t>itemname=TR.BetaDaily180D</t>
  </si>
  <si>
    <t>itemname=TR.BetaWkly2Y</t>
  </si>
  <si>
    <t>itemname=TR.BetaFiveYearAdj</t>
  </si>
  <si>
    <t>itemname=TR.BetaUp</t>
  </si>
  <si>
    <t>itemname=TR.BetaDown</t>
  </si>
  <si>
    <t>itemname=TR.RSISimple14D</t>
  </si>
  <si>
    <t>currency=EUR&amp;itemname=TR.Price50DayAverage</t>
  </si>
  <si>
    <t>currency=EUR&amp;itemname=TR.Price200DayAverage</t>
  </si>
  <si>
    <t>itemname=TR.DividendYield</t>
  </si>
  <si>
    <t>itemname=TR.Liquidity10DVol</t>
  </si>
  <si>
    <t>itemname=TR.SharesOutstanding</t>
  </si>
  <si>
    <t>itemname=TR.FreeFloatPct</t>
  </si>
  <si>
    <t>itemname=TR.IPODate</t>
  </si>
  <si>
    <t>itemname=TR.ISINCode</t>
  </si>
  <si>
    <t>currency=USD&amp;itemname=TR.AvgDailyValTraded5D</t>
  </si>
  <si>
    <t>currency=USD&amp;itemname=TR.AvgDailyValTraded30D</t>
  </si>
  <si>
    <t>currency=USD&amp;itemname=TR.Price50DayAverage</t>
  </si>
  <si>
    <t>currency=USD&amp;itemname=TR.Price200DayAverage</t>
  </si>
  <si>
    <t>itemname=TR.ShortInterestDTC</t>
  </si>
  <si>
    <t>fperiod=FY2024&amp;RepNoCT=8129N&amp;CTFlg=1&amp;itemname=TR.DividendPayoutRatioPct</t>
  </si>
  <si>
    <t>currency=JPY&amp;itemname=TR.AvgDailyValTraded5D</t>
  </si>
  <si>
    <t>currency=JPY&amp;itemname=TR.AvgDailyValTraded30D</t>
  </si>
  <si>
    <t>currency=JPY&amp;itemname=TR.Price50DayAverage</t>
  </si>
  <si>
    <t>currency=JPY&amp;itemname=TR.Price200DayAverage</t>
  </si>
  <si>
    <t>fperiod=FY2024&amp;RepNoCT=A35FD&amp;CTFlg=1&amp;itemname=TR.DividendPayoutRatioPct</t>
  </si>
  <si>
    <t>currency=CAD&amp;itemname=TR.AvgDailyValTraded5D</t>
  </si>
  <si>
    <t>currency=CAD&amp;itemname=TR.AvgDailyValTraded30D</t>
  </si>
  <si>
    <t>currency=CAD&amp;itemname=TR.Price50DayAverage</t>
  </si>
  <si>
    <t>currency=CAD&amp;itemname=TR.Price200DayAverage</t>
  </si>
  <si>
    <t>fperiod=FY2023&amp;RepNoCT=A2D0B&amp;CTFlg=1&amp;itemname=TR.DividendPayoutRatioPct</t>
  </si>
  <si>
    <t>currency=GBp&amp;itemname=TR.AvgDailyValTraded5D</t>
  </si>
  <si>
    <t>currency=GBp&amp;itemname=TR.AvgDailyValTraded30D</t>
  </si>
  <si>
    <t>currency=GBp&amp;itemname=TR.Price50DayAverage</t>
  </si>
  <si>
    <t>currency=GBp&amp;itemname=TR.Price200DayAverage</t>
  </si>
  <si>
    <t>fperiod=FY2024&amp;RepNoCT=A311E&amp;CTFlg=1&amp;itemname=TR.DividendPayoutRatioPct</t>
  </si>
  <si>
    <t>currency=CHF&amp;itemname=TR.AvgDailyValTraded5D</t>
  </si>
  <si>
    <t>currency=CHF&amp;itemname=TR.AvgDailyValTraded30D</t>
  </si>
  <si>
    <t>currency=CHF&amp;itemname=TR.Price50DayAverage</t>
  </si>
  <si>
    <t>currency=CHF&amp;itemname=TR.Price200DayAverage</t>
  </si>
  <si>
    <t>currency=MXN&amp;itemname=TR.AvgDailyValTraded5D</t>
  </si>
  <si>
    <t>currency=MXN&amp;itemname=TR.AvgDailyValTraded30D</t>
  </si>
  <si>
    <t>currency=MXN&amp;itemname=TR.Price50DayAverage</t>
  </si>
  <si>
    <t>currency=MXN&amp;itemname=TR.Price200DayAverage</t>
  </si>
  <si>
    <t>fperiod=FY2023&amp;RepNoCT=A548E&amp;CTFlg=1&amp;itemname=TR.DividendPayoutRatioPct</t>
  </si>
  <si>
    <t>fperiod=FY2023&amp;RepNoCT=A4B8A&amp;CTFlg=1&amp;itemname=TR.DividendPayoutRatioPct</t>
  </si>
  <si>
    <t>fperiod=FY2024&amp;RepNoCT=A02D3&amp;CTFlg=1&amp;itemname=TR.DividendPayoutRatioPct</t>
  </si>
  <si>
    <t>fperiod=FY2024&amp;RepNoCT=A3185&amp;CTFlg=1&amp;itemname=TR.DividendPayoutRatioPct</t>
  </si>
  <si>
    <t>currency=DKK&amp;itemname=TR.AvgDailyValTraded5D</t>
  </si>
  <si>
    <t>currency=DKK&amp;itemname=TR.AvgDailyValTraded30D</t>
  </si>
  <si>
    <t>currency=DKK&amp;itemname=TR.Price50DayAverage</t>
  </si>
  <si>
    <t>currency=DKK&amp;itemname=TR.Price200DayAverage</t>
  </si>
  <si>
    <t>fperiod=FY2024&amp;RepNoCT=1552A&amp;CTFlg=1&amp;itemname=TR.DividendPayoutRatioPct</t>
  </si>
  <si>
    <t>fperiod=FY2024&amp;RepNoCT=1345A&amp;CTFlg=1&amp;itemname=TR.DividendPayoutRatioPct</t>
  </si>
  <si>
    <t>fperiod=FY2024&amp;RepNoCT=A4FE7&amp;CTFlg=1&amp;itemname=TR.DividendPayoutRatioPct</t>
  </si>
  <si>
    <t>currency=AUD&amp;itemname=TR.AvgDailyValTraded5D</t>
  </si>
  <si>
    <t>currency=AUD&amp;itemname=TR.AvgDailyValTraded30D</t>
  </si>
  <si>
    <t>currency=AUD&amp;itemname=TR.Price50DayAverage</t>
  </si>
  <si>
    <t>currency=AUD&amp;itemname=TR.Price200DayAverage</t>
  </si>
  <si>
    <t>fperiod=FY2023&amp;RepNoCT=F2B55&amp;CTFlg=1&amp;itemname=TR.DividendPayoutRatioPct</t>
  </si>
  <si>
    <t>currency=HKD&amp;itemname=TR.AvgDailyValTraded5D</t>
  </si>
  <si>
    <t>currency=HKD&amp;itemname=TR.AvgDailyValTraded30D</t>
  </si>
  <si>
    <t>currency=HKD&amp;itemname=TR.Price50DayAverage</t>
  </si>
  <si>
    <t>currency=HKD&amp;itemname=TR.Price200DayAverage</t>
  </si>
  <si>
    <t>fperiod=FY2023&amp;RepNoCT=086F5&amp;CTFlg=1&amp;itemname=TR.DividendPayoutRatioPct</t>
  </si>
  <si>
    <t>fperiod=FY2024&amp;RepNoCT=3767N&amp;CTFlg=1&amp;itemname=TR.DividendPayoutRatioPct</t>
  </si>
  <si>
    <t>fperiod=FY2024&amp;RepNoCT=A35DF&amp;CTFlg=1&amp;itemname=TR.DividendPayoutRatioPct</t>
  </si>
  <si>
    <t>fperiod=FY2024&amp;RepNoCT=A2944&amp;CTFlg=1&amp;itemname=TR.DividendPayoutRatioPct</t>
  </si>
  <si>
    <t>fperiod=FY2024&amp;RepNoCT=B38DF&amp;CTFlg=1&amp;itemname=TR.DividendPayoutRatioPct</t>
  </si>
  <si>
    <t>currency=NZD&amp;itemname=TR.AvgDailyValTraded5D</t>
  </si>
  <si>
    <t>currency=NZD&amp;itemname=TR.AvgDailyValTraded30D</t>
  </si>
  <si>
    <t>currency=NZD&amp;itemname=TR.Price50DayAverage</t>
  </si>
  <si>
    <t>currency=NZD&amp;itemname=TR.Price200DayAverage</t>
  </si>
  <si>
    <t>fperiod=FY2023&amp;RepNoCT=A9E9A&amp;CTFlg=1&amp;itemname=TR.DividendPayoutRatioPct</t>
  </si>
  <si>
    <t>fperiod=FY2024&amp;RepNoCT=B06F7&amp;CTFlg=1&amp;itemname=TR.DividendPayoutRatioPct</t>
  </si>
  <si>
    <t>fperiod=FY2023&amp;RepNoCT=09DFA&amp;CTFlg=1&amp;itemname=TR.DividendPayoutRatioPct</t>
  </si>
  <si>
    <t>fperiod=FY2024&amp;RepNoCT=A397A&amp;CTFlg=1&amp;itemname=TR.DividendPayoutRatioPct</t>
  </si>
  <si>
    <t>fperiod=FY2024&amp;RepNoCT=A4DB3&amp;CTFlg=1&amp;itemname=TR.DividendPayoutRatioPct</t>
  </si>
  <si>
    <t>fperiod=FY2024&amp;RepNoCT=A46F3&amp;CTFlg=1&amp;itemname=TR.DividendPayoutRatioPct</t>
  </si>
  <si>
    <t>fperiod=FY2024&amp;RepNoCT=A4862&amp;CTFlg=1&amp;itemname=TR.DividendPayoutRatioPct</t>
  </si>
  <si>
    <t>currency=NOK&amp;itemname=TR.AvgDailyValTraded5D</t>
  </si>
  <si>
    <t>currency=NOK&amp;itemname=TR.AvgDailyValTraded30D</t>
  </si>
  <si>
    <t>currency=NOK&amp;itemname=TR.Price50DayAverage</t>
  </si>
  <si>
    <t>currency=NOK&amp;itemname=TR.Price200DayAverage</t>
  </si>
  <si>
    <t>fperiod=FY2023&amp;RepNoCT=C5870&amp;CTFlg=1&amp;itemname=TR.DividendPayoutRatioPct</t>
  </si>
  <si>
    <t>fperiod=FY2024&amp;RepNoCT=A3671&amp;CTFlg=1&amp;itemname=TR.DividendPayoutRatioPct</t>
  </si>
  <si>
    <t>fperiod=FY2024&amp;RepNoCT=A3641&amp;CTFlg=1&amp;itemname=TR.DividendPayoutRatioPct</t>
  </si>
  <si>
    <t>fperiod=FY2024&amp;RepNoCT=CFBA7&amp;CTFlg=1&amp;itemname=TR.DividendPayoutRatioPct</t>
  </si>
  <si>
    <t>fperiod=FY2024&amp;RepNoCT=A46F4&amp;CTFlg=1&amp;itemname=TR.DividendPayoutRatioPct</t>
  </si>
  <si>
    <t>fperiod=FY2024&amp;RepNoCT=AB067&amp;CTFlg=1&amp;itemname=TR.DividendPayoutRatioPct</t>
  </si>
  <si>
    <t>fperiod=FY2023&amp;RepNoCT=A3DBE&amp;CTFlg=1&amp;itemname=TR.DividendPayoutRatioPct</t>
  </si>
  <si>
    <t>fperiod=FY2024&amp;RepNoCT=A4918&amp;CTFlg=1&amp;itemname=TR.DividendPayoutRatioPct</t>
  </si>
  <si>
    <t>fperiod=FY2024&amp;RepNoCT=A2F5E&amp;CTFlg=1&amp;itemname=TR.DividendPayoutRatioPct</t>
  </si>
  <si>
    <t>fperiod=FY2024&amp;RepNoCT=A3120&amp;CTFlg=1&amp;itemname=TR.DividendPayoutRatioPct</t>
  </si>
  <si>
    <t>currency=SEK&amp;itemname=TR.AvgDailyValTraded5D</t>
  </si>
  <si>
    <t>currency=SEK&amp;itemname=TR.AvgDailyValTraded30D</t>
  </si>
  <si>
    <t>currency=SEK&amp;itemname=TR.Price50DayAverage</t>
  </si>
  <si>
    <t>currency=SEK&amp;itemname=TR.Price200DayAverage</t>
  </si>
  <si>
    <t>fperiod=FY2024&amp;RepNoCT=15560&amp;CTFlg=1&amp;itemname=TR.DividendPayoutRatioPct</t>
  </si>
  <si>
    <t>fperiod=FY2024&amp;RepNoCT=A4556&amp;CTFlg=1&amp;itemname=TR.DividendPayoutRatioPct</t>
  </si>
  <si>
    <t>fperiod=FY2024&amp;RepNoCT=B4832&amp;CTFlg=1&amp;itemname=TR.DividendPayoutRatioPct</t>
  </si>
  <si>
    <t>fperiod=FY2024&amp;RepNoCT=FF3C2&amp;CTFlg=1&amp;itemname=TR.DividendPayoutRatioPct</t>
  </si>
  <si>
    <t>fperiod=FY2024&amp;RepNoCT=C66D3&amp;CTFlg=1&amp;itemname=TR.DividendPayoutRatioPct</t>
  </si>
  <si>
    <t>currency=KRW&amp;itemname=TR.AvgDailyValTraded5D</t>
  </si>
  <si>
    <t>currency=KRW&amp;itemname=TR.AvgDailyValTraded30D</t>
  </si>
  <si>
    <t>currency=KRW&amp;itemname=TR.Price50DayAverage</t>
  </si>
  <si>
    <t>currency=KRW&amp;itemname=TR.Price200DayAverage</t>
  </si>
  <si>
    <t>currency=SGD&amp;itemname=TR.AvgDailyValTraded5D</t>
  </si>
  <si>
    <t>currency=SGD&amp;itemname=TR.AvgDailyValTraded30D</t>
  </si>
  <si>
    <t>currency=SGD&amp;itemname=TR.Price50DayAverage</t>
  </si>
  <si>
    <t>currency=SGD&amp;itemname=TR.Price200DayAverage</t>
  </si>
  <si>
    <t>NSISb.CO</t>
  </si>
  <si>
    <t>itemname=TR.CompanyName</t>
  </si>
  <si>
    <t>Price
Change
YTD (Pct)</t>
  </si>
  <si>
    <t>Price
Change
MTD (Pct)</t>
  </si>
  <si>
    <t>Price
Change
1Y (Pct)</t>
  </si>
  <si>
    <t>Price
Change
3Y (Pct)</t>
  </si>
  <si>
    <t>Price
Change
5Y (Pct)</t>
  </si>
  <si>
    <t>Price
Change
10Y (Pct)</t>
  </si>
  <si>
    <t>Total
Return
YTD (Pct)</t>
  </si>
  <si>
    <t>Total
Return
3Y (Pct)</t>
  </si>
  <si>
    <t>Total
Return
5Y (Pct)</t>
  </si>
  <si>
    <t>PCTCHG_YTD</t>
  </si>
  <si>
    <t>PCTCHG_MTD</t>
  </si>
  <si>
    <t>PCT1Y</t>
  </si>
  <si>
    <t>TR.PricePctChg3Y</t>
  </si>
  <si>
    <t>TR.PricePctChg5Y</t>
  </si>
  <si>
    <t>TR.PricePctChg10Y</t>
  </si>
  <si>
    <t>TR.TotalReturnYTD</t>
  </si>
  <si>
    <t>TR.TotalReturn3YrCrossAsset</t>
  </si>
  <si>
    <t>TR.TotalReturn5YrCrossAsset</t>
  </si>
  <si>
    <t>currency=EUR&amp;itemname=TR.PricePctChg3Y</t>
  </si>
  <si>
    <t>itemname=TR.PricePctChg10Y</t>
  </si>
  <si>
    <t>itemname=TR.TotalReturnYTD</t>
  </si>
  <si>
    <t>itemname=TR.TotalReturn3YrCrossAsset</t>
  </si>
  <si>
    <t>itemname=TR.TotalReturn5YrCrossAsset</t>
  </si>
  <si>
    <t>currency=USD&amp;itemname=TR.PricePctChg3Y</t>
  </si>
  <si>
    <t>currency=JPY&amp;itemname=TR.PricePctChg3Y</t>
  </si>
  <si>
    <t>currency=CAD&amp;itemname=TR.PricePctChg3Y</t>
  </si>
  <si>
    <t>currency=GBp&amp;itemname=TR.PricePctChg3Y</t>
  </si>
  <si>
    <t>currency=MXN&amp;itemname=TR.PricePctChg3Y</t>
  </si>
  <si>
    <t>currency=DKK&amp;itemname=TR.PricePctChg3Y</t>
  </si>
  <si>
    <t>currency=AUD&amp;itemname=TR.PricePctChg3Y</t>
  </si>
  <si>
    <t>currency=HKD&amp;itemname=TR.PricePctChg3Y</t>
  </si>
  <si>
    <t>currency=CHF&amp;itemname=TR.PricePctChg3Y</t>
  </si>
  <si>
    <t>currency=NZD&amp;itemname=TR.PricePctChg3Y</t>
  </si>
  <si>
    <t>currency=NOK&amp;itemname=TR.PricePctChg3Y</t>
  </si>
  <si>
    <t>currency=SEK&amp;itemname=TR.PricePctChg3Y</t>
  </si>
  <si>
    <t>currency=KRW&amp;itemname=TR.PricePctChg3Y</t>
  </si>
  <si>
    <t>currency=SGD&amp;itemname=TR.PricePctChg3Y</t>
  </si>
  <si>
    <t>The record could not be found (Error code: 0)</t>
  </si>
  <si>
    <t>Unable to collect data for the field 'TR.ISINCode' and some specific identifier(s).</t>
  </si>
  <si>
    <t>Unable to collect data for the field 'TR.ShortInterestDTC' and some specific identifier(s).</t>
  </si>
  <si>
    <t>fperiod=FY2024&amp;RepNoCT=2164N&amp;CTFlg=1&amp;itemname=TR.DividendPayoutRatioPct</t>
  </si>
  <si>
    <t>fperiod=FY2024&amp;RepNoCT=A344B&amp;CTFlg=1&amp;itemname=TR.DividendPayoutRatioPct</t>
  </si>
  <si>
    <t>fperiod=FY2024&amp;RepNoCT=A4921&amp;CTFlg=1&amp;itemname=TR.DividendPayoutRatioPct</t>
  </si>
  <si>
    <t>fperiod=FY2024&amp;RepNoCT=D2216&amp;CTFlg=1&amp;itemname=TR.DividendPayoutRatioPct</t>
  </si>
  <si>
    <t>fperiod=FY2024&amp;RepNoCT=A9A36&amp;CTFlg=1&amp;itemname=TR.DividendPayoutRatioPct</t>
  </si>
  <si>
    <t>fperiod=FY2024&amp;RepNoCT=1539N&amp;CTFlg=1&amp;itemname=TR.DividendPayoutRatioPct</t>
  </si>
  <si>
    <t>fperiod=FY2024&amp;RepNoCT=A12E6&amp;CTFlg=1&amp;itemname=TR.DividendPayoutRatioPct</t>
  </si>
  <si>
    <t>fperiod=FY2024&amp;RepNoCT=001C6&amp;CTFlg=1&amp;itemname=TR.DividendPayoutRatioPct</t>
  </si>
  <si>
    <t>fperiod=FY2024&amp;RepNoCT=8522N&amp;CTFlg=1&amp;itemname=TR.DividendPayoutRatioPct</t>
  </si>
  <si>
    <t>fperiod=FY2024&amp;RepNoCT=D7296&amp;CTFlg=1&amp;itemname=TR.DividendPayoutRatioPct</t>
  </si>
  <si>
    <t>fperiod=FY2024&amp;RepNoCT=A4503&amp;CTFlg=1&amp;itemname=TR.DividendPayoutRatioPct</t>
  </si>
  <si>
    <t>fperiod=FY2024&amp;RepNoCT=A3ADE&amp;CTFlg=1&amp;itemname=TR.DividendPayoutRatioPct</t>
  </si>
  <si>
    <t>fperiod=FY2024&amp;RepNoCT=0340B&amp;CTFlg=1&amp;itemname=TR.DividendPayoutRatioPct</t>
  </si>
  <si>
    <t>fperiod=FY2024&amp;RepNoCT=A05E1&amp;CTFlg=1&amp;itemname=TR.DividendPayoutRatioPct</t>
  </si>
  <si>
    <t>fperiod=FY2024&amp;RepNoCT=A67D7&amp;CTFlg=1&amp;itemname=TR.DividendPayoutRatioPct</t>
  </si>
  <si>
    <t>fperiod=FY2024&amp;RepNoCT=A3A7C&amp;CTFlg=1&amp;itemname=TR.DividendPayoutRatioPct</t>
  </si>
  <si>
    <t>fperiod=FY2024&amp;RepNoCT=7280N&amp;CTFlg=1&amp;itemname=TR.DividendPayoutRatioPct</t>
  </si>
  <si>
    <t>fperiod=FY2024&amp;RepNoCT=1970N&amp;CTFlg=1&amp;itemname=TR.DividendPayoutRatioPct</t>
  </si>
  <si>
    <t>fperiod=FY2024&amp;RepNoCT=A0B32&amp;CTFlg=1&amp;itemname=TR.DividendPayoutRatioPct</t>
  </si>
  <si>
    <t>CPB.O</t>
  </si>
  <si>
    <t>Primo Brands Corp</t>
  </si>
  <si>
    <t>Campbell's Co</t>
  </si>
  <si>
    <t>Unable to collect data for the field 'TR.ShortInterestPctOLD' and some specific identifier(s).</t>
  </si>
  <si>
    <t>US67421J2078</t>
  </si>
  <si>
    <t>fperiod=FY2024&amp;RepNoCT=A313B&amp;CTFlg=1&amp;itemname=TR.DividendPayoutRatioPct</t>
  </si>
  <si>
    <t>fperiod=FY2024&amp;RepNoCT=F7899&amp;CTFlg=1&amp;itemname=TR.DividendPayoutRatioPct</t>
  </si>
  <si>
    <t>itemname=TR.ShortInterestPctOLD</t>
  </si>
  <si>
    <t>fperiod=FY2024&amp;RepNoCT=A39A8&amp;CTFlg=1&amp;itemname=TR.DividendPayoutRatioPct</t>
  </si>
  <si>
    <t>fperiod=FY2024&amp;RepNoCT=A2F45&amp;CTFlg=1&amp;itemname=TR.DividendPayoutRatioPct</t>
  </si>
  <si>
    <t>fperiod=FY2024&amp;RepNoCT=1996N&amp;CTFlg=1&amp;itemname=TR.DividendPayoutRatioPct</t>
  </si>
  <si>
    <t>fperiod=FY2024&amp;RepNoCT=6983N&amp;CTFlg=1&amp;itemname=TR.DividendPayoutRatioPct</t>
  </si>
  <si>
    <t>fperiod=FY2024&amp;RepNoCT=AFF2C&amp;CTFlg=1&amp;itemname=TR.DividendPayoutRatioPct</t>
  </si>
  <si>
    <t>fperiod=FY2024&amp;RepNoCT=2000N&amp;CTFlg=1&amp;itemname=TR.DividendPayoutRatioPct</t>
  </si>
  <si>
    <t>fperiod=FY2024&amp;RepNoCT=A0CD2&amp;CTFlg=1&amp;itemname=TR.DividendPayoutRatioPct</t>
  </si>
  <si>
    <t>fperiod=FY2024&amp;RepNoCT=E6A0D&amp;CTFlg=1&amp;itemname=TR.DividendPayoutRatioPct</t>
  </si>
  <si>
    <t>fperiod=FY2024&amp;RepNoCT=E376C&amp;CTFlg=1&amp;itemname=TR.DividendPayoutRatioPct</t>
  </si>
  <si>
    <t>fperiod=FY2024&amp;RepNoCT=ABBA8&amp;CTFlg=1&amp;itemname=TR.DividendPayoutRatioPct</t>
  </si>
  <si>
    <t>fperiod=FY2024&amp;RepNoCT=A37F9&amp;CTFlg=1&amp;itemname=TR.DividendPayoutRatioPct</t>
  </si>
  <si>
    <t>fperiod=FY2024&amp;RepNoCT=A31BD&amp;CTFlg=1&amp;itemname=TR.DividendPayoutRatioPct</t>
  </si>
  <si>
    <t>fperiod=FY2024&amp;RepNoCT=A4756&amp;CTFlg=1&amp;itemname=TR.DividendPayoutRatioPct</t>
  </si>
  <si>
    <t>fperiod=FY2024&amp;RepNoCT=A3144&amp;CTFlg=1&amp;itemname=TR.DividendPayoutRatioPct</t>
  </si>
  <si>
    <t>fperiod=FY2024&amp;RepNoCT=23000&amp;CTFlg=1&amp;itemname=TR.DividendPayoutRatioPct</t>
  </si>
  <si>
    <t>fperiod=FY2024&amp;RepNoCT=A365B&amp;CTFlg=1&amp;itemname=TR.DividendPayoutRatioPct</t>
  </si>
  <si>
    <t>fperiod=FY2024&amp;RepNoCT=A36A0&amp;CTFlg=1&amp;itemname=TR.DividendPayoutRatioPct</t>
  </si>
  <si>
    <t>fperiod=FY2024&amp;RepNoCT=A4C69&amp;CTFlg=1&amp;itemname=TR.DividendPayoutRatioPct</t>
  </si>
  <si>
    <t>fperiod=FY2024&amp;RepNoCT=A3420&amp;CTFlg=1&amp;itemname=TR.DividendPayoutRatioPct</t>
  </si>
  <si>
    <t>fperiod=FY2024&amp;RepNoCT=0A1ED&amp;CTFlg=1&amp;itemname=TR.DividendPayoutRatioPct</t>
  </si>
  <si>
    <t>fperiod=FY2024&amp;RepNoCT=B06E5&amp;CTFlg=1&amp;itemname=TR.DividendPayoutRatioPct</t>
  </si>
  <si>
    <t>fperiod=FY2024&amp;RepNoCT=7043N&amp;CTFlg=1&amp;itemname=TR.DividendPayoutRatioPct</t>
  </si>
  <si>
    <t>fperiod=FY2024&amp;RepNoCT=A49EA&amp;CTFlg=1&amp;itemname=TR.DividendPayoutRatioPct</t>
  </si>
  <si>
    <t>fperiod=FY2024&amp;RepNoCT=A38C8&amp;CTFlg=1&amp;itemname=TR.DividendPayoutRatioPct</t>
  </si>
  <si>
    <t>fperiod=FY2024&amp;RepNoCT=A4938&amp;CTFlg=1&amp;itemname=TR.DividendPayoutRatioPct</t>
  </si>
  <si>
    <t>fperiod=FY2024&amp;RepNoCT=4293N&amp;CTFlg=1&amp;itemname=TR.DividendPayoutRatioPct</t>
  </si>
  <si>
    <t>fperiod=FY2024&amp;RepNoCT=A2A93&amp;CTFlg=1&amp;itemname=TR.DividendPayoutRatioPct</t>
  </si>
  <si>
    <t>fperiod=FY2024&amp;RepNoCT=A3A1A&amp;CTFlg=1&amp;itemname=TR.DividendPayoutRatioPct</t>
  </si>
  <si>
    <t>fperiod=FY2024&amp;RepNoCT=A394D&amp;CTFlg=1&amp;itemname=TR.DividendPayoutRatioPct</t>
  </si>
  <si>
    <t>fperiod=FY2024&amp;RepNoCT=5052N&amp;CTFlg=1&amp;itemname=TR.DividendPayoutRatioPct</t>
  </si>
  <si>
    <t>fperiod=FY2024&amp;RepNoCT=A2A9C&amp;CTFlg=1&amp;itemname=TR.DividendPayoutRatioPct</t>
  </si>
  <si>
    <t>fperiod=FY2024&amp;RepNoCT=DBBB0&amp;CTFlg=1&amp;itemname=TR.DividendPayoutRatioPct</t>
  </si>
  <si>
    <t>fperiod=FY2024&amp;RepNoCT=A4250&amp;CTFlg=1&amp;itemname=TR.DividendPayoutRatioPct</t>
  </si>
  <si>
    <t>fperiod=FY2024&amp;RepNoCT=A4485&amp;CTFlg=1&amp;itemname=TR.DividendPayoutRatioPct</t>
  </si>
  <si>
    <t>fperiod=FY2024&amp;RepNoCT=AA277&amp;CTFlg=1&amp;itemname=TR.DividendPayoutRatioPct</t>
  </si>
  <si>
    <t>fperiod=FY2024&amp;RepNoCT=56130&amp;CTFlg=1&amp;itemname=TR.DividendPayoutRatioPct</t>
  </si>
  <si>
    <t>fperiod=FY2024&amp;RepNoCT=A3DBA&amp;CTFlg=1&amp;itemname=TR.DividendPayoutRatioPct</t>
  </si>
  <si>
    <t>fperiod=FY2024&amp;RepNoCT=ADD5D&amp;CTFlg=1&amp;itemname=TR.DividendPayoutRatioPct</t>
  </si>
  <si>
    <t>fperiod=FY2024&amp;RepNoCT=A60B7&amp;CTFlg=1&amp;itemname=TR.DividendPayoutRatioPct</t>
  </si>
  <si>
    <t>fperiod=FY2024&amp;RepNoCT=A30E0&amp;CTFlg=1&amp;itemname=TR.DividendPayoutRatioPct</t>
  </si>
  <si>
    <t>fperiod=FY2024&amp;RepNoCT=90680&amp;CTFlg=1&amp;itemname=TR.DividendPayoutRatioPct</t>
  </si>
  <si>
    <t>fperiod=FY2024&amp;RepNoCT=4430N&amp;CTFlg=1&amp;itemname=TR.DividendPayoutRatioPct</t>
  </si>
  <si>
    <t>fperiod=FY2024&amp;RepNoCT=7090N&amp;CTFlg=1&amp;itemname=TR.DividendPayoutRatioPct</t>
  </si>
  <si>
    <t>fperiod=FY2024&amp;RepNoCT=A28CB&amp;CTFlg=1&amp;itemname=TR.DividendPayoutRatioPct</t>
  </si>
  <si>
    <t>fperiod=FY2024&amp;RepNoCT=EF033&amp;CTFlg=1&amp;itemname=TR.DividendPayoutRatioPct</t>
  </si>
  <si>
    <t>fperiod=FY2024&amp;RepNoCT=C4A60&amp;CTFlg=1&amp;itemname=TR.DividendPayoutRatioPct</t>
  </si>
  <si>
    <t>fperiod=FY2024&amp;RepNoCT=A3414&amp;CTFlg=1&amp;itemname=TR.DividendPayoutRatioPct</t>
  </si>
  <si>
    <t>fperiod=FY2024&amp;RepNoCT=08BB3&amp;CTFlg=1&amp;itemname=TR.DividendPayoutRatioPct</t>
  </si>
  <si>
    <t>fperiod=FY2024&amp;RepNoCT=AAC71&amp;CTFlg=1&amp;itemname=TR.DividendPayoutRatioPct</t>
  </si>
  <si>
    <t>fperiod=FY2025&amp;RepNoCT=5181N&amp;CTFlg=1&amp;itemname=TR.DividendPayoutRatioPct</t>
  </si>
  <si>
    <t>fperiod=FY2024&amp;RepNoCT=FA78D&amp;CTFlg=1&amp;itemname=TR.DividendPayoutRatioPct</t>
  </si>
  <si>
    <t>fperiod=FY2024&amp;RepNoCT=A2956&amp;CTFlg=1&amp;itemname=TR.DividendPayoutRatioPct</t>
  </si>
  <si>
    <t>fperiod=FY2024&amp;RepNoCT=A2926&amp;CTFlg=1&amp;itemname=TR.DividendPayoutRatioPct</t>
  </si>
  <si>
    <t>fperiod=FY2024&amp;RepNoCT=A2EDA&amp;CTFlg=1&amp;itemname=TR.DividendPayoutRatioPct</t>
  </si>
  <si>
    <t>fperiod=FY2024&amp;RepNoCT=A474D&amp;CTFlg=1&amp;itemname=TR.DividendPayoutRatioPct</t>
  </si>
  <si>
    <t>fperiod=FY2024&amp;RepNoCT=A36F2&amp;CTFlg=1&amp;itemname=TR.DividendPayoutRatioPct</t>
  </si>
  <si>
    <t>fperiod=FY2024&amp;RepNoCT=A3C0E&amp;CTFlg=1&amp;itemname=TR.DividendPayoutRatioPct</t>
  </si>
  <si>
    <t>fperiod=FY2024&amp;RepNoCT=E63CC&amp;CTFlg=1&amp;itemname=TR.DividendPayoutRatioPct</t>
  </si>
  <si>
    <t>fperiod=FY2024&amp;RepNoCT=A2A0C&amp;CTFlg=1&amp;itemname=TR.DividendPayoutRatioPct</t>
  </si>
  <si>
    <t>fperiod=FY2024&amp;RepNoCT=05920&amp;CTFlg=1&amp;itemname=TR.DividendPayoutRatioPct</t>
  </si>
  <si>
    <t>fperiod=FY2025&amp;RepNoCT=2534N&amp;CTFlg=1&amp;itemname=TR.DividendPayoutRatioPct</t>
  </si>
  <si>
    <t>fperiod=FY2025&amp;RepNoCT=9556N&amp;CTFlg=1&amp;itemname=TR.DividendPayoutRatioPct</t>
  </si>
  <si>
    <t>fperiod=FY2024&amp;RepNoCT=A2EA0&amp;CTFlg=1&amp;itemname=TR.DividendPayoutRatioPct</t>
  </si>
  <si>
    <t>fperiod=FY2024&amp;RepNoCT=5121N&amp;CTFlg=1&amp;itemname=TR.DividendPayoutRatioPct</t>
  </si>
  <si>
    <t>fperiod=FY2024&amp;RepNoCT=2026N&amp;CTFlg=1&amp;itemname=TR.DividendPayoutRatioPct</t>
  </si>
  <si>
    <t>fperiod=FY2024&amp;RepNoCT=A2EF9&amp;CTFlg=1&amp;itemname=TR.DividendPayoutRatioPct</t>
  </si>
  <si>
    <t>fperiod=FY2024&amp;RepNoCT=1875N&amp;CTFlg=1&amp;itemname=TR.DividendPayoutRatioPct</t>
  </si>
  <si>
    <t>fperiod=FY2024&amp;RepNoCT=A388F&amp;CTFlg=1&amp;itemname=TR.DividendPayoutRatioPct</t>
  </si>
  <si>
    <t>fperiod=FY2024&amp;RepNoCT=014C0&amp;CTFlg=1&amp;itemname=TR.DividendPayoutRatioPct</t>
  </si>
  <si>
    <t>fperiod=FY2024&amp;RepNoCT=F76F9&amp;CTFlg=1&amp;itemname=TR.DividendPayoutRatioPct</t>
  </si>
  <si>
    <t>fperiod=FY2024&amp;RepNoCT=A3A97&amp;CTFlg=1&amp;itemname=TR.DividendPayoutRatioPct</t>
  </si>
  <si>
    <t>fperiod=FY2024&amp;RepNoCT=A46F7&amp;CTFlg=1&amp;itemname=TR.DividendPayoutRatioPct</t>
  </si>
  <si>
    <t>fperiod=FY2024&amp;RepNoCT=A2F10&amp;CTFlg=1&amp;itemname=TR.DividendPayoutRatioPct</t>
  </si>
  <si>
    <t>fperiod=FY2024&amp;RepNoCT=A311F&amp;CTFlg=1&amp;itemname=TR.DividendPayoutRatioPct</t>
  </si>
  <si>
    <t>fperiod=FY2024&amp;RepNoCT=A3974&amp;CTFlg=1&amp;itemname=TR.DividendPayoutRatioPct</t>
  </si>
  <si>
    <t>fperiod=FY2024&amp;RepNoCT=A651B&amp;CTFlg=1&amp;itemname=TR.DividendPayoutRatioPct</t>
  </si>
  <si>
    <t>fperiod=FY2024&amp;RepNoCT=0D47D&amp;CTFlg=1&amp;itemname=TR.DividendPayoutRatioPct</t>
  </si>
  <si>
    <t>fperiod=FY2024&amp;RepNoCT=A58F2&amp;CTFlg=1&amp;itemname=TR.DividendPayoutRatioPct</t>
  </si>
  <si>
    <t>fperiod=FY2024&amp;RepNoCT=A44E4&amp;CTFlg=1&amp;itemname=TR.DividendPayoutRatioPct</t>
  </si>
  <si>
    <t>fperiod=FY2024&amp;RepNoCT=A3EF2&amp;CTFlg=1&amp;itemname=TR.DividendPayoutRatioPct</t>
  </si>
  <si>
    <t>fperiod=FY2024&amp;RepNoCT=A39EA&amp;CTFlg=1&amp;itemname=TR.DividendPayoutRatioPct</t>
  </si>
  <si>
    <t>fperiod=FY2024&amp;RepNoCT=4746N&amp;CTFlg=1&amp;itemname=TR.DividendPayoutRatioPct</t>
  </si>
  <si>
    <t>fperiod=FY2024&amp;RepNoCT=A3ABF&amp;CTFlg=1&amp;itemname=TR.DividendPayoutRatioPct</t>
  </si>
  <si>
    <t>fperiod=FY2024&amp;RepNoCT=A3314&amp;CTFlg=1&amp;itemname=TR.DividendPayoutRatioPct</t>
  </si>
  <si>
    <t>fperiod=FY2024&amp;RepNoCT=A2EAF&amp;CTFlg=1&amp;itemname=TR.DividendPayoutRatioPct</t>
  </si>
  <si>
    <t>fperiod=FY2024&amp;RepNoCT=A0C3B&amp;CTFlg=1&amp;itemname=TR.DividendPayoutRatioPct</t>
  </si>
  <si>
    <t>fperiod=FY2024&amp;RepNoCT=A175B&amp;CTFlg=1&amp;itemname=TR.DividendPayoutRatioPct</t>
  </si>
  <si>
    <t>fperiod=FY2024&amp;RepNoCT=0665N&amp;CTFlg=1&amp;itemname=TR.DividendPayoutRatioPct</t>
  </si>
  <si>
    <t>fperiod=FY2024&amp;RepNoCT=A2CF1&amp;CTFlg=1&amp;itemname=TR.DividendPayoutRatioPct</t>
  </si>
  <si>
    <t>fperiod=FY2024&amp;RepNoCT=AA477&amp;CTFlg=1&amp;itemname=TR.DividendPayoutRatioPct</t>
  </si>
  <si>
    <t>fperiod=FY2024&amp;RepNoCT=A9688&amp;CTFlg=1&amp;itemname=TR.DividendPayoutRatioPct</t>
  </si>
  <si>
    <t>fperiod=FY2024&amp;RepNoCT=A33FD&amp;CTFlg=1&amp;itemname=TR.DividendPayoutRatioPct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</si>
</sst>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4" borderId="0" xfId="0" applyFill="1"/>
    <xf numFmtId="0" fontId="3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wrapText="1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4" fillId="5" borderId="0" xfId="0" applyNumberFormat="1" applyFont="1" applyFill="1"/>
    <xf numFmtId="4" fontId="0" fillId="4" borderId="0" xfId="0" applyNumberFormat="1" applyFill="1"/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0" fontId="4" fillId="5" borderId="0" xfId="0" applyFont="1" applyFill="1"/>
    <xf numFmtId="0" fontId="0" fillId="0" borderId="0" xfId="0" quotePrefix="1"/>
    <xf numFmtId="0" fontId="0" fillId="6" borderId="0" xfId="0" applyFill="1"/>
    <xf numFmtId="4" fontId="0" fillId="6" borderId="0" xfId="0" applyNumberFormat="1" applyFill="1"/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right" vertical="center" wrapText="1"/>
    </xf>
    <xf numFmtId="4" fontId="5" fillId="6" borderId="0" xfId="0" applyNumberFormat="1" applyFont="1" applyFill="1" applyAlignment="1">
      <alignment horizontal="center" vertical="center" wrapText="1"/>
    </xf>
    <xf numFmtId="4" fontId="5" fillId="0" borderId="0" xfId="0" quotePrefix="1" applyNumberFormat="1" applyFont="1"/>
    <xf numFmtId="14" fontId="5" fillId="0" borderId="0" xfId="0" quotePrefix="1" applyNumberFormat="1" applyFont="1"/>
    <xf numFmtId="164" fontId="5" fillId="0" borderId="0" xfId="0" applyNumberFormat="1" applyFont="1"/>
    <xf numFmtId="14" fontId="0" fillId="0" borderId="0" xfId="0" applyNumberFormat="1"/>
    <xf numFmtId="14" fontId="0" fillId="0" borderId="0" xfId="0" quotePrefix="1" applyNumberFormat="1"/>
    <xf numFmtId="4" fontId="0" fillId="0" borderId="0" xfId="0" applyNumberFormat="1" applyAlignment="1">
      <alignment horizontal="right"/>
    </xf>
    <xf numFmtId="4" fontId="0" fillId="0" borderId="0" xfId="0" quotePrefix="1" applyNumberFormat="1"/>
    <xf numFmtId="164" fontId="0" fillId="0" borderId="0" xfId="0" applyNumberFormat="1"/>
    <xf numFmtId="4" fontId="4" fillId="5" borderId="0" xfId="0" applyNumberFormat="1" applyFont="1" applyFill="1" applyAlignment="1">
      <alignment horizontal="center"/>
    </xf>
    <xf numFmtId="4" fontId="4" fillId="5" borderId="0" xfId="0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applyFill="1" applyAlignment="1">
      <alignment horizontal="right"/>
    </xf>
    <xf numFmtId="4" fontId="5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AE078CAF-D797-42CE-B63A-7B5D897FB6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D9E5-6A95-4935-89D2-14EF150D2FCF}">
  <dimension ref="AT4:CF195"/>
  <sheetViews>
    <sheetView workbookViewId="0"/>
  </sheetViews>
  <sheetFormatPr baseColWidth="10" defaultRowHeight="15" x14ac:dyDescent="0.2"/>
  <sheetData>
    <row r="4" spans="46:84" x14ac:dyDescent="0.2">
      <c r="AT4" t="s">
        <v>623</v>
      </c>
      <c r="AU4" t="s">
        <v>624</v>
      </c>
      <c r="AV4" t="s">
        <v>625</v>
      </c>
      <c r="AW4" t="s">
        <v>626</v>
      </c>
      <c r="AX4" t="s">
        <v>627</v>
      </c>
      <c r="AY4" t="s">
        <v>628</v>
      </c>
      <c r="AZ4" t="s">
        <v>629</v>
      </c>
      <c r="BA4" t="s">
        <v>668</v>
      </c>
      <c r="BB4" t="s">
        <v>669</v>
      </c>
      <c r="BC4" t="s">
        <v>549</v>
      </c>
      <c r="BD4" t="s">
        <v>632</v>
      </c>
      <c r="BE4" t="s">
        <v>548</v>
      </c>
      <c r="BF4" t="s">
        <v>546</v>
      </c>
      <c r="BG4" t="s">
        <v>633</v>
      </c>
      <c r="BH4" t="s">
        <v>634</v>
      </c>
      <c r="BI4" t="s">
        <v>547</v>
      </c>
      <c r="BJ4" t="s">
        <v>635</v>
      </c>
      <c r="BK4" t="s">
        <v>636</v>
      </c>
      <c r="BL4" t="s">
        <v>637</v>
      </c>
      <c r="BM4" t="s">
        <v>638</v>
      </c>
      <c r="BN4" t="s">
        <v>670</v>
      </c>
      <c r="BO4" t="s">
        <v>671</v>
      </c>
      <c r="BP4" t="s">
        <v>641</v>
      </c>
      <c r="BQ4" t="s">
        <v>903</v>
      </c>
      <c r="BT4" t="s">
        <v>642</v>
      </c>
      <c r="BU4" t="s">
        <v>643</v>
      </c>
      <c r="BV4" t="s">
        <v>644</v>
      </c>
      <c r="BW4" t="s">
        <v>645</v>
      </c>
      <c r="BX4" t="s">
        <v>646</v>
      </c>
      <c r="BY4" t="s">
        <v>546</v>
      </c>
      <c r="BZ4" t="s">
        <v>546</v>
      </c>
      <c r="CF4" t="s">
        <v>744</v>
      </c>
    </row>
    <row r="5" spans="46:84" x14ac:dyDescent="0.2">
      <c r="AT5" t="s">
        <v>623</v>
      </c>
      <c r="AU5" t="s">
        <v>624</v>
      </c>
      <c r="AV5" t="s">
        <v>625</v>
      </c>
      <c r="AW5" t="s">
        <v>626</v>
      </c>
      <c r="AX5" t="s">
        <v>627</v>
      </c>
      <c r="AY5" t="s">
        <v>628</v>
      </c>
      <c r="AZ5" t="s">
        <v>629</v>
      </c>
      <c r="BA5" t="s">
        <v>630</v>
      </c>
      <c r="BB5" t="s">
        <v>631</v>
      </c>
      <c r="BC5" t="s">
        <v>549</v>
      </c>
      <c r="BD5" t="s">
        <v>632</v>
      </c>
      <c r="BE5" t="s">
        <v>548</v>
      </c>
      <c r="BF5" t="s">
        <v>546</v>
      </c>
      <c r="BG5" t="s">
        <v>633</v>
      </c>
      <c r="BH5" t="s">
        <v>634</v>
      </c>
      <c r="BI5" t="s">
        <v>547</v>
      </c>
      <c r="BJ5" t="s">
        <v>635</v>
      </c>
      <c r="BK5" t="s">
        <v>636</v>
      </c>
      <c r="BL5" t="s">
        <v>637</v>
      </c>
      <c r="BM5" t="s">
        <v>638</v>
      </c>
      <c r="BN5" t="s">
        <v>639</v>
      </c>
      <c r="BO5" t="s">
        <v>640</v>
      </c>
      <c r="BP5" t="s">
        <v>641</v>
      </c>
      <c r="BQ5" t="s">
        <v>809</v>
      </c>
      <c r="BT5" t="s">
        <v>642</v>
      </c>
      <c r="BU5" t="s">
        <v>643</v>
      </c>
      <c r="BV5" t="s">
        <v>644</v>
      </c>
      <c r="BW5" t="s">
        <v>645</v>
      </c>
      <c r="BX5" t="s">
        <v>646</v>
      </c>
      <c r="BY5" t="s">
        <v>546</v>
      </c>
      <c r="BZ5" t="s">
        <v>546</v>
      </c>
      <c r="CF5" t="s">
        <v>744</v>
      </c>
    </row>
    <row r="6" spans="46:84" x14ac:dyDescent="0.2">
      <c r="AT6" t="s">
        <v>623</v>
      </c>
      <c r="AU6" t="s">
        <v>624</v>
      </c>
      <c r="AV6" t="s">
        <v>625</v>
      </c>
      <c r="AX6" t="s">
        <v>627</v>
      </c>
      <c r="AY6" t="s">
        <v>628</v>
      </c>
      <c r="AZ6" t="s">
        <v>629</v>
      </c>
      <c r="BA6" t="s">
        <v>647</v>
      </c>
      <c r="BB6" t="s">
        <v>648</v>
      </c>
      <c r="BC6" t="s">
        <v>549</v>
      </c>
      <c r="BD6" t="s">
        <v>632</v>
      </c>
      <c r="BE6" t="s">
        <v>548</v>
      </c>
      <c r="BF6" t="s">
        <v>546</v>
      </c>
      <c r="BG6" t="s">
        <v>633</v>
      </c>
      <c r="BH6" t="s">
        <v>634</v>
      </c>
      <c r="BI6" t="s">
        <v>547</v>
      </c>
      <c r="BJ6" t="s">
        <v>635</v>
      </c>
      <c r="BK6" t="s">
        <v>636</v>
      </c>
      <c r="BL6" t="s">
        <v>637</v>
      </c>
      <c r="BM6" t="s">
        <v>638</v>
      </c>
      <c r="BN6" t="s">
        <v>649</v>
      </c>
      <c r="BO6" t="s">
        <v>650</v>
      </c>
      <c r="BP6" t="s">
        <v>641</v>
      </c>
      <c r="BQ6" t="s">
        <v>785</v>
      </c>
      <c r="BS6" t="s">
        <v>651</v>
      </c>
      <c r="BT6" t="s">
        <v>642</v>
      </c>
      <c r="BU6" t="s">
        <v>643</v>
      </c>
      <c r="BV6" t="s">
        <v>644</v>
      </c>
      <c r="BW6" t="s">
        <v>645</v>
      </c>
      <c r="BX6" t="s">
        <v>646</v>
      </c>
      <c r="BY6" t="s">
        <v>546</v>
      </c>
      <c r="BZ6" t="s">
        <v>546</v>
      </c>
      <c r="CF6" t="s">
        <v>744</v>
      </c>
    </row>
    <row r="7" spans="46:84" x14ac:dyDescent="0.2">
      <c r="AU7" t="s">
        <v>624</v>
      </c>
      <c r="AV7" t="s">
        <v>625</v>
      </c>
      <c r="AW7" t="s">
        <v>626</v>
      </c>
      <c r="AX7" t="s">
        <v>627</v>
      </c>
      <c r="AY7" t="s">
        <v>628</v>
      </c>
      <c r="AZ7" t="s">
        <v>629</v>
      </c>
      <c r="BA7" t="s">
        <v>647</v>
      </c>
      <c r="BB7" t="s">
        <v>648</v>
      </c>
      <c r="BC7" t="s">
        <v>549</v>
      </c>
      <c r="BD7" t="s">
        <v>632</v>
      </c>
      <c r="BE7" t="s">
        <v>548</v>
      </c>
      <c r="BF7" t="s">
        <v>546</v>
      </c>
      <c r="BG7" t="s">
        <v>633</v>
      </c>
      <c r="BH7" t="s">
        <v>634</v>
      </c>
      <c r="BI7" t="s">
        <v>547</v>
      </c>
      <c r="BJ7" t="s">
        <v>635</v>
      </c>
      <c r="BK7" t="s">
        <v>636</v>
      </c>
      <c r="BL7" t="s">
        <v>637</v>
      </c>
      <c r="BM7" t="s">
        <v>638</v>
      </c>
      <c r="BN7" t="s">
        <v>649</v>
      </c>
      <c r="BO7" t="s">
        <v>650</v>
      </c>
      <c r="BP7" t="s">
        <v>641</v>
      </c>
      <c r="BQ7" t="s">
        <v>652</v>
      </c>
      <c r="BS7" t="s">
        <v>651</v>
      </c>
      <c r="BT7" t="s">
        <v>642</v>
      </c>
      <c r="BU7" t="s">
        <v>643</v>
      </c>
      <c r="BV7" t="s">
        <v>644</v>
      </c>
      <c r="BW7" t="s">
        <v>645</v>
      </c>
      <c r="BX7" t="s">
        <v>646</v>
      </c>
      <c r="BY7" t="s">
        <v>546</v>
      </c>
      <c r="BZ7" t="s">
        <v>546</v>
      </c>
      <c r="CF7" t="s">
        <v>744</v>
      </c>
    </row>
    <row r="8" spans="46:84" x14ac:dyDescent="0.2">
      <c r="AT8" t="s">
        <v>623</v>
      </c>
      <c r="AU8" t="s">
        <v>624</v>
      </c>
      <c r="AV8" t="s">
        <v>625</v>
      </c>
      <c r="AW8" t="s">
        <v>626</v>
      </c>
      <c r="AX8" t="s">
        <v>627</v>
      </c>
      <c r="AY8" t="s">
        <v>628</v>
      </c>
      <c r="AZ8" t="s">
        <v>629</v>
      </c>
      <c r="BA8" t="s">
        <v>653</v>
      </c>
      <c r="BB8" t="s">
        <v>654</v>
      </c>
      <c r="BC8" t="s">
        <v>549</v>
      </c>
      <c r="BD8" t="s">
        <v>632</v>
      </c>
      <c r="BE8" t="s">
        <v>548</v>
      </c>
      <c r="BF8" t="s">
        <v>546</v>
      </c>
      <c r="BG8" t="s">
        <v>633</v>
      </c>
      <c r="BH8" t="s">
        <v>634</v>
      </c>
      <c r="BI8" t="s">
        <v>547</v>
      </c>
      <c r="BJ8" t="s">
        <v>635</v>
      </c>
      <c r="BK8" t="s">
        <v>636</v>
      </c>
      <c r="BL8" t="s">
        <v>637</v>
      </c>
      <c r="BM8" t="s">
        <v>638</v>
      </c>
      <c r="BN8" t="s">
        <v>655</v>
      </c>
      <c r="BO8" t="s">
        <v>656</v>
      </c>
      <c r="BP8" t="s">
        <v>641</v>
      </c>
      <c r="BQ8" t="s">
        <v>657</v>
      </c>
      <c r="BT8" t="s">
        <v>642</v>
      </c>
      <c r="BU8" t="s">
        <v>643</v>
      </c>
      <c r="BV8" t="s">
        <v>644</v>
      </c>
      <c r="BW8" t="s">
        <v>645</v>
      </c>
      <c r="BX8" t="s">
        <v>646</v>
      </c>
      <c r="BY8" t="s">
        <v>546</v>
      </c>
      <c r="BZ8" t="s">
        <v>546</v>
      </c>
      <c r="CF8" t="s">
        <v>744</v>
      </c>
    </row>
    <row r="9" spans="46:84" x14ac:dyDescent="0.2">
      <c r="AT9" t="s">
        <v>623</v>
      </c>
      <c r="AU9" t="s">
        <v>624</v>
      </c>
      <c r="AV9" t="s">
        <v>625</v>
      </c>
      <c r="AX9" t="s">
        <v>627</v>
      </c>
      <c r="AY9" t="s">
        <v>628</v>
      </c>
      <c r="AZ9" t="s">
        <v>629</v>
      </c>
      <c r="BA9" t="s">
        <v>647</v>
      </c>
      <c r="BB9" t="s">
        <v>648</v>
      </c>
      <c r="BC9" t="s">
        <v>549</v>
      </c>
      <c r="BD9" t="s">
        <v>632</v>
      </c>
      <c r="BE9" t="s">
        <v>548</v>
      </c>
      <c r="BF9" t="s">
        <v>546</v>
      </c>
      <c r="BG9" t="s">
        <v>633</v>
      </c>
      <c r="BH9" t="s">
        <v>634</v>
      </c>
      <c r="BI9" t="s">
        <v>547</v>
      </c>
      <c r="BJ9" t="s">
        <v>635</v>
      </c>
      <c r="BK9" t="s">
        <v>636</v>
      </c>
      <c r="BL9" t="s">
        <v>637</v>
      </c>
      <c r="BM9" t="s">
        <v>638</v>
      </c>
      <c r="BN9" t="s">
        <v>649</v>
      </c>
      <c r="BO9" t="s">
        <v>650</v>
      </c>
      <c r="BP9" t="s">
        <v>641</v>
      </c>
      <c r="BQ9" t="s">
        <v>810</v>
      </c>
      <c r="BR9" t="s">
        <v>811</v>
      </c>
      <c r="BS9" t="s">
        <v>651</v>
      </c>
      <c r="BT9" t="s">
        <v>642</v>
      </c>
      <c r="BU9" t="s">
        <v>643</v>
      </c>
      <c r="BV9" t="s">
        <v>644</v>
      </c>
      <c r="BW9" t="s">
        <v>645</v>
      </c>
      <c r="BX9" t="s">
        <v>646</v>
      </c>
      <c r="BY9" t="s">
        <v>546</v>
      </c>
      <c r="BZ9" t="s">
        <v>546</v>
      </c>
      <c r="CF9" t="s">
        <v>744</v>
      </c>
    </row>
    <row r="10" spans="46:84" x14ac:dyDescent="0.2">
      <c r="AT10" t="s">
        <v>623</v>
      </c>
      <c r="AU10" t="s">
        <v>624</v>
      </c>
      <c r="AV10" t="s">
        <v>625</v>
      </c>
      <c r="AX10" t="s">
        <v>627</v>
      </c>
      <c r="AY10" t="s">
        <v>628</v>
      </c>
      <c r="AZ10" t="s">
        <v>629</v>
      </c>
      <c r="BA10" t="s">
        <v>630</v>
      </c>
      <c r="BB10" t="s">
        <v>631</v>
      </c>
      <c r="BC10" t="s">
        <v>549</v>
      </c>
      <c r="BD10" t="s">
        <v>632</v>
      </c>
      <c r="BE10" t="s">
        <v>548</v>
      </c>
      <c r="BF10" t="s">
        <v>546</v>
      </c>
      <c r="BG10" t="s">
        <v>633</v>
      </c>
      <c r="BH10" t="s">
        <v>634</v>
      </c>
      <c r="BI10" t="s">
        <v>547</v>
      </c>
      <c r="BJ10" t="s">
        <v>635</v>
      </c>
      <c r="BK10" t="s">
        <v>636</v>
      </c>
      <c r="BL10" t="s">
        <v>637</v>
      </c>
      <c r="BM10" t="s">
        <v>638</v>
      </c>
      <c r="BN10" t="s">
        <v>639</v>
      </c>
      <c r="BO10" t="s">
        <v>640</v>
      </c>
      <c r="BP10" t="s">
        <v>641</v>
      </c>
      <c r="BQ10" t="s">
        <v>812</v>
      </c>
      <c r="BT10" t="s">
        <v>642</v>
      </c>
      <c r="BU10" t="s">
        <v>643</v>
      </c>
      <c r="BV10" t="s">
        <v>644</v>
      </c>
      <c r="BW10" t="s">
        <v>645</v>
      </c>
      <c r="BX10" t="s">
        <v>646</v>
      </c>
      <c r="BY10" t="s">
        <v>546</v>
      </c>
      <c r="BZ10" t="s">
        <v>546</v>
      </c>
      <c r="CF10" t="s">
        <v>744</v>
      </c>
    </row>
    <row r="11" spans="46:84" x14ac:dyDescent="0.2">
      <c r="AT11" t="s">
        <v>623</v>
      </c>
      <c r="AU11" t="s">
        <v>624</v>
      </c>
      <c r="AV11" t="s">
        <v>625</v>
      </c>
      <c r="AX11" t="s">
        <v>627</v>
      </c>
      <c r="AY11" t="s">
        <v>628</v>
      </c>
      <c r="AZ11" t="s">
        <v>629</v>
      </c>
      <c r="BA11" t="s">
        <v>658</v>
      </c>
      <c r="BB11" t="s">
        <v>659</v>
      </c>
      <c r="BC11" t="s">
        <v>549</v>
      </c>
      <c r="BD11" t="s">
        <v>632</v>
      </c>
      <c r="BE11" t="s">
        <v>548</v>
      </c>
      <c r="BF11" t="s">
        <v>546</v>
      </c>
      <c r="BG11" t="s">
        <v>633</v>
      </c>
      <c r="BH11" t="s">
        <v>634</v>
      </c>
      <c r="BI11" t="s">
        <v>547</v>
      </c>
      <c r="BJ11" t="s">
        <v>635</v>
      </c>
      <c r="BK11" t="s">
        <v>636</v>
      </c>
      <c r="BL11" t="s">
        <v>637</v>
      </c>
      <c r="BM11" t="s">
        <v>638</v>
      </c>
      <c r="BN11" t="s">
        <v>660</v>
      </c>
      <c r="BO11" t="s">
        <v>661</v>
      </c>
      <c r="BP11" t="s">
        <v>641</v>
      </c>
      <c r="BQ11" t="s">
        <v>662</v>
      </c>
      <c r="BS11" t="s">
        <v>651</v>
      </c>
      <c r="BT11" t="s">
        <v>642</v>
      </c>
      <c r="BU11" t="s">
        <v>643</v>
      </c>
      <c r="BV11" t="s">
        <v>644</v>
      </c>
      <c r="BW11" t="s">
        <v>645</v>
      </c>
      <c r="BX11" t="s">
        <v>646</v>
      </c>
      <c r="BY11" t="s">
        <v>546</v>
      </c>
      <c r="BZ11" t="s">
        <v>546</v>
      </c>
      <c r="CF11" t="s">
        <v>744</v>
      </c>
    </row>
    <row r="12" spans="46:84" x14ac:dyDescent="0.2">
      <c r="AT12" t="s">
        <v>623</v>
      </c>
      <c r="AU12" t="s">
        <v>624</v>
      </c>
      <c r="AV12" t="s">
        <v>625</v>
      </c>
      <c r="AX12" t="s">
        <v>627</v>
      </c>
      <c r="AY12" t="s">
        <v>628</v>
      </c>
      <c r="AZ12" t="s">
        <v>629</v>
      </c>
      <c r="BA12" t="s">
        <v>663</v>
      </c>
      <c r="BB12" t="s">
        <v>664</v>
      </c>
      <c r="BC12" t="s">
        <v>549</v>
      </c>
      <c r="BD12" t="s">
        <v>632</v>
      </c>
      <c r="BE12" t="s">
        <v>548</v>
      </c>
      <c r="BF12" t="s">
        <v>546</v>
      </c>
      <c r="BG12" t="s">
        <v>633</v>
      </c>
      <c r="BH12" t="s">
        <v>634</v>
      </c>
      <c r="BI12" t="s">
        <v>547</v>
      </c>
      <c r="BJ12" t="s">
        <v>635</v>
      </c>
      <c r="BK12" t="s">
        <v>636</v>
      </c>
      <c r="BL12" t="s">
        <v>637</v>
      </c>
      <c r="BM12" t="s">
        <v>638</v>
      </c>
      <c r="BN12" t="s">
        <v>665</v>
      </c>
      <c r="BO12" t="s">
        <v>666</v>
      </c>
      <c r="BP12" t="s">
        <v>641</v>
      </c>
      <c r="BQ12" t="s">
        <v>813</v>
      </c>
      <c r="BT12" t="s">
        <v>642</v>
      </c>
      <c r="BU12" t="s">
        <v>643</v>
      </c>
      <c r="BV12" t="s">
        <v>644</v>
      </c>
      <c r="BW12" t="s">
        <v>645</v>
      </c>
      <c r="BX12" t="s">
        <v>646</v>
      </c>
      <c r="BY12" t="s">
        <v>546</v>
      </c>
      <c r="BZ12" t="s">
        <v>546</v>
      </c>
      <c r="CF12" t="s">
        <v>744</v>
      </c>
    </row>
    <row r="13" spans="46:84" x14ac:dyDescent="0.2">
      <c r="AT13" t="s">
        <v>623</v>
      </c>
      <c r="AU13" t="s">
        <v>624</v>
      </c>
      <c r="AV13" t="s">
        <v>625</v>
      </c>
      <c r="AW13" t="s">
        <v>626</v>
      </c>
      <c r="AX13" t="s">
        <v>627</v>
      </c>
      <c r="AY13" t="s">
        <v>628</v>
      </c>
      <c r="AZ13" t="s">
        <v>629</v>
      </c>
      <c r="BA13" t="s">
        <v>663</v>
      </c>
      <c r="BB13" t="s">
        <v>664</v>
      </c>
      <c r="BC13" t="s">
        <v>549</v>
      </c>
      <c r="BD13" t="s">
        <v>632</v>
      </c>
      <c r="BE13" t="s">
        <v>548</v>
      </c>
      <c r="BF13" t="s">
        <v>546</v>
      </c>
      <c r="BG13" t="s">
        <v>633</v>
      </c>
      <c r="BH13" t="s">
        <v>634</v>
      </c>
      <c r="BI13" t="s">
        <v>547</v>
      </c>
      <c r="BJ13" t="s">
        <v>635</v>
      </c>
      <c r="BK13" t="s">
        <v>636</v>
      </c>
      <c r="BL13" t="s">
        <v>637</v>
      </c>
      <c r="BM13" t="s">
        <v>638</v>
      </c>
      <c r="BN13" t="s">
        <v>665</v>
      </c>
      <c r="BO13" t="s">
        <v>666</v>
      </c>
      <c r="BP13" t="s">
        <v>641</v>
      </c>
      <c r="BQ13" t="s">
        <v>667</v>
      </c>
      <c r="BT13" t="s">
        <v>642</v>
      </c>
      <c r="BU13" t="s">
        <v>643</v>
      </c>
      <c r="BV13" t="s">
        <v>644</v>
      </c>
      <c r="BW13" t="s">
        <v>645</v>
      </c>
      <c r="BX13" t="s">
        <v>646</v>
      </c>
      <c r="BY13" t="s">
        <v>546</v>
      </c>
      <c r="BZ13" t="s">
        <v>546</v>
      </c>
      <c r="CF13" t="s">
        <v>744</v>
      </c>
    </row>
    <row r="14" spans="46:84" x14ac:dyDescent="0.2">
      <c r="AT14" t="s">
        <v>623</v>
      </c>
      <c r="AU14" t="s">
        <v>624</v>
      </c>
      <c r="AV14" t="s">
        <v>625</v>
      </c>
      <c r="AW14" t="s">
        <v>626</v>
      </c>
      <c r="AX14" t="s">
        <v>627</v>
      </c>
      <c r="AY14" t="s">
        <v>628</v>
      </c>
      <c r="AZ14" t="s">
        <v>629</v>
      </c>
      <c r="BA14" t="s">
        <v>630</v>
      </c>
      <c r="BB14" t="s">
        <v>631</v>
      </c>
      <c r="BC14" t="s">
        <v>549</v>
      </c>
      <c r="BD14" t="s">
        <v>632</v>
      </c>
      <c r="BE14" t="s">
        <v>548</v>
      </c>
      <c r="BF14" t="s">
        <v>546</v>
      </c>
      <c r="BG14" t="s">
        <v>633</v>
      </c>
      <c r="BH14" t="s">
        <v>634</v>
      </c>
      <c r="BI14" t="s">
        <v>547</v>
      </c>
      <c r="BJ14" t="s">
        <v>635</v>
      </c>
      <c r="BK14" t="s">
        <v>636</v>
      </c>
      <c r="BL14" t="s">
        <v>637</v>
      </c>
      <c r="BM14" t="s">
        <v>638</v>
      </c>
      <c r="BN14" t="s">
        <v>639</v>
      </c>
      <c r="BO14" t="s">
        <v>640</v>
      </c>
      <c r="BP14" t="s">
        <v>641</v>
      </c>
      <c r="BT14" t="s">
        <v>642</v>
      </c>
      <c r="BU14" t="s">
        <v>643</v>
      </c>
      <c r="BV14" t="s">
        <v>644</v>
      </c>
      <c r="BW14" t="s">
        <v>645</v>
      </c>
      <c r="BX14" t="s">
        <v>646</v>
      </c>
      <c r="BY14" t="s">
        <v>546</v>
      </c>
      <c r="BZ14" t="s">
        <v>546</v>
      </c>
      <c r="CF14" t="s">
        <v>744</v>
      </c>
    </row>
    <row r="17" spans="46:84" x14ac:dyDescent="0.2">
      <c r="AT17" t="s">
        <v>623</v>
      </c>
      <c r="AU17" t="s">
        <v>624</v>
      </c>
      <c r="AV17" t="s">
        <v>625</v>
      </c>
      <c r="AW17" t="s">
        <v>626</v>
      </c>
      <c r="AX17" t="s">
        <v>627</v>
      </c>
      <c r="AY17" t="s">
        <v>628</v>
      </c>
      <c r="AZ17" t="s">
        <v>629</v>
      </c>
      <c r="BA17" t="s">
        <v>647</v>
      </c>
      <c r="BB17" t="s">
        <v>648</v>
      </c>
      <c r="BC17" t="s">
        <v>549</v>
      </c>
      <c r="BD17" t="s">
        <v>632</v>
      </c>
      <c r="BE17" t="s">
        <v>548</v>
      </c>
      <c r="BF17" t="s">
        <v>546</v>
      </c>
      <c r="BG17" t="s">
        <v>633</v>
      </c>
      <c r="BH17" t="s">
        <v>634</v>
      </c>
      <c r="BI17" t="s">
        <v>547</v>
      </c>
      <c r="BJ17" t="s">
        <v>635</v>
      </c>
      <c r="BK17" t="s">
        <v>636</v>
      </c>
      <c r="BL17" t="s">
        <v>637</v>
      </c>
      <c r="BM17" t="s">
        <v>638</v>
      </c>
      <c r="BN17" t="s">
        <v>649</v>
      </c>
      <c r="BO17" t="s">
        <v>650</v>
      </c>
      <c r="BP17" t="s">
        <v>641</v>
      </c>
      <c r="BQ17" t="s">
        <v>814</v>
      </c>
      <c r="BR17" t="s">
        <v>811</v>
      </c>
      <c r="BS17" t="s">
        <v>651</v>
      </c>
      <c r="BT17" t="s">
        <v>642</v>
      </c>
      <c r="BU17" t="s">
        <v>643</v>
      </c>
      <c r="BV17" t="s">
        <v>644</v>
      </c>
      <c r="BW17" t="s">
        <v>645</v>
      </c>
      <c r="BX17" t="s">
        <v>646</v>
      </c>
      <c r="BY17" t="s">
        <v>546</v>
      </c>
      <c r="BZ17" t="s">
        <v>546</v>
      </c>
      <c r="CF17" t="s">
        <v>744</v>
      </c>
    </row>
    <row r="18" spans="46:84" x14ac:dyDescent="0.2">
      <c r="AT18" t="s">
        <v>623</v>
      </c>
      <c r="AU18" t="s">
        <v>624</v>
      </c>
      <c r="AV18" t="s">
        <v>625</v>
      </c>
      <c r="AW18" t="s">
        <v>626</v>
      </c>
      <c r="AX18" t="s">
        <v>627</v>
      </c>
      <c r="AY18" t="s">
        <v>628</v>
      </c>
      <c r="AZ18" t="s">
        <v>629</v>
      </c>
      <c r="BA18" t="s">
        <v>647</v>
      </c>
      <c r="BB18" t="s">
        <v>648</v>
      </c>
      <c r="BC18" t="s">
        <v>549</v>
      </c>
      <c r="BD18" t="s">
        <v>632</v>
      </c>
      <c r="BE18" t="s">
        <v>548</v>
      </c>
      <c r="BF18" t="s">
        <v>546</v>
      </c>
      <c r="BG18" t="s">
        <v>633</v>
      </c>
      <c r="BH18" t="s">
        <v>634</v>
      </c>
      <c r="BI18" t="s">
        <v>547</v>
      </c>
      <c r="BJ18" t="s">
        <v>635</v>
      </c>
      <c r="BK18" t="s">
        <v>636</v>
      </c>
      <c r="BL18" t="s">
        <v>637</v>
      </c>
      <c r="BM18" t="s">
        <v>638</v>
      </c>
      <c r="BN18" t="s">
        <v>649</v>
      </c>
      <c r="BO18" t="s">
        <v>650</v>
      </c>
      <c r="BP18" t="s">
        <v>641</v>
      </c>
      <c r="BQ18" t="s">
        <v>815</v>
      </c>
      <c r="BR18" t="s">
        <v>811</v>
      </c>
      <c r="BS18" t="s">
        <v>651</v>
      </c>
      <c r="BT18" t="s">
        <v>642</v>
      </c>
      <c r="BU18" t="s">
        <v>643</v>
      </c>
      <c r="BV18" t="s">
        <v>644</v>
      </c>
      <c r="BW18" t="s">
        <v>645</v>
      </c>
      <c r="BX18" t="s">
        <v>646</v>
      </c>
      <c r="BY18" t="s">
        <v>546</v>
      </c>
      <c r="BZ18" t="s">
        <v>546</v>
      </c>
      <c r="CF18" t="s">
        <v>744</v>
      </c>
    </row>
    <row r="19" spans="46:84" x14ac:dyDescent="0.2">
      <c r="AT19" t="s">
        <v>623</v>
      </c>
      <c r="AU19" t="s">
        <v>624</v>
      </c>
      <c r="AV19" t="s">
        <v>625</v>
      </c>
      <c r="AW19" t="s">
        <v>626</v>
      </c>
      <c r="AX19" t="s">
        <v>627</v>
      </c>
      <c r="AY19" t="s">
        <v>628</v>
      </c>
      <c r="AZ19" t="s">
        <v>629</v>
      </c>
      <c r="BA19" t="s">
        <v>647</v>
      </c>
      <c r="BB19" t="s">
        <v>648</v>
      </c>
      <c r="BC19" t="s">
        <v>549</v>
      </c>
      <c r="BD19" t="s">
        <v>632</v>
      </c>
      <c r="BE19" t="s">
        <v>548</v>
      </c>
      <c r="BF19" t="s">
        <v>546</v>
      </c>
      <c r="BG19" t="s">
        <v>633</v>
      </c>
      <c r="BH19" t="s">
        <v>634</v>
      </c>
      <c r="BI19" t="s">
        <v>547</v>
      </c>
      <c r="BJ19" t="s">
        <v>635</v>
      </c>
      <c r="BK19" t="s">
        <v>636</v>
      </c>
      <c r="BL19" t="s">
        <v>637</v>
      </c>
      <c r="BM19" t="s">
        <v>638</v>
      </c>
      <c r="BN19" t="s">
        <v>649</v>
      </c>
      <c r="BO19" t="s">
        <v>650</v>
      </c>
      <c r="BP19" t="s">
        <v>641</v>
      </c>
      <c r="BQ19" t="s">
        <v>816</v>
      </c>
      <c r="BS19" t="s">
        <v>651</v>
      </c>
      <c r="BT19" t="s">
        <v>642</v>
      </c>
      <c r="BU19" t="s">
        <v>643</v>
      </c>
      <c r="BV19" t="s">
        <v>644</v>
      </c>
      <c r="BW19" t="s">
        <v>645</v>
      </c>
      <c r="BX19" t="s">
        <v>646</v>
      </c>
      <c r="BY19" t="s">
        <v>546</v>
      </c>
      <c r="BZ19" t="s">
        <v>546</v>
      </c>
      <c r="CF19" t="s">
        <v>744</v>
      </c>
    </row>
    <row r="20" spans="46:84" x14ac:dyDescent="0.2">
      <c r="AT20" t="s">
        <v>623</v>
      </c>
      <c r="AU20" t="s">
        <v>624</v>
      </c>
      <c r="AV20" t="s">
        <v>625</v>
      </c>
      <c r="AX20" t="s">
        <v>627</v>
      </c>
      <c r="AY20" t="s">
        <v>628</v>
      </c>
      <c r="AZ20" t="s">
        <v>629</v>
      </c>
      <c r="BA20" t="s">
        <v>672</v>
      </c>
      <c r="BB20" t="s">
        <v>673</v>
      </c>
      <c r="BC20" t="s">
        <v>549</v>
      </c>
      <c r="BD20" t="s">
        <v>632</v>
      </c>
      <c r="BE20" t="s">
        <v>548</v>
      </c>
      <c r="BF20" t="s">
        <v>546</v>
      </c>
      <c r="BG20" t="s">
        <v>633</v>
      </c>
      <c r="BH20" t="s">
        <v>634</v>
      </c>
      <c r="BI20" t="s">
        <v>547</v>
      </c>
      <c r="BJ20" t="s">
        <v>635</v>
      </c>
      <c r="BK20" t="s">
        <v>636</v>
      </c>
      <c r="BL20" t="s">
        <v>637</v>
      </c>
      <c r="BM20" t="s">
        <v>638</v>
      </c>
      <c r="BN20" t="s">
        <v>674</v>
      </c>
      <c r="BO20" t="s">
        <v>675</v>
      </c>
      <c r="BP20" t="s">
        <v>641</v>
      </c>
      <c r="BT20" t="s">
        <v>642</v>
      </c>
      <c r="BU20" t="s">
        <v>643</v>
      </c>
      <c r="BV20" t="s">
        <v>644</v>
      </c>
      <c r="BW20" t="s">
        <v>645</v>
      </c>
      <c r="BX20" t="s">
        <v>646</v>
      </c>
      <c r="BY20" t="s">
        <v>546</v>
      </c>
      <c r="BZ20" t="s">
        <v>546</v>
      </c>
      <c r="CF20" t="s">
        <v>744</v>
      </c>
    </row>
    <row r="21" spans="46:84" x14ac:dyDescent="0.2">
      <c r="AT21" t="s">
        <v>623</v>
      </c>
      <c r="AU21" t="s">
        <v>624</v>
      </c>
      <c r="AV21" t="s">
        <v>625</v>
      </c>
      <c r="AW21" t="s">
        <v>626</v>
      </c>
      <c r="AX21" t="s">
        <v>627</v>
      </c>
      <c r="AY21" t="s">
        <v>628</v>
      </c>
      <c r="AZ21" t="s">
        <v>629</v>
      </c>
      <c r="BA21" t="s">
        <v>647</v>
      </c>
      <c r="BB21" t="s">
        <v>648</v>
      </c>
      <c r="BC21" t="s">
        <v>549</v>
      </c>
      <c r="BD21" t="s">
        <v>632</v>
      </c>
      <c r="BE21" t="s">
        <v>548</v>
      </c>
      <c r="BF21" t="s">
        <v>546</v>
      </c>
      <c r="BG21" t="s">
        <v>633</v>
      </c>
      <c r="BH21" t="s">
        <v>634</v>
      </c>
      <c r="BI21" t="s">
        <v>547</v>
      </c>
      <c r="BJ21" t="s">
        <v>635</v>
      </c>
      <c r="BK21" t="s">
        <v>636</v>
      </c>
      <c r="BL21" t="s">
        <v>637</v>
      </c>
      <c r="BM21" t="s">
        <v>638</v>
      </c>
      <c r="BN21" t="s">
        <v>649</v>
      </c>
      <c r="BO21" t="s">
        <v>650</v>
      </c>
      <c r="BP21" t="s">
        <v>641</v>
      </c>
      <c r="BQ21" t="s">
        <v>817</v>
      </c>
      <c r="BS21" t="s">
        <v>651</v>
      </c>
      <c r="BT21" t="s">
        <v>642</v>
      </c>
      <c r="BU21" t="s">
        <v>643</v>
      </c>
      <c r="BV21" t="s">
        <v>644</v>
      </c>
      <c r="BW21" t="s">
        <v>645</v>
      </c>
      <c r="BX21" t="s">
        <v>646</v>
      </c>
      <c r="BY21" t="s">
        <v>546</v>
      </c>
      <c r="BZ21" t="s">
        <v>546</v>
      </c>
      <c r="CF21" t="s">
        <v>744</v>
      </c>
    </row>
    <row r="22" spans="46:84" x14ac:dyDescent="0.2">
      <c r="AT22" t="s">
        <v>623</v>
      </c>
      <c r="AU22" t="s">
        <v>624</v>
      </c>
      <c r="AV22" t="s">
        <v>625</v>
      </c>
      <c r="AW22" t="s">
        <v>626</v>
      </c>
      <c r="AX22" t="s">
        <v>627</v>
      </c>
      <c r="AY22" t="s">
        <v>628</v>
      </c>
      <c r="AZ22" t="s">
        <v>629</v>
      </c>
      <c r="BA22" t="s">
        <v>647</v>
      </c>
      <c r="BB22" t="s">
        <v>648</v>
      </c>
      <c r="BC22" t="s">
        <v>549</v>
      </c>
      <c r="BD22" t="s">
        <v>632</v>
      </c>
      <c r="BE22" t="s">
        <v>548</v>
      </c>
      <c r="BF22" t="s">
        <v>546</v>
      </c>
      <c r="BG22" t="s">
        <v>633</v>
      </c>
      <c r="BH22" t="s">
        <v>634</v>
      </c>
      <c r="BI22" t="s">
        <v>547</v>
      </c>
      <c r="BJ22" t="s">
        <v>635</v>
      </c>
      <c r="BK22" t="s">
        <v>636</v>
      </c>
      <c r="BL22" t="s">
        <v>637</v>
      </c>
      <c r="BM22" t="s">
        <v>638</v>
      </c>
      <c r="BN22" t="s">
        <v>649</v>
      </c>
      <c r="BO22" t="s">
        <v>650</v>
      </c>
      <c r="BQ22" t="s">
        <v>818</v>
      </c>
      <c r="BS22" t="s">
        <v>651</v>
      </c>
      <c r="BT22" t="s">
        <v>642</v>
      </c>
      <c r="BU22" t="s">
        <v>643</v>
      </c>
      <c r="BV22" t="s">
        <v>644</v>
      </c>
      <c r="BW22" t="s">
        <v>645</v>
      </c>
      <c r="BX22" t="s">
        <v>646</v>
      </c>
      <c r="BY22" t="s">
        <v>546</v>
      </c>
      <c r="BZ22" t="s">
        <v>546</v>
      </c>
      <c r="CF22" t="s">
        <v>744</v>
      </c>
    </row>
    <row r="23" spans="46:84" x14ac:dyDescent="0.2">
      <c r="AT23" t="s">
        <v>623</v>
      </c>
      <c r="AU23" t="s">
        <v>624</v>
      </c>
      <c r="AV23" t="s">
        <v>625</v>
      </c>
      <c r="AW23" t="s">
        <v>626</v>
      </c>
      <c r="AX23" t="s">
        <v>627</v>
      </c>
      <c r="AY23" t="s">
        <v>628</v>
      </c>
      <c r="AZ23" t="s">
        <v>629</v>
      </c>
      <c r="BA23" t="s">
        <v>672</v>
      </c>
      <c r="BB23" t="s">
        <v>673</v>
      </c>
      <c r="BC23" t="s">
        <v>549</v>
      </c>
      <c r="BD23" t="s">
        <v>632</v>
      </c>
      <c r="BE23" t="s">
        <v>548</v>
      </c>
      <c r="BF23" t="s">
        <v>546</v>
      </c>
      <c r="BG23" t="s">
        <v>633</v>
      </c>
      <c r="BH23" t="s">
        <v>634</v>
      </c>
      <c r="BI23" t="s">
        <v>547</v>
      </c>
      <c r="BJ23" t="s">
        <v>635</v>
      </c>
      <c r="BK23" t="s">
        <v>636</v>
      </c>
      <c r="BL23" t="s">
        <v>637</v>
      </c>
      <c r="BM23" t="s">
        <v>638</v>
      </c>
      <c r="BN23" t="s">
        <v>674</v>
      </c>
      <c r="BO23" t="s">
        <v>675</v>
      </c>
      <c r="BP23" t="s">
        <v>641</v>
      </c>
      <c r="BQ23" t="s">
        <v>676</v>
      </c>
      <c r="BT23" t="s">
        <v>642</v>
      </c>
      <c r="BU23" t="s">
        <v>643</v>
      </c>
      <c r="BV23" t="s">
        <v>644</v>
      </c>
      <c r="BW23" t="s">
        <v>645</v>
      </c>
      <c r="BX23" t="s">
        <v>646</v>
      </c>
      <c r="BY23" t="s">
        <v>546</v>
      </c>
      <c r="BZ23" t="s">
        <v>546</v>
      </c>
      <c r="CF23" t="s">
        <v>744</v>
      </c>
    </row>
    <row r="24" spans="46:84" x14ac:dyDescent="0.2">
      <c r="AT24" t="s">
        <v>623</v>
      </c>
      <c r="AU24" t="s">
        <v>624</v>
      </c>
      <c r="AV24" t="s">
        <v>625</v>
      </c>
      <c r="AW24" t="s">
        <v>626</v>
      </c>
      <c r="AX24" t="s">
        <v>627</v>
      </c>
      <c r="AY24" t="s">
        <v>628</v>
      </c>
      <c r="AZ24" t="s">
        <v>629</v>
      </c>
      <c r="BA24" t="s">
        <v>663</v>
      </c>
      <c r="BB24" t="s">
        <v>664</v>
      </c>
      <c r="BC24" t="s">
        <v>549</v>
      </c>
      <c r="BD24" t="s">
        <v>632</v>
      </c>
      <c r="BE24" t="s">
        <v>548</v>
      </c>
      <c r="BF24" t="s">
        <v>546</v>
      </c>
      <c r="BG24" t="s">
        <v>633</v>
      </c>
      <c r="BH24" t="s">
        <v>634</v>
      </c>
      <c r="BI24" t="s">
        <v>547</v>
      </c>
      <c r="BJ24" t="s">
        <v>635</v>
      </c>
      <c r="BK24" t="s">
        <v>636</v>
      </c>
      <c r="BL24" t="s">
        <v>637</v>
      </c>
      <c r="BM24" t="s">
        <v>638</v>
      </c>
      <c r="BN24" t="s">
        <v>665</v>
      </c>
      <c r="BO24" t="s">
        <v>666</v>
      </c>
      <c r="BP24" t="s">
        <v>641</v>
      </c>
      <c r="BQ24" t="s">
        <v>819</v>
      </c>
      <c r="BT24" t="s">
        <v>642</v>
      </c>
      <c r="BU24" t="s">
        <v>643</v>
      </c>
      <c r="BV24" t="s">
        <v>644</v>
      </c>
      <c r="BW24" t="s">
        <v>645</v>
      </c>
      <c r="BX24" t="s">
        <v>646</v>
      </c>
      <c r="BY24" t="s">
        <v>546</v>
      </c>
      <c r="BZ24" t="s">
        <v>546</v>
      </c>
      <c r="CF24" t="s">
        <v>744</v>
      </c>
    </row>
    <row r="25" spans="46:84" x14ac:dyDescent="0.2">
      <c r="AT25" t="s">
        <v>623</v>
      </c>
      <c r="AU25" t="s">
        <v>624</v>
      </c>
      <c r="AV25" t="s">
        <v>625</v>
      </c>
      <c r="AW25" t="s">
        <v>626</v>
      </c>
      <c r="AX25" t="s">
        <v>627</v>
      </c>
      <c r="AY25" t="s">
        <v>628</v>
      </c>
      <c r="AZ25" t="s">
        <v>629</v>
      </c>
      <c r="BA25" t="s">
        <v>653</v>
      </c>
      <c r="BB25" t="s">
        <v>654</v>
      </c>
      <c r="BC25" t="s">
        <v>549</v>
      </c>
      <c r="BD25" t="s">
        <v>632</v>
      </c>
      <c r="BE25" t="s">
        <v>548</v>
      </c>
      <c r="BF25" t="s">
        <v>546</v>
      </c>
      <c r="BG25" t="s">
        <v>633</v>
      </c>
      <c r="BH25" t="s">
        <v>634</v>
      </c>
      <c r="BI25" t="s">
        <v>547</v>
      </c>
      <c r="BJ25" t="s">
        <v>635</v>
      </c>
      <c r="BK25" t="s">
        <v>636</v>
      </c>
      <c r="BL25" t="s">
        <v>637</v>
      </c>
      <c r="BM25" t="s">
        <v>638</v>
      </c>
      <c r="BN25" t="s">
        <v>655</v>
      </c>
      <c r="BO25" t="s">
        <v>656</v>
      </c>
      <c r="BP25" t="s">
        <v>641</v>
      </c>
      <c r="BQ25" t="s">
        <v>820</v>
      </c>
      <c r="BT25" t="s">
        <v>642</v>
      </c>
      <c r="BU25" t="s">
        <v>643</v>
      </c>
      <c r="BV25" t="s">
        <v>644</v>
      </c>
      <c r="BW25" t="s">
        <v>645</v>
      </c>
      <c r="BX25" t="s">
        <v>646</v>
      </c>
      <c r="BY25" t="s">
        <v>546</v>
      </c>
      <c r="BZ25" t="s">
        <v>546</v>
      </c>
      <c r="CF25" t="s">
        <v>744</v>
      </c>
    </row>
    <row r="26" spans="46:84" x14ac:dyDescent="0.2">
      <c r="BA26" t="s">
        <v>663</v>
      </c>
      <c r="BB26" t="s">
        <v>664</v>
      </c>
      <c r="BC26" t="s">
        <v>549</v>
      </c>
      <c r="BD26" t="s">
        <v>632</v>
      </c>
      <c r="BE26" t="s">
        <v>548</v>
      </c>
      <c r="BF26" t="s">
        <v>546</v>
      </c>
      <c r="BG26" t="s">
        <v>633</v>
      </c>
      <c r="BH26" t="s">
        <v>634</v>
      </c>
      <c r="BI26" t="s">
        <v>547</v>
      </c>
      <c r="BJ26" t="s">
        <v>635</v>
      </c>
      <c r="BK26" t="s">
        <v>636</v>
      </c>
      <c r="BL26" t="s">
        <v>637</v>
      </c>
      <c r="BM26" t="s">
        <v>638</v>
      </c>
      <c r="BN26" t="s">
        <v>665</v>
      </c>
      <c r="BO26" t="s">
        <v>666</v>
      </c>
      <c r="BP26" t="s">
        <v>641</v>
      </c>
      <c r="BQ26" t="s">
        <v>821</v>
      </c>
      <c r="BT26" t="s">
        <v>642</v>
      </c>
      <c r="BU26" t="s">
        <v>643</v>
      </c>
      <c r="BV26" t="s">
        <v>644</v>
      </c>
      <c r="BY26" t="s">
        <v>546</v>
      </c>
      <c r="BZ26" t="s">
        <v>546</v>
      </c>
      <c r="CF26" t="s">
        <v>744</v>
      </c>
    </row>
    <row r="27" spans="46:84" x14ac:dyDescent="0.2">
      <c r="AU27" t="s">
        <v>624</v>
      </c>
      <c r="AX27" t="s">
        <v>627</v>
      </c>
      <c r="AY27" t="s">
        <v>628</v>
      </c>
      <c r="AZ27" t="s">
        <v>629</v>
      </c>
      <c r="BA27" t="s">
        <v>658</v>
      </c>
      <c r="BB27" t="s">
        <v>659</v>
      </c>
      <c r="BC27" t="s">
        <v>549</v>
      </c>
      <c r="BD27" t="s">
        <v>632</v>
      </c>
      <c r="BE27" t="s">
        <v>548</v>
      </c>
      <c r="BF27" t="s">
        <v>546</v>
      </c>
      <c r="BG27" t="s">
        <v>633</v>
      </c>
      <c r="BH27" t="s">
        <v>634</v>
      </c>
      <c r="BI27" t="s">
        <v>547</v>
      </c>
      <c r="BJ27" t="s">
        <v>635</v>
      </c>
      <c r="BK27" t="s">
        <v>636</v>
      </c>
      <c r="BL27" t="s">
        <v>637</v>
      </c>
      <c r="BM27" t="s">
        <v>638</v>
      </c>
      <c r="BN27" t="s">
        <v>660</v>
      </c>
      <c r="BO27" t="s">
        <v>661</v>
      </c>
      <c r="BP27" t="s">
        <v>641</v>
      </c>
      <c r="BQ27" t="s">
        <v>677</v>
      </c>
      <c r="BT27" t="s">
        <v>642</v>
      </c>
      <c r="BU27" t="s">
        <v>643</v>
      </c>
      <c r="BV27" t="s">
        <v>644</v>
      </c>
      <c r="BW27" t="s">
        <v>645</v>
      </c>
      <c r="BY27" t="s">
        <v>546</v>
      </c>
      <c r="BZ27" t="s">
        <v>546</v>
      </c>
      <c r="CF27" t="s">
        <v>744</v>
      </c>
    </row>
    <row r="28" spans="46:84" x14ac:dyDescent="0.2">
      <c r="AT28" t="s">
        <v>623</v>
      </c>
      <c r="AU28" t="s">
        <v>624</v>
      </c>
      <c r="AV28" t="s">
        <v>625</v>
      </c>
      <c r="AX28" t="s">
        <v>627</v>
      </c>
      <c r="AY28" t="s">
        <v>628</v>
      </c>
      <c r="AZ28" t="s">
        <v>629</v>
      </c>
      <c r="BA28" t="s">
        <v>647</v>
      </c>
      <c r="BB28" t="s">
        <v>648</v>
      </c>
      <c r="BC28" t="s">
        <v>549</v>
      </c>
      <c r="BD28" t="s">
        <v>632</v>
      </c>
      <c r="BE28" t="s">
        <v>548</v>
      </c>
      <c r="BF28" t="s">
        <v>546</v>
      </c>
      <c r="BG28" t="s">
        <v>633</v>
      </c>
      <c r="BH28" t="s">
        <v>634</v>
      </c>
      <c r="BI28" t="s">
        <v>547</v>
      </c>
      <c r="BJ28" t="s">
        <v>635</v>
      </c>
      <c r="BK28" t="s">
        <v>636</v>
      </c>
      <c r="BL28" t="s">
        <v>637</v>
      </c>
      <c r="BM28" t="s">
        <v>638</v>
      </c>
      <c r="BN28" t="s">
        <v>649</v>
      </c>
      <c r="BO28" t="s">
        <v>650</v>
      </c>
      <c r="BQ28" t="s">
        <v>678</v>
      </c>
      <c r="BS28" t="s">
        <v>651</v>
      </c>
      <c r="BT28" t="s">
        <v>642</v>
      </c>
      <c r="BU28" t="s">
        <v>643</v>
      </c>
      <c r="BV28" t="s">
        <v>644</v>
      </c>
      <c r="BW28" t="s">
        <v>645</v>
      </c>
      <c r="BX28" t="s">
        <v>646</v>
      </c>
      <c r="BY28" t="s">
        <v>546</v>
      </c>
      <c r="BZ28" t="s">
        <v>546</v>
      </c>
      <c r="CF28" t="s">
        <v>744</v>
      </c>
    </row>
    <row r="32" spans="46:84" x14ac:dyDescent="0.2">
      <c r="AT32" t="s">
        <v>623</v>
      </c>
      <c r="AU32" t="s">
        <v>624</v>
      </c>
      <c r="AV32" t="s">
        <v>625</v>
      </c>
      <c r="AW32" t="s">
        <v>626</v>
      </c>
      <c r="AX32" t="s">
        <v>627</v>
      </c>
      <c r="AY32" t="s">
        <v>628</v>
      </c>
      <c r="AZ32" t="s">
        <v>629</v>
      </c>
      <c r="BA32" t="s">
        <v>630</v>
      </c>
      <c r="BB32" t="s">
        <v>631</v>
      </c>
      <c r="BC32" t="s">
        <v>549</v>
      </c>
      <c r="BD32" t="s">
        <v>632</v>
      </c>
      <c r="BE32" t="s">
        <v>548</v>
      </c>
      <c r="BF32" t="s">
        <v>546</v>
      </c>
      <c r="BG32" t="s">
        <v>633</v>
      </c>
      <c r="BH32" t="s">
        <v>634</v>
      </c>
      <c r="BI32" t="s">
        <v>547</v>
      </c>
      <c r="BJ32" t="s">
        <v>635</v>
      </c>
      <c r="BK32" t="s">
        <v>636</v>
      </c>
      <c r="BL32" t="s">
        <v>637</v>
      </c>
      <c r="BM32" t="s">
        <v>638</v>
      </c>
      <c r="BN32" t="s">
        <v>639</v>
      </c>
      <c r="BO32" t="s">
        <v>640</v>
      </c>
      <c r="BP32" t="s">
        <v>641</v>
      </c>
      <c r="BQ32" t="s">
        <v>786</v>
      </c>
      <c r="BT32" t="s">
        <v>642</v>
      </c>
      <c r="BU32" t="s">
        <v>643</v>
      </c>
      <c r="BV32" t="s">
        <v>644</v>
      </c>
      <c r="BW32" t="s">
        <v>645</v>
      </c>
      <c r="BX32" t="s">
        <v>646</v>
      </c>
      <c r="BY32" t="s">
        <v>546</v>
      </c>
      <c r="BZ32" t="s">
        <v>546</v>
      </c>
      <c r="CF32" t="s">
        <v>744</v>
      </c>
    </row>
    <row r="33" spans="46:84" x14ac:dyDescent="0.2">
      <c r="AT33" t="s">
        <v>623</v>
      </c>
      <c r="AU33" t="s">
        <v>624</v>
      </c>
      <c r="AV33" t="s">
        <v>625</v>
      </c>
      <c r="AW33" t="s">
        <v>626</v>
      </c>
      <c r="AX33" t="s">
        <v>627</v>
      </c>
      <c r="AY33" t="s">
        <v>628</v>
      </c>
      <c r="AZ33" t="s">
        <v>629</v>
      </c>
      <c r="BA33" t="s">
        <v>630</v>
      </c>
      <c r="BB33" t="s">
        <v>631</v>
      </c>
      <c r="BC33" t="s">
        <v>549</v>
      </c>
      <c r="BD33" t="s">
        <v>632</v>
      </c>
      <c r="BE33" t="s">
        <v>548</v>
      </c>
      <c r="BF33" t="s">
        <v>546</v>
      </c>
      <c r="BG33" t="s">
        <v>633</v>
      </c>
      <c r="BH33" t="s">
        <v>634</v>
      </c>
      <c r="BI33" t="s">
        <v>547</v>
      </c>
      <c r="BJ33" t="s">
        <v>635</v>
      </c>
      <c r="BK33" t="s">
        <v>636</v>
      </c>
      <c r="BL33" t="s">
        <v>637</v>
      </c>
      <c r="BM33" t="s">
        <v>638</v>
      </c>
      <c r="BN33" t="s">
        <v>639</v>
      </c>
      <c r="BO33" t="s">
        <v>640</v>
      </c>
      <c r="BP33" t="s">
        <v>641</v>
      </c>
      <c r="BQ33" t="s">
        <v>822</v>
      </c>
      <c r="BT33" t="s">
        <v>642</v>
      </c>
      <c r="BU33" t="s">
        <v>643</v>
      </c>
      <c r="BV33" t="s">
        <v>644</v>
      </c>
      <c r="BW33" t="s">
        <v>645</v>
      </c>
      <c r="BX33" t="s">
        <v>646</v>
      </c>
      <c r="BY33" t="s">
        <v>546</v>
      </c>
      <c r="BZ33" t="s">
        <v>546</v>
      </c>
      <c r="CF33" t="s">
        <v>744</v>
      </c>
    </row>
    <row r="34" spans="46:84" x14ac:dyDescent="0.2">
      <c r="AT34" t="s">
        <v>623</v>
      </c>
      <c r="AU34" t="s">
        <v>624</v>
      </c>
      <c r="AV34" t="s">
        <v>625</v>
      </c>
      <c r="AX34" t="s">
        <v>627</v>
      </c>
      <c r="AY34" t="s">
        <v>628</v>
      </c>
      <c r="AZ34" t="s">
        <v>629</v>
      </c>
      <c r="BA34" t="s">
        <v>630</v>
      </c>
      <c r="BB34" t="s">
        <v>631</v>
      </c>
      <c r="BC34" t="s">
        <v>549</v>
      </c>
      <c r="BD34" t="s">
        <v>632</v>
      </c>
      <c r="BE34" t="s">
        <v>548</v>
      </c>
      <c r="BF34" t="s">
        <v>546</v>
      </c>
      <c r="BG34" t="s">
        <v>633</v>
      </c>
      <c r="BH34" t="s">
        <v>634</v>
      </c>
      <c r="BI34" t="s">
        <v>547</v>
      </c>
      <c r="BJ34" t="s">
        <v>635</v>
      </c>
      <c r="BK34" t="s">
        <v>636</v>
      </c>
      <c r="BL34" t="s">
        <v>637</v>
      </c>
      <c r="BM34" t="s">
        <v>638</v>
      </c>
      <c r="BN34" t="s">
        <v>639</v>
      </c>
      <c r="BO34" t="s">
        <v>640</v>
      </c>
      <c r="BP34" t="s">
        <v>641</v>
      </c>
      <c r="BQ34" t="s">
        <v>679</v>
      </c>
      <c r="BT34" t="s">
        <v>642</v>
      </c>
      <c r="BU34" t="s">
        <v>643</v>
      </c>
      <c r="BV34" t="s">
        <v>644</v>
      </c>
      <c r="BW34" t="s">
        <v>645</v>
      </c>
      <c r="BX34" t="s">
        <v>646</v>
      </c>
      <c r="BY34" t="s">
        <v>546</v>
      </c>
      <c r="BZ34" t="s">
        <v>546</v>
      </c>
      <c r="CF34" t="s">
        <v>744</v>
      </c>
    </row>
    <row r="35" spans="46:84" x14ac:dyDescent="0.2">
      <c r="AT35" t="s">
        <v>623</v>
      </c>
      <c r="AU35" t="s">
        <v>624</v>
      </c>
      <c r="AV35" t="s">
        <v>625</v>
      </c>
      <c r="AW35" t="s">
        <v>626</v>
      </c>
      <c r="AX35" t="s">
        <v>627</v>
      </c>
      <c r="AY35" t="s">
        <v>628</v>
      </c>
      <c r="AZ35" t="s">
        <v>629</v>
      </c>
      <c r="BA35" t="s">
        <v>663</v>
      </c>
      <c r="BB35" t="s">
        <v>664</v>
      </c>
      <c r="BC35" t="s">
        <v>549</v>
      </c>
      <c r="BD35" t="s">
        <v>632</v>
      </c>
      <c r="BE35" t="s">
        <v>548</v>
      </c>
      <c r="BF35" t="s">
        <v>546</v>
      </c>
      <c r="BG35" t="s">
        <v>633</v>
      </c>
      <c r="BH35" t="s">
        <v>634</v>
      </c>
      <c r="BI35" t="s">
        <v>547</v>
      </c>
      <c r="BJ35" t="s">
        <v>635</v>
      </c>
      <c r="BK35" t="s">
        <v>636</v>
      </c>
      <c r="BL35" t="s">
        <v>637</v>
      </c>
      <c r="BM35" t="s">
        <v>638</v>
      </c>
      <c r="BN35" t="s">
        <v>665</v>
      </c>
      <c r="BO35" t="s">
        <v>666</v>
      </c>
      <c r="BP35" t="s">
        <v>641</v>
      </c>
      <c r="BQ35" t="s">
        <v>787</v>
      </c>
      <c r="BT35" t="s">
        <v>642</v>
      </c>
      <c r="BU35" t="s">
        <v>643</v>
      </c>
      <c r="BV35" t="s">
        <v>644</v>
      </c>
      <c r="BW35" t="s">
        <v>645</v>
      </c>
      <c r="BX35" t="s">
        <v>646</v>
      </c>
      <c r="BY35" t="s">
        <v>546</v>
      </c>
      <c r="BZ35" t="s">
        <v>546</v>
      </c>
      <c r="CF35" t="s">
        <v>744</v>
      </c>
    </row>
    <row r="36" spans="46:84" x14ac:dyDescent="0.2">
      <c r="AT36" t="s">
        <v>623</v>
      </c>
      <c r="AU36" t="s">
        <v>624</v>
      </c>
      <c r="AV36" t="s">
        <v>625</v>
      </c>
      <c r="AW36" t="s">
        <v>626</v>
      </c>
      <c r="AX36" t="s">
        <v>627</v>
      </c>
      <c r="AY36" t="s">
        <v>628</v>
      </c>
      <c r="AZ36" t="s">
        <v>629</v>
      </c>
      <c r="BA36" t="s">
        <v>680</v>
      </c>
      <c r="BB36" t="s">
        <v>681</v>
      </c>
      <c r="BC36" t="s">
        <v>549</v>
      </c>
      <c r="BD36" t="s">
        <v>632</v>
      </c>
      <c r="BE36" t="s">
        <v>548</v>
      </c>
      <c r="BF36" t="s">
        <v>546</v>
      </c>
      <c r="BG36" t="s">
        <v>633</v>
      </c>
      <c r="BH36" t="s">
        <v>634</v>
      </c>
      <c r="BI36" t="s">
        <v>547</v>
      </c>
      <c r="BJ36" t="s">
        <v>635</v>
      </c>
      <c r="BK36" t="s">
        <v>636</v>
      </c>
      <c r="BL36" t="s">
        <v>637</v>
      </c>
      <c r="BM36" t="s">
        <v>638</v>
      </c>
      <c r="BN36" t="s">
        <v>682</v>
      </c>
      <c r="BO36" t="s">
        <v>683</v>
      </c>
      <c r="BP36" t="s">
        <v>641</v>
      </c>
      <c r="BQ36" t="s">
        <v>823</v>
      </c>
      <c r="BT36" t="s">
        <v>642</v>
      </c>
      <c r="BU36" t="s">
        <v>643</v>
      </c>
      <c r="BV36" t="s">
        <v>644</v>
      </c>
      <c r="BW36" t="s">
        <v>645</v>
      </c>
      <c r="BX36" t="s">
        <v>646</v>
      </c>
      <c r="BY36" t="s">
        <v>546</v>
      </c>
      <c r="BZ36" t="s">
        <v>546</v>
      </c>
      <c r="CF36" t="s">
        <v>744</v>
      </c>
    </row>
    <row r="37" spans="46:84" x14ac:dyDescent="0.2">
      <c r="AT37" t="s">
        <v>623</v>
      </c>
      <c r="AU37" t="s">
        <v>624</v>
      </c>
      <c r="AV37" t="s">
        <v>625</v>
      </c>
      <c r="AW37" t="s">
        <v>626</v>
      </c>
      <c r="AX37" t="s">
        <v>627</v>
      </c>
      <c r="AY37" t="s">
        <v>628</v>
      </c>
      <c r="AZ37" t="s">
        <v>629</v>
      </c>
      <c r="BA37" t="s">
        <v>630</v>
      </c>
      <c r="BB37" t="s">
        <v>631</v>
      </c>
      <c r="BC37" t="s">
        <v>549</v>
      </c>
      <c r="BD37" t="s">
        <v>632</v>
      </c>
      <c r="BE37" t="s">
        <v>548</v>
      </c>
      <c r="BF37" t="s">
        <v>546</v>
      </c>
      <c r="BG37" t="s">
        <v>633</v>
      </c>
      <c r="BH37" t="s">
        <v>634</v>
      </c>
      <c r="BI37" t="s">
        <v>547</v>
      </c>
      <c r="BJ37" t="s">
        <v>635</v>
      </c>
      <c r="BK37" t="s">
        <v>636</v>
      </c>
      <c r="BL37" t="s">
        <v>637</v>
      </c>
      <c r="BM37" t="s">
        <v>638</v>
      </c>
      <c r="BN37" t="s">
        <v>639</v>
      </c>
      <c r="BO37" t="s">
        <v>640</v>
      </c>
      <c r="BP37" t="s">
        <v>641</v>
      </c>
      <c r="BQ37" t="s">
        <v>824</v>
      </c>
      <c r="BT37" t="s">
        <v>642</v>
      </c>
      <c r="BU37" t="s">
        <v>643</v>
      </c>
      <c r="BV37" t="s">
        <v>644</v>
      </c>
      <c r="BW37" t="s">
        <v>645</v>
      </c>
      <c r="BX37" t="s">
        <v>646</v>
      </c>
      <c r="BY37" t="s">
        <v>546</v>
      </c>
      <c r="BZ37" t="s">
        <v>546</v>
      </c>
      <c r="CF37" t="s">
        <v>744</v>
      </c>
    </row>
    <row r="38" spans="46:84" x14ac:dyDescent="0.2">
      <c r="AT38" t="s">
        <v>623</v>
      </c>
      <c r="AU38" t="s">
        <v>624</v>
      </c>
      <c r="AV38" t="s">
        <v>625</v>
      </c>
      <c r="AW38" t="s">
        <v>626</v>
      </c>
      <c r="AX38" t="s">
        <v>627</v>
      </c>
      <c r="AY38" t="s">
        <v>628</v>
      </c>
      <c r="AZ38" t="s">
        <v>629</v>
      </c>
      <c r="BA38" t="s">
        <v>630</v>
      </c>
      <c r="BB38" t="s">
        <v>631</v>
      </c>
      <c r="BC38" t="s">
        <v>549</v>
      </c>
      <c r="BD38" t="s">
        <v>632</v>
      </c>
      <c r="BE38" t="s">
        <v>548</v>
      </c>
      <c r="BF38" t="s">
        <v>546</v>
      </c>
      <c r="BG38" t="s">
        <v>633</v>
      </c>
      <c r="BH38" t="s">
        <v>634</v>
      </c>
      <c r="BI38" t="s">
        <v>547</v>
      </c>
      <c r="BJ38" t="s">
        <v>635</v>
      </c>
      <c r="BK38" t="s">
        <v>636</v>
      </c>
      <c r="BL38" t="s">
        <v>637</v>
      </c>
      <c r="BM38" t="s">
        <v>638</v>
      </c>
      <c r="BN38" t="s">
        <v>639</v>
      </c>
      <c r="BO38" t="s">
        <v>640</v>
      </c>
      <c r="BP38" t="s">
        <v>641</v>
      </c>
      <c r="BQ38" t="s">
        <v>825</v>
      </c>
      <c r="BT38" t="s">
        <v>642</v>
      </c>
      <c r="BU38" t="s">
        <v>643</v>
      </c>
      <c r="BV38" t="s">
        <v>644</v>
      </c>
      <c r="BW38" t="s">
        <v>645</v>
      </c>
      <c r="BX38" t="s">
        <v>646</v>
      </c>
      <c r="BY38" t="s">
        <v>546</v>
      </c>
      <c r="BZ38" t="s">
        <v>546</v>
      </c>
      <c r="CF38" t="s">
        <v>744</v>
      </c>
    </row>
    <row r="39" spans="46:84" x14ac:dyDescent="0.2">
      <c r="AT39" t="s">
        <v>623</v>
      </c>
      <c r="AU39" t="s">
        <v>624</v>
      </c>
      <c r="AV39" t="s">
        <v>625</v>
      </c>
      <c r="AW39" t="s">
        <v>626</v>
      </c>
      <c r="AX39" t="s">
        <v>627</v>
      </c>
      <c r="AY39" t="s">
        <v>628</v>
      </c>
      <c r="AZ39" t="s">
        <v>629</v>
      </c>
      <c r="BA39" t="s">
        <v>647</v>
      </c>
      <c r="BB39" t="s">
        <v>648</v>
      </c>
      <c r="BC39" t="s">
        <v>549</v>
      </c>
      <c r="BD39" t="s">
        <v>632</v>
      </c>
      <c r="BE39" t="s">
        <v>548</v>
      </c>
      <c r="BF39" t="s">
        <v>546</v>
      </c>
      <c r="BG39" t="s">
        <v>633</v>
      </c>
      <c r="BH39" t="s">
        <v>634</v>
      </c>
      <c r="BI39" t="s">
        <v>547</v>
      </c>
      <c r="BJ39" t="s">
        <v>635</v>
      </c>
      <c r="BK39" t="s">
        <v>636</v>
      </c>
      <c r="BL39" t="s">
        <v>637</v>
      </c>
      <c r="BM39" t="s">
        <v>638</v>
      </c>
      <c r="BN39" t="s">
        <v>649</v>
      </c>
      <c r="BO39" t="s">
        <v>650</v>
      </c>
      <c r="BP39" t="s">
        <v>641</v>
      </c>
      <c r="BQ39" t="s">
        <v>826</v>
      </c>
      <c r="BR39" t="s">
        <v>811</v>
      </c>
      <c r="BS39" t="s">
        <v>651</v>
      </c>
      <c r="BT39" t="s">
        <v>642</v>
      </c>
      <c r="BU39" t="s">
        <v>643</v>
      </c>
      <c r="BV39" t="s">
        <v>644</v>
      </c>
      <c r="BW39" t="s">
        <v>645</v>
      </c>
      <c r="BX39" t="s">
        <v>646</v>
      </c>
      <c r="BY39" t="s">
        <v>546</v>
      </c>
      <c r="BZ39" t="s">
        <v>546</v>
      </c>
      <c r="CF39" t="s">
        <v>744</v>
      </c>
    </row>
    <row r="40" spans="46:84" x14ac:dyDescent="0.2">
      <c r="AT40" t="s">
        <v>623</v>
      </c>
      <c r="AU40" t="s">
        <v>624</v>
      </c>
      <c r="AV40" t="s">
        <v>625</v>
      </c>
      <c r="AW40" t="s">
        <v>626</v>
      </c>
      <c r="AX40" t="s">
        <v>627</v>
      </c>
      <c r="AY40" t="s">
        <v>628</v>
      </c>
      <c r="AZ40" t="s">
        <v>629</v>
      </c>
      <c r="BA40" t="s">
        <v>647</v>
      </c>
      <c r="BB40" t="s">
        <v>648</v>
      </c>
      <c r="BC40" t="s">
        <v>549</v>
      </c>
      <c r="BD40" t="s">
        <v>632</v>
      </c>
      <c r="BE40" t="s">
        <v>548</v>
      </c>
      <c r="BF40" t="s">
        <v>546</v>
      </c>
      <c r="BG40" t="s">
        <v>633</v>
      </c>
      <c r="BH40" t="s">
        <v>634</v>
      </c>
      <c r="BI40" t="s">
        <v>547</v>
      </c>
      <c r="BJ40" t="s">
        <v>635</v>
      </c>
      <c r="BK40" t="s">
        <v>636</v>
      </c>
      <c r="BL40" t="s">
        <v>637</v>
      </c>
      <c r="BM40" t="s">
        <v>638</v>
      </c>
      <c r="BN40" t="s">
        <v>649</v>
      </c>
      <c r="BO40" t="s">
        <v>650</v>
      </c>
      <c r="BP40" t="s">
        <v>641</v>
      </c>
      <c r="BQ40" t="s">
        <v>684</v>
      </c>
      <c r="BS40" t="s">
        <v>651</v>
      </c>
      <c r="BT40" t="s">
        <v>642</v>
      </c>
      <c r="BU40" t="s">
        <v>643</v>
      </c>
      <c r="BV40" t="s">
        <v>644</v>
      </c>
      <c r="BW40" t="s">
        <v>645</v>
      </c>
      <c r="BX40" t="s">
        <v>646</v>
      </c>
      <c r="BY40" t="s">
        <v>546</v>
      </c>
      <c r="BZ40" t="s">
        <v>546</v>
      </c>
      <c r="CF40" t="s">
        <v>744</v>
      </c>
    </row>
    <row r="41" spans="46:84" x14ac:dyDescent="0.2">
      <c r="AT41" t="s">
        <v>623</v>
      </c>
      <c r="AU41" t="s">
        <v>624</v>
      </c>
      <c r="AV41" t="s">
        <v>625</v>
      </c>
      <c r="AX41" t="s">
        <v>627</v>
      </c>
      <c r="AY41" t="s">
        <v>628</v>
      </c>
      <c r="AZ41" t="s">
        <v>629</v>
      </c>
      <c r="BA41" t="s">
        <v>647</v>
      </c>
      <c r="BB41" t="s">
        <v>648</v>
      </c>
      <c r="BC41" t="s">
        <v>549</v>
      </c>
      <c r="BD41" t="s">
        <v>632</v>
      </c>
      <c r="BE41" t="s">
        <v>548</v>
      </c>
      <c r="BF41" t="s">
        <v>546</v>
      </c>
      <c r="BG41" t="s">
        <v>633</v>
      </c>
      <c r="BH41" t="s">
        <v>634</v>
      </c>
      <c r="BI41" t="s">
        <v>547</v>
      </c>
      <c r="BJ41" t="s">
        <v>635</v>
      </c>
      <c r="BK41" t="s">
        <v>636</v>
      </c>
      <c r="BL41" t="s">
        <v>637</v>
      </c>
      <c r="BM41" t="s">
        <v>638</v>
      </c>
      <c r="BN41" t="s">
        <v>649</v>
      </c>
      <c r="BO41" t="s">
        <v>650</v>
      </c>
      <c r="BP41" t="s">
        <v>641</v>
      </c>
      <c r="BQ41" t="s">
        <v>685</v>
      </c>
      <c r="BS41" t="s">
        <v>651</v>
      </c>
      <c r="BT41" t="s">
        <v>642</v>
      </c>
      <c r="BU41" t="s">
        <v>643</v>
      </c>
      <c r="BV41" t="s">
        <v>644</v>
      </c>
      <c r="BW41" t="s">
        <v>645</v>
      </c>
      <c r="BX41" t="s">
        <v>646</v>
      </c>
      <c r="BY41" t="s">
        <v>546</v>
      </c>
      <c r="BZ41" t="s">
        <v>546</v>
      </c>
      <c r="CF41" t="s">
        <v>744</v>
      </c>
    </row>
    <row r="42" spans="46:84" x14ac:dyDescent="0.2">
      <c r="AT42" t="s">
        <v>623</v>
      </c>
      <c r="AU42" t="s">
        <v>624</v>
      </c>
      <c r="AV42" t="s">
        <v>625</v>
      </c>
      <c r="AX42" t="s">
        <v>627</v>
      </c>
      <c r="AY42" t="s">
        <v>628</v>
      </c>
      <c r="AZ42" t="s">
        <v>629</v>
      </c>
      <c r="BA42" t="s">
        <v>653</v>
      </c>
      <c r="BB42" t="s">
        <v>654</v>
      </c>
      <c r="BC42" t="s">
        <v>549</v>
      </c>
      <c r="BD42" t="s">
        <v>632</v>
      </c>
      <c r="BE42" t="s">
        <v>548</v>
      </c>
      <c r="BF42" t="s">
        <v>546</v>
      </c>
      <c r="BG42" t="s">
        <v>633</v>
      </c>
      <c r="BH42" t="s">
        <v>634</v>
      </c>
      <c r="BI42" t="s">
        <v>547</v>
      </c>
      <c r="BJ42" t="s">
        <v>635</v>
      </c>
      <c r="BK42" t="s">
        <v>636</v>
      </c>
      <c r="BL42" t="s">
        <v>637</v>
      </c>
      <c r="BM42" t="s">
        <v>638</v>
      </c>
      <c r="BN42" t="s">
        <v>655</v>
      </c>
      <c r="BO42" t="s">
        <v>656</v>
      </c>
      <c r="BP42" t="s">
        <v>641</v>
      </c>
      <c r="BQ42" t="s">
        <v>827</v>
      </c>
      <c r="BT42" t="s">
        <v>642</v>
      </c>
      <c r="BU42" t="s">
        <v>643</v>
      </c>
      <c r="BV42" t="s">
        <v>644</v>
      </c>
      <c r="BW42" t="s">
        <v>645</v>
      </c>
      <c r="BX42" t="s">
        <v>646</v>
      </c>
      <c r="BY42" t="s">
        <v>546</v>
      </c>
      <c r="BZ42" t="s">
        <v>546</v>
      </c>
      <c r="CF42" t="s">
        <v>744</v>
      </c>
    </row>
    <row r="43" spans="46:84" x14ac:dyDescent="0.2">
      <c r="AT43" t="s">
        <v>623</v>
      </c>
      <c r="AV43" t="s">
        <v>625</v>
      </c>
      <c r="AX43" t="s">
        <v>627</v>
      </c>
      <c r="AY43" t="s">
        <v>628</v>
      </c>
      <c r="AZ43" t="s">
        <v>629</v>
      </c>
      <c r="BA43" t="s">
        <v>653</v>
      </c>
      <c r="BB43" t="s">
        <v>654</v>
      </c>
      <c r="BC43" t="s">
        <v>549</v>
      </c>
      <c r="BD43" t="s">
        <v>632</v>
      </c>
      <c r="BE43" t="s">
        <v>548</v>
      </c>
      <c r="BF43" t="s">
        <v>546</v>
      </c>
      <c r="BG43" t="s">
        <v>633</v>
      </c>
      <c r="BH43" t="s">
        <v>634</v>
      </c>
      <c r="BI43" t="s">
        <v>547</v>
      </c>
      <c r="BJ43" t="s">
        <v>635</v>
      </c>
      <c r="BK43" t="s">
        <v>636</v>
      </c>
      <c r="BL43" t="s">
        <v>637</v>
      </c>
      <c r="BM43" t="s">
        <v>638</v>
      </c>
      <c r="BN43" t="s">
        <v>655</v>
      </c>
      <c r="BO43" t="s">
        <v>656</v>
      </c>
      <c r="BP43" t="s">
        <v>641</v>
      </c>
      <c r="BQ43" t="s">
        <v>686</v>
      </c>
      <c r="BT43" t="s">
        <v>642</v>
      </c>
      <c r="BU43" t="s">
        <v>643</v>
      </c>
      <c r="BV43" t="s">
        <v>644</v>
      </c>
      <c r="BW43" t="s">
        <v>645</v>
      </c>
      <c r="BX43" t="s">
        <v>646</v>
      </c>
      <c r="BY43" t="s">
        <v>546</v>
      </c>
      <c r="BZ43" t="s">
        <v>546</v>
      </c>
      <c r="CF43" t="s">
        <v>744</v>
      </c>
    </row>
    <row r="44" spans="46:84" x14ac:dyDescent="0.2">
      <c r="AT44" t="s">
        <v>623</v>
      </c>
      <c r="AU44" t="s">
        <v>624</v>
      </c>
      <c r="AV44" t="s">
        <v>625</v>
      </c>
      <c r="AX44" t="s">
        <v>627</v>
      </c>
      <c r="AY44" t="s">
        <v>628</v>
      </c>
      <c r="AZ44" t="s">
        <v>629</v>
      </c>
      <c r="BA44" t="s">
        <v>653</v>
      </c>
      <c r="BB44" t="s">
        <v>654</v>
      </c>
      <c r="BC44" t="s">
        <v>549</v>
      </c>
      <c r="BD44" t="s">
        <v>632</v>
      </c>
      <c r="BE44" t="s">
        <v>548</v>
      </c>
      <c r="BF44" t="s">
        <v>546</v>
      </c>
      <c r="BG44" t="s">
        <v>633</v>
      </c>
      <c r="BH44" t="s">
        <v>634</v>
      </c>
      <c r="BI44" t="s">
        <v>547</v>
      </c>
      <c r="BJ44" t="s">
        <v>635</v>
      </c>
      <c r="BK44" t="s">
        <v>636</v>
      </c>
      <c r="BL44" t="s">
        <v>637</v>
      </c>
      <c r="BM44" t="s">
        <v>638</v>
      </c>
      <c r="BN44" t="s">
        <v>655</v>
      </c>
      <c r="BO44" t="s">
        <v>656</v>
      </c>
      <c r="BP44" t="s">
        <v>641</v>
      </c>
      <c r="BQ44" t="s">
        <v>828</v>
      </c>
      <c r="BT44" t="s">
        <v>642</v>
      </c>
      <c r="BU44" t="s">
        <v>643</v>
      </c>
      <c r="BV44" t="s">
        <v>644</v>
      </c>
      <c r="BW44" t="s">
        <v>645</v>
      </c>
      <c r="BX44" t="s">
        <v>646</v>
      </c>
      <c r="BY44" t="s">
        <v>546</v>
      </c>
      <c r="BZ44" t="s">
        <v>546</v>
      </c>
      <c r="CF44" t="s">
        <v>744</v>
      </c>
    </row>
    <row r="45" spans="46:84" x14ac:dyDescent="0.2">
      <c r="AT45" t="s">
        <v>623</v>
      </c>
      <c r="AU45" t="s">
        <v>624</v>
      </c>
      <c r="AV45" t="s">
        <v>625</v>
      </c>
      <c r="AX45" t="s">
        <v>627</v>
      </c>
      <c r="AY45" t="s">
        <v>628</v>
      </c>
      <c r="AZ45" t="s">
        <v>629</v>
      </c>
      <c r="BA45" t="s">
        <v>653</v>
      </c>
      <c r="BB45" t="s">
        <v>654</v>
      </c>
      <c r="BC45" t="s">
        <v>549</v>
      </c>
      <c r="BD45" t="s">
        <v>632</v>
      </c>
      <c r="BE45" t="s">
        <v>548</v>
      </c>
      <c r="BF45" t="s">
        <v>546</v>
      </c>
      <c r="BG45" t="s">
        <v>633</v>
      </c>
      <c r="BH45" t="s">
        <v>634</v>
      </c>
      <c r="BI45" t="s">
        <v>547</v>
      </c>
      <c r="BJ45" t="s">
        <v>635</v>
      </c>
      <c r="BK45" t="s">
        <v>636</v>
      </c>
      <c r="BL45" t="s">
        <v>637</v>
      </c>
      <c r="BM45" t="s">
        <v>638</v>
      </c>
      <c r="BN45" t="s">
        <v>655</v>
      </c>
      <c r="BO45" t="s">
        <v>656</v>
      </c>
      <c r="BP45" t="s">
        <v>641</v>
      </c>
      <c r="BQ45" t="s">
        <v>829</v>
      </c>
      <c r="BT45" t="s">
        <v>642</v>
      </c>
      <c r="BU45" t="s">
        <v>643</v>
      </c>
      <c r="BV45" t="s">
        <v>644</v>
      </c>
      <c r="BW45" t="s">
        <v>645</v>
      </c>
      <c r="BX45" t="s">
        <v>646</v>
      </c>
      <c r="BY45" t="s">
        <v>546</v>
      </c>
      <c r="BZ45" t="s">
        <v>546</v>
      </c>
      <c r="CF45" t="s">
        <v>744</v>
      </c>
    </row>
    <row r="46" spans="46:84" x14ac:dyDescent="0.2">
      <c r="AT46" t="s">
        <v>623</v>
      </c>
      <c r="AU46" t="s">
        <v>624</v>
      </c>
      <c r="AV46" t="s">
        <v>625</v>
      </c>
      <c r="AW46" t="s">
        <v>626</v>
      </c>
      <c r="AX46" t="s">
        <v>627</v>
      </c>
      <c r="AY46" t="s">
        <v>628</v>
      </c>
      <c r="AZ46" t="s">
        <v>629</v>
      </c>
      <c r="BA46" t="s">
        <v>687</v>
      </c>
      <c r="BB46" t="s">
        <v>688</v>
      </c>
      <c r="BC46" t="s">
        <v>549</v>
      </c>
      <c r="BD46" t="s">
        <v>632</v>
      </c>
      <c r="BE46" t="s">
        <v>548</v>
      </c>
      <c r="BF46" t="s">
        <v>546</v>
      </c>
      <c r="BG46" t="s">
        <v>633</v>
      </c>
      <c r="BH46" t="s">
        <v>634</v>
      </c>
      <c r="BI46" t="s">
        <v>547</v>
      </c>
      <c r="BJ46" t="s">
        <v>635</v>
      </c>
      <c r="BK46" t="s">
        <v>636</v>
      </c>
      <c r="BL46" t="s">
        <v>637</v>
      </c>
      <c r="BM46" t="s">
        <v>638</v>
      </c>
      <c r="BN46" t="s">
        <v>689</v>
      </c>
      <c r="BO46" t="s">
        <v>690</v>
      </c>
      <c r="BP46" t="s">
        <v>641</v>
      </c>
      <c r="BQ46" t="s">
        <v>788</v>
      </c>
      <c r="BT46" t="s">
        <v>642</v>
      </c>
      <c r="BU46" t="s">
        <v>643</v>
      </c>
      <c r="BV46" t="s">
        <v>644</v>
      </c>
      <c r="BW46" t="s">
        <v>645</v>
      </c>
      <c r="BX46" t="s">
        <v>646</v>
      </c>
      <c r="BY46" t="s">
        <v>546</v>
      </c>
      <c r="BZ46" t="s">
        <v>546</v>
      </c>
      <c r="CF46" t="s">
        <v>744</v>
      </c>
    </row>
    <row r="47" spans="46:84" x14ac:dyDescent="0.2">
      <c r="AT47" t="s">
        <v>623</v>
      </c>
      <c r="AU47" t="s">
        <v>624</v>
      </c>
      <c r="AV47" t="s">
        <v>625</v>
      </c>
      <c r="AW47" t="s">
        <v>626</v>
      </c>
      <c r="AX47" t="s">
        <v>627</v>
      </c>
      <c r="AY47" t="s">
        <v>628</v>
      </c>
      <c r="AZ47" t="s">
        <v>629</v>
      </c>
      <c r="BA47" t="s">
        <v>663</v>
      </c>
      <c r="BB47" t="s">
        <v>664</v>
      </c>
      <c r="BC47" t="s">
        <v>549</v>
      </c>
      <c r="BD47" t="s">
        <v>632</v>
      </c>
      <c r="BE47" t="s">
        <v>548</v>
      </c>
      <c r="BF47" t="s">
        <v>546</v>
      </c>
      <c r="BG47" t="s">
        <v>633</v>
      </c>
      <c r="BH47" t="s">
        <v>634</v>
      </c>
      <c r="BI47" t="s">
        <v>547</v>
      </c>
      <c r="BJ47" t="s">
        <v>635</v>
      </c>
      <c r="BK47" t="s">
        <v>636</v>
      </c>
      <c r="BL47" t="s">
        <v>637</v>
      </c>
      <c r="BM47" t="s">
        <v>638</v>
      </c>
      <c r="BN47" t="s">
        <v>665</v>
      </c>
      <c r="BO47" t="s">
        <v>666</v>
      </c>
      <c r="BP47" t="s">
        <v>641</v>
      </c>
      <c r="BQ47" t="s">
        <v>691</v>
      </c>
      <c r="BT47" t="s">
        <v>642</v>
      </c>
      <c r="BU47" t="s">
        <v>643</v>
      </c>
      <c r="BV47" t="s">
        <v>644</v>
      </c>
      <c r="BW47" t="s">
        <v>645</v>
      </c>
      <c r="BX47" t="s">
        <v>646</v>
      </c>
      <c r="BY47" t="s">
        <v>546</v>
      </c>
      <c r="BZ47" t="s">
        <v>546</v>
      </c>
      <c r="CF47" t="s">
        <v>744</v>
      </c>
    </row>
    <row r="48" spans="46:84" x14ac:dyDescent="0.2">
      <c r="AT48" t="s">
        <v>623</v>
      </c>
      <c r="AU48" t="s">
        <v>624</v>
      </c>
      <c r="AV48" t="s">
        <v>625</v>
      </c>
      <c r="AX48" t="s">
        <v>627</v>
      </c>
      <c r="AY48" t="s">
        <v>628</v>
      </c>
      <c r="AZ48" t="s">
        <v>629</v>
      </c>
      <c r="BA48" t="s">
        <v>680</v>
      </c>
      <c r="BB48" t="s">
        <v>681</v>
      </c>
      <c r="BC48" t="s">
        <v>549</v>
      </c>
      <c r="BD48" t="s">
        <v>632</v>
      </c>
      <c r="BE48" t="s">
        <v>548</v>
      </c>
      <c r="BF48" t="s">
        <v>546</v>
      </c>
      <c r="BG48" t="s">
        <v>633</v>
      </c>
      <c r="BH48" t="s">
        <v>634</v>
      </c>
      <c r="BI48" t="s">
        <v>547</v>
      </c>
      <c r="BJ48" t="s">
        <v>635</v>
      </c>
      <c r="BK48" t="s">
        <v>636</v>
      </c>
      <c r="BL48" t="s">
        <v>637</v>
      </c>
      <c r="BM48" t="s">
        <v>638</v>
      </c>
      <c r="BN48" t="s">
        <v>682</v>
      </c>
      <c r="BO48" t="s">
        <v>683</v>
      </c>
      <c r="BP48" t="s">
        <v>641</v>
      </c>
      <c r="BQ48" t="s">
        <v>830</v>
      </c>
      <c r="BT48" t="s">
        <v>642</v>
      </c>
      <c r="BU48" t="s">
        <v>643</v>
      </c>
      <c r="BV48" t="s">
        <v>644</v>
      </c>
      <c r="BW48" t="s">
        <v>645</v>
      </c>
      <c r="BX48" t="s">
        <v>646</v>
      </c>
      <c r="BY48" t="s">
        <v>546</v>
      </c>
      <c r="BZ48" t="s">
        <v>546</v>
      </c>
      <c r="CF48" t="s">
        <v>744</v>
      </c>
    </row>
    <row r="49" spans="46:84" x14ac:dyDescent="0.2">
      <c r="AT49" t="s">
        <v>623</v>
      </c>
      <c r="AU49" t="s">
        <v>624</v>
      </c>
      <c r="AV49" t="s">
        <v>625</v>
      </c>
      <c r="AW49" t="s">
        <v>626</v>
      </c>
      <c r="AX49" t="s">
        <v>627</v>
      </c>
      <c r="AY49" t="s">
        <v>628</v>
      </c>
      <c r="AZ49" t="s">
        <v>629</v>
      </c>
      <c r="BA49" t="s">
        <v>692</v>
      </c>
      <c r="BB49" t="s">
        <v>693</v>
      </c>
      <c r="BC49" t="s">
        <v>549</v>
      </c>
      <c r="BD49" t="s">
        <v>632</v>
      </c>
      <c r="BE49" t="s">
        <v>548</v>
      </c>
      <c r="BF49" t="s">
        <v>546</v>
      </c>
      <c r="BG49" t="s">
        <v>633</v>
      </c>
      <c r="BH49" t="s">
        <v>634</v>
      </c>
      <c r="BI49" t="s">
        <v>547</v>
      </c>
      <c r="BJ49" t="s">
        <v>635</v>
      </c>
      <c r="BK49" t="s">
        <v>636</v>
      </c>
      <c r="BL49" t="s">
        <v>637</v>
      </c>
      <c r="BM49" t="s">
        <v>638</v>
      </c>
      <c r="BN49" t="s">
        <v>694</v>
      </c>
      <c r="BO49" t="s">
        <v>695</v>
      </c>
      <c r="BP49" t="s">
        <v>641</v>
      </c>
      <c r="BQ49" t="s">
        <v>831</v>
      </c>
      <c r="BT49" t="s">
        <v>642</v>
      </c>
      <c r="BU49" t="s">
        <v>643</v>
      </c>
      <c r="BV49" t="s">
        <v>644</v>
      </c>
      <c r="BW49" t="s">
        <v>645</v>
      </c>
      <c r="BX49" t="s">
        <v>646</v>
      </c>
      <c r="BY49" t="s">
        <v>546</v>
      </c>
      <c r="BZ49" t="s">
        <v>546</v>
      </c>
      <c r="CF49" t="s">
        <v>744</v>
      </c>
    </row>
    <row r="53" spans="46:84" x14ac:dyDescent="0.2">
      <c r="AT53" t="s">
        <v>623</v>
      </c>
      <c r="AU53" t="s">
        <v>624</v>
      </c>
      <c r="AV53" t="s">
        <v>625</v>
      </c>
      <c r="AW53" t="s">
        <v>626</v>
      </c>
      <c r="AX53" t="s">
        <v>627</v>
      </c>
      <c r="AY53" t="s">
        <v>628</v>
      </c>
      <c r="AZ53" t="s">
        <v>629</v>
      </c>
      <c r="BA53" t="s">
        <v>647</v>
      </c>
      <c r="BB53" t="s">
        <v>648</v>
      </c>
      <c r="BC53" t="s">
        <v>549</v>
      </c>
      <c r="BD53" t="s">
        <v>632</v>
      </c>
      <c r="BE53" t="s">
        <v>548</v>
      </c>
      <c r="BF53" t="s">
        <v>546</v>
      </c>
      <c r="BG53" t="s">
        <v>633</v>
      </c>
      <c r="BH53" t="s">
        <v>634</v>
      </c>
      <c r="BI53" t="s">
        <v>547</v>
      </c>
      <c r="BJ53" t="s">
        <v>635</v>
      </c>
      <c r="BK53" t="s">
        <v>636</v>
      </c>
      <c r="BL53" t="s">
        <v>637</v>
      </c>
      <c r="BM53" t="s">
        <v>638</v>
      </c>
      <c r="BN53" t="s">
        <v>649</v>
      </c>
      <c r="BO53" t="s">
        <v>650</v>
      </c>
      <c r="BP53" t="s">
        <v>641</v>
      </c>
      <c r="BQ53" t="s">
        <v>832</v>
      </c>
      <c r="BR53" t="s">
        <v>811</v>
      </c>
      <c r="BS53" t="s">
        <v>651</v>
      </c>
      <c r="BT53" t="s">
        <v>642</v>
      </c>
      <c r="BU53" t="s">
        <v>643</v>
      </c>
      <c r="BV53" t="s">
        <v>644</v>
      </c>
      <c r="BW53" t="s">
        <v>645</v>
      </c>
      <c r="BX53" t="s">
        <v>646</v>
      </c>
      <c r="BY53" t="s">
        <v>546</v>
      </c>
      <c r="BZ53" t="s">
        <v>546</v>
      </c>
      <c r="CF53" t="s">
        <v>744</v>
      </c>
    </row>
    <row r="54" spans="46:84" x14ac:dyDescent="0.2">
      <c r="AT54" t="s">
        <v>623</v>
      </c>
      <c r="AU54" t="s">
        <v>624</v>
      </c>
      <c r="AV54" t="s">
        <v>625</v>
      </c>
      <c r="AW54" t="s">
        <v>626</v>
      </c>
      <c r="AX54" t="s">
        <v>627</v>
      </c>
      <c r="AY54" t="s">
        <v>628</v>
      </c>
      <c r="AZ54" t="s">
        <v>629</v>
      </c>
      <c r="BA54" t="s">
        <v>647</v>
      </c>
      <c r="BB54" t="s">
        <v>648</v>
      </c>
      <c r="BC54" t="s">
        <v>549</v>
      </c>
      <c r="BD54" t="s">
        <v>632</v>
      </c>
      <c r="BE54" t="s">
        <v>548</v>
      </c>
      <c r="BF54" t="s">
        <v>546</v>
      </c>
      <c r="BG54" t="s">
        <v>633</v>
      </c>
      <c r="BH54" t="s">
        <v>634</v>
      </c>
      <c r="BI54" t="s">
        <v>547</v>
      </c>
      <c r="BJ54" t="s">
        <v>635</v>
      </c>
      <c r="BK54" t="s">
        <v>636</v>
      </c>
      <c r="BL54" t="s">
        <v>637</v>
      </c>
      <c r="BM54" t="s">
        <v>638</v>
      </c>
      <c r="BN54" t="s">
        <v>649</v>
      </c>
      <c r="BO54" t="s">
        <v>650</v>
      </c>
      <c r="BP54" t="s">
        <v>641</v>
      </c>
      <c r="BQ54" t="s">
        <v>833</v>
      </c>
      <c r="BS54" t="s">
        <v>651</v>
      </c>
      <c r="BT54" t="s">
        <v>642</v>
      </c>
      <c r="BU54" t="s">
        <v>643</v>
      </c>
      <c r="BV54" t="s">
        <v>644</v>
      </c>
      <c r="BW54" t="s">
        <v>645</v>
      </c>
      <c r="BX54" t="s">
        <v>646</v>
      </c>
      <c r="BY54" t="s">
        <v>546</v>
      </c>
      <c r="BZ54" t="s">
        <v>546</v>
      </c>
      <c r="CF54" t="s">
        <v>744</v>
      </c>
    </row>
    <row r="55" spans="46:84" x14ac:dyDescent="0.2">
      <c r="AT55" t="s">
        <v>623</v>
      </c>
      <c r="AU55" t="s">
        <v>624</v>
      </c>
      <c r="AV55" t="s">
        <v>625</v>
      </c>
      <c r="AW55" t="s">
        <v>626</v>
      </c>
      <c r="AX55" t="s">
        <v>627</v>
      </c>
      <c r="AY55" t="s">
        <v>628</v>
      </c>
      <c r="AZ55" t="s">
        <v>629</v>
      </c>
      <c r="BA55" t="s">
        <v>663</v>
      </c>
      <c r="BB55" t="s">
        <v>664</v>
      </c>
      <c r="BC55" t="s">
        <v>549</v>
      </c>
      <c r="BD55" t="s">
        <v>632</v>
      </c>
      <c r="BE55" t="s">
        <v>548</v>
      </c>
      <c r="BF55" t="s">
        <v>546</v>
      </c>
      <c r="BG55" t="s">
        <v>633</v>
      </c>
      <c r="BH55" t="s">
        <v>634</v>
      </c>
      <c r="BI55" t="s">
        <v>547</v>
      </c>
      <c r="BJ55" t="s">
        <v>635</v>
      </c>
      <c r="BK55" t="s">
        <v>636</v>
      </c>
      <c r="BL55" t="s">
        <v>637</v>
      </c>
      <c r="BM55" t="s">
        <v>638</v>
      </c>
      <c r="BN55" t="s">
        <v>665</v>
      </c>
      <c r="BO55" t="s">
        <v>666</v>
      </c>
      <c r="BP55" t="s">
        <v>641</v>
      </c>
      <c r="BQ55" t="s">
        <v>834</v>
      </c>
      <c r="BT55" t="s">
        <v>642</v>
      </c>
      <c r="BU55" t="s">
        <v>643</v>
      </c>
      <c r="BV55" t="s">
        <v>644</v>
      </c>
      <c r="BW55" t="s">
        <v>645</v>
      </c>
      <c r="BX55" t="s">
        <v>646</v>
      </c>
      <c r="BY55" t="s">
        <v>546</v>
      </c>
      <c r="BZ55" t="s">
        <v>546</v>
      </c>
      <c r="CF55" t="s">
        <v>744</v>
      </c>
    </row>
    <row r="56" spans="46:84" x14ac:dyDescent="0.2">
      <c r="AT56" t="s">
        <v>623</v>
      </c>
      <c r="AU56" t="s">
        <v>624</v>
      </c>
      <c r="AV56" t="s">
        <v>625</v>
      </c>
      <c r="AX56" t="s">
        <v>627</v>
      </c>
      <c r="AY56" t="s">
        <v>628</v>
      </c>
      <c r="AZ56" t="s">
        <v>629</v>
      </c>
      <c r="BA56" t="s">
        <v>653</v>
      </c>
      <c r="BB56" t="s">
        <v>654</v>
      </c>
      <c r="BC56" t="s">
        <v>549</v>
      </c>
      <c r="BD56" t="s">
        <v>632</v>
      </c>
      <c r="BE56" t="s">
        <v>548</v>
      </c>
      <c r="BF56" t="s">
        <v>546</v>
      </c>
      <c r="BG56" t="s">
        <v>633</v>
      </c>
      <c r="BH56" t="s">
        <v>634</v>
      </c>
      <c r="BI56" t="s">
        <v>547</v>
      </c>
      <c r="BJ56" t="s">
        <v>635</v>
      </c>
      <c r="BK56" t="s">
        <v>636</v>
      </c>
      <c r="BL56" t="s">
        <v>637</v>
      </c>
      <c r="BM56" t="s">
        <v>638</v>
      </c>
      <c r="BN56" t="s">
        <v>655</v>
      </c>
      <c r="BO56" t="s">
        <v>656</v>
      </c>
      <c r="BP56" t="s">
        <v>641</v>
      </c>
      <c r="BQ56" t="s">
        <v>835</v>
      </c>
      <c r="BT56" t="s">
        <v>642</v>
      </c>
      <c r="BU56" t="s">
        <v>643</v>
      </c>
      <c r="BV56" t="s">
        <v>644</v>
      </c>
      <c r="BW56" t="s">
        <v>645</v>
      </c>
      <c r="BX56" t="s">
        <v>646</v>
      </c>
      <c r="BY56" t="s">
        <v>546</v>
      </c>
      <c r="BZ56" t="s">
        <v>546</v>
      </c>
      <c r="CF56" t="s">
        <v>744</v>
      </c>
    </row>
    <row r="57" spans="46:84" x14ac:dyDescent="0.2">
      <c r="AT57" t="s">
        <v>623</v>
      </c>
      <c r="AV57" t="s">
        <v>625</v>
      </c>
      <c r="AX57" t="s">
        <v>627</v>
      </c>
      <c r="AY57" t="s">
        <v>628</v>
      </c>
      <c r="AZ57" t="s">
        <v>629</v>
      </c>
      <c r="BA57" t="s">
        <v>663</v>
      </c>
      <c r="BB57" t="s">
        <v>664</v>
      </c>
      <c r="BC57" t="s">
        <v>549</v>
      </c>
      <c r="BD57" t="s">
        <v>632</v>
      </c>
      <c r="BE57" t="s">
        <v>548</v>
      </c>
      <c r="BF57" t="s">
        <v>546</v>
      </c>
      <c r="BG57" t="s">
        <v>633</v>
      </c>
      <c r="BH57" t="s">
        <v>634</v>
      </c>
      <c r="BI57" t="s">
        <v>547</v>
      </c>
      <c r="BJ57" t="s">
        <v>635</v>
      </c>
      <c r="BK57" t="s">
        <v>636</v>
      </c>
      <c r="BL57" t="s">
        <v>637</v>
      </c>
      <c r="BM57" t="s">
        <v>638</v>
      </c>
      <c r="BN57" t="s">
        <v>665</v>
      </c>
      <c r="BO57" t="s">
        <v>666</v>
      </c>
      <c r="BP57" t="s">
        <v>641</v>
      </c>
      <c r="BQ57" t="s">
        <v>836</v>
      </c>
      <c r="BT57" t="s">
        <v>642</v>
      </c>
      <c r="BU57" t="s">
        <v>643</v>
      </c>
      <c r="BV57" t="s">
        <v>644</v>
      </c>
      <c r="BW57" t="s">
        <v>645</v>
      </c>
      <c r="BX57" t="s">
        <v>646</v>
      </c>
      <c r="BY57" t="s">
        <v>546</v>
      </c>
      <c r="BZ57" t="s">
        <v>546</v>
      </c>
      <c r="CF57" t="s">
        <v>744</v>
      </c>
    </row>
    <row r="58" spans="46:84" x14ac:dyDescent="0.2">
      <c r="AT58" t="s">
        <v>623</v>
      </c>
      <c r="AU58" t="s">
        <v>624</v>
      </c>
      <c r="AV58" t="s">
        <v>625</v>
      </c>
      <c r="AX58" t="s">
        <v>627</v>
      </c>
      <c r="AY58" t="s">
        <v>628</v>
      </c>
      <c r="AZ58" t="s">
        <v>629</v>
      </c>
      <c r="BA58" t="s">
        <v>647</v>
      </c>
      <c r="BB58" t="s">
        <v>648</v>
      </c>
      <c r="BC58" t="s">
        <v>549</v>
      </c>
      <c r="BD58" t="s">
        <v>632</v>
      </c>
      <c r="BE58" t="s">
        <v>548</v>
      </c>
      <c r="BF58" t="s">
        <v>546</v>
      </c>
      <c r="BG58" t="s">
        <v>633</v>
      </c>
      <c r="BH58" t="s">
        <v>634</v>
      </c>
      <c r="BI58" t="s">
        <v>547</v>
      </c>
      <c r="BJ58" t="s">
        <v>635</v>
      </c>
      <c r="BK58" t="s">
        <v>636</v>
      </c>
      <c r="BL58" t="s">
        <v>637</v>
      </c>
      <c r="BM58" t="s">
        <v>638</v>
      </c>
      <c r="BN58" t="s">
        <v>649</v>
      </c>
      <c r="BO58" t="s">
        <v>650</v>
      </c>
      <c r="BP58" t="s">
        <v>641</v>
      </c>
      <c r="BQ58" t="s">
        <v>696</v>
      </c>
      <c r="BS58" t="s">
        <v>651</v>
      </c>
      <c r="BT58" t="s">
        <v>642</v>
      </c>
      <c r="BU58" t="s">
        <v>643</v>
      </c>
      <c r="BV58" t="s">
        <v>644</v>
      </c>
      <c r="BW58" t="s">
        <v>645</v>
      </c>
      <c r="BX58" t="s">
        <v>646</v>
      </c>
      <c r="BY58" t="s">
        <v>546</v>
      </c>
      <c r="BZ58" t="s">
        <v>546</v>
      </c>
      <c r="CF58" t="s">
        <v>744</v>
      </c>
    </row>
    <row r="61" spans="46:84" x14ac:dyDescent="0.2">
      <c r="AT61" t="s">
        <v>623</v>
      </c>
      <c r="AU61" t="s">
        <v>624</v>
      </c>
      <c r="AV61" t="s">
        <v>625</v>
      </c>
      <c r="AX61" t="s">
        <v>627</v>
      </c>
      <c r="AY61" t="s">
        <v>628</v>
      </c>
      <c r="AZ61" t="s">
        <v>629</v>
      </c>
      <c r="BA61" t="s">
        <v>647</v>
      </c>
      <c r="BB61" t="s">
        <v>648</v>
      </c>
      <c r="BC61" t="s">
        <v>549</v>
      </c>
      <c r="BD61" t="s">
        <v>632</v>
      </c>
      <c r="BE61" t="s">
        <v>548</v>
      </c>
      <c r="BF61" t="s">
        <v>546</v>
      </c>
      <c r="BG61" t="s">
        <v>633</v>
      </c>
      <c r="BH61" t="s">
        <v>634</v>
      </c>
      <c r="BI61" t="s">
        <v>547</v>
      </c>
      <c r="BJ61" t="s">
        <v>635</v>
      </c>
      <c r="BK61" t="s">
        <v>636</v>
      </c>
      <c r="BL61" t="s">
        <v>637</v>
      </c>
      <c r="BM61" t="s">
        <v>638</v>
      </c>
      <c r="BN61" t="s">
        <v>649</v>
      </c>
      <c r="BO61" t="s">
        <v>650</v>
      </c>
      <c r="BP61" t="s">
        <v>641</v>
      </c>
      <c r="BQ61" t="s">
        <v>837</v>
      </c>
      <c r="BS61" t="s">
        <v>651</v>
      </c>
      <c r="BT61" t="s">
        <v>642</v>
      </c>
      <c r="BU61" t="s">
        <v>643</v>
      </c>
      <c r="BV61" t="s">
        <v>644</v>
      </c>
      <c r="BW61" t="s">
        <v>645</v>
      </c>
      <c r="BX61" t="s">
        <v>646</v>
      </c>
      <c r="BY61" t="s">
        <v>546</v>
      </c>
      <c r="BZ61" t="s">
        <v>546</v>
      </c>
      <c r="CF61" t="s">
        <v>744</v>
      </c>
    </row>
    <row r="62" spans="46:84" x14ac:dyDescent="0.2">
      <c r="AT62" t="s">
        <v>623</v>
      </c>
      <c r="AU62" t="s">
        <v>624</v>
      </c>
      <c r="AV62" t="s">
        <v>625</v>
      </c>
      <c r="AW62" t="s">
        <v>626</v>
      </c>
      <c r="AX62" t="s">
        <v>627</v>
      </c>
      <c r="AY62" t="s">
        <v>628</v>
      </c>
      <c r="AZ62" t="s">
        <v>629</v>
      </c>
      <c r="BA62" t="s">
        <v>647</v>
      </c>
      <c r="BB62" t="s">
        <v>648</v>
      </c>
      <c r="BC62" t="s">
        <v>549</v>
      </c>
      <c r="BD62" t="s">
        <v>632</v>
      </c>
      <c r="BE62" t="s">
        <v>548</v>
      </c>
      <c r="BF62" t="s">
        <v>546</v>
      </c>
      <c r="BG62" t="s">
        <v>633</v>
      </c>
      <c r="BH62" t="s">
        <v>634</v>
      </c>
      <c r="BI62" t="s">
        <v>547</v>
      </c>
      <c r="BJ62" t="s">
        <v>635</v>
      </c>
      <c r="BK62" t="s">
        <v>636</v>
      </c>
      <c r="BL62" t="s">
        <v>637</v>
      </c>
      <c r="BM62" t="s">
        <v>638</v>
      </c>
      <c r="BN62" t="s">
        <v>649</v>
      </c>
      <c r="BO62" t="s">
        <v>650</v>
      </c>
      <c r="BP62" t="s">
        <v>641</v>
      </c>
      <c r="BQ62" t="s">
        <v>838</v>
      </c>
      <c r="BS62" t="s">
        <v>651</v>
      </c>
      <c r="BT62" t="s">
        <v>642</v>
      </c>
      <c r="BU62" t="s">
        <v>643</v>
      </c>
      <c r="BV62" t="s">
        <v>644</v>
      </c>
      <c r="BW62" t="s">
        <v>645</v>
      </c>
      <c r="BX62" t="s">
        <v>646</v>
      </c>
      <c r="BY62" t="s">
        <v>546</v>
      </c>
      <c r="BZ62" t="s">
        <v>546</v>
      </c>
      <c r="CF62" t="s">
        <v>744</v>
      </c>
    </row>
    <row r="63" spans="46:84" x14ac:dyDescent="0.2">
      <c r="AT63" t="s">
        <v>623</v>
      </c>
      <c r="AU63" t="s">
        <v>624</v>
      </c>
      <c r="AV63" t="s">
        <v>625</v>
      </c>
      <c r="AW63" t="s">
        <v>626</v>
      </c>
      <c r="AX63" t="s">
        <v>627</v>
      </c>
      <c r="AY63" t="s">
        <v>628</v>
      </c>
      <c r="AZ63" t="s">
        <v>629</v>
      </c>
      <c r="BA63" t="s">
        <v>668</v>
      </c>
      <c r="BB63" t="s">
        <v>669</v>
      </c>
      <c r="BC63" t="s">
        <v>549</v>
      </c>
      <c r="BD63" t="s">
        <v>632</v>
      </c>
      <c r="BE63" t="s">
        <v>548</v>
      </c>
      <c r="BF63" t="s">
        <v>546</v>
      </c>
      <c r="BG63" t="s">
        <v>633</v>
      </c>
      <c r="BH63" t="s">
        <v>634</v>
      </c>
      <c r="BI63" t="s">
        <v>547</v>
      </c>
      <c r="BJ63" t="s">
        <v>635</v>
      </c>
      <c r="BK63" t="s">
        <v>636</v>
      </c>
      <c r="BL63" t="s">
        <v>637</v>
      </c>
      <c r="BM63" t="s">
        <v>638</v>
      </c>
      <c r="BN63" t="s">
        <v>670</v>
      </c>
      <c r="BO63" t="s">
        <v>671</v>
      </c>
      <c r="BP63" t="s">
        <v>641</v>
      </c>
      <c r="BQ63" t="s">
        <v>839</v>
      </c>
      <c r="BT63" t="s">
        <v>642</v>
      </c>
      <c r="BU63" t="s">
        <v>643</v>
      </c>
      <c r="BV63" t="s">
        <v>644</v>
      </c>
      <c r="BW63" t="s">
        <v>645</v>
      </c>
      <c r="BX63" t="s">
        <v>646</v>
      </c>
      <c r="BY63" t="s">
        <v>546</v>
      </c>
      <c r="BZ63" t="s">
        <v>546</v>
      </c>
      <c r="CF63" t="s">
        <v>744</v>
      </c>
    </row>
    <row r="64" spans="46:84" x14ac:dyDescent="0.2">
      <c r="AT64" t="s">
        <v>623</v>
      </c>
      <c r="AU64" t="s">
        <v>624</v>
      </c>
      <c r="AV64" t="s">
        <v>625</v>
      </c>
      <c r="AW64" t="s">
        <v>626</v>
      </c>
      <c r="AX64" t="s">
        <v>627</v>
      </c>
      <c r="AY64" t="s">
        <v>628</v>
      </c>
      <c r="AZ64" t="s">
        <v>629</v>
      </c>
      <c r="BA64" t="s">
        <v>647</v>
      </c>
      <c r="BB64" t="s">
        <v>648</v>
      </c>
      <c r="BC64" t="s">
        <v>549</v>
      </c>
      <c r="BD64" t="s">
        <v>632</v>
      </c>
      <c r="BE64" t="s">
        <v>548</v>
      </c>
      <c r="BF64" t="s">
        <v>546</v>
      </c>
      <c r="BG64" t="s">
        <v>633</v>
      </c>
      <c r="BH64" t="s">
        <v>634</v>
      </c>
      <c r="BI64" t="s">
        <v>547</v>
      </c>
      <c r="BJ64" t="s">
        <v>635</v>
      </c>
      <c r="BK64" t="s">
        <v>636</v>
      </c>
      <c r="BL64" t="s">
        <v>637</v>
      </c>
      <c r="BM64" t="s">
        <v>638</v>
      </c>
      <c r="BN64" t="s">
        <v>649</v>
      </c>
      <c r="BO64" t="s">
        <v>650</v>
      </c>
      <c r="BP64" t="s">
        <v>641</v>
      </c>
      <c r="BQ64" t="s">
        <v>697</v>
      </c>
      <c r="BS64" t="s">
        <v>651</v>
      </c>
      <c r="BT64" t="s">
        <v>642</v>
      </c>
      <c r="BU64" t="s">
        <v>643</v>
      </c>
      <c r="BV64" t="s">
        <v>644</v>
      </c>
      <c r="BW64" t="s">
        <v>645</v>
      </c>
      <c r="BX64" t="s">
        <v>646</v>
      </c>
      <c r="BY64" t="s">
        <v>546</v>
      </c>
      <c r="BZ64" t="s">
        <v>546</v>
      </c>
      <c r="CF64" t="s">
        <v>744</v>
      </c>
    </row>
    <row r="65" spans="46:84" x14ac:dyDescent="0.2">
      <c r="AT65" t="s">
        <v>623</v>
      </c>
      <c r="AU65" t="s">
        <v>624</v>
      </c>
      <c r="AV65" t="s">
        <v>625</v>
      </c>
      <c r="AX65" t="s">
        <v>627</v>
      </c>
      <c r="AZ65" t="s">
        <v>629</v>
      </c>
      <c r="BA65" t="s">
        <v>668</v>
      </c>
      <c r="BB65" t="s">
        <v>669</v>
      </c>
      <c r="BC65" t="s">
        <v>549</v>
      </c>
      <c r="BD65" t="s">
        <v>632</v>
      </c>
      <c r="BE65" t="s">
        <v>548</v>
      </c>
      <c r="BF65" t="s">
        <v>546</v>
      </c>
      <c r="BG65" t="s">
        <v>633</v>
      </c>
      <c r="BH65" t="s">
        <v>634</v>
      </c>
      <c r="BI65" t="s">
        <v>547</v>
      </c>
      <c r="BJ65" t="s">
        <v>635</v>
      </c>
      <c r="BK65" t="s">
        <v>636</v>
      </c>
      <c r="BL65" t="s">
        <v>637</v>
      </c>
      <c r="BM65" t="s">
        <v>638</v>
      </c>
      <c r="BN65" t="s">
        <v>670</v>
      </c>
      <c r="BO65" t="s">
        <v>671</v>
      </c>
      <c r="BP65" t="s">
        <v>641</v>
      </c>
      <c r="BQ65" t="s">
        <v>840</v>
      </c>
      <c r="BT65" t="s">
        <v>642</v>
      </c>
      <c r="BU65" t="s">
        <v>643</v>
      </c>
      <c r="BV65" t="s">
        <v>644</v>
      </c>
      <c r="BW65" t="s">
        <v>645</v>
      </c>
      <c r="BX65" t="s">
        <v>646</v>
      </c>
      <c r="BY65" t="s">
        <v>546</v>
      </c>
      <c r="BZ65" t="s">
        <v>546</v>
      </c>
      <c r="CF65" t="s">
        <v>744</v>
      </c>
    </row>
    <row r="66" spans="46:84" x14ac:dyDescent="0.2">
      <c r="AT66" t="s">
        <v>623</v>
      </c>
      <c r="AU66" t="s">
        <v>624</v>
      </c>
      <c r="AV66" t="s">
        <v>625</v>
      </c>
      <c r="AX66" t="s">
        <v>627</v>
      </c>
      <c r="AY66" t="s">
        <v>628</v>
      </c>
      <c r="AZ66" t="s">
        <v>629</v>
      </c>
      <c r="BA66" t="s">
        <v>630</v>
      </c>
      <c r="BB66" t="s">
        <v>631</v>
      </c>
      <c r="BC66" t="s">
        <v>549</v>
      </c>
      <c r="BD66" t="s">
        <v>632</v>
      </c>
      <c r="BE66" t="s">
        <v>548</v>
      </c>
      <c r="BF66" t="s">
        <v>546</v>
      </c>
      <c r="BG66" t="s">
        <v>633</v>
      </c>
      <c r="BH66" t="s">
        <v>634</v>
      </c>
      <c r="BI66" t="s">
        <v>547</v>
      </c>
      <c r="BJ66" t="s">
        <v>635</v>
      </c>
      <c r="BK66" t="s">
        <v>636</v>
      </c>
      <c r="BL66" t="s">
        <v>637</v>
      </c>
      <c r="BM66" t="s">
        <v>638</v>
      </c>
      <c r="BN66" t="s">
        <v>639</v>
      </c>
      <c r="BO66" t="s">
        <v>640</v>
      </c>
      <c r="BP66" t="s">
        <v>641</v>
      </c>
      <c r="BQ66" t="s">
        <v>698</v>
      </c>
      <c r="BT66" t="s">
        <v>642</v>
      </c>
      <c r="BU66" t="s">
        <v>643</v>
      </c>
      <c r="BV66" t="s">
        <v>644</v>
      </c>
      <c r="BW66" t="s">
        <v>645</v>
      </c>
      <c r="BX66" t="s">
        <v>646</v>
      </c>
      <c r="BY66" t="s">
        <v>546</v>
      </c>
      <c r="BZ66" t="s">
        <v>546</v>
      </c>
      <c r="CF66" t="s">
        <v>744</v>
      </c>
    </row>
    <row r="67" spans="46:84" x14ac:dyDescent="0.2">
      <c r="AT67" t="s">
        <v>623</v>
      </c>
      <c r="AU67" t="s">
        <v>624</v>
      </c>
      <c r="AV67" t="s">
        <v>625</v>
      </c>
      <c r="AW67" t="s">
        <v>626</v>
      </c>
      <c r="AX67" t="s">
        <v>627</v>
      </c>
      <c r="AY67" t="s">
        <v>628</v>
      </c>
      <c r="AZ67" t="s">
        <v>629</v>
      </c>
      <c r="BA67" t="s">
        <v>647</v>
      </c>
      <c r="BB67" t="s">
        <v>648</v>
      </c>
      <c r="BC67" t="s">
        <v>549</v>
      </c>
      <c r="BD67" t="s">
        <v>632</v>
      </c>
      <c r="BE67" t="s">
        <v>548</v>
      </c>
      <c r="BF67" t="s">
        <v>546</v>
      </c>
      <c r="BG67" t="s">
        <v>633</v>
      </c>
      <c r="BH67" t="s">
        <v>634</v>
      </c>
      <c r="BI67" t="s">
        <v>547</v>
      </c>
      <c r="BJ67" t="s">
        <v>635</v>
      </c>
      <c r="BK67" t="s">
        <v>636</v>
      </c>
      <c r="BL67" t="s">
        <v>637</v>
      </c>
      <c r="BM67" t="s">
        <v>638</v>
      </c>
      <c r="BN67" t="s">
        <v>649</v>
      </c>
      <c r="BO67" t="s">
        <v>650</v>
      </c>
      <c r="BP67" t="s">
        <v>641</v>
      </c>
      <c r="BQ67" t="s">
        <v>841</v>
      </c>
      <c r="BS67" t="s">
        <v>651</v>
      </c>
      <c r="BT67" t="s">
        <v>642</v>
      </c>
      <c r="BU67" t="s">
        <v>643</v>
      </c>
      <c r="BV67" t="s">
        <v>644</v>
      </c>
      <c r="BW67" t="s">
        <v>645</v>
      </c>
      <c r="BX67" t="s">
        <v>646</v>
      </c>
      <c r="BY67" t="s">
        <v>546</v>
      </c>
      <c r="BZ67" t="s">
        <v>546</v>
      </c>
      <c r="CF67" t="s">
        <v>744</v>
      </c>
    </row>
    <row r="68" spans="46:84" x14ac:dyDescent="0.2">
      <c r="AT68" t="s">
        <v>623</v>
      </c>
      <c r="AU68" t="s">
        <v>624</v>
      </c>
      <c r="AV68" t="s">
        <v>625</v>
      </c>
      <c r="AW68" t="s">
        <v>626</v>
      </c>
      <c r="AX68" t="s">
        <v>627</v>
      </c>
      <c r="AY68" t="s">
        <v>628</v>
      </c>
      <c r="AZ68" t="s">
        <v>629</v>
      </c>
      <c r="BA68" t="s">
        <v>647</v>
      </c>
      <c r="BB68" t="s">
        <v>648</v>
      </c>
      <c r="BC68" t="s">
        <v>549</v>
      </c>
      <c r="BD68" t="s">
        <v>632</v>
      </c>
      <c r="BE68" t="s">
        <v>548</v>
      </c>
      <c r="BF68" t="s">
        <v>546</v>
      </c>
      <c r="BG68" t="s">
        <v>633</v>
      </c>
      <c r="BH68" t="s">
        <v>634</v>
      </c>
      <c r="BI68" t="s">
        <v>547</v>
      </c>
      <c r="BJ68" t="s">
        <v>635</v>
      </c>
      <c r="BK68" t="s">
        <v>636</v>
      </c>
      <c r="BL68" t="s">
        <v>637</v>
      </c>
      <c r="BM68" t="s">
        <v>638</v>
      </c>
      <c r="BN68" t="s">
        <v>649</v>
      </c>
      <c r="BO68" t="s">
        <v>650</v>
      </c>
      <c r="BP68" t="s">
        <v>641</v>
      </c>
      <c r="BQ68" t="s">
        <v>842</v>
      </c>
      <c r="BS68" t="s">
        <v>651</v>
      </c>
      <c r="BT68" t="s">
        <v>642</v>
      </c>
      <c r="BU68" t="s">
        <v>643</v>
      </c>
      <c r="BV68" t="s">
        <v>644</v>
      </c>
      <c r="BW68" t="s">
        <v>645</v>
      </c>
      <c r="BX68" t="s">
        <v>646</v>
      </c>
      <c r="BY68" t="s">
        <v>546</v>
      </c>
      <c r="BZ68" t="s">
        <v>546</v>
      </c>
      <c r="CF68" t="s">
        <v>744</v>
      </c>
    </row>
    <row r="69" spans="46:84" x14ac:dyDescent="0.2">
      <c r="AT69" t="s">
        <v>623</v>
      </c>
      <c r="AU69" t="s">
        <v>624</v>
      </c>
      <c r="AV69" t="s">
        <v>625</v>
      </c>
      <c r="AX69" t="s">
        <v>627</v>
      </c>
      <c r="AY69" t="s">
        <v>628</v>
      </c>
      <c r="AZ69" t="s">
        <v>629</v>
      </c>
      <c r="BA69" t="s">
        <v>647</v>
      </c>
      <c r="BB69" t="s">
        <v>648</v>
      </c>
      <c r="BC69" t="s">
        <v>549</v>
      </c>
      <c r="BD69" t="s">
        <v>632</v>
      </c>
      <c r="BE69" t="s">
        <v>548</v>
      </c>
      <c r="BF69" t="s">
        <v>546</v>
      </c>
      <c r="BG69" t="s">
        <v>633</v>
      </c>
      <c r="BH69" t="s">
        <v>634</v>
      </c>
      <c r="BI69" t="s">
        <v>547</v>
      </c>
      <c r="BJ69" t="s">
        <v>635</v>
      </c>
      <c r="BK69" t="s">
        <v>636</v>
      </c>
      <c r="BL69" t="s">
        <v>637</v>
      </c>
      <c r="BM69" t="s">
        <v>638</v>
      </c>
      <c r="BN69" t="s">
        <v>649</v>
      </c>
      <c r="BO69" t="s">
        <v>650</v>
      </c>
      <c r="BQ69" t="s">
        <v>843</v>
      </c>
      <c r="BS69" t="s">
        <v>651</v>
      </c>
      <c r="BT69" t="s">
        <v>642</v>
      </c>
      <c r="BU69" t="s">
        <v>643</v>
      </c>
      <c r="BV69" t="s">
        <v>644</v>
      </c>
      <c r="BW69" t="s">
        <v>645</v>
      </c>
      <c r="BX69" t="s">
        <v>646</v>
      </c>
      <c r="BY69" t="s">
        <v>546</v>
      </c>
      <c r="BZ69" t="s">
        <v>546</v>
      </c>
      <c r="CF69" t="s">
        <v>744</v>
      </c>
    </row>
    <row r="70" spans="46:84" x14ac:dyDescent="0.2">
      <c r="AT70" t="s">
        <v>623</v>
      </c>
      <c r="AU70" t="s">
        <v>624</v>
      </c>
      <c r="AV70" t="s">
        <v>625</v>
      </c>
      <c r="AW70" t="s">
        <v>626</v>
      </c>
      <c r="AX70" t="s">
        <v>627</v>
      </c>
      <c r="AY70" t="s">
        <v>628</v>
      </c>
      <c r="AZ70" t="s">
        <v>629</v>
      </c>
      <c r="BA70" t="s">
        <v>630</v>
      </c>
      <c r="BB70" t="s">
        <v>631</v>
      </c>
      <c r="BC70" t="s">
        <v>549</v>
      </c>
      <c r="BD70" t="s">
        <v>632</v>
      </c>
      <c r="BE70" t="s">
        <v>548</v>
      </c>
      <c r="BF70" t="s">
        <v>546</v>
      </c>
      <c r="BG70" t="s">
        <v>633</v>
      </c>
      <c r="BH70" t="s">
        <v>634</v>
      </c>
      <c r="BI70" t="s">
        <v>547</v>
      </c>
      <c r="BJ70" t="s">
        <v>635</v>
      </c>
      <c r="BK70" t="s">
        <v>636</v>
      </c>
      <c r="BL70" t="s">
        <v>637</v>
      </c>
      <c r="BM70" t="s">
        <v>638</v>
      </c>
      <c r="BN70" t="s">
        <v>639</v>
      </c>
      <c r="BO70" t="s">
        <v>640</v>
      </c>
      <c r="BP70" t="s">
        <v>641</v>
      </c>
      <c r="BQ70" t="s">
        <v>844</v>
      </c>
      <c r="BT70" t="s">
        <v>642</v>
      </c>
      <c r="BU70" t="s">
        <v>643</v>
      </c>
      <c r="BV70" t="s">
        <v>644</v>
      </c>
      <c r="BW70" t="s">
        <v>645</v>
      </c>
      <c r="BX70" t="s">
        <v>646</v>
      </c>
      <c r="BY70" t="s">
        <v>546</v>
      </c>
      <c r="BZ70" t="s">
        <v>546</v>
      </c>
      <c r="CF70" t="s">
        <v>744</v>
      </c>
    </row>
    <row r="71" spans="46:84" x14ac:dyDescent="0.2">
      <c r="AT71" t="s">
        <v>623</v>
      </c>
      <c r="AV71" t="s">
        <v>625</v>
      </c>
      <c r="AX71" t="s">
        <v>627</v>
      </c>
      <c r="AY71" t="s">
        <v>628</v>
      </c>
      <c r="AZ71" t="s">
        <v>629</v>
      </c>
      <c r="BA71" t="s">
        <v>672</v>
      </c>
      <c r="BB71" t="s">
        <v>673</v>
      </c>
      <c r="BC71" t="s">
        <v>549</v>
      </c>
      <c r="BD71" t="s">
        <v>632</v>
      </c>
      <c r="BE71" t="s">
        <v>548</v>
      </c>
      <c r="BF71" t="s">
        <v>546</v>
      </c>
      <c r="BG71" t="s">
        <v>633</v>
      </c>
      <c r="BH71" t="s">
        <v>634</v>
      </c>
      <c r="BI71" t="s">
        <v>547</v>
      </c>
      <c r="BJ71" t="s">
        <v>635</v>
      </c>
      <c r="BK71" t="s">
        <v>636</v>
      </c>
      <c r="BL71" t="s">
        <v>637</v>
      </c>
      <c r="BM71" t="s">
        <v>638</v>
      </c>
      <c r="BN71" t="s">
        <v>674</v>
      </c>
      <c r="BO71" t="s">
        <v>675</v>
      </c>
      <c r="BP71" t="s">
        <v>641</v>
      </c>
      <c r="BQ71" t="s">
        <v>845</v>
      </c>
      <c r="BT71" t="s">
        <v>642</v>
      </c>
      <c r="BU71" t="s">
        <v>643</v>
      </c>
      <c r="BV71" t="s">
        <v>644</v>
      </c>
      <c r="BW71" t="s">
        <v>645</v>
      </c>
      <c r="BX71" t="s">
        <v>646</v>
      </c>
      <c r="BY71" t="s">
        <v>546</v>
      </c>
      <c r="BZ71" t="s">
        <v>546</v>
      </c>
      <c r="CF71" t="s">
        <v>744</v>
      </c>
    </row>
    <row r="72" spans="46:84" x14ac:dyDescent="0.2">
      <c r="AT72" t="s">
        <v>623</v>
      </c>
      <c r="AU72" t="s">
        <v>624</v>
      </c>
      <c r="AV72" t="s">
        <v>625</v>
      </c>
      <c r="AW72" t="s">
        <v>626</v>
      </c>
      <c r="AX72" t="s">
        <v>627</v>
      </c>
      <c r="AY72" t="s">
        <v>628</v>
      </c>
      <c r="AZ72" t="s">
        <v>629</v>
      </c>
      <c r="BA72" t="s">
        <v>647</v>
      </c>
      <c r="BB72" t="s">
        <v>648</v>
      </c>
      <c r="BC72" t="s">
        <v>549</v>
      </c>
      <c r="BD72" t="s">
        <v>632</v>
      </c>
      <c r="BE72" t="s">
        <v>548</v>
      </c>
      <c r="BF72" t="s">
        <v>546</v>
      </c>
      <c r="BG72" t="s">
        <v>633</v>
      </c>
      <c r="BH72" t="s">
        <v>634</v>
      </c>
      <c r="BI72" t="s">
        <v>547</v>
      </c>
      <c r="BJ72" t="s">
        <v>635</v>
      </c>
      <c r="BK72" t="s">
        <v>636</v>
      </c>
      <c r="BL72" t="s">
        <v>637</v>
      </c>
      <c r="BM72" t="s">
        <v>638</v>
      </c>
      <c r="BN72" t="s">
        <v>649</v>
      </c>
      <c r="BO72" t="s">
        <v>650</v>
      </c>
      <c r="BP72" t="s">
        <v>641</v>
      </c>
      <c r="BQ72" t="s">
        <v>842</v>
      </c>
      <c r="BS72" t="s">
        <v>651</v>
      </c>
      <c r="BT72" t="s">
        <v>642</v>
      </c>
      <c r="BU72" t="s">
        <v>643</v>
      </c>
      <c r="BV72" t="s">
        <v>644</v>
      </c>
      <c r="BW72" t="s">
        <v>645</v>
      </c>
      <c r="BX72" t="s">
        <v>646</v>
      </c>
      <c r="BY72" t="s">
        <v>546</v>
      </c>
      <c r="BZ72" t="s">
        <v>546</v>
      </c>
      <c r="CF72" t="s">
        <v>744</v>
      </c>
    </row>
    <row r="73" spans="46:84" x14ac:dyDescent="0.2">
      <c r="AT73" t="s">
        <v>623</v>
      </c>
      <c r="AU73" t="s">
        <v>624</v>
      </c>
      <c r="AV73" t="s">
        <v>625</v>
      </c>
      <c r="AX73" t="s">
        <v>627</v>
      </c>
      <c r="AY73" t="s">
        <v>628</v>
      </c>
      <c r="AZ73" t="s">
        <v>629</v>
      </c>
      <c r="BA73" t="s">
        <v>668</v>
      </c>
      <c r="BB73" t="s">
        <v>669</v>
      </c>
      <c r="BC73" t="s">
        <v>549</v>
      </c>
      <c r="BD73" t="s">
        <v>632</v>
      </c>
      <c r="BE73" t="s">
        <v>548</v>
      </c>
      <c r="BF73" t="s">
        <v>546</v>
      </c>
      <c r="BG73" t="s">
        <v>633</v>
      </c>
      <c r="BH73" t="s">
        <v>634</v>
      </c>
      <c r="BI73" t="s">
        <v>547</v>
      </c>
      <c r="BJ73" t="s">
        <v>635</v>
      </c>
      <c r="BK73" t="s">
        <v>636</v>
      </c>
      <c r="BL73" t="s">
        <v>637</v>
      </c>
      <c r="BM73" t="s">
        <v>638</v>
      </c>
      <c r="BN73" t="s">
        <v>670</v>
      </c>
      <c r="BO73" t="s">
        <v>671</v>
      </c>
      <c r="BP73" t="s">
        <v>641</v>
      </c>
      <c r="BQ73" t="s">
        <v>846</v>
      </c>
      <c r="BT73" t="s">
        <v>642</v>
      </c>
      <c r="BU73" t="s">
        <v>643</v>
      </c>
      <c r="BV73" t="s">
        <v>644</v>
      </c>
      <c r="BW73" t="s">
        <v>645</v>
      </c>
      <c r="BX73" t="s">
        <v>646</v>
      </c>
      <c r="BY73" t="s">
        <v>546</v>
      </c>
      <c r="BZ73" t="s">
        <v>546</v>
      </c>
      <c r="CF73" t="s">
        <v>744</v>
      </c>
    </row>
    <row r="74" spans="46:84" x14ac:dyDescent="0.2">
      <c r="AU74" t="s">
        <v>624</v>
      </c>
      <c r="AV74" t="s">
        <v>625</v>
      </c>
      <c r="AW74" t="s">
        <v>626</v>
      </c>
      <c r="AX74" t="s">
        <v>627</v>
      </c>
      <c r="AY74" t="s">
        <v>628</v>
      </c>
      <c r="AZ74" t="s">
        <v>629</v>
      </c>
      <c r="BA74" t="s">
        <v>658</v>
      </c>
      <c r="BB74" t="s">
        <v>659</v>
      </c>
      <c r="BC74" t="s">
        <v>549</v>
      </c>
      <c r="BD74" t="s">
        <v>632</v>
      </c>
      <c r="BE74" t="s">
        <v>548</v>
      </c>
      <c r="BF74" t="s">
        <v>546</v>
      </c>
      <c r="BG74" t="s">
        <v>633</v>
      </c>
      <c r="BH74" t="s">
        <v>634</v>
      </c>
      <c r="BI74" t="s">
        <v>547</v>
      </c>
      <c r="BJ74" t="s">
        <v>635</v>
      </c>
      <c r="BK74" t="s">
        <v>636</v>
      </c>
      <c r="BL74" t="s">
        <v>637</v>
      </c>
      <c r="BM74" t="s">
        <v>638</v>
      </c>
      <c r="BN74" t="s">
        <v>660</v>
      </c>
      <c r="BO74" t="s">
        <v>661</v>
      </c>
      <c r="BP74" t="s">
        <v>641</v>
      </c>
      <c r="BQ74" t="s">
        <v>699</v>
      </c>
      <c r="BS74" t="s">
        <v>651</v>
      </c>
      <c r="BT74" t="s">
        <v>642</v>
      </c>
      <c r="BU74" t="s">
        <v>643</v>
      </c>
      <c r="BV74" t="s">
        <v>644</v>
      </c>
      <c r="BW74" t="s">
        <v>645</v>
      </c>
      <c r="BX74" t="s">
        <v>646</v>
      </c>
      <c r="BY74" t="s">
        <v>546</v>
      </c>
      <c r="BZ74" t="s">
        <v>546</v>
      </c>
      <c r="CF74" t="s">
        <v>744</v>
      </c>
    </row>
    <row r="75" spans="46:84" x14ac:dyDescent="0.2">
      <c r="AT75" t="s">
        <v>623</v>
      </c>
      <c r="AU75" t="s">
        <v>624</v>
      </c>
      <c r="AV75" t="s">
        <v>625</v>
      </c>
      <c r="AX75" t="s">
        <v>627</v>
      </c>
      <c r="AY75" t="s">
        <v>628</v>
      </c>
      <c r="AZ75" t="s">
        <v>629</v>
      </c>
      <c r="BA75" t="s">
        <v>653</v>
      </c>
      <c r="BB75" t="s">
        <v>654</v>
      </c>
      <c r="BC75" t="s">
        <v>549</v>
      </c>
      <c r="BD75" t="s">
        <v>632</v>
      </c>
      <c r="BE75" t="s">
        <v>548</v>
      </c>
      <c r="BF75" t="s">
        <v>546</v>
      </c>
      <c r="BG75" t="s">
        <v>633</v>
      </c>
      <c r="BH75" t="s">
        <v>634</v>
      </c>
      <c r="BI75" t="s">
        <v>547</v>
      </c>
      <c r="BJ75" t="s">
        <v>635</v>
      </c>
      <c r="BK75" t="s">
        <v>636</v>
      </c>
      <c r="BL75" t="s">
        <v>637</v>
      </c>
      <c r="BM75" t="s">
        <v>638</v>
      </c>
      <c r="BN75" t="s">
        <v>655</v>
      </c>
      <c r="BO75" t="s">
        <v>656</v>
      </c>
      <c r="BP75" t="s">
        <v>641</v>
      </c>
      <c r="BQ75" t="s">
        <v>700</v>
      </c>
      <c r="BT75" t="s">
        <v>642</v>
      </c>
      <c r="BU75" t="s">
        <v>643</v>
      </c>
      <c r="BV75" t="s">
        <v>644</v>
      </c>
      <c r="BW75" t="s">
        <v>645</v>
      </c>
      <c r="BX75" t="s">
        <v>646</v>
      </c>
      <c r="BY75" t="s">
        <v>546</v>
      </c>
      <c r="BZ75" t="s">
        <v>546</v>
      </c>
      <c r="CF75" t="s">
        <v>744</v>
      </c>
    </row>
    <row r="76" spans="46:84" x14ac:dyDescent="0.2">
      <c r="AT76" t="s">
        <v>623</v>
      </c>
      <c r="AU76" t="s">
        <v>624</v>
      </c>
      <c r="AV76" t="s">
        <v>625</v>
      </c>
      <c r="AW76" t="s">
        <v>626</v>
      </c>
      <c r="AX76" t="s">
        <v>627</v>
      </c>
      <c r="AY76" t="s">
        <v>628</v>
      </c>
      <c r="AZ76" t="s">
        <v>629</v>
      </c>
      <c r="BA76" t="s">
        <v>701</v>
      </c>
      <c r="BB76" t="s">
        <v>702</v>
      </c>
      <c r="BC76" t="s">
        <v>549</v>
      </c>
      <c r="BD76" t="s">
        <v>632</v>
      </c>
      <c r="BE76" t="s">
        <v>548</v>
      </c>
      <c r="BF76" t="s">
        <v>546</v>
      </c>
      <c r="BG76" t="s">
        <v>633</v>
      </c>
      <c r="BH76" t="s">
        <v>634</v>
      </c>
      <c r="BI76" t="s">
        <v>547</v>
      </c>
      <c r="BJ76" t="s">
        <v>635</v>
      </c>
      <c r="BK76" t="s">
        <v>636</v>
      </c>
      <c r="BL76" t="s">
        <v>637</v>
      </c>
      <c r="BM76" t="s">
        <v>638</v>
      </c>
      <c r="BN76" t="s">
        <v>703</v>
      </c>
      <c r="BO76" t="s">
        <v>704</v>
      </c>
      <c r="BQ76" t="s">
        <v>789</v>
      </c>
      <c r="BT76" t="s">
        <v>642</v>
      </c>
      <c r="BU76" t="s">
        <v>643</v>
      </c>
      <c r="BV76" t="s">
        <v>644</v>
      </c>
      <c r="BW76" t="s">
        <v>645</v>
      </c>
      <c r="BX76" t="s">
        <v>646</v>
      </c>
      <c r="BY76" t="s">
        <v>546</v>
      </c>
      <c r="BZ76" t="s">
        <v>546</v>
      </c>
      <c r="CF76" t="s">
        <v>744</v>
      </c>
    </row>
    <row r="77" spans="46:84" x14ac:dyDescent="0.2">
      <c r="AX77" t="s">
        <v>627</v>
      </c>
      <c r="AZ77" t="s">
        <v>629</v>
      </c>
      <c r="BA77" t="s">
        <v>647</v>
      </c>
      <c r="BB77" t="s">
        <v>648</v>
      </c>
      <c r="BC77" t="s">
        <v>549</v>
      </c>
      <c r="BD77" t="s">
        <v>632</v>
      </c>
      <c r="BE77" t="s">
        <v>548</v>
      </c>
      <c r="BF77" t="s">
        <v>546</v>
      </c>
      <c r="BG77" t="s">
        <v>633</v>
      </c>
      <c r="BH77" t="s">
        <v>634</v>
      </c>
      <c r="BI77" t="s">
        <v>547</v>
      </c>
      <c r="BJ77" t="s">
        <v>635</v>
      </c>
      <c r="BK77" t="s">
        <v>636</v>
      </c>
      <c r="BL77" t="s">
        <v>637</v>
      </c>
      <c r="BM77" t="s">
        <v>638</v>
      </c>
      <c r="BN77" t="s">
        <v>649</v>
      </c>
      <c r="BO77" t="s">
        <v>650</v>
      </c>
      <c r="BS77" t="s">
        <v>651</v>
      </c>
      <c r="BT77" t="s">
        <v>642</v>
      </c>
      <c r="BU77" t="s">
        <v>643</v>
      </c>
      <c r="BV77" t="s">
        <v>644</v>
      </c>
      <c r="BW77" t="s">
        <v>645</v>
      </c>
      <c r="BX77" t="s">
        <v>646</v>
      </c>
      <c r="BY77" t="s">
        <v>546</v>
      </c>
      <c r="BZ77" t="s">
        <v>546</v>
      </c>
      <c r="CF77" t="s">
        <v>744</v>
      </c>
    </row>
    <row r="78" spans="46:84" x14ac:dyDescent="0.2">
      <c r="AT78" t="s">
        <v>623</v>
      </c>
      <c r="AU78" t="s">
        <v>624</v>
      </c>
      <c r="AV78" t="s">
        <v>625</v>
      </c>
      <c r="AW78" t="s">
        <v>626</v>
      </c>
      <c r="AX78" t="s">
        <v>627</v>
      </c>
      <c r="AY78" t="s">
        <v>628</v>
      </c>
      <c r="AZ78" t="s">
        <v>629</v>
      </c>
      <c r="BA78" t="s">
        <v>692</v>
      </c>
      <c r="BB78" t="s">
        <v>693</v>
      </c>
      <c r="BC78" t="s">
        <v>549</v>
      </c>
      <c r="BD78" t="s">
        <v>632</v>
      </c>
      <c r="BE78" t="s">
        <v>548</v>
      </c>
      <c r="BF78" t="s">
        <v>546</v>
      </c>
      <c r="BG78" t="s">
        <v>633</v>
      </c>
      <c r="BH78" t="s">
        <v>634</v>
      </c>
      <c r="BI78" t="s">
        <v>547</v>
      </c>
      <c r="BJ78" t="s">
        <v>635</v>
      </c>
      <c r="BK78" t="s">
        <v>636</v>
      </c>
      <c r="BL78" t="s">
        <v>637</v>
      </c>
      <c r="BM78" t="s">
        <v>638</v>
      </c>
      <c r="BN78" t="s">
        <v>694</v>
      </c>
      <c r="BO78" t="s">
        <v>695</v>
      </c>
      <c r="BP78" t="s">
        <v>641</v>
      </c>
      <c r="BQ78" t="s">
        <v>705</v>
      </c>
      <c r="BT78" t="s">
        <v>642</v>
      </c>
      <c r="BU78" t="s">
        <v>643</v>
      </c>
      <c r="BV78" t="s">
        <v>644</v>
      </c>
      <c r="BW78" t="s">
        <v>645</v>
      </c>
      <c r="BX78" t="s">
        <v>646</v>
      </c>
      <c r="BY78" t="s">
        <v>546</v>
      </c>
      <c r="BZ78" t="s">
        <v>546</v>
      </c>
      <c r="CF78" t="s">
        <v>744</v>
      </c>
    </row>
    <row r="79" spans="46:84" x14ac:dyDescent="0.2">
      <c r="AT79" t="s">
        <v>623</v>
      </c>
      <c r="AU79" t="s">
        <v>624</v>
      </c>
      <c r="AV79" t="s">
        <v>625</v>
      </c>
      <c r="AX79" t="s">
        <v>627</v>
      </c>
      <c r="AY79" t="s">
        <v>628</v>
      </c>
      <c r="AZ79" t="s">
        <v>629</v>
      </c>
      <c r="BA79" t="s">
        <v>692</v>
      </c>
      <c r="BB79" t="s">
        <v>693</v>
      </c>
      <c r="BC79" t="s">
        <v>549</v>
      </c>
      <c r="BD79" t="s">
        <v>632</v>
      </c>
      <c r="BE79" t="s">
        <v>548</v>
      </c>
      <c r="BF79" t="s">
        <v>546</v>
      </c>
      <c r="BG79" t="s">
        <v>633</v>
      </c>
      <c r="BH79" t="s">
        <v>634</v>
      </c>
      <c r="BI79" t="s">
        <v>547</v>
      </c>
      <c r="BJ79" t="s">
        <v>635</v>
      </c>
      <c r="BK79" t="s">
        <v>636</v>
      </c>
      <c r="BL79" t="s">
        <v>637</v>
      </c>
      <c r="BM79" t="s">
        <v>638</v>
      </c>
      <c r="BN79" t="s">
        <v>694</v>
      </c>
      <c r="BO79" t="s">
        <v>695</v>
      </c>
      <c r="BP79" t="s">
        <v>641</v>
      </c>
      <c r="BQ79" t="s">
        <v>706</v>
      </c>
      <c r="BT79" t="s">
        <v>642</v>
      </c>
      <c r="BU79" t="s">
        <v>643</v>
      </c>
      <c r="BV79" t="s">
        <v>644</v>
      </c>
      <c r="BW79" t="s">
        <v>645</v>
      </c>
      <c r="BX79" t="s">
        <v>646</v>
      </c>
      <c r="BY79" t="s">
        <v>546</v>
      </c>
      <c r="BZ79" t="s">
        <v>546</v>
      </c>
      <c r="CF79" t="s">
        <v>744</v>
      </c>
    </row>
    <row r="80" spans="46:84" x14ac:dyDescent="0.2">
      <c r="AT80" t="s">
        <v>623</v>
      </c>
      <c r="AV80" t="s">
        <v>625</v>
      </c>
      <c r="AX80" t="s">
        <v>627</v>
      </c>
      <c r="AY80" t="s">
        <v>628</v>
      </c>
      <c r="AZ80" t="s">
        <v>629</v>
      </c>
      <c r="BA80" t="s">
        <v>692</v>
      </c>
      <c r="BB80" t="s">
        <v>693</v>
      </c>
      <c r="BC80" t="s">
        <v>549</v>
      </c>
      <c r="BD80" t="s">
        <v>632</v>
      </c>
      <c r="BE80" t="s">
        <v>548</v>
      </c>
      <c r="BF80" t="s">
        <v>546</v>
      </c>
      <c r="BG80" t="s">
        <v>633</v>
      </c>
      <c r="BH80" t="s">
        <v>634</v>
      </c>
      <c r="BI80" t="s">
        <v>547</v>
      </c>
      <c r="BJ80" t="s">
        <v>635</v>
      </c>
      <c r="BK80" t="s">
        <v>636</v>
      </c>
      <c r="BL80" t="s">
        <v>637</v>
      </c>
      <c r="BM80" t="s">
        <v>638</v>
      </c>
      <c r="BN80" t="s">
        <v>694</v>
      </c>
      <c r="BO80" t="s">
        <v>695</v>
      </c>
      <c r="BP80" t="s">
        <v>641</v>
      </c>
      <c r="BQ80" t="s">
        <v>707</v>
      </c>
      <c r="BT80" t="s">
        <v>642</v>
      </c>
      <c r="BU80" t="s">
        <v>643</v>
      </c>
      <c r="BV80" t="s">
        <v>644</v>
      </c>
      <c r="BW80" t="s">
        <v>645</v>
      </c>
      <c r="BX80" t="s">
        <v>646</v>
      </c>
      <c r="BY80" t="s">
        <v>546</v>
      </c>
      <c r="BZ80" t="s">
        <v>546</v>
      </c>
      <c r="CF80" t="s">
        <v>744</v>
      </c>
    </row>
    <row r="81" spans="46:84" x14ac:dyDescent="0.2">
      <c r="AT81" t="s">
        <v>623</v>
      </c>
      <c r="AV81" t="s">
        <v>625</v>
      </c>
      <c r="AX81" t="s">
        <v>627</v>
      </c>
      <c r="AY81" t="s">
        <v>628</v>
      </c>
      <c r="AZ81" t="s">
        <v>629</v>
      </c>
      <c r="BA81" t="s">
        <v>630</v>
      </c>
      <c r="BB81" t="s">
        <v>631</v>
      </c>
      <c r="BC81" t="s">
        <v>549</v>
      </c>
      <c r="BD81" t="s">
        <v>632</v>
      </c>
      <c r="BE81" t="s">
        <v>548</v>
      </c>
      <c r="BF81" t="s">
        <v>546</v>
      </c>
      <c r="BG81" t="s">
        <v>633</v>
      </c>
      <c r="BH81" t="s">
        <v>634</v>
      </c>
      <c r="BI81" t="s">
        <v>547</v>
      </c>
      <c r="BJ81" t="s">
        <v>635</v>
      </c>
      <c r="BK81" t="s">
        <v>636</v>
      </c>
      <c r="BL81" t="s">
        <v>637</v>
      </c>
      <c r="BM81" t="s">
        <v>638</v>
      </c>
      <c r="BN81" t="s">
        <v>639</v>
      </c>
      <c r="BO81" t="s">
        <v>640</v>
      </c>
      <c r="BP81" t="s">
        <v>641</v>
      </c>
      <c r="BT81" t="s">
        <v>642</v>
      </c>
      <c r="BU81" t="s">
        <v>643</v>
      </c>
      <c r="BV81" t="s">
        <v>644</v>
      </c>
      <c r="BW81" t="s">
        <v>645</v>
      </c>
      <c r="BX81" t="s">
        <v>646</v>
      </c>
      <c r="BY81" t="s">
        <v>546</v>
      </c>
      <c r="BZ81" t="s">
        <v>546</v>
      </c>
      <c r="CF81" t="s">
        <v>744</v>
      </c>
    </row>
    <row r="82" spans="46:84" x14ac:dyDescent="0.2">
      <c r="AT82" t="s">
        <v>623</v>
      </c>
      <c r="AU82" t="s">
        <v>624</v>
      </c>
      <c r="AV82" t="s">
        <v>625</v>
      </c>
      <c r="AW82" t="s">
        <v>626</v>
      </c>
      <c r="AX82" t="s">
        <v>627</v>
      </c>
      <c r="AY82" t="s">
        <v>628</v>
      </c>
      <c r="AZ82" t="s">
        <v>629</v>
      </c>
      <c r="BA82" t="s">
        <v>647</v>
      </c>
      <c r="BB82" t="s">
        <v>648</v>
      </c>
      <c r="BC82" t="s">
        <v>549</v>
      </c>
      <c r="BD82" t="s">
        <v>632</v>
      </c>
      <c r="BE82" t="s">
        <v>548</v>
      </c>
      <c r="BF82" t="s">
        <v>546</v>
      </c>
      <c r="BG82" t="s">
        <v>633</v>
      </c>
      <c r="BH82" t="s">
        <v>634</v>
      </c>
      <c r="BI82" t="s">
        <v>547</v>
      </c>
      <c r="BJ82" t="s">
        <v>635</v>
      </c>
      <c r="BK82" t="s">
        <v>636</v>
      </c>
      <c r="BL82" t="s">
        <v>637</v>
      </c>
      <c r="BM82" t="s">
        <v>638</v>
      </c>
      <c r="BN82" t="s">
        <v>649</v>
      </c>
      <c r="BO82" t="s">
        <v>650</v>
      </c>
      <c r="BP82" t="s">
        <v>641</v>
      </c>
      <c r="BQ82" t="s">
        <v>847</v>
      </c>
      <c r="BS82" t="s">
        <v>651</v>
      </c>
      <c r="BT82" t="s">
        <v>642</v>
      </c>
      <c r="BU82" t="s">
        <v>643</v>
      </c>
      <c r="BV82" t="s">
        <v>644</v>
      </c>
      <c r="BW82" t="s">
        <v>645</v>
      </c>
      <c r="BX82" t="s">
        <v>646</v>
      </c>
      <c r="BY82" t="s">
        <v>546</v>
      </c>
      <c r="BZ82" t="s">
        <v>546</v>
      </c>
      <c r="CF82" t="s">
        <v>744</v>
      </c>
    </row>
    <row r="83" spans="46:84" x14ac:dyDescent="0.2">
      <c r="AT83" t="s">
        <v>623</v>
      </c>
      <c r="AU83" t="s">
        <v>624</v>
      </c>
      <c r="AV83" t="s">
        <v>625</v>
      </c>
      <c r="AW83" t="s">
        <v>626</v>
      </c>
      <c r="AX83" t="s">
        <v>627</v>
      </c>
      <c r="AY83" t="s">
        <v>628</v>
      </c>
      <c r="AZ83" t="s">
        <v>629</v>
      </c>
      <c r="BA83" t="s">
        <v>647</v>
      </c>
      <c r="BB83" t="s">
        <v>648</v>
      </c>
      <c r="BC83" t="s">
        <v>549</v>
      </c>
      <c r="BD83" t="s">
        <v>632</v>
      </c>
      <c r="BE83" t="s">
        <v>548</v>
      </c>
      <c r="BF83" t="s">
        <v>546</v>
      </c>
      <c r="BG83" t="s">
        <v>633</v>
      </c>
      <c r="BH83" t="s">
        <v>634</v>
      </c>
      <c r="BI83" t="s">
        <v>547</v>
      </c>
      <c r="BJ83" t="s">
        <v>635</v>
      </c>
      <c r="BK83" t="s">
        <v>636</v>
      </c>
      <c r="BL83" t="s">
        <v>637</v>
      </c>
      <c r="BM83" t="s">
        <v>638</v>
      </c>
      <c r="BN83" t="s">
        <v>649</v>
      </c>
      <c r="BO83" t="s">
        <v>650</v>
      </c>
      <c r="BP83" t="s">
        <v>641</v>
      </c>
      <c r="BQ83" t="s">
        <v>790</v>
      </c>
      <c r="BS83" t="s">
        <v>651</v>
      </c>
      <c r="BT83" t="s">
        <v>642</v>
      </c>
      <c r="BU83" t="s">
        <v>643</v>
      </c>
      <c r="BV83" t="s">
        <v>644</v>
      </c>
      <c r="BW83" t="s">
        <v>645</v>
      </c>
      <c r="BX83" t="s">
        <v>646</v>
      </c>
      <c r="BY83" t="s">
        <v>546</v>
      </c>
      <c r="BZ83" t="s">
        <v>546</v>
      </c>
      <c r="CF83" t="s">
        <v>744</v>
      </c>
    </row>
    <row r="84" spans="46:84" x14ac:dyDescent="0.2">
      <c r="AT84" t="s">
        <v>623</v>
      </c>
      <c r="AU84" t="s">
        <v>624</v>
      </c>
      <c r="AV84" t="s">
        <v>625</v>
      </c>
      <c r="AX84" t="s">
        <v>627</v>
      </c>
      <c r="AY84" t="s">
        <v>628</v>
      </c>
      <c r="AZ84" t="s">
        <v>629</v>
      </c>
      <c r="BA84" t="s">
        <v>653</v>
      </c>
      <c r="BB84" t="s">
        <v>654</v>
      </c>
      <c r="BC84" t="s">
        <v>549</v>
      </c>
      <c r="BD84" t="s">
        <v>632</v>
      </c>
      <c r="BE84" t="s">
        <v>548</v>
      </c>
      <c r="BF84" t="s">
        <v>546</v>
      </c>
      <c r="BG84" t="s">
        <v>633</v>
      </c>
      <c r="BH84" t="s">
        <v>634</v>
      </c>
      <c r="BI84" t="s">
        <v>547</v>
      </c>
      <c r="BJ84" t="s">
        <v>635</v>
      </c>
      <c r="BK84" t="s">
        <v>636</v>
      </c>
      <c r="BL84" t="s">
        <v>637</v>
      </c>
      <c r="BM84" t="s">
        <v>638</v>
      </c>
      <c r="BN84" t="s">
        <v>655</v>
      </c>
      <c r="BO84" t="s">
        <v>656</v>
      </c>
      <c r="BP84" t="s">
        <v>641</v>
      </c>
      <c r="BQ84" t="s">
        <v>708</v>
      </c>
      <c r="BT84" t="s">
        <v>642</v>
      </c>
      <c r="BU84" t="s">
        <v>643</v>
      </c>
      <c r="BV84" t="s">
        <v>644</v>
      </c>
      <c r="BW84" t="s">
        <v>645</v>
      </c>
      <c r="BX84" t="s">
        <v>646</v>
      </c>
      <c r="BY84" t="s">
        <v>546</v>
      </c>
      <c r="BZ84" t="s">
        <v>546</v>
      </c>
      <c r="CF84" t="s">
        <v>744</v>
      </c>
    </row>
    <row r="85" spans="46:84" x14ac:dyDescent="0.2">
      <c r="AT85" t="s">
        <v>623</v>
      </c>
      <c r="AU85" t="s">
        <v>624</v>
      </c>
      <c r="AV85" t="s">
        <v>625</v>
      </c>
      <c r="AX85" t="s">
        <v>627</v>
      </c>
      <c r="AY85" t="s">
        <v>628</v>
      </c>
      <c r="AZ85" t="s">
        <v>629</v>
      </c>
      <c r="BA85" t="s">
        <v>653</v>
      </c>
      <c r="BB85" t="s">
        <v>654</v>
      </c>
      <c r="BC85" t="s">
        <v>549</v>
      </c>
      <c r="BD85" t="s">
        <v>632</v>
      </c>
      <c r="BE85" t="s">
        <v>548</v>
      </c>
      <c r="BF85" t="s">
        <v>546</v>
      </c>
      <c r="BG85" t="s">
        <v>633</v>
      </c>
      <c r="BH85" t="s">
        <v>634</v>
      </c>
      <c r="BI85" t="s">
        <v>547</v>
      </c>
      <c r="BJ85" t="s">
        <v>635</v>
      </c>
      <c r="BK85" t="s">
        <v>636</v>
      </c>
      <c r="BL85" t="s">
        <v>637</v>
      </c>
      <c r="BM85" t="s">
        <v>638</v>
      </c>
      <c r="BN85" t="s">
        <v>655</v>
      </c>
      <c r="BO85" t="s">
        <v>656</v>
      </c>
      <c r="BP85" t="s">
        <v>641</v>
      </c>
      <c r="BQ85" t="s">
        <v>709</v>
      </c>
      <c r="BT85" t="s">
        <v>642</v>
      </c>
      <c r="BU85" t="s">
        <v>643</v>
      </c>
      <c r="BV85" t="s">
        <v>644</v>
      </c>
      <c r="BW85" t="s">
        <v>645</v>
      </c>
      <c r="BX85" t="s">
        <v>646</v>
      </c>
      <c r="BY85" t="s">
        <v>546</v>
      </c>
      <c r="BZ85" t="s">
        <v>546</v>
      </c>
      <c r="CF85" t="s">
        <v>744</v>
      </c>
    </row>
    <row r="86" spans="46:84" x14ac:dyDescent="0.2">
      <c r="AT86" t="s">
        <v>623</v>
      </c>
      <c r="AU86" t="s">
        <v>624</v>
      </c>
      <c r="AV86" t="s">
        <v>625</v>
      </c>
      <c r="AW86" t="s">
        <v>626</v>
      </c>
      <c r="AX86" t="s">
        <v>627</v>
      </c>
      <c r="AY86" t="s">
        <v>628</v>
      </c>
      <c r="AZ86" t="s">
        <v>629</v>
      </c>
      <c r="BA86" t="s">
        <v>663</v>
      </c>
      <c r="BB86" t="s">
        <v>664</v>
      </c>
      <c r="BC86" t="s">
        <v>549</v>
      </c>
      <c r="BD86" t="s">
        <v>632</v>
      </c>
      <c r="BE86" t="s">
        <v>548</v>
      </c>
      <c r="BF86" t="s">
        <v>546</v>
      </c>
      <c r="BG86" t="s">
        <v>633</v>
      </c>
      <c r="BH86" t="s">
        <v>634</v>
      </c>
      <c r="BI86" t="s">
        <v>547</v>
      </c>
      <c r="BJ86" t="s">
        <v>635</v>
      </c>
      <c r="BK86" t="s">
        <v>636</v>
      </c>
      <c r="BL86" t="s">
        <v>637</v>
      </c>
      <c r="BM86" t="s">
        <v>638</v>
      </c>
      <c r="BN86" t="s">
        <v>665</v>
      </c>
      <c r="BO86" t="s">
        <v>666</v>
      </c>
      <c r="BP86" t="s">
        <v>641</v>
      </c>
      <c r="BQ86" t="s">
        <v>710</v>
      </c>
      <c r="BT86" t="s">
        <v>642</v>
      </c>
      <c r="BU86" t="s">
        <v>643</v>
      </c>
      <c r="BV86" t="s">
        <v>644</v>
      </c>
      <c r="BW86" t="s">
        <v>645</v>
      </c>
      <c r="BX86" t="s">
        <v>646</v>
      </c>
      <c r="BY86" t="s">
        <v>546</v>
      </c>
      <c r="BZ86" t="s">
        <v>546</v>
      </c>
      <c r="CF86" t="s">
        <v>744</v>
      </c>
    </row>
    <row r="87" spans="46:84" x14ac:dyDescent="0.2">
      <c r="AT87" t="s">
        <v>623</v>
      </c>
      <c r="AU87" t="s">
        <v>624</v>
      </c>
      <c r="AV87" t="s">
        <v>625</v>
      </c>
      <c r="AX87" t="s">
        <v>627</v>
      </c>
      <c r="AY87" t="s">
        <v>628</v>
      </c>
      <c r="AZ87" t="s">
        <v>629</v>
      </c>
      <c r="BA87" t="s">
        <v>653</v>
      </c>
      <c r="BB87" t="s">
        <v>654</v>
      </c>
      <c r="BC87" t="s">
        <v>549</v>
      </c>
      <c r="BD87" t="s">
        <v>632</v>
      </c>
      <c r="BE87" t="s">
        <v>548</v>
      </c>
      <c r="BF87" t="s">
        <v>546</v>
      </c>
      <c r="BG87" t="s">
        <v>633</v>
      </c>
      <c r="BH87" t="s">
        <v>634</v>
      </c>
      <c r="BI87" t="s">
        <v>547</v>
      </c>
      <c r="BJ87" t="s">
        <v>635</v>
      </c>
      <c r="BK87" t="s">
        <v>636</v>
      </c>
      <c r="BL87" t="s">
        <v>637</v>
      </c>
      <c r="BM87" t="s">
        <v>638</v>
      </c>
      <c r="BN87" t="s">
        <v>655</v>
      </c>
      <c r="BO87" t="s">
        <v>656</v>
      </c>
      <c r="BP87" t="s">
        <v>641</v>
      </c>
      <c r="BQ87" t="s">
        <v>711</v>
      </c>
      <c r="BT87" t="s">
        <v>642</v>
      </c>
      <c r="BU87" t="s">
        <v>643</v>
      </c>
      <c r="BV87" t="s">
        <v>644</v>
      </c>
      <c r="BW87" t="s">
        <v>645</v>
      </c>
      <c r="BX87" t="s">
        <v>646</v>
      </c>
      <c r="BY87" t="s">
        <v>546</v>
      </c>
      <c r="BZ87" t="s">
        <v>546</v>
      </c>
      <c r="CF87" t="s">
        <v>744</v>
      </c>
    </row>
    <row r="88" spans="46:84" x14ac:dyDescent="0.2">
      <c r="AT88" t="s">
        <v>623</v>
      </c>
      <c r="AU88" t="s">
        <v>624</v>
      </c>
      <c r="AV88" t="s">
        <v>625</v>
      </c>
      <c r="AX88" t="s">
        <v>627</v>
      </c>
      <c r="AY88" t="s">
        <v>628</v>
      </c>
      <c r="AZ88" t="s">
        <v>629</v>
      </c>
      <c r="BA88" t="s">
        <v>712</v>
      </c>
      <c r="BB88" t="s">
        <v>713</v>
      </c>
      <c r="BC88" t="s">
        <v>549</v>
      </c>
      <c r="BD88" t="s">
        <v>632</v>
      </c>
      <c r="BE88" t="s">
        <v>548</v>
      </c>
      <c r="BF88" t="s">
        <v>546</v>
      </c>
      <c r="BG88" t="s">
        <v>633</v>
      </c>
      <c r="BH88" t="s">
        <v>634</v>
      </c>
      <c r="BI88" t="s">
        <v>547</v>
      </c>
      <c r="BJ88" t="s">
        <v>635</v>
      </c>
      <c r="BK88" t="s">
        <v>636</v>
      </c>
      <c r="BL88" t="s">
        <v>637</v>
      </c>
      <c r="BM88" t="s">
        <v>638</v>
      </c>
      <c r="BN88" t="s">
        <v>714</v>
      </c>
      <c r="BO88" t="s">
        <v>715</v>
      </c>
      <c r="BP88" t="s">
        <v>641</v>
      </c>
      <c r="BQ88" t="s">
        <v>848</v>
      </c>
      <c r="BT88" t="s">
        <v>642</v>
      </c>
      <c r="BU88" t="s">
        <v>643</v>
      </c>
      <c r="BV88" t="s">
        <v>644</v>
      </c>
      <c r="BW88" t="s">
        <v>645</v>
      </c>
      <c r="BX88" t="s">
        <v>646</v>
      </c>
      <c r="BY88" t="s">
        <v>546</v>
      </c>
      <c r="BZ88" t="s">
        <v>546</v>
      </c>
      <c r="CF88" t="s">
        <v>744</v>
      </c>
    </row>
    <row r="89" spans="46:84" x14ac:dyDescent="0.2">
      <c r="AT89" t="s">
        <v>623</v>
      </c>
      <c r="AU89" t="s">
        <v>624</v>
      </c>
      <c r="AV89" t="s">
        <v>625</v>
      </c>
      <c r="AX89" t="s">
        <v>627</v>
      </c>
      <c r="AY89" t="s">
        <v>628</v>
      </c>
      <c r="AZ89" t="s">
        <v>629</v>
      </c>
      <c r="BA89" t="s">
        <v>712</v>
      </c>
      <c r="BB89" t="s">
        <v>713</v>
      </c>
      <c r="BC89" t="s">
        <v>549</v>
      </c>
      <c r="BD89" t="s">
        <v>632</v>
      </c>
      <c r="BE89" t="s">
        <v>548</v>
      </c>
      <c r="BF89" t="s">
        <v>546</v>
      </c>
      <c r="BG89" t="s">
        <v>633</v>
      </c>
      <c r="BH89" t="s">
        <v>634</v>
      </c>
      <c r="BI89" t="s">
        <v>547</v>
      </c>
      <c r="BJ89" t="s">
        <v>635</v>
      </c>
      <c r="BK89" t="s">
        <v>636</v>
      </c>
      <c r="BL89" t="s">
        <v>637</v>
      </c>
      <c r="BM89" t="s">
        <v>638</v>
      </c>
      <c r="BN89" t="s">
        <v>714</v>
      </c>
      <c r="BO89" t="s">
        <v>715</v>
      </c>
      <c r="BP89" t="s">
        <v>641</v>
      </c>
      <c r="BQ89" t="s">
        <v>849</v>
      </c>
      <c r="BT89" t="s">
        <v>642</v>
      </c>
      <c r="BU89" t="s">
        <v>643</v>
      </c>
      <c r="BV89" t="s">
        <v>644</v>
      </c>
      <c r="BW89" t="s">
        <v>645</v>
      </c>
      <c r="BX89" t="s">
        <v>646</v>
      </c>
      <c r="BY89" t="s">
        <v>546</v>
      </c>
      <c r="BZ89" t="s">
        <v>546</v>
      </c>
      <c r="CF89" t="s">
        <v>744</v>
      </c>
    </row>
    <row r="90" spans="46:84" x14ac:dyDescent="0.2">
      <c r="AT90" t="s">
        <v>623</v>
      </c>
      <c r="AU90" t="s">
        <v>624</v>
      </c>
      <c r="AV90" t="s">
        <v>625</v>
      </c>
      <c r="AX90" t="s">
        <v>627</v>
      </c>
      <c r="AY90" t="s">
        <v>628</v>
      </c>
      <c r="AZ90" t="s">
        <v>629</v>
      </c>
      <c r="BA90" t="s">
        <v>712</v>
      </c>
      <c r="BB90" t="s">
        <v>713</v>
      </c>
      <c r="BC90" t="s">
        <v>549</v>
      </c>
      <c r="BD90" t="s">
        <v>632</v>
      </c>
      <c r="BE90" t="s">
        <v>548</v>
      </c>
      <c r="BF90" t="s">
        <v>546</v>
      </c>
      <c r="BG90" t="s">
        <v>633</v>
      </c>
      <c r="BH90" t="s">
        <v>634</v>
      </c>
      <c r="BI90" t="s">
        <v>547</v>
      </c>
      <c r="BJ90" t="s">
        <v>635</v>
      </c>
      <c r="BK90" t="s">
        <v>636</v>
      </c>
      <c r="BL90" t="s">
        <v>637</v>
      </c>
      <c r="BM90" t="s">
        <v>638</v>
      </c>
      <c r="BN90" t="s">
        <v>714</v>
      </c>
      <c r="BO90" t="s">
        <v>715</v>
      </c>
      <c r="BP90" t="s">
        <v>641</v>
      </c>
      <c r="BQ90" t="s">
        <v>850</v>
      </c>
      <c r="BT90" t="s">
        <v>642</v>
      </c>
      <c r="BU90" t="s">
        <v>643</v>
      </c>
      <c r="BV90" t="s">
        <v>644</v>
      </c>
      <c r="BW90" t="s">
        <v>645</v>
      </c>
      <c r="BX90" t="s">
        <v>646</v>
      </c>
      <c r="BY90" t="s">
        <v>546</v>
      </c>
      <c r="BZ90" t="s">
        <v>546</v>
      </c>
      <c r="CF90" t="s">
        <v>744</v>
      </c>
    </row>
    <row r="91" spans="46:84" x14ac:dyDescent="0.2">
      <c r="AT91" t="s">
        <v>623</v>
      </c>
      <c r="AU91" t="s">
        <v>624</v>
      </c>
      <c r="AV91" t="s">
        <v>625</v>
      </c>
      <c r="AX91" t="s">
        <v>627</v>
      </c>
      <c r="AY91" t="s">
        <v>628</v>
      </c>
      <c r="AZ91" t="s">
        <v>629</v>
      </c>
      <c r="BA91" t="s">
        <v>647</v>
      </c>
      <c r="BB91" t="s">
        <v>648</v>
      </c>
      <c r="BC91" t="s">
        <v>549</v>
      </c>
      <c r="BD91" t="s">
        <v>632</v>
      </c>
      <c r="BE91" t="s">
        <v>548</v>
      </c>
      <c r="BF91" t="s">
        <v>546</v>
      </c>
      <c r="BG91" t="s">
        <v>633</v>
      </c>
      <c r="BH91" t="s">
        <v>634</v>
      </c>
      <c r="BI91" t="s">
        <v>547</v>
      </c>
      <c r="BJ91" t="s">
        <v>635</v>
      </c>
      <c r="BK91" t="s">
        <v>636</v>
      </c>
      <c r="BL91" t="s">
        <v>637</v>
      </c>
      <c r="BM91" t="s">
        <v>638</v>
      </c>
      <c r="BN91" t="s">
        <v>649</v>
      </c>
      <c r="BO91" t="s">
        <v>650</v>
      </c>
      <c r="BP91" t="s">
        <v>641</v>
      </c>
      <c r="BQ91" t="s">
        <v>791</v>
      </c>
      <c r="BS91" t="s">
        <v>651</v>
      </c>
      <c r="BT91" t="s">
        <v>642</v>
      </c>
      <c r="BU91" t="s">
        <v>643</v>
      </c>
      <c r="BV91" t="s">
        <v>644</v>
      </c>
      <c r="BW91" t="s">
        <v>645</v>
      </c>
      <c r="BX91" t="s">
        <v>646</v>
      </c>
      <c r="BY91" t="s">
        <v>546</v>
      </c>
      <c r="BZ91" t="s">
        <v>546</v>
      </c>
      <c r="CF91" t="s">
        <v>744</v>
      </c>
    </row>
    <row r="92" spans="46:84" x14ac:dyDescent="0.2">
      <c r="AT92" t="s">
        <v>623</v>
      </c>
      <c r="AU92" t="s">
        <v>624</v>
      </c>
      <c r="AV92" t="s">
        <v>625</v>
      </c>
      <c r="AX92" t="s">
        <v>627</v>
      </c>
      <c r="AY92" t="s">
        <v>628</v>
      </c>
      <c r="AZ92" t="s">
        <v>629</v>
      </c>
      <c r="BA92" t="s">
        <v>647</v>
      </c>
      <c r="BB92" t="s">
        <v>648</v>
      </c>
      <c r="BC92" t="s">
        <v>549</v>
      </c>
      <c r="BD92" t="s">
        <v>632</v>
      </c>
      <c r="BE92" t="s">
        <v>548</v>
      </c>
      <c r="BF92" t="s">
        <v>546</v>
      </c>
      <c r="BG92" t="s">
        <v>633</v>
      </c>
      <c r="BH92" t="s">
        <v>634</v>
      </c>
      <c r="BI92" t="s">
        <v>547</v>
      </c>
      <c r="BJ92" t="s">
        <v>635</v>
      </c>
      <c r="BK92" t="s">
        <v>636</v>
      </c>
      <c r="BL92" t="s">
        <v>637</v>
      </c>
      <c r="BM92" t="s">
        <v>638</v>
      </c>
      <c r="BN92" t="s">
        <v>649</v>
      </c>
      <c r="BO92" t="s">
        <v>650</v>
      </c>
      <c r="BP92" t="s">
        <v>641</v>
      </c>
      <c r="BQ92" t="s">
        <v>792</v>
      </c>
      <c r="BS92" t="s">
        <v>651</v>
      </c>
      <c r="BT92" t="s">
        <v>642</v>
      </c>
      <c r="BU92" t="s">
        <v>643</v>
      </c>
      <c r="BV92" t="s">
        <v>644</v>
      </c>
      <c r="BW92" t="s">
        <v>645</v>
      </c>
      <c r="BX92" t="s">
        <v>646</v>
      </c>
      <c r="BY92" t="s">
        <v>546</v>
      </c>
      <c r="BZ92" t="s">
        <v>546</v>
      </c>
      <c r="CF92" t="s">
        <v>744</v>
      </c>
    </row>
    <row r="93" spans="46:84" x14ac:dyDescent="0.2">
      <c r="AT93" t="s">
        <v>623</v>
      </c>
      <c r="AU93" t="s">
        <v>624</v>
      </c>
      <c r="AV93" t="s">
        <v>625</v>
      </c>
      <c r="AX93" t="s">
        <v>627</v>
      </c>
      <c r="AY93" t="s">
        <v>628</v>
      </c>
      <c r="AZ93" t="s">
        <v>629</v>
      </c>
      <c r="BA93" t="s">
        <v>668</v>
      </c>
      <c r="BB93" t="s">
        <v>669</v>
      </c>
      <c r="BC93" t="s">
        <v>549</v>
      </c>
      <c r="BD93" t="s">
        <v>632</v>
      </c>
      <c r="BE93" t="s">
        <v>548</v>
      </c>
      <c r="BF93" t="s">
        <v>546</v>
      </c>
      <c r="BG93" t="s">
        <v>633</v>
      </c>
      <c r="BH93" t="s">
        <v>634</v>
      </c>
      <c r="BI93" t="s">
        <v>547</v>
      </c>
      <c r="BJ93" t="s">
        <v>635</v>
      </c>
      <c r="BK93" t="s">
        <v>636</v>
      </c>
      <c r="BL93" t="s">
        <v>637</v>
      </c>
      <c r="BM93" t="s">
        <v>638</v>
      </c>
      <c r="BN93" t="s">
        <v>670</v>
      </c>
      <c r="BO93" t="s">
        <v>671</v>
      </c>
      <c r="BP93" t="s">
        <v>641</v>
      </c>
      <c r="BQ93" t="s">
        <v>851</v>
      </c>
      <c r="BT93" t="s">
        <v>642</v>
      </c>
      <c r="BU93" t="s">
        <v>643</v>
      </c>
      <c r="BV93" t="s">
        <v>644</v>
      </c>
      <c r="BW93" t="s">
        <v>645</v>
      </c>
      <c r="BX93" t="s">
        <v>646</v>
      </c>
      <c r="BY93" t="s">
        <v>546</v>
      </c>
      <c r="BZ93" t="s">
        <v>546</v>
      </c>
      <c r="CF93" t="s">
        <v>744</v>
      </c>
    </row>
    <row r="94" spans="46:84" x14ac:dyDescent="0.2">
      <c r="AT94" t="s">
        <v>623</v>
      </c>
      <c r="AU94" t="s">
        <v>624</v>
      </c>
      <c r="AV94" t="s">
        <v>625</v>
      </c>
      <c r="AW94" t="s">
        <v>626</v>
      </c>
      <c r="AX94" t="s">
        <v>627</v>
      </c>
      <c r="AY94" t="s">
        <v>628</v>
      </c>
      <c r="AZ94" t="s">
        <v>629</v>
      </c>
      <c r="BA94" t="s">
        <v>647</v>
      </c>
      <c r="BB94" t="s">
        <v>648</v>
      </c>
      <c r="BC94" t="s">
        <v>549</v>
      </c>
      <c r="BD94" t="s">
        <v>632</v>
      </c>
      <c r="BE94" t="s">
        <v>548</v>
      </c>
      <c r="BF94" t="s">
        <v>546</v>
      </c>
      <c r="BG94" t="s">
        <v>633</v>
      </c>
      <c r="BH94" t="s">
        <v>634</v>
      </c>
      <c r="BI94" t="s">
        <v>547</v>
      </c>
      <c r="BJ94" t="s">
        <v>635</v>
      </c>
      <c r="BK94" t="s">
        <v>636</v>
      </c>
      <c r="BL94" t="s">
        <v>637</v>
      </c>
      <c r="BM94" t="s">
        <v>638</v>
      </c>
      <c r="BN94" t="s">
        <v>649</v>
      </c>
      <c r="BO94" t="s">
        <v>650</v>
      </c>
      <c r="BP94" t="s">
        <v>641</v>
      </c>
      <c r="BQ94" t="s">
        <v>852</v>
      </c>
      <c r="BR94" t="s">
        <v>811</v>
      </c>
      <c r="BT94" t="s">
        <v>642</v>
      </c>
      <c r="BU94" t="s">
        <v>643</v>
      </c>
      <c r="BV94" t="s">
        <v>644</v>
      </c>
      <c r="BW94" t="s">
        <v>645</v>
      </c>
      <c r="BX94" t="s">
        <v>646</v>
      </c>
      <c r="BY94" t="s">
        <v>546</v>
      </c>
      <c r="BZ94" t="s">
        <v>546</v>
      </c>
      <c r="CF94" t="s">
        <v>744</v>
      </c>
    </row>
    <row r="95" spans="46:84" x14ac:dyDescent="0.2">
      <c r="AT95" t="s">
        <v>623</v>
      </c>
      <c r="AU95" t="s">
        <v>624</v>
      </c>
      <c r="AV95" t="s">
        <v>625</v>
      </c>
      <c r="AW95" t="s">
        <v>626</v>
      </c>
      <c r="AX95" t="s">
        <v>627</v>
      </c>
      <c r="AY95" t="s">
        <v>628</v>
      </c>
      <c r="AZ95" t="s">
        <v>629</v>
      </c>
      <c r="BA95" t="s">
        <v>647</v>
      </c>
      <c r="BB95" t="s">
        <v>648</v>
      </c>
      <c r="BC95" t="s">
        <v>549</v>
      </c>
      <c r="BD95" t="s">
        <v>632</v>
      </c>
      <c r="BE95" t="s">
        <v>548</v>
      </c>
      <c r="BF95" t="s">
        <v>546</v>
      </c>
      <c r="BG95" t="s">
        <v>633</v>
      </c>
      <c r="BH95" t="s">
        <v>634</v>
      </c>
      <c r="BI95" t="s">
        <v>547</v>
      </c>
      <c r="BJ95" t="s">
        <v>635</v>
      </c>
      <c r="BK95" t="s">
        <v>636</v>
      </c>
      <c r="BL95" t="s">
        <v>637</v>
      </c>
      <c r="BM95" t="s">
        <v>638</v>
      </c>
      <c r="BN95" t="s">
        <v>649</v>
      </c>
      <c r="BO95" t="s">
        <v>650</v>
      </c>
      <c r="BP95" t="s">
        <v>641</v>
      </c>
      <c r="BQ95" t="s">
        <v>853</v>
      </c>
      <c r="BS95" t="s">
        <v>651</v>
      </c>
      <c r="BT95" t="s">
        <v>642</v>
      </c>
      <c r="BU95" t="s">
        <v>643</v>
      </c>
      <c r="BV95" t="s">
        <v>644</v>
      </c>
      <c r="BW95" t="s">
        <v>645</v>
      </c>
      <c r="BX95" t="s">
        <v>646</v>
      </c>
      <c r="BY95" t="s">
        <v>546</v>
      </c>
      <c r="BZ95" t="s">
        <v>546</v>
      </c>
      <c r="CF95" t="s">
        <v>744</v>
      </c>
    </row>
    <row r="96" spans="46:84" x14ac:dyDescent="0.2">
      <c r="AT96" t="s">
        <v>623</v>
      </c>
      <c r="AU96" t="s">
        <v>624</v>
      </c>
      <c r="AV96" t="s">
        <v>625</v>
      </c>
      <c r="AX96" t="s">
        <v>627</v>
      </c>
      <c r="AY96" t="s">
        <v>628</v>
      </c>
      <c r="AZ96" t="s">
        <v>629</v>
      </c>
      <c r="BA96" t="s">
        <v>668</v>
      </c>
      <c r="BB96" t="s">
        <v>669</v>
      </c>
      <c r="BC96" t="s">
        <v>549</v>
      </c>
      <c r="BD96" t="s">
        <v>632</v>
      </c>
      <c r="BE96" t="s">
        <v>548</v>
      </c>
      <c r="BF96" t="s">
        <v>546</v>
      </c>
      <c r="BG96" t="s">
        <v>633</v>
      </c>
      <c r="BH96" t="s">
        <v>634</v>
      </c>
      <c r="BI96" t="s">
        <v>547</v>
      </c>
      <c r="BJ96" t="s">
        <v>635</v>
      </c>
      <c r="BK96" t="s">
        <v>636</v>
      </c>
      <c r="BL96" t="s">
        <v>637</v>
      </c>
      <c r="BM96" t="s">
        <v>638</v>
      </c>
      <c r="BN96" t="s">
        <v>670</v>
      </c>
      <c r="BO96" t="s">
        <v>671</v>
      </c>
      <c r="BP96" t="s">
        <v>641</v>
      </c>
      <c r="BQ96" t="s">
        <v>716</v>
      </c>
      <c r="BT96" t="s">
        <v>642</v>
      </c>
      <c r="BU96" t="s">
        <v>643</v>
      </c>
      <c r="BV96" t="s">
        <v>644</v>
      </c>
      <c r="BW96" t="s">
        <v>645</v>
      </c>
      <c r="BX96" t="s">
        <v>646</v>
      </c>
      <c r="BY96" t="s">
        <v>546</v>
      </c>
      <c r="BZ96" t="s">
        <v>546</v>
      </c>
      <c r="CF96" t="s">
        <v>744</v>
      </c>
    </row>
    <row r="97" spans="46:84" x14ac:dyDescent="0.2">
      <c r="AT97" t="s">
        <v>623</v>
      </c>
      <c r="AU97" t="s">
        <v>624</v>
      </c>
      <c r="AV97" t="s">
        <v>625</v>
      </c>
      <c r="AX97" t="s">
        <v>627</v>
      </c>
      <c r="AY97" t="s">
        <v>628</v>
      </c>
      <c r="AZ97" t="s">
        <v>629</v>
      </c>
      <c r="BA97" t="s">
        <v>653</v>
      </c>
      <c r="BB97" t="s">
        <v>654</v>
      </c>
      <c r="BC97" t="s">
        <v>549</v>
      </c>
      <c r="BD97" t="s">
        <v>632</v>
      </c>
      <c r="BE97" t="s">
        <v>548</v>
      </c>
      <c r="BF97" t="s">
        <v>546</v>
      </c>
      <c r="BG97" t="s">
        <v>633</v>
      </c>
      <c r="BH97" t="s">
        <v>634</v>
      </c>
      <c r="BI97" t="s">
        <v>547</v>
      </c>
      <c r="BJ97" t="s">
        <v>635</v>
      </c>
      <c r="BK97" t="s">
        <v>636</v>
      </c>
      <c r="BL97" t="s">
        <v>637</v>
      </c>
      <c r="BM97" t="s">
        <v>638</v>
      </c>
      <c r="BN97" t="s">
        <v>655</v>
      </c>
      <c r="BO97" t="s">
        <v>656</v>
      </c>
      <c r="BP97" t="s">
        <v>641</v>
      </c>
      <c r="BQ97" t="s">
        <v>717</v>
      </c>
      <c r="BT97" t="s">
        <v>642</v>
      </c>
      <c r="BU97" t="s">
        <v>643</v>
      </c>
      <c r="BV97" t="s">
        <v>644</v>
      </c>
      <c r="BW97" t="s">
        <v>645</v>
      </c>
      <c r="BX97" t="s">
        <v>646</v>
      </c>
      <c r="BY97" t="s">
        <v>546</v>
      </c>
      <c r="BZ97" t="s">
        <v>546</v>
      </c>
      <c r="CF97" t="s">
        <v>744</v>
      </c>
    </row>
    <row r="98" spans="46:84" x14ac:dyDescent="0.2">
      <c r="AT98" t="s">
        <v>623</v>
      </c>
      <c r="AU98" t="s">
        <v>624</v>
      </c>
      <c r="AV98" t="s">
        <v>625</v>
      </c>
      <c r="AX98" t="s">
        <v>627</v>
      </c>
      <c r="AY98" t="s">
        <v>628</v>
      </c>
      <c r="AZ98" t="s">
        <v>629</v>
      </c>
      <c r="BA98" t="s">
        <v>653</v>
      </c>
      <c r="BB98" t="s">
        <v>654</v>
      </c>
      <c r="BC98" t="s">
        <v>549</v>
      </c>
      <c r="BD98" t="s">
        <v>632</v>
      </c>
      <c r="BE98" t="s">
        <v>548</v>
      </c>
      <c r="BF98" t="s">
        <v>546</v>
      </c>
      <c r="BG98" t="s">
        <v>633</v>
      </c>
      <c r="BH98" t="s">
        <v>634</v>
      </c>
      <c r="BI98" t="s">
        <v>547</v>
      </c>
      <c r="BJ98" t="s">
        <v>635</v>
      </c>
      <c r="BK98" t="s">
        <v>636</v>
      </c>
      <c r="BL98" t="s">
        <v>637</v>
      </c>
      <c r="BM98" t="s">
        <v>638</v>
      </c>
      <c r="BN98" t="s">
        <v>655</v>
      </c>
      <c r="BO98" t="s">
        <v>656</v>
      </c>
      <c r="BP98" t="s">
        <v>641</v>
      </c>
      <c r="BQ98" t="s">
        <v>718</v>
      </c>
      <c r="BT98" t="s">
        <v>642</v>
      </c>
      <c r="BU98" t="s">
        <v>643</v>
      </c>
      <c r="BV98" t="s">
        <v>644</v>
      </c>
      <c r="BW98" t="s">
        <v>645</v>
      </c>
      <c r="BX98" t="s">
        <v>646</v>
      </c>
      <c r="BY98" t="s">
        <v>546</v>
      </c>
      <c r="BZ98" t="s">
        <v>546</v>
      </c>
      <c r="CF98" t="s">
        <v>744</v>
      </c>
    </row>
    <row r="99" spans="46:84" x14ac:dyDescent="0.2">
      <c r="AT99" t="s">
        <v>623</v>
      </c>
      <c r="AU99" t="s">
        <v>624</v>
      </c>
      <c r="AV99" t="s">
        <v>625</v>
      </c>
      <c r="AW99" t="s">
        <v>626</v>
      </c>
      <c r="AX99" t="s">
        <v>627</v>
      </c>
      <c r="AY99" t="s">
        <v>628</v>
      </c>
      <c r="AZ99" t="s">
        <v>629</v>
      </c>
      <c r="BA99" t="s">
        <v>647</v>
      </c>
      <c r="BB99" t="s">
        <v>648</v>
      </c>
      <c r="BC99" t="s">
        <v>549</v>
      </c>
      <c r="BD99" t="s">
        <v>632</v>
      </c>
      <c r="BE99" t="s">
        <v>548</v>
      </c>
      <c r="BF99" t="s">
        <v>546</v>
      </c>
      <c r="BG99" t="s">
        <v>633</v>
      </c>
      <c r="BH99" t="s">
        <v>634</v>
      </c>
      <c r="BI99" t="s">
        <v>547</v>
      </c>
      <c r="BJ99" t="s">
        <v>635</v>
      </c>
      <c r="BK99" t="s">
        <v>636</v>
      </c>
      <c r="BL99" t="s">
        <v>637</v>
      </c>
      <c r="BM99" t="s">
        <v>638</v>
      </c>
      <c r="BN99" t="s">
        <v>649</v>
      </c>
      <c r="BO99" t="s">
        <v>650</v>
      </c>
      <c r="BQ99" t="s">
        <v>854</v>
      </c>
      <c r="BS99" t="s">
        <v>651</v>
      </c>
      <c r="BT99" t="s">
        <v>642</v>
      </c>
      <c r="BU99" t="s">
        <v>643</v>
      </c>
      <c r="BV99" t="s">
        <v>644</v>
      </c>
      <c r="BW99" t="s">
        <v>645</v>
      </c>
      <c r="BX99" t="s">
        <v>646</v>
      </c>
      <c r="BY99" t="s">
        <v>546</v>
      </c>
      <c r="BZ99" t="s">
        <v>546</v>
      </c>
      <c r="CF99" t="s">
        <v>744</v>
      </c>
    </row>
    <row r="100" spans="46:84" x14ac:dyDescent="0.2">
      <c r="AT100" t="s">
        <v>623</v>
      </c>
      <c r="AU100" t="s">
        <v>624</v>
      </c>
      <c r="AV100" t="s">
        <v>625</v>
      </c>
      <c r="AX100" t="s">
        <v>627</v>
      </c>
      <c r="AY100" t="s">
        <v>628</v>
      </c>
      <c r="AZ100" t="s">
        <v>629</v>
      </c>
      <c r="BA100" t="s">
        <v>658</v>
      </c>
      <c r="BB100" t="s">
        <v>659</v>
      </c>
      <c r="BC100" t="s">
        <v>549</v>
      </c>
      <c r="BD100" t="s">
        <v>632</v>
      </c>
      <c r="BE100" t="s">
        <v>548</v>
      </c>
      <c r="BF100" t="s">
        <v>546</v>
      </c>
      <c r="BG100" t="s">
        <v>633</v>
      </c>
      <c r="BH100" t="s">
        <v>634</v>
      </c>
      <c r="BI100" t="s">
        <v>547</v>
      </c>
      <c r="BJ100" t="s">
        <v>635</v>
      </c>
      <c r="BK100" t="s">
        <v>636</v>
      </c>
      <c r="BL100" t="s">
        <v>637</v>
      </c>
      <c r="BM100" t="s">
        <v>638</v>
      </c>
      <c r="BN100" t="s">
        <v>660</v>
      </c>
      <c r="BO100" t="s">
        <v>661</v>
      </c>
      <c r="BP100" t="s">
        <v>641</v>
      </c>
      <c r="BQ100" t="s">
        <v>855</v>
      </c>
      <c r="BS100" t="s">
        <v>651</v>
      </c>
      <c r="BT100" t="s">
        <v>642</v>
      </c>
      <c r="BU100" t="s">
        <v>643</v>
      </c>
      <c r="BV100" t="s">
        <v>644</v>
      </c>
      <c r="BW100" t="s">
        <v>645</v>
      </c>
      <c r="BX100" t="s">
        <v>646</v>
      </c>
      <c r="BY100" t="s">
        <v>546</v>
      </c>
      <c r="BZ100" t="s">
        <v>546</v>
      </c>
      <c r="CF100" t="s">
        <v>744</v>
      </c>
    </row>
    <row r="101" spans="46:84" x14ac:dyDescent="0.2">
      <c r="AT101" t="s">
        <v>623</v>
      </c>
      <c r="AU101" t="s">
        <v>624</v>
      </c>
      <c r="AV101" t="s">
        <v>625</v>
      </c>
      <c r="AW101" t="s">
        <v>626</v>
      </c>
      <c r="AX101" t="s">
        <v>627</v>
      </c>
      <c r="AY101" t="s">
        <v>628</v>
      </c>
      <c r="AZ101" t="s">
        <v>629</v>
      </c>
      <c r="BA101" t="s">
        <v>647</v>
      </c>
      <c r="BB101" t="s">
        <v>648</v>
      </c>
      <c r="BC101" t="s">
        <v>549</v>
      </c>
      <c r="BD101" t="s">
        <v>632</v>
      </c>
      <c r="BE101" t="s">
        <v>548</v>
      </c>
      <c r="BF101" t="s">
        <v>546</v>
      </c>
      <c r="BG101" t="s">
        <v>633</v>
      </c>
      <c r="BH101" t="s">
        <v>634</v>
      </c>
      <c r="BI101" t="s">
        <v>547</v>
      </c>
      <c r="BJ101" t="s">
        <v>635</v>
      </c>
      <c r="BK101" t="s">
        <v>636</v>
      </c>
      <c r="BL101" t="s">
        <v>637</v>
      </c>
      <c r="BM101" t="s">
        <v>638</v>
      </c>
      <c r="BN101" t="s">
        <v>649</v>
      </c>
      <c r="BO101" t="s">
        <v>650</v>
      </c>
      <c r="BP101" t="s">
        <v>641</v>
      </c>
      <c r="BQ101" t="s">
        <v>856</v>
      </c>
      <c r="BS101" t="s">
        <v>651</v>
      </c>
      <c r="BT101" t="s">
        <v>642</v>
      </c>
      <c r="BU101" t="s">
        <v>643</v>
      </c>
      <c r="BV101" t="s">
        <v>644</v>
      </c>
      <c r="BW101" t="s">
        <v>645</v>
      </c>
      <c r="BX101" t="s">
        <v>646</v>
      </c>
      <c r="BY101" t="s">
        <v>546</v>
      </c>
      <c r="BZ101" t="s">
        <v>546</v>
      </c>
      <c r="CF101" t="s">
        <v>744</v>
      </c>
    </row>
    <row r="102" spans="46:84" x14ac:dyDescent="0.2">
      <c r="AT102" t="s">
        <v>623</v>
      </c>
      <c r="AU102" t="s">
        <v>624</v>
      </c>
      <c r="AV102" t="s">
        <v>625</v>
      </c>
      <c r="AX102" t="s">
        <v>627</v>
      </c>
      <c r="AY102" t="s">
        <v>628</v>
      </c>
      <c r="AZ102" t="s">
        <v>629</v>
      </c>
      <c r="BA102" t="s">
        <v>712</v>
      </c>
      <c r="BB102" t="s">
        <v>713</v>
      </c>
      <c r="BC102" t="s">
        <v>549</v>
      </c>
      <c r="BD102" t="s">
        <v>632</v>
      </c>
      <c r="BE102" t="s">
        <v>548</v>
      </c>
      <c r="BF102" t="s">
        <v>546</v>
      </c>
      <c r="BG102" t="s">
        <v>633</v>
      </c>
      <c r="BH102" t="s">
        <v>634</v>
      </c>
      <c r="BI102" t="s">
        <v>547</v>
      </c>
      <c r="BJ102" t="s">
        <v>635</v>
      </c>
      <c r="BK102" t="s">
        <v>636</v>
      </c>
      <c r="BL102" t="s">
        <v>637</v>
      </c>
      <c r="BM102" t="s">
        <v>638</v>
      </c>
      <c r="BN102" t="s">
        <v>714</v>
      </c>
      <c r="BO102" t="s">
        <v>715</v>
      </c>
      <c r="BP102" t="s">
        <v>641</v>
      </c>
      <c r="BQ102" t="s">
        <v>857</v>
      </c>
      <c r="BT102" t="s">
        <v>642</v>
      </c>
      <c r="BU102" t="s">
        <v>643</v>
      </c>
      <c r="BV102" t="s">
        <v>644</v>
      </c>
      <c r="BW102" t="s">
        <v>645</v>
      </c>
      <c r="BX102" t="s">
        <v>646</v>
      </c>
      <c r="BY102" t="s">
        <v>546</v>
      </c>
      <c r="BZ102" t="s">
        <v>546</v>
      </c>
      <c r="CF102" t="s">
        <v>744</v>
      </c>
    </row>
    <row r="103" spans="46:84" x14ac:dyDescent="0.2">
      <c r="AT103" t="s">
        <v>623</v>
      </c>
      <c r="AV103" t="s">
        <v>625</v>
      </c>
      <c r="AX103" t="s">
        <v>627</v>
      </c>
      <c r="AY103" t="s">
        <v>628</v>
      </c>
      <c r="AZ103" t="s">
        <v>629</v>
      </c>
      <c r="BA103" t="s">
        <v>712</v>
      </c>
      <c r="BB103" t="s">
        <v>713</v>
      </c>
      <c r="BC103" t="s">
        <v>549</v>
      </c>
      <c r="BD103" t="s">
        <v>632</v>
      </c>
      <c r="BE103" t="s">
        <v>548</v>
      </c>
      <c r="BF103" t="s">
        <v>546</v>
      </c>
      <c r="BG103" t="s">
        <v>633</v>
      </c>
      <c r="BH103" t="s">
        <v>634</v>
      </c>
      <c r="BI103" t="s">
        <v>547</v>
      </c>
      <c r="BJ103" t="s">
        <v>635</v>
      </c>
      <c r="BK103" t="s">
        <v>636</v>
      </c>
      <c r="BL103" t="s">
        <v>637</v>
      </c>
      <c r="BM103" t="s">
        <v>638</v>
      </c>
      <c r="BN103" t="s">
        <v>714</v>
      </c>
      <c r="BO103" t="s">
        <v>715</v>
      </c>
      <c r="BP103" t="s">
        <v>641</v>
      </c>
      <c r="BQ103" t="s">
        <v>858</v>
      </c>
      <c r="BT103" t="s">
        <v>642</v>
      </c>
      <c r="BU103" t="s">
        <v>643</v>
      </c>
      <c r="BV103" t="s">
        <v>644</v>
      </c>
      <c r="BW103" t="s">
        <v>645</v>
      </c>
      <c r="BX103" t="s">
        <v>646</v>
      </c>
      <c r="BY103" t="s">
        <v>546</v>
      </c>
      <c r="BZ103" t="s">
        <v>546</v>
      </c>
      <c r="CF103" t="s">
        <v>744</v>
      </c>
    </row>
    <row r="104" spans="46:84" x14ac:dyDescent="0.2">
      <c r="AT104" t="s">
        <v>623</v>
      </c>
      <c r="AU104" t="s">
        <v>624</v>
      </c>
      <c r="AV104" t="s">
        <v>625</v>
      </c>
      <c r="AW104" t="s">
        <v>626</v>
      </c>
      <c r="AX104" t="s">
        <v>627</v>
      </c>
      <c r="AY104" t="s">
        <v>628</v>
      </c>
      <c r="AZ104" t="s">
        <v>629</v>
      </c>
      <c r="BA104" t="s">
        <v>630</v>
      </c>
      <c r="BB104" t="s">
        <v>631</v>
      </c>
      <c r="BC104" t="s">
        <v>549</v>
      </c>
      <c r="BD104" t="s">
        <v>632</v>
      </c>
      <c r="BE104" t="s">
        <v>548</v>
      </c>
      <c r="BF104" t="s">
        <v>546</v>
      </c>
      <c r="BG104" t="s">
        <v>633</v>
      </c>
      <c r="BH104" t="s">
        <v>634</v>
      </c>
      <c r="BI104" t="s">
        <v>547</v>
      </c>
      <c r="BJ104" t="s">
        <v>635</v>
      </c>
      <c r="BK104" t="s">
        <v>636</v>
      </c>
      <c r="BL104" t="s">
        <v>637</v>
      </c>
      <c r="BM104" t="s">
        <v>638</v>
      </c>
      <c r="BN104" t="s">
        <v>639</v>
      </c>
      <c r="BO104" t="s">
        <v>640</v>
      </c>
      <c r="BP104" t="s">
        <v>641</v>
      </c>
      <c r="BQ104" t="s">
        <v>859</v>
      </c>
      <c r="BT104" t="s">
        <v>642</v>
      </c>
      <c r="BU104" t="s">
        <v>643</v>
      </c>
      <c r="BV104" t="s">
        <v>644</v>
      </c>
      <c r="BW104" t="s">
        <v>645</v>
      </c>
      <c r="BX104" t="s">
        <v>646</v>
      </c>
      <c r="BY104" t="s">
        <v>546</v>
      </c>
      <c r="BZ104" t="s">
        <v>546</v>
      </c>
      <c r="CF104" t="s">
        <v>744</v>
      </c>
    </row>
    <row r="105" spans="46:84" x14ac:dyDescent="0.2">
      <c r="AX105" t="s">
        <v>627</v>
      </c>
      <c r="AZ105" t="s">
        <v>629</v>
      </c>
      <c r="BA105" t="s">
        <v>647</v>
      </c>
      <c r="BB105" t="s">
        <v>648</v>
      </c>
      <c r="BC105" t="s">
        <v>549</v>
      </c>
      <c r="BD105" t="s">
        <v>632</v>
      </c>
      <c r="BE105" t="s">
        <v>548</v>
      </c>
      <c r="BF105" t="s">
        <v>546</v>
      </c>
      <c r="BG105" t="s">
        <v>633</v>
      </c>
      <c r="BH105" t="s">
        <v>634</v>
      </c>
      <c r="BI105" t="s">
        <v>547</v>
      </c>
      <c r="BJ105" t="s">
        <v>635</v>
      </c>
      <c r="BK105" t="s">
        <v>636</v>
      </c>
      <c r="BL105" t="s">
        <v>637</v>
      </c>
      <c r="BM105" t="s">
        <v>638</v>
      </c>
      <c r="BN105" t="s">
        <v>649</v>
      </c>
      <c r="BO105" t="s">
        <v>650</v>
      </c>
      <c r="BS105" t="s">
        <v>651</v>
      </c>
      <c r="BT105" t="s">
        <v>642</v>
      </c>
      <c r="BU105" t="s">
        <v>643</v>
      </c>
      <c r="BV105" t="s">
        <v>644</v>
      </c>
      <c r="BW105" t="s">
        <v>645</v>
      </c>
      <c r="BX105" t="s">
        <v>646</v>
      </c>
      <c r="BY105" t="s">
        <v>546</v>
      </c>
      <c r="BZ105" t="s">
        <v>546</v>
      </c>
      <c r="CF105" t="s">
        <v>744</v>
      </c>
    </row>
    <row r="106" spans="46:84" x14ac:dyDescent="0.2">
      <c r="AX106" t="s">
        <v>627</v>
      </c>
      <c r="AZ106" t="s">
        <v>629</v>
      </c>
      <c r="BA106" t="s">
        <v>647</v>
      </c>
      <c r="BB106" t="s">
        <v>648</v>
      </c>
      <c r="BC106" t="s">
        <v>549</v>
      </c>
      <c r="BD106" t="s">
        <v>632</v>
      </c>
      <c r="BE106" t="s">
        <v>548</v>
      </c>
      <c r="BF106" t="s">
        <v>546</v>
      </c>
      <c r="BG106" t="s">
        <v>633</v>
      </c>
      <c r="BH106" t="s">
        <v>634</v>
      </c>
      <c r="BI106" t="s">
        <v>547</v>
      </c>
      <c r="BJ106" t="s">
        <v>635</v>
      </c>
      <c r="BK106" t="s">
        <v>636</v>
      </c>
      <c r="BL106" t="s">
        <v>637</v>
      </c>
      <c r="BM106" t="s">
        <v>638</v>
      </c>
      <c r="BN106" t="s">
        <v>649</v>
      </c>
      <c r="BO106" t="s">
        <v>650</v>
      </c>
      <c r="BR106" t="s">
        <v>811</v>
      </c>
      <c r="BS106" t="s">
        <v>651</v>
      </c>
      <c r="BT106" t="s">
        <v>642</v>
      </c>
      <c r="BU106" t="s">
        <v>643</v>
      </c>
      <c r="BV106" t="s">
        <v>644</v>
      </c>
      <c r="BW106" t="s">
        <v>645</v>
      </c>
      <c r="BX106" t="s">
        <v>646</v>
      </c>
      <c r="BY106" t="s">
        <v>546</v>
      </c>
      <c r="BZ106" t="s">
        <v>546</v>
      </c>
      <c r="CF106" t="s">
        <v>744</v>
      </c>
    </row>
    <row r="107" spans="46:84" x14ac:dyDescent="0.2">
      <c r="AT107" t="s">
        <v>623</v>
      </c>
      <c r="AU107" t="s">
        <v>624</v>
      </c>
      <c r="AV107" t="s">
        <v>625</v>
      </c>
      <c r="AX107" t="s">
        <v>627</v>
      </c>
      <c r="AY107" t="s">
        <v>628</v>
      </c>
      <c r="AZ107" t="s">
        <v>629</v>
      </c>
      <c r="BA107" t="s">
        <v>653</v>
      </c>
      <c r="BB107" t="s">
        <v>654</v>
      </c>
      <c r="BC107" t="s">
        <v>549</v>
      </c>
      <c r="BD107" t="s">
        <v>632</v>
      </c>
      <c r="BE107" t="s">
        <v>548</v>
      </c>
      <c r="BF107" t="s">
        <v>546</v>
      </c>
      <c r="BG107" t="s">
        <v>633</v>
      </c>
      <c r="BH107" t="s">
        <v>634</v>
      </c>
      <c r="BI107" t="s">
        <v>547</v>
      </c>
      <c r="BJ107" t="s">
        <v>635</v>
      </c>
      <c r="BK107" t="s">
        <v>636</v>
      </c>
      <c r="BL107" t="s">
        <v>637</v>
      </c>
      <c r="BM107" t="s">
        <v>638</v>
      </c>
      <c r="BN107" t="s">
        <v>655</v>
      </c>
      <c r="BO107" t="s">
        <v>656</v>
      </c>
      <c r="BP107" t="s">
        <v>641</v>
      </c>
      <c r="BQ107" t="s">
        <v>719</v>
      </c>
      <c r="BT107" t="s">
        <v>642</v>
      </c>
      <c r="BU107" t="s">
        <v>643</v>
      </c>
      <c r="BV107" t="s">
        <v>644</v>
      </c>
      <c r="BW107" t="s">
        <v>645</v>
      </c>
      <c r="BX107" t="s">
        <v>646</v>
      </c>
      <c r="BY107" t="s">
        <v>546</v>
      </c>
      <c r="BZ107" t="s">
        <v>546</v>
      </c>
      <c r="CF107" t="s">
        <v>744</v>
      </c>
    </row>
    <row r="108" spans="46:84" x14ac:dyDescent="0.2">
      <c r="AT108" t="s">
        <v>623</v>
      </c>
      <c r="AU108" t="s">
        <v>624</v>
      </c>
      <c r="AV108" t="s">
        <v>625</v>
      </c>
      <c r="AW108" t="s">
        <v>626</v>
      </c>
      <c r="AX108" t="s">
        <v>627</v>
      </c>
      <c r="AY108" t="s">
        <v>628</v>
      </c>
      <c r="AZ108" t="s">
        <v>629</v>
      </c>
      <c r="BA108" t="s">
        <v>647</v>
      </c>
      <c r="BB108" t="s">
        <v>648</v>
      </c>
      <c r="BC108" t="s">
        <v>549</v>
      </c>
      <c r="BD108" t="s">
        <v>632</v>
      </c>
      <c r="BE108" t="s">
        <v>548</v>
      </c>
      <c r="BF108" t="s">
        <v>546</v>
      </c>
      <c r="BG108" t="s">
        <v>633</v>
      </c>
      <c r="BH108" t="s">
        <v>634</v>
      </c>
      <c r="BI108" t="s">
        <v>547</v>
      </c>
      <c r="BJ108" t="s">
        <v>635</v>
      </c>
      <c r="BK108" t="s">
        <v>636</v>
      </c>
      <c r="BL108" t="s">
        <v>637</v>
      </c>
      <c r="BM108" t="s">
        <v>638</v>
      </c>
      <c r="BN108" t="s">
        <v>649</v>
      </c>
      <c r="BO108" t="s">
        <v>650</v>
      </c>
      <c r="BQ108" t="s">
        <v>860</v>
      </c>
      <c r="BS108" t="s">
        <v>651</v>
      </c>
      <c r="BT108" t="s">
        <v>642</v>
      </c>
      <c r="BU108" t="s">
        <v>643</v>
      </c>
      <c r="BV108" t="s">
        <v>644</v>
      </c>
      <c r="BW108" t="s">
        <v>645</v>
      </c>
      <c r="BX108" t="s">
        <v>646</v>
      </c>
      <c r="BY108" t="s">
        <v>546</v>
      </c>
      <c r="BZ108" t="s">
        <v>546</v>
      </c>
      <c r="CF108" t="s">
        <v>744</v>
      </c>
    </row>
    <row r="109" spans="46:84" x14ac:dyDescent="0.2">
      <c r="AT109" t="s">
        <v>623</v>
      </c>
      <c r="AU109" t="s">
        <v>624</v>
      </c>
      <c r="AV109" t="s">
        <v>625</v>
      </c>
      <c r="AW109" t="s">
        <v>626</v>
      </c>
      <c r="AX109" t="s">
        <v>627</v>
      </c>
      <c r="AY109" t="s">
        <v>628</v>
      </c>
      <c r="AZ109" t="s">
        <v>629</v>
      </c>
      <c r="BA109" t="s">
        <v>647</v>
      </c>
      <c r="BB109" t="s">
        <v>648</v>
      </c>
      <c r="BC109" t="s">
        <v>549</v>
      </c>
      <c r="BD109" t="s">
        <v>632</v>
      </c>
      <c r="BE109" t="s">
        <v>548</v>
      </c>
      <c r="BF109" t="s">
        <v>546</v>
      </c>
      <c r="BG109" t="s">
        <v>633</v>
      </c>
      <c r="BH109" t="s">
        <v>634</v>
      </c>
      <c r="BI109" t="s">
        <v>547</v>
      </c>
      <c r="BJ109" t="s">
        <v>635</v>
      </c>
      <c r="BK109" t="s">
        <v>636</v>
      </c>
      <c r="BL109" t="s">
        <v>637</v>
      </c>
      <c r="BM109" t="s">
        <v>638</v>
      </c>
      <c r="BN109" t="s">
        <v>649</v>
      </c>
      <c r="BO109" t="s">
        <v>650</v>
      </c>
      <c r="BS109" t="s">
        <v>651</v>
      </c>
      <c r="BT109" t="s">
        <v>642</v>
      </c>
      <c r="BU109" t="s">
        <v>643</v>
      </c>
      <c r="BV109" t="s">
        <v>644</v>
      </c>
      <c r="BW109" t="s">
        <v>645</v>
      </c>
      <c r="BX109" t="s">
        <v>646</v>
      </c>
      <c r="BY109" t="s">
        <v>546</v>
      </c>
      <c r="BZ109" t="s">
        <v>546</v>
      </c>
      <c r="CF109" t="s">
        <v>744</v>
      </c>
    </row>
    <row r="112" spans="46:84" x14ac:dyDescent="0.2">
      <c r="AT112" t="s">
        <v>623</v>
      </c>
      <c r="AU112" t="s">
        <v>624</v>
      </c>
      <c r="AV112" t="s">
        <v>625</v>
      </c>
      <c r="AW112" t="s">
        <v>626</v>
      </c>
      <c r="AX112" t="s">
        <v>627</v>
      </c>
      <c r="AY112" t="s">
        <v>628</v>
      </c>
      <c r="AZ112" t="s">
        <v>629</v>
      </c>
      <c r="BA112" t="s">
        <v>647</v>
      </c>
      <c r="BB112" t="s">
        <v>648</v>
      </c>
      <c r="BC112" t="s">
        <v>549</v>
      </c>
      <c r="BD112" t="s">
        <v>632</v>
      </c>
      <c r="BE112" t="s">
        <v>548</v>
      </c>
      <c r="BF112" t="s">
        <v>546</v>
      </c>
      <c r="BG112" t="s">
        <v>633</v>
      </c>
      <c r="BH112" t="s">
        <v>634</v>
      </c>
      <c r="BI112" t="s">
        <v>547</v>
      </c>
      <c r="BJ112" t="s">
        <v>635</v>
      </c>
      <c r="BK112" t="s">
        <v>636</v>
      </c>
      <c r="BL112" t="s">
        <v>637</v>
      </c>
      <c r="BM112" t="s">
        <v>638</v>
      </c>
      <c r="BN112" t="s">
        <v>649</v>
      </c>
      <c r="BO112" t="s">
        <v>650</v>
      </c>
      <c r="BP112" t="s">
        <v>641</v>
      </c>
      <c r="BQ112" t="s">
        <v>861</v>
      </c>
      <c r="BS112" t="s">
        <v>651</v>
      </c>
      <c r="BT112" t="s">
        <v>642</v>
      </c>
      <c r="BU112" t="s">
        <v>643</v>
      </c>
      <c r="BV112" t="s">
        <v>644</v>
      </c>
      <c r="BW112" t="s">
        <v>645</v>
      </c>
      <c r="BX112" t="s">
        <v>646</v>
      </c>
      <c r="BY112" t="s">
        <v>546</v>
      </c>
      <c r="BZ112" t="s">
        <v>546</v>
      </c>
      <c r="CF112" t="s">
        <v>744</v>
      </c>
    </row>
    <row r="113" spans="46:84" x14ac:dyDescent="0.2">
      <c r="AT113" t="s">
        <v>623</v>
      </c>
      <c r="AU113" t="s">
        <v>624</v>
      </c>
      <c r="AV113" t="s">
        <v>625</v>
      </c>
      <c r="AW113" t="s">
        <v>626</v>
      </c>
      <c r="AX113" t="s">
        <v>627</v>
      </c>
      <c r="AY113" t="s">
        <v>628</v>
      </c>
      <c r="AZ113" t="s">
        <v>629</v>
      </c>
      <c r="BA113" t="s">
        <v>663</v>
      </c>
      <c r="BB113" t="s">
        <v>664</v>
      </c>
      <c r="BC113" t="s">
        <v>549</v>
      </c>
      <c r="BD113" t="s">
        <v>632</v>
      </c>
      <c r="BE113" t="s">
        <v>548</v>
      </c>
      <c r="BF113" t="s">
        <v>546</v>
      </c>
      <c r="BG113" t="s">
        <v>633</v>
      </c>
      <c r="BH113" t="s">
        <v>634</v>
      </c>
      <c r="BI113" t="s">
        <v>547</v>
      </c>
      <c r="BJ113" t="s">
        <v>635</v>
      </c>
      <c r="BK113" t="s">
        <v>636</v>
      </c>
      <c r="BL113" t="s">
        <v>637</v>
      </c>
      <c r="BM113" t="s">
        <v>638</v>
      </c>
      <c r="BN113" t="s">
        <v>665</v>
      </c>
      <c r="BO113" t="s">
        <v>666</v>
      </c>
      <c r="BP113" t="s">
        <v>641</v>
      </c>
      <c r="BQ113" t="s">
        <v>720</v>
      </c>
      <c r="BT113" t="s">
        <v>642</v>
      </c>
      <c r="BU113" t="s">
        <v>643</v>
      </c>
      <c r="BV113" t="s">
        <v>644</v>
      </c>
      <c r="BW113" t="s">
        <v>645</v>
      </c>
      <c r="BX113" t="s">
        <v>646</v>
      </c>
      <c r="BY113" t="s">
        <v>546</v>
      </c>
      <c r="BZ113" t="s">
        <v>546</v>
      </c>
      <c r="CF113" t="s">
        <v>744</v>
      </c>
    </row>
    <row r="114" spans="46:84" x14ac:dyDescent="0.2">
      <c r="AT114" t="s">
        <v>623</v>
      </c>
      <c r="AU114" t="s">
        <v>624</v>
      </c>
      <c r="AV114" t="s">
        <v>625</v>
      </c>
      <c r="AW114" t="s">
        <v>626</v>
      </c>
      <c r="AX114" t="s">
        <v>627</v>
      </c>
      <c r="AY114" t="s">
        <v>628</v>
      </c>
      <c r="AZ114" t="s">
        <v>629</v>
      </c>
      <c r="BA114" t="s">
        <v>647</v>
      </c>
      <c r="BB114" t="s">
        <v>648</v>
      </c>
      <c r="BC114" t="s">
        <v>549</v>
      </c>
      <c r="BD114" t="s">
        <v>632</v>
      </c>
      <c r="BE114" t="s">
        <v>548</v>
      </c>
      <c r="BF114" t="s">
        <v>546</v>
      </c>
      <c r="BG114" t="s">
        <v>633</v>
      </c>
      <c r="BH114" t="s">
        <v>634</v>
      </c>
      <c r="BI114" t="s">
        <v>547</v>
      </c>
      <c r="BJ114" t="s">
        <v>635</v>
      </c>
      <c r="BK114" t="s">
        <v>636</v>
      </c>
      <c r="BL114" t="s">
        <v>637</v>
      </c>
      <c r="BM114" t="s">
        <v>638</v>
      </c>
      <c r="BN114" t="s">
        <v>649</v>
      </c>
      <c r="BO114" t="s">
        <v>650</v>
      </c>
      <c r="BP114" t="s">
        <v>641</v>
      </c>
      <c r="BQ114" t="s">
        <v>793</v>
      </c>
      <c r="BS114" t="s">
        <v>651</v>
      </c>
      <c r="BT114" t="s">
        <v>642</v>
      </c>
      <c r="BU114" t="s">
        <v>643</v>
      </c>
      <c r="BV114" t="s">
        <v>644</v>
      </c>
      <c r="BW114" t="s">
        <v>645</v>
      </c>
      <c r="BX114" t="s">
        <v>646</v>
      </c>
      <c r="BY114" t="s">
        <v>546</v>
      </c>
      <c r="BZ114" t="s">
        <v>546</v>
      </c>
      <c r="CF114" t="s">
        <v>744</v>
      </c>
    </row>
    <row r="115" spans="46:84" x14ac:dyDescent="0.2">
      <c r="AT115" t="s">
        <v>623</v>
      </c>
      <c r="AU115" t="s">
        <v>624</v>
      </c>
      <c r="AV115" t="s">
        <v>625</v>
      </c>
      <c r="AW115" t="s">
        <v>626</v>
      </c>
      <c r="AX115" t="s">
        <v>627</v>
      </c>
      <c r="AY115" t="s">
        <v>628</v>
      </c>
      <c r="AZ115" t="s">
        <v>629</v>
      </c>
      <c r="BA115" t="s">
        <v>647</v>
      </c>
      <c r="BB115" t="s">
        <v>648</v>
      </c>
      <c r="BC115" t="s">
        <v>549</v>
      </c>
      <c r="BD115" t="s">
        <v>632</v>
      </c>
      <c r="BE115" t="s">
        <v>548</v>
      </c>
      <c r="BF115" t="s">
        <v>546</v>
      </c>
      <c r="BG115" t="s">
        <v>633</v>
      </c>
      <c r="BH115" t="s">
        <v>634</v>
      </c>
      <c r="BI115" t="s">
        <v>547</v>
      </c>
      <c r="BJ115" t="s">
        <v>635</v>
      </c>
      <c r="BK115" t="s">
        <v>636</v>
      </c>
      <c r="BL115" t="s">
        <v>637</v>
      </c>
      <c r="BM115" t="s">
        <v>638</v>
      </c>
      <c r="BN115" t="s">
        <v>649</v>
      </c>
      <c r="BO115" t="s">
        <v>650</v>
      </c>
      <c r="BQ115" t="s">
        <v>862</v>
      </c>
      <c r="BS115" t="s">
        <v>651</v>
      </c>
      <c r="BT115" t="s">
        <v>642</v>
      </c>
      <c r="BU115" t="s">
        <v>643</v>
      </c>
      <c r="BV115" t="s">
        <v>644</v>
      </c>
      <c r="BW115" t="s">
        <v>645</v>
      </c>
      <c r="BX115" t="s">
        <v>646</v>
      </c>
      <c r="BY115" t="s">
        <v>546</v>
      </c>
      <c r="BZ115" t="s">
        <v>546</v>
      </c>
      <c r="CF115" t="s">
        <v>744</v>
      </c>
    </row>
    <row r="116" spans="46:84" x14ac:dyDescent="0.2">
      <c r="AT116" t="s">
        <v>623</v>
      </c>
      <c r="AU116" t="s">
        <v>624</v>
      </c>
      <c r="AV116" t="s">
        <v>625</v>
      </c>
      <c r="AX116" t="s">
        <v>627</v>
      </c>
      <c r="AY116" t="s">
        <v>628</v>
      </c>
      <c r="AZ116" t="s">
        <v>629</v>
      </c>
      <c r="BA116" t="s">
        <v>658</v>
      </c>
      <c r="BB116" t="s">
        <v>659</v>
      </c>
      <c r="BC116" t="s">
        <v>549</v>
      </c>
      <c r="BD116" t="s">
        <v>632</v>
      </c>
      <c r="BE116" t="s">
        <v>548</v>
      </c>
      <c r="BF116" t="s">
        <v>546</v>
      </c>
      <c r="BG116" t="s">
        <v>633</v>
      </c>
      <c r="BH116" t="s">
        <v>634</v>
      </c>
      <c r="BI116" t="s">
        <v>547</v>
      </c>
      <c r="BJ116" t="s">
        <v>635</v>
      </c>
      <c r="BK116" t="s">
        <v>636</v>
      </c>
      <c r="BL116" t="s">
        <v>637</v>
      </c>
      <c r="BM116" t="s">
        <v>638</v>
      </c>
      <c r="BN116" t="s">
        <v>660</v>
      </c>
      <c r="BO116" t="s">
        <v>661</v>
      </c>
      <c r="BP116" t="s">
        <v>641</v>
      </c>
      <c r="BQ116" t="s">
        <v>863</v>
      </c>
      <c r="BS116" t="s">
        <v>651</v>
      </c>
      <c r="BT116" t="s">
        <v>642</v>
      </c>
      <c r="BU116" t="s">
        <v>643</v>
      </c>
      <c r="BV116" t="s">
        <v>644</v>
      </c>
      <c r="BW116" t="s">
        <v>645</v>
      </c>
      <c r="BX116" t="s">
        <v>646</v>
      </c>
      <c r="BY116" t="s">
        <v>546</v>
      </c>
      <c r="BZ116" t="s">
        <v>546</v>
      </c>
      <c r="CF116" t="s">
        <v>744</v>
      </c>
    </row>
    <row r="117" spans="46:84" x14ac:dyDescent="0.2">
      <c r="AT117" t="s">
        <v>623</v>
      </c>
      <c r="AU117" t="s">
        <v>624</v>
      </c>
      <c r="AV117" t="s">
        <v>625</v>
      </c>
      <c r="AW117" t="s">
        <v>626</v>
      </c>
      <c r="AX117" t="s">
        <v>627</v>
      </c>
      <c r="AY117" t="s">
        <v>628</v>
      </c>
      <c r="AZ117" t="s">
        <v>629</v>
      </c>
      <c r="BA117" t="s">
        <v>658</v>
      </c>
      <c r="BB117" t="s">
        <v>659</v>
      </c>
      <c r="BC117" t="s">
        <v>549</v>
      </c>
      <c r="BD117" t="s">
        <v>632</v>
      </c>
      <c r="BE117" t="s">
        <v>548</v>
      </c>
      <c r="BF117" t="s">
        <v>546</v>
      </c>
      <c r="BG117" t="s">
        <v>633</v>
      </c>
      <c r="BH117" t="s">
        <v>634</v>
      </c>
      <c r="BI117" t="s">
        <v>547</v>
      </c>
      <c r="BJ117" t="s">
        <v>635</v>
      </c>
      <c r="BK117" t="s">
        <v>636</v>
      </c>
      <c r="BL117" t="s">
        <v>637</v>
      </c>
      <c r="BM117" t="s">
        <v>638</v>
      </c>
      <c r="BN117" t="s">
        <v>660</v>
      </c>
      <c r="BO117" t="s">
        <v>661</v>
      </c>
      <c r="BP117" t="s">
        <v>641</v>
      </c>
      <c r="BQ117" t="s">
        <v>864</v>
      </c>
      <c r="BS117" t="s">
        <v>651</v>
      </c>
      <c r="BT117" t="s">
        <v>642</v>
      </c>
      <c r="BU117" t="s">
        <v>643</v>
      </c>
      <c r="BV117" t="s">
        <v>644</v>
      </c>
      <c r="BW117" t="s">
        <v>645</v>
      </c>
      <c r="BX117" t="s">
        <v>646</v>
      </c>
      <c r="BY117" t="s">
        <v>546</v>
      </c>
      <c r="BZ117" t="s">
        <v>546</v>
      </c>
      <c r="CF117" t="s">
        <v>744</v>
      </c>
    </row>
    <row r="118" spans="46:84" x14ac:dyDescent="0.2">
      <c r="AU118" t="s">
        <v>624</v>
      </c>
      <c r="AX118" t="s">
        <v>627</v>
      </c>
      <c r="AY118" t="s">
        <v>628</v>
      </c>
      <c r="AZ118" t="s">
        <v>629</v>
      </c>
      <c r="BA118" t="s">
        <v>630</v>
      </c>
      <c r="BB118" t="s">
        <v>631</v>
      </c>
      <c r="BC118" t="s">
        <v>549</v>
      </c>
      <c r="BD118" t="s">
        <v>632</v>
      </c>
      <c r="BE118" t="s">
        <v>548</v>
      </c>
      <c r="BF118" t="s">
        <v>546</v>
      </c>
      <c r="BG118" t="s">
        <v>633</v>
      </c>
      <c r="BH118" t="s">
        <v>634</v>
      </c>
      <c r="BI118" t="s">
        <v>547</v>
      </c>
      <c r="BJ118" t="s">
        <v>635</v>
      </c>
      <c r="BK118" t="s">
        <v>636</v>
      </c>
      <c r="BL118" t="s">
        <v>637</v>
      </c>
      <c r="BM118" t="s">
        <v>638</v>
      </c>
      <c r="BN118" t="s">
        <v>639</v>
      </c>
      <c r="BO118" t="s">
        <v>640</v>
      </c>
      <c r="BP118" t="s">
        <v>641</v>
      </c>
      <c r="BT118" t="s">
        <v>642</v>
      </c>
      <c r="BU118" t="s">
        <v>643</v>
      </c>
      <c r="BV118" t="s">
        <v>644</v>
      </c>
      <c r="BW118" t="s">
        <v>645</v>
      </c>
      <c r="BX118" t="s">
        <v>646</v>
      </c>
      <c r="BY118" t="s">
        <v>546</v>
      </c>
      <c r="BZ118" t="s">
        <v>546</v>
      </c>
      <c r="CF118" t="s">
        <v>744</v>
      </c>
    </row>
    <row r="119" spans="46:84" x14ac:dyDescent="0.2">
      <c r="AT119" t="s">
        <v>623</v>
      </c>
      <c r="AU119" t="s">
        <v>624</v>
      </c>
      <c r="AV119" t="s">
        <v>625</v>
      </c>
      <c r="AW119" t="s">
        <v>626</v>
      </c>
      <c r="AX119" t="s">
        <v>627</v>
      </c>
      <c r="AY119" t="s">
        <v>628</v>
      </c>
      <c r="AZ119" t="s">
        <v>629</v>
      </c>
      <c r="BA119" t="s">
        <v>647</v>
      </c>
      <c r="BB119" t="s">
        <v>648</v>
      </c>
      <c r="BC119" t="s">
        <v>549</v>
      </c>
      <c r="BD119" t="s">
        <v>632</v>
      </c>
      <c r="BE119" t="s">
        <v>548</v>
      </c>
      <c r="BF119" t="s">
        <v>546</v>
      </c>
      <c r="BG119" t="s">
        <v>633</v>
      </c>
      <c r="BH119" t="s">
        <v>634</v>
      </c>
      <c r="BI119" t="s">
        <v>547</v>
      </c>
      <c r="BJ119" t="s">
        <v>635</v>
      </c>
      <c r="BK119" t="s">
        <v>636</v>
      </c>
      <c r="BL119" t="s">
        <v>637</v>
      </c>
      <c r="BM119" t="s">
        <v>638</v>
      </c>
      <c r="BN119" t="s">
        <v>649</v>
      </c>
      <c r="BO119" t="s">
        <v>650</v>
      </c>
      <c r="BQ119" t="s">
        <v>794</v>
      </c>
      <c r="BS119" t="s">
        <v>651</v>
      </c>
      <c r="BT119" t="s">
        <v>642</v>
      </c>
      <c r="BU119" t="s">
        <v>643</v>
      </c>
      <c r="BV119" t="s">
        <v>644</v>
      </c>
      <c r="BW119" t="s">
        <v>645</v>
      </c>
      <c r="BX119" t="s">
        <v>646</v>
      </c>
      <c r="BY119" t="s">
        <v>546</v>
      </c>
      <c r="BZ119" t="s">
        <v>546</v>
      </c>
      <c r="CF119" t="s">
        <v>744</v>
      </c>
    </row>
    <row r="120" spans="46:84" x14ac:dyDescent="0.2">
      <c r="AT120" t="s">
        <v>623</v>
      </c>
      <c r="AU120" t="s">
        <v>624</v>
      </c>
      <c r="AV120" t="s">
        <v>625</v>
      </c>
      <c r="AX120" t="s">
        <v>627</v>
      </c>
      <c r="AY120" t="s">
        <v>628</v>
      </c>
      <c r="AZ120" t="s">
        <v>629</v>
      </c>
      <c r="BA120" t="s">
        <v>653</v>
      </c>
      <c r="BB120" t="s">
        <v>654</v>
      </c>
      <c r="BC120" t="s">
        <v>549</v>
      </c>
      <c r="BD120" t="s">
        <v>632</v>
      </c>
      <c r="BE120" t="s">
        <v>548</v>
      </c>
      <c r="BF120" t="s">
        <v>546</v>
      </c>
      <c r="BG120" t="s">
        <v>633</v>
      </c>
      <c r="BH120" t="s">
        <v>634</v>
      </c>
      <c r="BI120" t="s">
        <v>547</v>
      </c>
      <c r="BJ120" t="s">
        <v>635</v>
      </c>
      <c r="BK120" t="s">
        <v>636</v>
      </c>
      <c r="BL120" t="s">
        <v>637</v>
      </c>
      <c r="BM120" t="s">
        <v>638</v>
      </c>
      <c r="BN120" t="s">
        <v>655</v>
      </c>
      <c r="BO120" t="s">
        <v>656</v>
      </c>
      <c r="BP120" t="s">
        <v>641</v>
      </c>
      <c r="BQ120" t="s">
        <v>721</v>
      </c>
      <c r="BT120" t="s">
        <v>642</v>
      </c>
      <c r="BU120" t="s">
        <v>643</v>
      </c>
      <c r="BV120" t="s">
        <v>644</v>
      </c>
      <c r="BW120" t="s">
        <v>645</v>
      </c>
      <c r="BX120" t="s">
        <v>646</v>
      </c>
      <c r="BY120" t="s">
        <v>546</v>
      </c>
      <c r="BZ120" t="s">
        <v>546</v>
      </c>
      <c r="CF120" t="s">
        <v>744</v>
      </c>
    </row>
    <row r="121" spans="46:84" x14ac:dyDescent="0.2">
      <c r="AT121" t="s">
        <v>623</v>
      </c>
      <c r="AU121" t="s">
        <v>624</v>
      </c>
      <c r="AV121" t="s">
        <v>625</v>
      </c>
      <c r="AW121" t="s">
        <v>626</v>
      </c>
      <c r="AX121" t="s">
        <v>627</v>
      </c>
      <c r="AY121" t="s">
        <v>628</v>
      </c>
      <c r="AZ121" t="s">
        <v>629</v>
      </c>
      <c r="BA121" t="s">
        <v>630</v>
      </c>
      <c r="BB121" t="s">
        <v>631</v>
      </c>
      <c r="BC121" t="s">
        <v>549</v>
      </c>
      <c r="BD121" t="s">
        <v>632</v>
      </c>
      <c r="BE121" t="s">
        <v>548</v>
      </c>
      <c r="BF121" t="s">
        <v>546</v>
      </c>
      <c r="BG121" t="s">
        <v>633</v>
      </c>
      <c r="BH121" t="s">
        <v>634</v>
      </c>
      <c r="BI121" t="s">
        <v>547</v>
      </c>
      <c r="BJ121" t="s">
        <v>635</v>
      </c>
      <c r="BK121" t="s">
        <v>636</v>
      </c>
      <c r="BL121" t="s">
        <v>637</v>
      </c>
      <c r="BM121" t="s">
        <v>638</v>
      </c>
      <c r="BN121" t="s">
        <v>639</v>
      </c>
      <c r="BO121" t="s">
        <v>640</v>
      </c>
      <c r="BP121" t="s">
        <v>641</v>
      </c>
      <c r="BQ121" t="s">
        <v>865</v>
      </c>
      <c r="BT121" t="s">
        <v>642</v>
      </c>
      <c r="BU121" t="s">
        <v>643</v>
      </c>
      <c r="BV121" t="s">
        <v>644</v>
      </c>
      <c r="BW121" t="s">
        <v>645</v>
      </c>
      <c r="BX121" t="s">
        <v>646</v>
      </c>
      <c r="BY121" t="s">
        <v>546</v>
      </c>
      <c r="BZ121" t="s">
        <v>546</v>
      </c>
      <c r="CF121" t="s">
        <v>744</v>
      </c>
    </row>
    <row r="122" spans="46:84" x14ac:dyDescent="0.2">
      <c r="AT122" t="s">
        <v>623</v>
      </c>
      <c r="AU122" t="s">
        <v>624</v>
      </c>
      <c r="AV122" t="s">
        <v>625</v>
      </c>
      <c r="AW122" t="s">
        <v>626</v>
      </c>
      <c r="AX122" t="s">
        <v>627</v>
      </c>
      <c r="AY122" t="s">
        <v>628</v>
      </c>
      <c r="AZ122" t="s">
        <v>629</v>
      </c>
      <c r="BA122" t="s">
        <v>630</v>
      </c>
      <c r="BB122" t="s">
        <v>631</v>
      </c>
      <c r="BC122" t="s">
        <v>549</v>
      </c>
      <c r="BD122" t="s">
        <v>632</v>
      </c>
      <c r="BE122" t="s">
        <v>548</v>
      </c>
      <c r="BF122" t="s">
        <v>546</v>
      </c>
      <c r="BG122" t="s">
        <v>633</v>
      </c>
      <c r="BH122" t="s">
        <v>634</v>
      </c>
      <c r="BI122" t="s">
        <v>547</v>
      </c>
      <c r="BJ122" t="s">
        <v>635</v>
      </c>
      <c r="BK122" t="s">
        <v>636</v>
      </c>
      <c r="BL122" t="s">
        <v>637</v>
      </c>
      <c r="BM122" t="s">
        <v>638</v>
      </c>
      <c r="BN122" t="s">
        <v>639</v>
      </c>
      <c r="BO122" t="s">
        <v>640</v>
      </c>
      <c r="BP122" t="s">
        <v>641</v>
      </c>
      <c r="BQ122" t="s">
        <v>866</v>
      </c>
      <c r="BT122" t="s">
        <v>642</v>
      </c>
      <c r="BU122" t="s">
        <v>643</v>
      </c>
      <c r="BV122" t="s">
        <v>644</v>
      </c>
      <c r="BW122" t="s">
        <v>645</v>
      </c>
      <c r="BX122" t="s">
        <v>646</v>
      </c>
      <c r="BY122" t="s">
        <v>546</v>
      </c>
      <c r="BZ122" t="s">
        <v>546</v>
      </c>
      <c r="CF122" t="s">
        <v>744</v>
      </c>
    </row>
    <row r="123" spans="46:84" x14ac:dyDescent="0.2">
      <c r="AT123" t="s">
        <v>623</v>
      </c>
      <c r="AU123" t="s">
        <v>624</v>
      </c>
      <c r="AV123" t="s">
        <v>625</v>
      </c>
      <c r="AX123" t="s">
        <v>627</v>
      </c>
      <c r="AY123" t="s">
        <v>628</v>
      </c>
      <c r="AZ123" t="s">
        <v>629</v>
      </c>
      <c r="BA123" t="s">
        <v>630</v>
      </c>
      <c r="BB123" t="s">
        <v>631</v>
      </c>
      <c r="BC123" t="s">
        <v>549</v>
      </c>
      <c r="BD123" t="s">
        <v>632</v>
      </c>
      <c r="BE123" t="s">
        <v>548</v>
      </c>
      <c r="BF123" t="s">
        <v>546</v>
      </c>
      <c r="BG123" t="s">
        <v>633</v>
      </c>
      <c r="BH123" t="s">
        <v>634</v>
      </c>
      <c r="BI123" t="s">
        <v>547</v>
      </c>
      <c r="BJ123" t="s">
        <v>635</v>
      </c>
      <c r="BK123" t="s">
        <v>636</v>
      </c>
      <c r="BL123" t="s">
        <v>637</v>
      </c>
      <c r="BM123" t="s">
        <v>638</v>
      </c>
      <c r="BN123" t="s">
        <v>639</v>
      </c>
      <c r="BO123" t="s">
        <v>640</v>
      </c>
      <c r="BP123" t="s">
        <v>641</v>
      </c>
      <c r="BQ123" t="s">
        <v>867</v>
      </c>
      <c r="BT123" t="s">
        <v>642</v>
      </c>
      <c r="BU123" t="s">
        <v>643</v>
      </c>
      <c r="BV123" t="s">
        <v>644</v>
      </c>
      <c r="BW123" t="s">
        <v>645</v>
      </c>
      <c r="BX123" t="s">
        <v>646</v>
      </c>
      <c r="BY123" t="s">
        <v>546</v>
      </c>
      <c r="BZ123" t="s">
        <v>546</v>
      </c>
      <c r="CF123" t="s">
        <v>744</v>
      </c>
    </row>
    <row r="124" spans="46:84" x14ac:dyDescent="0.2">
      <c r="AT124" t="s">
        <v>623</v>
      </c>
      <c r="AV124" t="s">
        <v>625</v>
      </c>
      <c r="AX124" t="s">
        <v>627</v>
      </c>
      <c r="AY124" t="s">
        <v>628</v>
      </c>
      <c r="AZ124" t="s">
        <v>629</v>
      </c>
      <c r="BA124" t="s">
        <v>663</v>
      </c>
      <c r="BB124" t="s">
        <v>664</v>
      </c>
      <c r="BC124" t="s">
        <v>549</v>
      </c>
      <c r="BD124" t="s">
        <v>632</v>
      </c>
      <c r="BE124" t="s">
        <v>548</v>
      </c>
      <c r="BF124" t="s">
        <v>546</v>
      </c>
      <c r="BG124" t="s">
        <v>633</v>
      </c>
      <c r="BH124" t="s">
        <v>634</v>
      </c>
      <c r="BI124" t="s">
        <v>547</v>
      </c>
      <c r="BJ124" t="s">
        <v>635</v>
      </c>
      <c r="BK124" t="s">
        <v>636</v>
      </c>
      <c r="BL124" t="s">
        <v>637</v>
      </c>
      <c r="BM124" t="s">
        <v>638</v>
      </c>
      <c r="BN124" t="s">
        <v>665</v>
      </c>
      <c r="BO124" t="s">
        <v>666</v>
      </c>
      <c r="BT124" t="s">
        <v>642</v>
      </c>
      <c r="BU124" t="s">
        <v>643</v>
      </c>
      <c r="BV124" t="s">
        <v>644</v>
      </c>
      <c r="BW124" t="s">
        <v>645</v>
      </c>
      <c r="BX124" t="s">
        <v>646</v>
      </c>
      <c r="BY124" t="s">
        <v>546</v>
      </c>
      <c r="BZ124" t="s">
        <v>546</v>
      </c>
      <c r="CF124" t="s">
        <v>744</v>
      </c>
    </row>
    <row r="125" spans="46:84" x14ac:dyDescent="0.2">
      <c r="AT125" t="s">
        <v>623</v>
      </c>
      <c r="AU125" t="s">
        <v>624</v>
      </c>
      <c r="AV125" t="s">
        <v>625</v>
      </c>
      <c r="AW125" t="s">
        <v>626</v>
      </c>
      <c r="AX125" t="s">
        <v>627</v>
      </c>
      <c r="AY125" t="s">
        <v>628</v>
      </c>
      <c r="AZ125" t="s">
        <v>629</v>
      </c>
      <c r="BA125" t="s">
        <v>687</v>
      </c>
      <c r="BB125" t="s">
        <v>688</v>
      </c>
      <c r="BC125" t="s">
        <v>549</v>
      </c>
      <c r="BD125" t="s">
        <v>632</v>
      </c>
      <c r="BE125" t="s">
        <v>548</v>
      </c>
      <c r="BF125" t="s">
        <v>546</v>
      </c>
      <c r="BG125" t="s">
        <v>633</v>
      </c>
      <c r="BH125" t="s">
        <v>634</v>
      </c>
      <c r="BI125" t="s">
        <v>547</v>
      </c>
      <c r="BJ125" t="s">
        <v>635</v>
      </c>
      <c r="BK125" t="s">
        <v>636</v>
      </c>
      <c r="BL125" t="s">
        <v>637</v>
      </c>
      <c r="BM125" t="s">
        <v>638</v>
      </c>
      <c r="BN125" t="s">
        <v>689</v>
      </c>
      <c r="BO125" t="s">
        <v>690</v>
      </c>
      <c r="BP125" t="s">
        <v>641</v>
      </c>
      <c r="BQ125" t="s">
        <v>795</v>
      </c>
      <c r="BT125" t="s">
        <v>642</v>
      </c>
      <c r="BU125" t="s">
        <v>643</v>
      </c>
      <c r="BV125" t="s">
        <v>644</v>
      </c>
      <c r="BW125" t="s">
        <v>645</v>
      </c>
      <c r="BX125" t="s">
        <v>646</v>
      </c>
      <c r="BY125" t="s">
        <v>546</v>
      </c>
      <c r="BZ125" t="s">
        <v>546</v>
      </c>
      <c r="CF125" t="s">
        <v>744</v>
      </c>
    </row>
    <row r="126" spans="46:84" x14ac:dyDescent="0.2">
      <c r="AT126" t="s">
        <v>623</v>
      </c>
      <c r="AU126" t="s">
        <v>624</v>
      </c>
      <c r="AV126" t="s">
        <v>625</v>
      </c>
      <c r="AW126" t="s">
        <v>626</v>
      </c>
      <c r="AX126" t="s">
        <v>627</v>
      </c>
      <c r="AY126" t="s">
        <v>628</v>
      </c>
      <c r="AZ126" t="s">
        <v>629</v>
      </c>
      <c r="BA126" t="s">
        <v>687</v>
      </c>
      <c r="BB126" t="s">
        <v>688</v>
      </c>
      <c r="BC126" t="s">
        <v>549</v>
      </c>
      <c r="BD126" t="s">
        <v>632</v>
      </c>
      <c r="BE126" t="s">
        <v>548</v>
      </c>
      <c r="BF126" t="s">
        <v>546</v>
      </c>
      <c r="BG126" t="s">
        <v>633</v>
      </c>
      <c r="BH126" t="s">
        <v>634</v>
      </c>
      <c r="BI126" t="s">
        <v>547</v>
      </c>
      <c r="BJ126" t="s">
        <v>635</v>
      </c>
      <c r="BK126" t="s">
        <v>636</v>
      </c>
      <c r="BL126" t="s">
        <v>637</v>
      </c>
      <c r="BM126" t="s">
        <v>638</v>
      </c>
      <c r="BN126" t="s">
        <v>689</v>
      </c>
      <c r="BO126" t="s">
        <v>690</v>
      </c>
      <c r="BP126" t="s">
        <v>641</v>
      </c>
      <c r="BQ126" t="s">
        <v>796</v>
      </c>
      <c r="BT126" t="s">
        <v>642</v>
      </c>
      <c r="BU126" t="s">
        <v>643</v>
      </c>
      <c r="BV126" t="s">
        <v>644</v>
      </c>
      <c r="BW126" t="s">
        <v>645</v>
      </c>
      <c r="BX126" t="s">
        <v>646</v>
      </c>
      <c r="BY126" t="s">
        <v>546</v>
      </c>
      <c r="BZ126" t="s">
        <v>546</v>
      </c>
      <c r="CF126" t="s">
        <v>744</v>
      </c>
    </row>
    <row r="127" spans="46:84" x14ac:dyDescent="0.2">
      <c r="AT127" t="s">
        <v>623</v>
      </c>
      <c r="AU127" t="s">
        <v>624</v>
      </c>
      <c r="AV127" t="s">
        <v>625</v>
      </c>
      <c r="AW127" t="s">
        <v>626</v>
      </c>
      <c r="AX127" t="s">
        <v>627</v>
      </c>
      <c r="AY127" t="s">
        <v>628</v>
      </c>
      <c r="AZ127" t="s">
        <v>629</v>
      </c>
      <c r="BA127" t="s">
        <v>630</v>
      </c>
      <c r="BB127" t="s">
        <v>631</v>
      </c>
      <c r="BC127" t="s">
        <v>549</v>
      </c>
      <c r="BD127" t="s">
        <v>632</v>
      </c>
      <c r="BE127" t="s">
        <v>548</v>
      </c>
      <c r="BF127" t="s">
        <v>546</v>
      </c>
      <c r="BG127" t="s">
        <v>633</v>
      </c>
      <c r="BH127" t="s">
        <v>634</v>
      </c>
      <c r="BI127" t="s">
        <v>547</v>
      </c>
      <c r="BJ127" t="s">
        <v>635</v>
      </c>
      <c r="BK127" t="s">
        <v>636</v>
      </c>
      <c r="BL127" t="s">
        <v>637</v>
      </c>
      <c r="BM127" t="s">
        <v>638</v>
      </c>
      <c r="BN127" t="s">
        <v>639</v>
      </c>
      <c r="BO127" t="s">
        <v>640</v>
      </c>
      <c r="BP127" t="s">
        <v>641</v>
      </c>
      <c r="BQ127" t="s">
        <v>722</v>
      </c>
      <c r="BT127" t="s">
        <v>642</v>
      </c>
      <c r="BU127" t="s">
        <v>643</v>
      </c>
      <c r="BV127" t="s">
        <v>644</v>
      </c>
      <c r="BW127" t="s">
        <v>645</v>
      </c>
      <c r="BX127" t="s">
        <v>646</v>
      </c>
      <c r="BY127" t="s">
        <v>546</v>
      </c>
      <c r="BZ127" t="s">
        <v>546</v>
      </c>
      <c r="CF127" t="s">
        <v>744</v>
      </c>
    </row>
    <row r="128" spans="46:84" x14ac:dyDescent="0.2">
      <c r="AT128" t="s">
        <v>623</v>
      </c>
      <c r="AU128" t="s">
        <v>624</v>
      </c>
      <c r="AV128" t="s">
        <v>625</v>
      </c>
      <c r="AW128" t="s">
        <v>626</v>
      </c>
      <c r="AX128" t="s">
        <v>627</v>
      </c>
      <c r="AY128" t="s">
        <v>628</v>
      </c>
      <c r="AZ128" t="s">
        <v>629</v>
      </c>
      <c r="BA128" t="s">
        <v>663</v>
      </c>
      <c r="BB128" t="s">
        <v>664</v>
      </c>
      <c r="BC128" t="s">
        <v>549</v>
      </c>
      <c r="BD128" t="s">
        <v>632</v>
      </c>
      <c r="BE128" t="s">
        <v>548</v>
      </c>
      <c r="BF128" t="s">
        <v>546</v>
      </c>
      <c r="BG128" t="s">
        <v>633</v>
      </c>
      <c r="BH128" t="s">
        <v>634</v>
      </c>
      <c r="BI128" t="s">
        <v>547</v>
      </c>
      <c r="BJ128" t="s">
        <v>635</v>
      </c>
      <c r="BK128" t="s">
        <v>636</v>
      </c>
      <c r="BL128" t="s">
        <v>637</v>
      </c>
      <c r="BM128" t="s">
        <v>638</v>
      </c>
      <c r="BN128" t="s">
        <v>665</v>
      </c>
      <c r="BO128" t="s">
        <v>666</v>
      </c>
      <c r="BP128" t="s">
        <v>641</v>
      </c>
      <c r="BQ128" t="s">
        <v>723</v>
      </c>
      <c r="BT128" t="s">
        <v>642</v>
      </c>
      <c r="BU128" t="s">
        <v>643</v>
      </c>
      <c r="BV128" t="s">
        <v>644</v>
      </c>
      <c r="BW128" t="s">
        <v>645</v>
      </c>
      <c r="BX128" t="s">
        <v>646</v>
      </c>
      <c r="BY128" t="s">
        <v>546</v>
      </c>
      <c r="BZ128" t="s">
        <v>546</v>
      </c>
      <c r="CF128" t="s">
        <v>744</v>
      </c>
    </row>
    <row r="129" spans="46:84" x14ac:dyDescent="0.2">
      <c r="AT129" t="s">
        <v>623</v>
      </c>
      <c r="AU129" t="s">
        <v>624</v>
      </c>
      <c r="AV129" t="s">
        <v>625</v>
      </c>
      <c r="AW129" t="s">
        <v>626</v>
      </c>
      <c r="AX129" t="s">
        <v>627</v>
      </c>
      <c r="AY129" t="s">
        <v>628</v>
      </c>
      <c r="AZ129" t="s">
        <v>629</v>
      </c>
      <c r="BA129" t="s">
        <v>663</v>
      </c>
      <c r="BB129" t="s">
        <v>664</v>
      </c>
      <c r="BC129" t="s">
        <v>549</v>
      </c>
      <c r="BD129" t="s">
        <v>632</v>
      </c>
      <c r="BE129" t="s">
        <v>548</v>
      </c>
      <c r="BF129" t="s">
        <v>546</v>
      </c>
      <c r="BG129" t="s">
        <v>633</v>
      </c>
      <c r="BH129" t="s">
        <v>634</v>
      </c>
      <c r="BI129" t="s">
        <v>547</v>
      </c>
      <c r="BJ129" t="s">
        <v>635</v>
      </c>
      <c r="BK129" t="s">
        <v>636</v>
      </c>
      <c r="BL129" t="s">
        <v>637</v>
      </c>
      <c r="BM129" t="s">
        <v>638</v>
      </c>
      <c r="BN129" t="s">
        <v>665</v>
      </c>
      <c r="BO129" t="s">
        <v>666</v>
      </c>
      <c r="BP129" t="s">
        <v>641</v>
      </c>
      <c r="BQ129" t="s">
        <v>724</v>
      </c>
      <c r="BT129" t="s">
        <v>642</v>
      </c>
      <c r="BU129" t="s">
        <v>643</v>
      </c>
      <c r="BV129" t="s">
        <v>644</v>
      </c>
      <c r="BW129" t="s">
        <v>645</v>
      </c>
      <c r="BX129" t="s">
        <v>646</v>
      </c>
      <c r="BY129" t="s">
        <v>546</v>
      </c>
      <c r="BZ129" t="s">
        <v>546</v>
      </c>
      <c r="CF129" t="s">
        <v>744</v>
      </c>
    </row>
    <row r="130" spans="46:84" x14ac:dyDescent="0.2">
      <c r="AU130" t="s">
        <v>624</v>
      </c>
      <c r="AX130" t="s">
        <v>627</v>
      </c>
      <c r="AY130" t="s">
        <v>628</v>
      </c>
      <c r="AZ130" t="s">
        <v>629</v>
      </c>
      <c r="BA130" t="s">
        <v>630</v>
      </c>
      <c r="BB130" t="s">
        <v>631</v>
      </c>
      <c r="BC130" t="s">
        <v>549</v>
      </c>
      <c r="BD130" t="s">
        <v>632</v>
      </c>
      <c r="BE130" t="s">
        <v>548</v>
      </c>
      <c r="BF130" t="s">
        <v>546</v>
      </c>
      <c r="BG130" t="s">
        <v>633</v>
      </c>
      <c r="BH130" t="s">
        <v>634</v>
      </c>
      <c r="BI130" t="s">
        <v>547</v>
      </c>
      <c r="BJ130" t="s">
        <v>635</v>
      </c>
      <c r="BK130" t="s">
        <v>636</v>
      </c>
      <c r="BL130" t="s">
        <v>637</v>
      </c>
      <c r="BM130" t="s">
        <v>638</v>
      </c>
      <c r="BN130" t="s">
        <v>639</v>
      </c>
      <c r="BO130" t="s">
        <v>640</v>
      </c>
      <c r="BP130" t="s">
        <v>641</v>
      </c>
      <c r="BT130" t="s">
        <v>642</v>
      </c>
      <c r="BU130" t="s">
        <v>643</v>
      </c>
      <c r="BV130" t="s">
        <v>644</v>
      </c>
      <c r="BW130" t="s">
        <v>645</v>
      </c>
      <c r="BX130" t="s">
        <v>646</v>
      </c>
      <c r="BY130" t="s">
        <v>546</v>
      </c>
      <c r="BZ130" t="s">
        <v>546</v>
      </c>
      <c r="CF130" t="s">
        <v>744</v>
      </c>
    </row>
    <row r="131" spans="46:84" x14ac:dyDescent="0.2">
      <c r="AT131" t="s">
        <v>623</v>
      </c>
      <c r="AU131" t="s">
        <v>624</v>
      </c>
      <c r="AV131" t="s">
        <v>625</v>
      </c>
      <c r="AX131" t="s">
        <v>627</v>
      </c>
      <c r="AY131" t="s">
        <v>628</v>
      </c>
      <c r="AZ131" t="s">
        <v>629</v>
      </c>
      <c r="BA131" t="s">
        <v>630</v>
      </c>
      <c r="BB131" t="s">
        <v>631</v>
      </c>
      <c r="BC131" t="s">
        <v>549</v>
      </c>
      <c r="BD131" t="s">
        <v>632</v>
      </c>
      <c r="BE131" t="s">
        <v>548</v>
      </c>
      <c r="BF131" t="s">
        <v>546</v>
      </c>
      <c r="BG131" t="s">
        <v>633</v>
      </c>
      <c r="BH131" t="s">
        <v>634</v>
      </c>
      <c r="BI131" t="s">
        <v>547</v>
      </c>
      <c r="BJ131" t="s">
        <v>635</v>
      </c>
      <c r="BK131" t="s">
        <v>636</v>
      </c>
      <c r="BL131" t="s">
        <v>637</v>
      </c>
      <c r="BM131" t="s">
        <v>638</v>
      </c>
      <c r="BN131" t="s">
        <v>639</v>
      </c>
      <c r="BO131" t="s">
        <v>640</v>
      </c>
      <c r="BP131" t="s">
        <v>641</v>
      </c>
      <c r="BQ131" t="s">
        <v>725</v>
      </c>
      <c r="BT131" t="s">
        <v>642</v>
      </c>
      <c r="BU131" t="s">
        <v>643</v>
      </c>
      <c r="BV131" t="s">
        <v>644</v>
      </c>
      <c r="BW131" t="s">
        <v>645</v>
      </c>
      <c r="BX131" t="s">
        <v>646</v>
      </c>
      <c r="BY131" t="s">
        <v>546</v>
      </c>
      <c r="BZ131" t="s">
        <v>546</v>
      </c>
      <c r="CF131" t="s">
        <v>744</v>
      </c>
    </row>
    <row r="132" spans="46:84" x14ac:dyDescent="0.2">
      <c r="AT132" t="s">
        <v>623</v>
      </c>
      <c r="AV132" t="s">
        <v>625</v>
      </c>
      <c r="AX132" t="s">
        <v>627</v>
      </c>
      <c r="AY132" t="s">
        <v>628</v>
      </c>
      <c r="AZ132" t="s">
        <v>629</v>
      </c>
      <c r="BA132" t="s">
        <v>726</v>
      </c>
      <c r="BB132" t="s">
        <v>727</v>
      </c>
      <c r="BC132" t="s">
        <v>549</v>
      </c>
      <c r="BD132" t="s">
        <v>632</v>
      </c>
      <c r="BE132" t="s">
        <v>548</v>
      </c>
      <c r="BF132" t="s">
        <v>546</v>
      </c>
      <c r="BG132" t="s">
        <v>633</v>
      </c>
      <c r="BH132" t="s">
        <v>634</v>
      </c>
      <c r="BI132" t="s">
        <v>547</v>
      </c>
      <c r="BJ132" t="s">
        <v>635</v>
      </c>
      <c r="BK132" t="s">
        <v>636</v>
      </c>
      <c r="BL132" t="s">
        <v>637</v>
      </c>
      <c r="BM132" t="s">
        <v>638</v>
      </c>
      <c r="BN132" t="s">
        <v>728</v>
      </c>
      <c r="BO132" t="s">
        <v>729</v>
      </c>
      <c r="BP132" t="s">
        <v>641</v>
      </c>
      <c r="BQ132" t="s">
        <v>868</v>
      </c>
      <c r="BT132" t="s">
        <v>642</v>
      </c>
      <c r="BU132" t="s">
        <v>643</v>
      </c>
      <c r="BV132" t="s">
        <v>644</v>
      </c>
      <c r="BW132" t="s">
        <v>645</v>
      </c>
      <c r="BX132" t="s">
        <v>646</v>
      </c>
      <c r="BY132" t="s">
        <v>546</v>
      </c>
      <c r="BZ132" t="s">
        <v>546</v>
      </c>
      <c r="CF132" t="s">
        <v>744</v>
      </c>
    </row>
    <row r="133" spans="46:84" x14ac:dyDescent="0.2">
      <c r="AT133" t="s">
        <v>623</v>
      </c>
      <c r="AU133" t="s">
        <v>624</v>
      </c>
      <c r="AV133" t="s">
        <v>625</v>
      </c>
      <c r="AX133" t="s">
        <v>627</v>
      </c>
      <c r="AY133" t="s">
        <v>628</v>
      </c>
      <c r="AZ133" t="s">
        <v>629</v>
      </c>
      <c r="BA133" t="s">
        <v>647</v>
      </c>
      <c r="BB133" t="s">
        <v>648</v>
      </c>
      <c r="BC133" t="s">
        <v>549</v>
      </c>
      <c r="BD133" t="s">
        <v>632</v>
      </c>
      <c r="BE133" t="s">
        <v>548</v>
      </c>
      <c r="BF133" t="s">
        <v>546</v>
      </c>
      <c r="BG133" t="s">
        <v>633</v>
      </c>
      <c r="BH133" t="s">
        <v>634</v>
      </c>
      <c r="BI133" t="s">
        <v>547</v>
      </c>
      <c r="BJ133" t="s">
        <v>635</v>
      </c>
      <c r="BK133" t="s">
        <v>636</v>
      </c>
      <c r="BL133" t="s">
        <v>637</v>
      </c>
      <c r="BM133" t="s">
        <v>638</v>
      </c>
      <c r="BN133" t="s">
        <v>649</v>
      </c>
      <c r="BO133" t="s">
        <v>650</v>
      </c>
      <c r="BQ133" t="s">
        <v>869</v>
      </c>
      <c r="BS133" t="s">
        <v>651</v>
      </c>
      <c r="BT133" t="s">
        <v>642</v>
      </c>
      <c r="BU133" t="s">
        <v>643</v>
      </c>
      <c r="BV133" t="s">
        <v>644</v>
      </c>
      <c r="BW133" t="s">
        <v>645</v>
      </c>
      <c r="BX133" t="s">
        <v>646</v>
      </c>
      <c r="BY133" t="s">
        <v>546</v>
      </c>
      <c r="BZ133" t="s">
        <v>546</v>
      </c>
      <c r="CF133" t="s">
        <v>744</v>
      </c>
    </row>
    <row r="134" spans="46:84" x14ac:dyDescent="0.2">
      <c r="AT134" t="s">
        <v>623</v>
      </c>
      <c r="AU134" t="s">
        <v>624</v>
      </c>
      <c r="AV134" t="s">
        <v>625</v>
      </c>
      <c r="AX134" t="s">
        <v>627</v>
      </c>
      <c r="AY134" t="s">
        <v>628</v>
      </c>
      <c r="AZ134" t="s">
        <v>629</v>
      </c>
      <c r="BA134" t="s">
        <v>647</v>
      </c>
      <c r="BB134" t="s">
        <v>648</v>
      </c>
      <c r="BC134" t="s">
        <v>549</v>
      </c>
      <c r="BD134" t="s">
        <v>632</v>
      </c>
      <c r="BE134" t="s">
        <v>548</v>
      </c>
      <c r="BF134" t="s">
        <v>546</v>
      </c>
      <c r="BG134" t="s">
        <v>633</v>
      </c>
      <c r="BH134" t="s">
        <v>634</v>
      </c>
      <c r="BI134" t="s">
        <v>547</v>
      </c>
      <c r="BJ134" t="s">
        <v>635</v>
      </c>
      <c r="BK134" t="s">
        <v>636</v>
      </c>
      <c r="BL134" t="s">
        <v>637</v>
      </c>
      <c r="BM134" t="s">
        <v>638</v>
      </c>
      <c r="BN134" t="s">
        <v>649</v>
      </c>
      <c r="BO134" t="s">
        <v>650</v>
      </c>
      <c r="BP134" t="s">
        <v>641</v>
      </c>
      <c r="BQ134" t="s">
        <v>730</v>
      </c>
      <c r="BS134" t="s">
        <v>651</v>
      </c>
      <c r="BT134" t="s">
        <v>642</v>
      </c>
      <c r="BU134" t="s">
        <v>643</v>
      </c>
      <c r="BV134" t="s">
        <v>644</v>
      </c>
      <c r="BW134" t="s">
        <v>645</v>
      </c>
      <c r="BX134" t="s">
        <v>646</v>
      </c>
      <c r="BY134" t="s">
        <v>546</v>
      </c>
      <c r="BZ134" t="s">
        <v>546</v>
      </c>
      <c r="CF134" t="s">
        <v>744</v>
      </c>
    </row>
    <row r="135" spans="46:84" x14ac:dyDescent="0.2">
      <c r="AT135" t="s">
        <v>623</v>
      </c>
      <c r="AU135" t="s">
        <v>624</v>
      </c>
      <c r="AV135" t="s">
        <v>625</v>
      </c>
      <c r="AX135" t="s">
        <v>627</v>
      </c>
      <c r="AY135" t="s">
        <v>628</v>
      </c>
      <c r="AZ135" t="s">
        <v>629</v>
      </c>
      <c r="BA135" t="s">
        <v>658</v>
      </c>
      <c r="BB135" t="s">
        <v>659</v>
      </c>
      <c r="BC135" t="s">
        <v>549</v>
      </c>
      <c r="BD135" t="s">
        <v>632</v>
      </c>
      <c r="BE135" t="s">
        <v>548</v>
      </c>
      <c r="BF135" t="s">
        <v>546</v>
      </c>
      <c r="BG135" t="s">
        <v>633</v>
      </c>
      <c r="BH135" t="s">
        <v>634</v>
      </c>
      <c r="BI135" t="s">
        <v>547</v>
      </c>
      <c r="BJ135" t="s">
        <v>635</v>
      </c>
      <c r="BK135" t="s">
        <v>636</v>
      </c>
      <c r="BL135" t="s">
        <v>637</v>
      </c>
      <c r="BM135" t="s">
        <v>638</v>
      </c>
      <c r="BN135" t="s">
        <v>660</v>
      </c>
      <c r="BO135" t="s">
        <v>661</v>
      </c>
      <c r="BP135" t="s">
        <v>641</v>
      </c>
      <c r="BQ135" t="s">
        <v>870</v>
      </c>
      <c r="BS135" t="s">
        <v>651</v>
      </c>
      <c r="BT135" t="s">
        <v>642</v>
      </c>
      <c r="BU135" t="s">
        <v>643</v>
      </c>
      <c r="BV135" t="s">
        <v>644</v>
      </c>
      <c r="BW135" t="s">
        <v>645</v>
      </c>
      <c r="BX135" t="s">
        <v>646</v>
      </c>
      <c r="BY135" t="s">
        <v>546</v>
      </c>
      <c r="BZ135" t="s">
        <v>546</v>
      </c>
      <c r="CF135" t="s">
        <v>744</v>
      </c>
    </row>
    <row r="136" spans="46:84" x14ac:dyDescent="0.2">
      <c r="AT136" t="s">
        <v>623</v>
      </c>
      <c r="AU136" t="s">
        <v>624</v>
      </c>
      <c r="AV136" t="s">
        <v>625</v>
      </c>
      <c r="AW136" t="s">
        <v>626</v>
      </c>
      <c r="AX136" t="s">
        <v>627</v>
      </c>
      <c r="AY136" t="s">
        <v>628</v>
      </c>
      <c r="AZ136" t="s">
        <v>629</v>
      </c>
      <c r="BA136" t="s">
        <v>647</v>
      </c>
      <c r="BB136" t="s">
        <v>648</v>
      </c>
      <c r="BC136" t="s">
        <v>549</v>
      </c>
      <c r="BD136" t="s">
        <v>632</v>
      </c>
      <c r="BE136" t="s">
        <v>548</v>
      </c>
      <c r="BF136" t="s">
        <v>546</v>
      </c>
      <c r="BG136" t="s">
        <v>633</v>
      </c>
      <c r="BH136" t="s">
        <v>634</v>
      </c>
      <c r="BK136" t="s">
        <v>636</v>
      </c>
      <c r="BM136" t="s">
        <v>638</v>
      </c>
      <c r="BN136" t="s">
        <v>649</v>
      </c>
      <c r="BO136" t="s">
        <v>650</v>
      </c>
      <c r="BQ136" t="s">
        <v>871</v>
      </c>
      <c r="BS136" t="s">
        <v>651</v>
      </c>
      <c r="BT136" t="s">
        <v>642</v>
      </c>
      <c r="BU136" t="s">
        <v>643</v>
      </c>
      <c r="BV136" t="s">
        <v>644</v>
      </c>
      <c r="BW136" t="s">
        <v>645</v>
      </c>
      <c r="BX136" t="s">
        <v>646</v>
      </c>
      <c r="BY136" t="s">
        <v>546</v>
      </c>
      <c r="BZ136" t="s">
        <v>546</v>
      </c>
      <c r="CF136" t="s">
        <v>744</v>
      </c>
    </row>
    <row r="137" spans="46:84" x14ac:dyDescent="0.2">
      <c r="AT137" t="s">
        <v>623</v>
      </c>
      <c r="AU137" t="s">
        <v>624</v>
      </c>
      <c r="AV137" t="s">
        <v>625</v>
      </c>
      <c r="AW137" t="s">
        <v>626</v>
      </c>
      <c r="AX137" t="s">
        <v>627</v>
      </c>
      <c r="AY137" t="s">
        <v>628</v>
      </c>
      <c r="AZ137" t="s">
        <v>629</v>
      </c>
      <c r="BA137" t="s">
        <v>687</v>
      </c>
      <c r="BB137" t="s">
        <v>688</v>
      </c>
      <c r="BC137" t="s">
        <v>549</v>
      </c>
      <c r="BD137" t="s">
        <v>632</v>
      </c>
      <c r="BE137" t="s">
        <v>548</v>
      </c>
      <c r="BF137" t="s">
        <v>546</v>
      </c>
      <c r="BG137" t="s">
        <v>633</v>
      </c>
      <c r="BH137" t="s">
        <v>634</v>
      </c>
      <c r="BI137" t="s">
        <v>547</v>
      </c>
      <c r="BJ137" t="s">
        <v>635</v>
      </c>
      <c r="BK137" t="s">
        <v>636</v>
      </c>
      <c r="BL137" t="s">
        <v>637</v>
      </c>
      <c r="BM137" t="s">
        <v>638</v>
      </c>
      <c r="BN137" t="s">
        <v>689</v>
      </c>
      <c r="BO137" t="s">
        <v>690</v>
      </c>
      <c r="BP137" t="s">
        <v>641</v>
      </c>
      <c r="BQ137" t="s">
        <v>797</v>
      </c>
      <c r="BT137" t="s">
        <v>642</v>
      </c>
      <c r="BU137" t="s">
        <v>643</v>
      </c>
      <c r="BV137" t="s">
        <v>644</v>
      </c>
      <c r="BW137" t="s">
        <v>645</v>
      </c>
      <c r="BX137" t="s">
        <v>646</v>
      </c>
      <c r="BY137" t="s">
        <v>546</v>
      </c>
      <c r="BZ137" t="s">
        <v>546</v>
      </c>
      <c r="CF137" t="s">
        <v>744</v>
      </c>
    </row>
    <row r="140" spans="46:84" x14ac:dyDescent="0.2">
      <c r="AT140" t="s">
        <v>623</v>
      </c>
      <c r="AU140" t="s">
        <v>624</v>
      </c>
      <c r="AV140" t="s">
        <v>625</v>
      </c>
      <c r="AW140" t="s">
        <v>626</v>
      </c>
      <c r="AX140" t="s">
        <v>627</v>
      </c>
      <c r="AY140" t="s">
        <v>628</v>
      </c>
      <c r="AZ140" t="s">
        <v>629</v>
      </c>
      <c r="BA140" t="s">
        <v>647</v>
      </c>
      <c r="BB140" t="s">
        <v>648</v>
      </c>
      <c r="BC140" t="s">
        <v>549</v>
      </c>
      <c r="BD140" t="s">
        <v>632</v>
      </c>
      <c r="BE140" t="s">
        <v>548</v>
      </c>
      <c r="BF140" t="s">
        <v>546</v>
      </c>
      <c r="BG140" t="s">
        <v>633</v>
      </c>
      <c r="BH140" t="s">
        <v>634</v>
      </c>
      <c r="BI140" t="s">
        <v>547</v>
      </c>
      <c r="BJ140" t="s">
        <v>635</v>
      </c>
      <c r="BK140" t="s">
        <v>636</v>
      </c>
      <c r="BL140" t="s">
        <v>637</v>
      </c>
      <c r="BM140" t="s">
        <v>638</v>
      </c>
      <c r="BN140" t="s">
        <v>649</v>
      </c>
      <c r="BO140" t="s">
        <v>650</v>
      </c>
      <c r="BP140" t="s">
        <v>641</v>
      </c>
      <c r="BQ140" t="s">
        <v>872</v>
      </c>
      <c r="BS140" t="s">
        <v>651</v>
      </c>
      <c r="BT140" t="s">
        <v>642</v>
      </c>
      <c r="BU140" t="s">
        <v>643</v>
      </c>
      <c r="BV140" t="s">
        <v>644</v>
      </c>
      <c r="BW140" t="s">
        <v>645</v>
      </c>
      <c r="BX140" t="s">
        <v>646</v>
      </c>
      <c r="BY140" t="s">
        <v>546</v>
      </c>
      <c r="BZ140" t="s">
        <v>546</v>
      </c>
      <c r="CF140" t="s">
        <v>744</v>
      </c>
    </row>
    <row r="141" spans="46:84" x14ac:dyDescent="0.2">
      <c r="AT141" t="s">
        <v>623</v>
      </c>
      <c r="AU141" t="s">
        <v>624</v>
      </c>
      <c r="AV141" t="s">
        <v>625</v>
      </c>
      <c r="AW141" t="s">
        <v>626</v>
      </c>
      <c r="AX141" t="s">
        <v>627</v>
      </c>
      <c r="AY141" t="s">
        <v>628</v>
      </c>
      <c r="AZ141" t="s">
        <v>629</v>
      </c>
      <c r="BA141" t="s">
        <v>647</v>
      </c>
      <c r="BB141" t="s">
        <v>648</v>
      </c>
      <c r="BC141" t="s">
        <v>549</v>
      </c>
      <c r="BD141" t="s">
        <v>632</v>
      </c>
      <c r="BE141" t="s">
        <v>548</v>
      </c>
      <c r="BF141" t="s">
        <v>546</v>
      </c>
      <c r="BG141" t="s">
        <v>633</v>
      </c>
      <c r="BH141" t="s">
        <v>634</v>
      </c>
      <c r="BI141" t="s">
        <v>547</v>
      </c>
      <c r="BJ141" t="s">
        <v>635</v>
      </c>
      <c r="BK141" t="s">
        <v>636</v>
      </c>
      <c r="BL141" t="s">
        <v>637</v>
      </c>
      <c r="BM141" t="s">
        <v>638</v>
      </c>
      <c r="BN141" t="s">
        <v>649</v>
      </c>
      <c r="BO141" t="s">
        <v>650</v>
      </c>
      <c r="BP141" t="s">
        <v>641</v>
      </c>
      <c r="BQ141" t="s">
        <v>873</v>
      </c>
      <c r="BR141" t="s">
        <v>811</v>
      </c>
      <c r="BT141" t="s">
        <v>642</v>
      </c>
      <c r="BU141" t="s">
        <v>643</v>
      </c>
      <c r="BV141" t="s">
        <v>644</v>
      </c>
      <c r="BW141" t="s">
        <v>645</v>
      </c>
      <c r="BX141" t="s">
        <v>646</v>
      </c>
      <c r="BY141" t="s">
        <v>546</v>
      </c>
      <c r="BZ141" t="s">
        <v>546</v>
      </c>
      <c r="CF141" t="s">
        <v>744</v>
      </c>
    </row>
    <row r="142" spans="46:84" x14ac:dyDescent="0.2">
      <c r="AT142" t="s">
        <v>623</v>
      </c>
      <c r="AU142" t="s">
        <v>624</v>
      </c>
      <c r="AV142" t="s">
        <v>625</v>
      </c>
      <c r="AX142" t="s">
        <v>627</v>
      </c>
      <c r="AY142" t="s">
        <v>628</v>
      </c>
      <c r="AZ142" t="s">
        <v>629</v>
      </c>
      <c r="BA142" t="s">
        <v>653</v>
      </c>
      <c r="BB142" t="s">
        <v>654</v>
      </c>
      <c r="BC142" t="s">
        <v>549</v>
      </c>
      <c r="BD142" t="s">
        <v>632</v>
      </c>
      <c r="BE142" t="s">
        <v>548</v>
      </c>
      <c r="BF142" t="s">
        <v>546</v>
      </c>
      <c r="BG142" t="s">
        <v>633</v>
      </c>
      <c r="BH142" t="s">
        <v>634</v>
      </c>
      <c r="BI142" t="s">
        <v>547</v>
      </c>
      <c r="BJ142" t="s">
        <v>635</v>
      </c>
      <c r="BK142" t="s">
        <v>636</v>
      </c>
      <c r="BL142" t="s">
        <v>637</v>
      </c>
      <c r="BM142" t="s">
        <v>638</v>
      </c>
      <c r="BN142" t="s">
        <v>655</v>
      </c>
      <c r="BO142" t="s">
        <v>656</v>
      </c>
      <c r="BP142" t="s">
        <v>641</v>
      </c>
      <c r="BQ142" t="s">
        <v>731</v>
      </c>
      <c r="BT142" t="s">
        <v>642</v>
      </c>
      <c r="BU142" t="s">
        <v>643</v>
      </c>
      <c r="BV142" t="s">
        <v>644</v>
      </c>
      <c r="BW142" t="s">
        <v>645</v>
      </c>
      <c r="BX142" t="s">
        <v>646</v>
      </c>
      <c r="BY142" t="s">
        <v>546</v>
      </c>
      <c r="BZ142" t="s">
        <v>546</v>
      </c>
      <c r="CF142" t="s">
        <v>744</v>
      </c>
    </row>
    <row r="143" spans="46:84" x14ac:dyDescent="0.2">
      <c r="AT143" t="s">
        <v>623</v>
      </c>
      <c r="AU143" t="s">
        <v>624</v>
      </c>
      <c r="AV143" t="s">
        <v>625</v>
      </c>
      <c r="AW143" t="s">
        <v>626</v>
      </c>
      <c r="AX143" t="s">
        <v>627</v>
      </c>
      <c r="AY143" t="s">
        <v>628</v>
      </c>
      <c r="AZ143" t="s">
        <v>629</v>
      </c>
      <c r="BA143" t="s">
        <v>647</v>
      </c>
      <c r="BB143" t="s">
        <v>648</v>
      </c>
      <c r="BC143" t="s">
        <v>549</v>
      </c>
      <c r="BD143" t="s">
        <v>632</v>
      </c>
      <c r="BE143" t="s">
        <v>548</v>
      </c>
      <c r="BF143" t="s">
        <v>546</v>
      </c>
      <c r="BG143" t="s">
        <v>633</v>
      </c>
      <c r="BH143" t="s">
        <v>634</v>
      </c>
      <c r="BI143" t="s">
        <v>547</v>
      </c>
      <c r="BJ143" t="s">
        <v>635</v>
      </c>
      <c r="BK143" t="s">
        <v>636</v>
      </c>
      <c r="BL143" t="s">
        <v>637</v>
      </c>
      <c r="BM143" t="s">
        <v>638</v>
      </c>
      <c r="BN143" t="s">
        <v>649</v>
      </c>
      <c r="BO143" t="s">
        <v>650</v>
      </c>
      <c r="BP143" t="s">
        <v>641</v>
      </c>
      <c r="BQ143" t="s">
        <v>798</v>
      </c>
      <c r="BR143" t="s">
        <v>811</v>
      </c>
      <c r="BS143" t="s">
        <v>651</v>
      </c>
      <c r="BT143" t="s">
        <v>642</v>
      </c>
      <c r="BU143" t="s">
        <v>643</v>
      </c>
      <c r="BV143" t="s">
        <v>644</v>
      </c>
      <c r="BW143" t="s">
        <v>645</v>
      </c>
      <c r="BX143" t="s">
        <v>646</v>
      </c>
      <c r="BY143" t="s">
        <v>546</v>
      </c>
      <c r="BZ143" t="s">
        <v>546</v>
      </c>
      <c r="CF143" t="s">
        <v>744</v>
      </c>
    </row>
    <row r="144" spans="46:84" x14ac:dyDescent="0.2">
      <c r="AU144" t="s">
        <v>624</v>
      </c>
      <c r="AV144" t="s">
        <v>625</v>
      </c>
      <c r="AW144" t="s">
        <v>626</v>
      </c>
      <c r="AX144" t="s">
        <v>627</v>
      </c>
      <c r="AY144" t="s">
        <v>628</v>
      </c>
      <c r="AZ144" t="s">
        <v>629</v>
      </c>
      <c r="BA144" t="s">
        <v>647</v>
      </c>
      <c r="BB144" t="s">
        <v>648</v>
      </c>
      <c r="BC144" t="s">
        <v>549</v>
      </c>
      <c r="BD144" t="s">
        <v>632</v>
      </c>
      <c r="BE144" t="s">
        <v>548</v>
      </c>
      <c r="BF144" t="s">
        <v>546</v>
      </c>
      <c r="BG144" t="s">
        <v>633</v>
      </c>
      <c r="BH144" t="s">
        <v>634</v>
      </c>
      <c r="BI144" t="s">
        <v>547</v>
      </c>
      <c r="BJ144" t="s">
        <v>635</v>
      </c>
      <c r="BK144" t="s">
        <v>636</v>
      </c>
      <c r="BL144" t="s">
        <v>637</v>
      </c>
      <c r="BM144" t="s">
        <v>638</v>
      </c>
      <c r="BN144" t="s">
        <v>649</v>
      </c>
      <c r="BO144" t="s">
        <v>650</v>
      </c>
      <c r="BS144" t="s">
        <v>651</v>
      </c>
      <c r="BT144" t="s">
        <v>642</v>
      </c>
      <c r="BU144" t="s">
        <v>643</v>
      </c>
      <c r="BV144" t="s">
        <v>644</v>
      </c>
      <c r="BW144" t="s">
        <v>645</v>
      </c>
      <c r="BX144" t="s">
        <v>646</v>
      </c>
      <c r="BY144" t="s">
        <v>546</v>
      </c>
      <c r="BZ144" t="s">
        <v>546</v>
      </c>
      <c r="CF144" t="s">
        <v>744</v>
      </c>
    </row>
    <row r="145" spans="46:84" x14ac:dyDescent="0.2">
      <c r="AT145" t="s">
        <v>623</v>
      </c>
      <c r="AU145" t="s">
        <v>624</v>
      </c>
      <c r="AV145" t="s">
        <v>625</v>
      </c>
      <c r="AW145" t="s">
        <v>626</v>
      </c>
      <c r="AX145" t="s">
        <v>627</v>
      </c>
      <c r="AY145" t="s">
        <v>628</v>
      </c>
      <c r="AZ145" t="s">
        <v>629</v>
      </c>
      <c r="BA145" t="s">
        <v>658</v>
      </c>
      <c r="BB145" t="s">
        <v>659</v>
      </c>
      <c r="BC145" t="s">
        <v>549</v>
      </c>
      <c r="BD145" t="s">
        <v>632</v>
      </c>
      <c r="BE145" t="s">
        <v>548</v>
      </c>
      <c r="BF145" t="s">
        <v>546</v>
      </c>
      <c r="BG145" t="s">
        <v>633</v>
      </c>
      <c r="BH145" t="s">
        <v>634</v>
      </c>
      <c r="BI145" t="s">
        <v>547</v>
      </c>
      <c r="BJ145" t="s">
        <v>635</v>
      </c>
      <c r="BK145" t="s">
        <v>636</v>
      </c>
      <c r="BL145" t="s">
        <v>637</v>
      </c>
      <c r="BM145" t="s">
        <v>638</v>
      </c>
      <c r="BN145" t="s">
        <v>660</v>
      </c>
      <c r="BO145" t="s">
        <v>661</v>
      </c>
      <c r="BP145" t="s">
        <v>641</v>
      </c>
      <c r="BQ145" t="s">
        <v>732</v>
      </c>
      <c r="BS145" t="s">
        <v>651</v>
      </c>
      <c r="BT145" t="s">
        <v>642</v>
      </c>
      <c r="BU145" t="s">
        <v>643</v>
      </c>
      <c r="BV145" t="s">
        <v>644</v>
      </c>
      <c r="BW145" t="s">
        <v>645</v>
      </c>
      <c r="BX145" t="s">
        <v>646</v>
      </c>
      <c r="BY145" t="s">
        <v>546</v>
      </c>
      <c r="BZ145" t="s">
        <v>546</v>
      </c>
      <c r="CF145" t="s">
        <v>744</v>
      </c>
    </row>
    <row r="146" spans="46:84" x14ac:dyDescent="0.2">
      <c r="AT146" t="s">
        <v>623</v>
      </c>
      <c r="AU146" t="s">
        <v>624</v>
      </c>
      <c r="AV146" t="s">
        <v>625</v>
      </c>
      <c r="AW146" t="s">
        <v>626</v>
      </c>
      <c r="AX146" t="s">
        <v>627</v>
      </c>
      <c r="AY146" t="s">
        <v>628</v>
      </c>
      <c r="AZ146" t="s">
        <v>629</v>
      </c>
      <c r="BA146" t="s">
        <v>653</v>
      </c>
      <c r="BB146" t="s">
        <v>654</v>
      </c>
      <c r="BC146" t="s">
        <v>549</v>
      </c>
      <c r="BD146" t="s">
        <v>632</v>
      </c>
      <c r="BE146" t="s">
        <v>548</v>
      </c>
      <c r="BF146" t="s">
        <v>546</v>
      </c>
      <c r="BG146" t="s">
        <v>633</v>
      </c>
      <c r="BH146" t="s">
        <v>634</v>
      </c>
      <c r="BI146" t="s">
        <v>547</v>
      </c>
      <c r="BJ146" t="s">
        <v>635</v>
      </c>
      <c r="BK146" t="s">
        <v>636</v>
      </c>
      <c r="BL146" t="s">
        <v>637</v>
      </c>
      <c r="BM146" t="s">
        <v>638</v>
      </c>
      <c r="BN146" t="s">
        <v>655</v>
      </c>
      <c r="BO146" t="s">
        <v>656</v>
      </c>
      <c r="BP146" t="s">
        <v>641</v>
      </c>
      <c r="BQ146" t="s">
        <v>799</v>
      </c>
      <c r="BT146" t="s">
        <v>642</v>
      </c>
      <c r="BU146" t="s">
        <v>643</v>
      </c>
      <c r="BV146" t="s">
        <v>644</v>
      </c>
      <c r="BW146" t="s">
        <v>645</v>
      </c>
      <c r="BX146" t="s">
        <v>646</v>
      </c>
      <c r="BY146" t="s">
        <v>546</v>
      </c>
      <c r="BZ146" t="s">
        <v>546</v>
      </c>
      <c r="CF146" t="s">
        <v>744</v>
      </c>
    </row>
    <row r="147" spans="46:84" x14ac:dyDescent="0.2">
      <c r="AT147" t="s">
        <v>623</v>
      </c>
      <c r="AU147" t="s">
        <v>624</v>
      </c>
      <c r="AV147" t="s">
        <v>625</v>
      </c>
      <c r="AW147" t="s">
        <v>626</v>
      </c>
      <c r="AX147" t="s">
        <v>627</v>
      </c>
      <c r="AY147" t="s">
        <v>628</v>
      </c>
      <c r="AZ147" t="s">
        <v>629</v>
      </c>
      <c r="BA147" t="s">
        <v>687</v>
      </c>
      <c r="BB147" t="s">
        <v>688</v>
      </c>
      <c r="BC147" t="s">
        <v>549</v>
      </c>
      <c r="BD147" t="s">
        <v>632</v>
      </c>
      <c r="BE147" t="s">
        <v>548</v>
      </c>
      <c r="BF147" t="s">
        <v>546</v>
      </c>
      <c r="BG147" t="s">
        <v>633</v>
      </c>
      <c r="BH147" t="s">
        <v>634</v>
      </c>
      <c r="BI147" t="s">
        <v>547</v>
      </c>
      <c r="BJ147" t="s">
        <v>635</v>
      </c>
      <c r="BK147" t="s">
        <v>636</v>
      </c>
      <c r="BL147" t="s">
        <v>637</v>
      </c>
      <c r="BM147" t="s">
        <v>638</v>
      </c>
      <c r="BN147" t="s">
        <v>689</v>
      </c>
      <c r="BO147" t="s">
        <v>690</v>
      </c>
      <c r="BP147" t="s">
        <v>641</v>
      </c>
      <c r="BQ147" t="s">
        <v>800</v>
      </c>
      <c r="BT147" t="s">
        <v>642</v>
      </c>
      <c r="BU147" t="s">
        <v>643</v>
      </c>
      <c r="BV147" t="s">
        <v>644</v>
      </c>
      <c r="BW147" t="s">
        <v>645</v>
      </c>
      <c r="BX147" t="s">
        <v>646</v>
      </c>
      <c r="BY147" t="s">
        <v>546</v>
      </c>
      <c r="BZ147" t="s">
        <v>546</v>
      </c>
      <c r="CF147" t="s">
        <v>744</v>
      </c>
    </row>
    <row r="150" spans="46:84" x14ac:dyDescent="0.2">
      <c r="AT150" t="s">
        <v>623</v>
      </c>
      <c r="AU150" t="s">
        <v>624</v>
      </c>
      <c r="AV150" t="s">
        <v>625</v>
      </c>
      <c r="AW150" t="s">
        <v>626</v>
      </c>
      <c r="AX150" t="s">
        <v>627</v>
      </c>
      <c r="AY150" t="s">
        <v>628</v>
      </c>
      <c r="AZ150" t="s">
        <v>629</v>
      </c>
      <c r="BA150" t="s">
        <v>647</v>
      </c>
      <c r="BB150" t="s">
        <v>648</v>
      </c>
      <c r="BC150" t="s">
        <v>549</v>
      </c>
      <c r="BD150" t="s">
        <v>632</v>
      </c>
      <c r="BE150" t="s">
        <v>548</v>
      </c>
      <c r="BF150" t="s">
        <v>546</v>
      </c>
      <c r="BG150" t="s">
        <v>633</v>
      </c>
      <c r="BH150" t="s">
        <v>634</v>
      </c>
      <c r="BI150" t="s">
        <v>547</v>
      </c>
      <c r="BJ150" t="s">
        <v>635</v>
      </c>
      <c r="BK150" t="s">
        <v>636</v>
      </c>
      <c r="BL150" t="s">
        <v>637</v>
      </c>
      <c r="BM150" t="s">
        <v>638</v>
      </c>
      <c r="BN150" t="s">
        <v>649</v>
      </c>
      <c r="BO150" t="s">
        <v>650</v>
      </c>
      <c r="BP150" t="s">
        <v>641</v>
      </c>
      <c r="BQ150" t="s">
        <v>801</v>
      </c>
      <c r="BR150" t="s">
        <v>811</v>
      </c>
      <c r="BS150" t="s">
        <v>651</v>
      </c>
      <c r="BT150" t="s">
        <v>642</v>
      </c>
      <c r="BU150" t="s">
        <v>643</v>
      </c>
      <c r="BV150" t="s">
        <v>644</v>
      </c>
      <c r="BW150" t="s">
        <v>645</v>
      </c>
      <c r="BX150" t="s">
        <v>646</v>
      </c>
      <c r="BY150" t="s">
        <v>546</v>
      </c>
      <c r="BZ150" t="s">
        <v>546</v>
      </c>
      <c r="CF150" t="s">
        <v>744</v>
      </c>
    </row>
    <row r="151" spans="46:84" x14ac:dyDescent="0.2">
      <c r="AT151" t="s">
        <v>623</v>
      </c>
      <c r="AU151" t="s">
        <v>624</v>
      </c>
      <c r="AV151" t="s">
        <v>625</v>
      </c>
      <c r="AW151" t="s">
        <v>626</v>
      </c>
      <c r="AX151" t="s">
        <v>627</v>
      </c>
      <c r="AY151" t="s">
        <v>628</v>
      </c>
      <c r="AZ151" t="s">
        <v>629</v>
      </c>
      <c r="BA151" t="s">
        <v>663</v>
      </c>
      <c r="BB151" t="s">
        <v>664</v>
      </c>
      <c r="BC151" t="s">
        <v>549</v>
      </c>
      <c r="BD151" t="s">
        <v>632</v>
      </c>
      <c r="BE151" t="s">
        <v>548</v>
      </c>
      <c r="BF151" t="s">
        <v>546</v>
      </c>
      <c r="BG151" t="s">
        <v>633</v>
      </c>
      <c r="BH151" t="s">
        <v>634</v>
      </c>
      <c r="BI151" t="s">
        <v>547</v>
      </c>
      <c r="BJ151" t="s">
        <v>635</v>
      </c>
      <c r="BK151" t="s">
        <v>636</v>
      </c>
      <c r="BL151" t="s">
        <v>637</v>
      </c>
      <c r="BM151" t="s">
        <v>638</v>
      </c>
      <c r="BN151" t="s">
        <v>665</v>
      </c>
      <c r="BO151" t="s">
        <v>666</v>
      </c>
      <c r="BP151" t="s">
        <v>641</v>
      </c>
      <c r="BQ151" t="s">
        <v>874</v>
      </c>
      <c r="BT151" t="s">
        <v>642</v>
      </c>
      <c r="BU151" t="s">
        <v>643</v>
      </c>
      <c r="BV151" t="s">
        <v>644</v>
      </c>
      <c r="BW151" t="s">
        <v>645</v>
      </c>
      <c r="BX151" t="s">
        <v>646</v>
      </c>
      <c r="BY151" t="s">
        <v>546</v>
      </c>
      <c r="BZ151" t="s">
        <v>546</v>
      </c>
      <c r="CF151" t="s">
        <v>744</v>
      </c>
    </row>
    <row r="152" spans="46:84" x14ac:dyDescent="0.2">
      <c r="AT152" t="s">
        <v>623</v>
      </c>
      <c r="AU152" t="s">
        <v>624</v>
      </c>
      <c r="AV152" t="s">
        <v>625</v>
      </c>
      <c r="AW152" t="s">
        <v>626</v>
      </c>
      <c r="AX152" t="s">
        <v>627</v>
      </c>
      <c r="AY152" t="s">
        <v>628</v>
      </c>
      <c r="AZ152" t="s">
        <v>629</v>
      </c>
      <c r="BA152" t="s">
        <v>647</v>
      </c>
      <c r="BB152" t="s">
        <v>648</v>
      </c>
      <c r="BC152" t="s">
        <v>549</v>
      </c>
      <c r="BD152" t="s">
        <v>632</v>
      </c>
      <c r="BE152" t="s">
        <v>548</v>
      </c>
      <c r="BF152" t="s">
        <v>546</v>
      </c>
      <c r="BG152" t="s">
        <v>633</v>
      </c>
      <c r="BH152" t="s">
        <v>634</v>
      </c>
      <c r="BI152" t="s">
        <v>547</v>
      </c>
      <c r="BJ152" t="s">
        <v>635</v>
      </c>
      <c r="BK152" t="s">
        <v>636</v>
      </c>
      <c r="BL152" t="s">
        <v>637</v>
      </c>
      <c r="BM152" t="s">
        <v>638</v>
      </c>
      <c r="BN152" t="s">
        <v>649</v>
      </c>
      <c r="BO152" t="s">
        <v>650</v>
      </c>
      <c r="BP152" t="s">
        <v>641</v>
      </c>
      <c r="BQ152" t="s">
        <v>802</v>
      </c>
      <c r="BS152" t="s">
        <v>651</v>
      </c>
      <c r="BT152" t="s">
        <v>642</v>
      </c>
      <c r="BU152" t="s">
        <v>643</v>
      </c>
      <c r="BV152" t="s">
        <v>644</v>
      </c>
      <c r="BW152" t="s">
        <v>645</v>
      </c>
      <c r="BX152" t="s">
        <v>646</v>
      </c>
      <c r="BY152" t="s">
        <v>546</v>
      </c>
      <c r="BZ152" t="s">
        <v>546</v>
      </c>
      <c r="CF152" t="s">
        <v>744</v>
      </c>
    </row>
    <row r="153" spans="46:84" x14ac:dyDescent="0.2">
      <c r="AT153" t="s">
        <v>623</v>
      </c>
      <c r="AU153" t="s">
        <v>624</v>
      </c>
      <c r="AV153" t="s">
        <v>625</v>
      </c>
      <c r="AW153" t="s">
        <v>626</v>
      </c>
      <c r="AX153" t="s">
        <v>627</v>
      </c>
      <c r="AY153" t="s">
        <v>628</v>
      </c>
      <c r="AZ153" t="s">
        <v>629</v>
      </c>
      <c r="BA153" t="s">
        <v>647</v>
      </c>
      <c r="BB153" t="s">
        <v>648</v>
      </c>
      <c r="BC153" t="s">
        <v>549</v>
      </c>
      <c r="BD153" t="s">
        <v>632</v>
      </c>
      <c r="BE153" t="s">
        <v>548</v>
      </c>
      <c r="BF153" t="s">
        <v>546</v>
      </c>
      <c r="BG153" t="s">
        <v>633</v>
      </c>
      <c r="BH153" t="s">
        <v>634</v>
      </c>
      <c r="BI153" t="s">
        <v>547</v>
      </c>
      <c r="BJ153" t="s">
        <v>635</v>
      </c>
      <c r="BK153" t="s">
        <v>636</v>
      </c>
      <c r="BL153" t="s">
        <v>637</v>
      </c>
      <c r="BM153" t="s">
        <v>638</v>
      </c>
      <c r="BN153" t="s">
        <v>649</v>
      </c>
      <c r="BO153" t="s">
        <v>650</v>
      </c>
      <c r="BP153" t="s">
        <v>641</v>
      </c>
      <c r="BQ153" t="s">
        <v>875</v>
      </c>
      <c r="BS153" t="s">
        <v>651</v>
      </c>
      <c r="BT153" t="s">
        <v>642</v>
      </c>
      <c r="BU153" t="s">
        <v>643</v>
      </c>
      <c r="BV153" t="s">
        <v>644</v>
      </c>
      <c r="BW153" t="s">
        <v>645</v>
      </c>
      <c r="BX153" t="s">
        <v>646</v>
      </c>
      <c r="BY153" t="s">
        <v>546</v>
      </c>
      <c r="BZ153" t="s">
        <v>546</v>
      </c>
      <c r="CF153" t="s">
        <v>744</v>
      </c>
    </row>
    <row r="154" spans="46:84" x14ac:dyDescent="0.2">
      <c r="AT154" t="s">
        <v>623</v>
      </c>
      <c r="AU154" t="s">
        <v>624</v>
      </c>
      <c r="AV154" t="s">
        <v>625</v>
      </c>
      <c r="AW154" t="s">
        <v>626</v>
      </c>
      <c r="AX154" t="s">
        <v>627</v>
      </c>
      <c r="AY154" t="s">
        <v>628</v>
      </c>
      <c r="AZ154" t="s">
        <v>629</v>
      </c>
      <c r="BA154" t="s">
        <v>647</v>
      </c>
      <c r="BB154" t="s">
        <v>648</v>
      </c>
      <c r="BC154" t="s">
        <v>549</v>
      </c>
      <c r="BD154" t="s">
        <v>632</v>
      </c>
      <c r="BE154" t="s">
        <v>548</v>
      </c>
      <c r="BF154" t="s">
        <v>546</v>
      </c>
      <c r="BG154" t="s">
        <v>633</v>
      </c>
      <c r="BH154" t="s">
        <v>634</v>
      </c>
      <c r="BI154" t="s">
        <v>547</v>
      </c>
      <c r="BJ154" t="s">
        <v>635</v>
      </c>
      <c r="BK154" t="s">
        <v>636</v>
      </c>
      <c r="BL154" t="s">
        <v>637</v>
      </c>
      <c r="BM154" t="s">
        <v>638</v>
      </c>
      <c r="BN154" t="s">
        <v>649</v>
      </c>
      <c r="BO154" t="s">
        <v>650</v>
      </c>
      <c r="BP154" t="s">
        <v>641</v>
      </c>
      <c r="BQ154" t="s">
        <v>876</v>
      </c>
      <c r="BS154" t="s">
        <v>651</v>
      </c>
      <c r="BT154" t="s">
        <v>642</v>
      </c>
      <c r="BU154" t="s">
        <v>643</v>
      </c>
      <c r="BV154" t="s">
        <v>644</v>
      </c>
      <c r="BW154" t="s">
        <v>645</v>
      </c>
      <c r="BX154" t="s">
        <v>646</v>
      </c>
      <c r="BY154" t="s">
        <v>546</v>
      </c>
      <c r="BZ154" t="s">
        <v>546</v>
      </c>
      <c r="CF154" t="s">
        <v>744</v>
      </c>
    </row>
    <row r="155" spans="46:84" x14ac:dyDescent="0.2">
      <c r="AT155" t="s">
        <v>623</v>
      </c>
      <c r="AU155" t="s">
        <v>624</v>
      </c>
      <c r="AV155" t="s">
        <v>625</v>
      </c>
      <c r="AW155" t="s">
        <v>626</v>
      </c>
      <c r="AX155" t="s">
        <v>627</v>
      </c>
      <c r="AY155" t="s">
        <v>628</v>
      </c>
      <c r="AZ155" t="s">
        <v>629</v>
      </c>
      <c r="BA155" t="s">
        <v>630</v>
      </c>
      <c r="BB155" t="s">
        <v>631</v>
      </c>
      <c r="BC155" t="s">
        <v>549</v>
      </c>
      <c r="BD155" t="s">
        <v>632</v>
      </c>
      <c r="BE155" t="s">
        <v>548</v>
      </c>
      <c r="BF155" t="s">
        <v>546</v>
      </c>
      <c r="BG155" t="s">
        <v>633</v>
      </c>
      <c r="BH155" t="s">
        <v>634</v>
      </c>
      <c r="BI155" t="s">
        <v>547</v>
      </c>
      <c r="BJ155" t="s">
        <v>635</v>
      </c>
      <c r="BK155" t="s">
        <v>636</v>
      </c>
      <c r="BL155" t="s">
        <v>637</v>
      </c>
      <c r="BM155" t="s">
        <v>638</v>
      </c>
      <c r="BN155" t="s">
        <v>639</v>
      </c>
      <c r="BO155" t="s">
        <v>640</v>
      </c>
      <c r="BP155" t="s">
        <v>641</v>
      </c>
      <c r="BQ155" t="s">
        <v>877</v>
      </c>
      <c r="BT155" t="s">
        <v>642</v>
      </c>
      <c r="BU155" t="s">
        <v>643</v>
      </c>
      <c r="BV155" t="s">
        <v>644</v>
      </c>
      <c r="BW155" t="s">
        <v>645</v>
      </c>
      <c r="BX155" t="s">
        <v>646</v>
      </c>
      <c r="BY155" t="s">
        <v>546</v>
      </c>
      <c r="BZ155" t="s">
        <v>546</v>
      </c>
      <c r="CF155" t="s">
        <v>744</v>
      </c>
    </row>
    <row r="156" spans="46:84" x14ac:dyDescent="0.2">
      <c r="AT156" t="s">
        <v>623</v>
      </c>
      <c r="AU156" t="s">
        <v>624</v>
      </c>
      <c r="AV156" t="s">
        <v>625</v>
      </c>
      <c r="AW156" t="s">
        <v>626</v>
      </c>
      <c r="AX156" t="s">
        <v>627</v>
      </c>
      <c r="AY156" t="s">
        <v>628</v>
      </c>
      <c r="AZ156" t="s">
        <v>629</v>
      </c>
      <c r="BA156" t="s">
        <v>647</v>
      </c>
      <c r="BB156" t="s">
        <v>648</v>
      </c>
      <c r="BC156" t="s">
        <v>549</v>
      </c>
      <c r="BD156" t="s">
        <v>632</v>
      </c>
      <c r="BE156" t="s">
        <v>548</v>
      </c>
      <c r="BF156" t="s">
        <v>546</v>
      </c>
      <c r="BG156" t="s">
        <v>633</v>
      </c>
      <c r="BH156" t="s">
        <v>634</v>
      </c>
      <c r="BI156" t="s">
        <v>547</v>
      </c>
      <c r="BJ156" t="s">
        <v>635</v>
      </c>
      <c r="BK156" t="s">
        <v>636</v>
      </c>
      <c r="BL156" t="s">
        <v>637</v>
      </c>
      <c r="BM156" t="s">
        <v>638</v>
      </c>
      <c r="BN156" t="s">
        <v>649</v>
      </c>
      <c r="BO156" t="s">
        <v>650</v>
      </c>
      <c r="BP156" t="s">
        <v>641</v>
      </c>
      <c r="BQ156" t="s">
        <v>878</v>
      </c>
      <c r="BS156" t="s">
        <v>651</v>
      </c>
      <c r="BT156" t="s">
        <v>642</v>
      </c>
      <c r="BU156" t="s">
        <v>643</v>
      </c>
      <c r="BV156" t="s">
        <v>644</v>
      </c>
      <c r="BW156" t="s">
        <v>645</v>
      </c>
      <c r="BX156" t="s">
        <v>646</v>
      </c>
      <c r="BY156" t="s">
        <v>546</v>
      </c>
      <c r="BZ156" t="s">
        <v>546</v>
      </c>
      <c r="CF156" t="s">
        <v>744</v>
      </c>
    </row>
    <row r="157" spans="46:84" x14ac:dyDescent="0.2">
      <c r="AT157" t="s">
        <v>623</v>
      </c>
      <c r="AU157" t="s">
        <v>624</v>
      </c>
      <c r="AV157" t="s">
        <v>625</v>
      </c>
      <c r="AX157" t="s">
        <v>627</v>
      </c>
      <c r="AY157" t="s">
        <v>628</v>
      </c>
      <c r="AZ157" t="s">
        <v>629</v>
      </c>
      <c r="BA157" t="s">
        <v>653</v>
      </c>
      <c r="BB157" t="s">
        <v>654</v>
      </c>
      <c r="BC157" t="s">
        <v>549</v>
      </c>
      <c r="BD157" t="s">
        <v>632</v>
      </c>
      <c r="BE157" t="s">
        <v>548</v>
      </c>
      <c r="BF157" t="s">
        <v>546</v>
      </c>
      <c r="BG157" t="s">
        <v>633</v>
      </c>
      <c r="BH157" t="s">
        <v>634</v>
      </c>
      <c r="BI157" t="s">
        <v>547</v>
      </c>
      <c r="BJ157" t="s">
        <v>635</v>
      </c>
      <c r="BK157" t="s">
        <v>636</v>
      </c>
      <c r="BL157" t="s">
        <v>637</v>
      </c>
      <c r="BM157" t="s">
        <v>638</v>
      </c>
      <c r="BN157" t="s">
        <v>655</v>
      </c>
      <c r="BO157" t="s">
        <v>656</v>
      </c>
      <c r="BP157" t="s">
        <v>641</v>
      </c>
      <c r="BQ157" t="s">
        <v>879</v>
      </c>
      <c r="BT157" t="s">
        <v>642</v>
      </c>
      <c r="BU157" t="s">
        <v>643</v>
      </c>
      <c r="BV157" t="s">
        <v>644</v>
      </c>
      <c r="BW157" t="s">
        <v>645</v>
      </c>
      <c r="BX157" t="s">
        <v>646</v>
      </c>
      <c r="BY157" t="s">
        <v>546</v>
      </c>
      <c r="BZ157" t="s">
        <v>546</v>
      </c>
      <c r="CF157" t="s">
        <v>744</v>
      </c>
    </row>
    <row r="158" spans="46:84" x14ac:dyDescent="0.2">
      <c r="AT158" t="s">
        <v>623</v>
      </c>
      <c r="AU158" t="s">
        <v>624</v>
      </c>
      <c r="AV158" t="s">
        <v>625</v>
      </c>
      <c r="AX158" t="s">
        <v>627</v>
      </c>
      <c r="AY158" t="s">
        <v>628</v>
      </c>
      <c r="AZ158" t="s">
        <v>629</v>
      </c>
      <c r="BA158" t="s">
        <v>726</v>
      </c>
      <c r="BB158" t="s">
        <v>727</v>
      </c>
      <c r="BC158" t="s">
        <v>549</v>
      </c>
      <c r="BD158" t="s">
        <v>632</v>
      </c>
      <c r="BE158" t="s">
        <v>548</v>
      </c>
      <c r="BF158" t="s">
        <v>546</v>
      </c>
      <c r="BG158" t="s">
        <v>633</v>
      </c>
      <c r="BH158" t="s">
        <v>634</v>
      </c>
      <c r="BI158" t="s">
        <v>547</v>
      </c>
      <c r="BJ158" t="s">
        <v>635</v>
      </c>
      <c r="BK158" t="s">
        <v>636</v>
      </c>
      <c r="BL158" t="s">
        <v>637</v>
      </c>
      <c r="BM158" t="s">
        <v>638</v>
      </c>
      <c r="BN158" t="s">
        <v>728</v>
      </c>
      <c r="BO158" t="s">
        <v>729</v>
      </c>
      <c r="BP158" t="s">
        <v>641</v>
      </c>
      <c r="BQ158" t="s">
        <v>880</v>
      </c>
      <c r="BT158" t="s">
        <v>642</v>
      </c>
      <c r="BU158" t="s">
        <v>643</v>
      </c>
      <c r="BV158" t="s">
        <v>644</v>
      </c>
      <c r="BW158" t="s">
        <v>645</v>
      </c>
      <c r="BX158" t="s">
        <v>646</v>
      </c>
      <c r="BY158" t="s">
        <v>546</v>
      </c>
      <c r="BZ158" t="s">
        <v>546</v>
      </c>
      <c r="CF158" t="s">
        <v>744</v>
      </c>
    </row>
    <row r="159" spans="46:84" x14ac:dyDescent="0.2">
      <c r="AT159" t="s">
        <v>623</v>
      </c>
      <c r="AU159" t="s">
        <v>624</v>
      </c>
      <c r="AV159" t="s">
        <v>625</v>
      </c>
      <c r="AW159" t="s">
        <v>626</v>
      </c>
      <c r="AX159" t="s">
        <v>627</v>
      </c>
      <c r="AY159" t="s">
        <v>628</v>
      </c>
      <c r="AZ159" t="s">
        <v>629</v>
      </c>
      <c r="BA159" t="s">
        <v>647</v>
      </c>
      <c r="BB159" t="s">
        <v>648</v>
      </c>
      <c r="BC159" t="s">
        <v>549</v>
      </c>
      <c r="BD159" t="s">
        <v>632</v>
      </c>
      <c r="BE159" t="s">
        <v>548</v>
      </c>
      <c r="BF159" t="s">
        <v>546</v>
      </c>
      <c r="BG159" t="s">
        <v>633</v>
      </c>
      <c r="BH159" t="s">
        <v>634</v>
      </c>
      <c r="BI159" t="s">
        <v>547</v>
      </c>
      <c r="BJ159" t="s">
        <v>635</v>
      </c>
      <c r="BK159" t="s">
        <v>636</v>
      </c>
      <c r="BL159" t="s">
        <v>637</v>
      </c>
      <c r="BM159" t="s">
        <v>638</v>
      </c>
      <c r="BN159" t="s">
        <v>649</v>
      </c>
      <c r="BO159" t="s">
        <v>650</v>
      </c>
      <c r="BP159" t="s">
        <v>641</v>
      </c>
      <c r="BQ159" t="s">
        <v>881</v>
      </c>
      <c r="BS159" t="s">
        <v>651</v>
      </c>
      <c r="BT159" t="s">
        <v>642</v>
      </c>
      <c r="BU159" t="s">
        <v>643</v>
      </c>
      <c r="BV159" t="s">
        <v>644</v>
      </c>
      <c r="BW159" t="s">
        <v>645</v>
      </c>
      <c r="BX159" t="s">
        <v>646</v>
      </c>
      <c r="BY159" t="s">
        <v>546</v>
      </c>
      <c r="BZ159" t="s">
        <v>546</v>
      </c>
      <c r="CF159" t="s">
        <v>744</v>
      </c>
    </row>
    <row r="160" spans="46:84" x14ac:dyDescent="0.2">
      <c r="AT160" t="s">
        <v>623</v>
      </c>
      <c r="AU160" t="s">
        <v>624</v>
      </c>
      <c r="AV160" t="s">
        <v>625</v>
      </c>
      <c r="AW160" t="s">
        <v>626</v>
      </c>
      <c r="AX160" t="s">
        <v>627</v>
      </c>
      <c r="AY160" t="s">
        <v>628</v>
      </c>
      <c r="AZ160" t="s">
        <v>629</v>
      </c>
      <c r="BA160" t="s">
        <v>653</v>
      </c>
      <c r="BB160" t="s">
        <v>654</v>
      </c>
      <c r="BC160" t="s">
        <v>549</v>
      </c>
      <c r="BD160" t="s">
        <v>632</v>
      </c>
      <c r="BE160" t="s">
        <v>548</v>
      </c>
      <c r="BF160" t="s">
        <v>546</v>
      </c>
      <c r="BG160" t="s">
        <v>633</v>
      </c>
      <c r="BH160" t="s">
        <v>634</v>
      </c>
      <c r="BI160" t="s">
        <v>547</v>
      </c>
      <c r="BJ160" t="s">
        <v>635</v>
      </c>
      <c r="BK160" t="s">
        <v>636</v>
      </c>
      <c r="BL160" t="s">
        <v>637</v>
      </c>
      <c r="BM160" t="s">
        <v>638</v>
      </c>
      <c r="BN160" t="s">
        <v>655</v>
      </c>
      <c r="BO160" t="s">
        <v>656</v>
      </c>
      <c r="BP160" t="s">
        <v>641</v>
      </c>
      <c r="BQ160" t="s">
        <v>882</v>
      </c>
      <c r="BT160" t="s">
        <v>642</v>
      </c>
      <c r="BU160" t="s">
        <v>643</v>
      </c>
      <c r="BV160" t="s">
        <v>644</v>
      </c>
      <c r="BW160" t="s">
        <v>645</v>
      </c>
      <c r="BX160" t="s">
        <v>646</v>
      </c>
      <c r="BY160" t="s">
        <v>546</v>
      </c>
      <c r="BZ160" t="s">
        <v>546</v>
      </c>
      <c r="CF160" t="s">
        <v>744</v>
      </c>
    </row>
    <row r="164" spans="46:84" x14ac:dyDescent="0.2">
      <c r="AT164" t="s">
        <v>623</v>
      </c>
      <c r="AU164" t="s">
        <v>624</v>
      </c>
      <c r="AV164" t="s">
        <v>625</v>
      </c>
      <c r="AW164" t="s">
        <v>626</v>
      </c>
      <c r="AX164" t="s">
        <v>627</v>
      </c>
      <c r="AY164" t="s">
        <v>628</v>
      </c>
      <c r="AZ164" t="s">
        <v>629</v>
      </c>
      <c r="BA164" t="s">
        <v>663</v>
      </c>
      <c r="BB164" t="s">
        <v>664</v>
      </c>
      <c r="BC164" t="s">
        <v>549</v>
      </c>
      <c r="BD164" t="s">
        <v>632</v>
      </c>
      <c r="BE164" t="s">
        <v>548</v>
      </c>
      <c r="BF164" t="s">
        <v>546</v>
      </c>
      <c r="BG164" t="s">
        <v>633</v>
      </c>
      <c r="BH164" t="s">
        <v>634</v>
      </c>
      <c r="BI164" t="s">
        <v>547</v>
      </c>
      <c r="BJ164" t="s">
        <v>635</v>
      </c>
      <c r="BK164" t="s">
        <v>636</v>
      </c>
      <c r="BL164" t="s">
        <v>637</v>
      </c>
      <c r="BM164" t="s">
        <v>638</v>
      </c>
      <c r="BN164" t="s">
        <v>665</v>
      </c>
      <c r="BO164" t="s">
        <v>666</v>
      </c>
      <c r="BP164" t="s">
        <v>641</v>
      </c>
      <c r="BQ164" t="s">
        <v>883</v>
      </c>
      <c r="BT164" t="s">
        <v>642</v>
      </c>
      <c r="BU164" t="s">
        <v>643</v>
      </c>
      <c r="BV164" t="s">
        <v>644</v>
      </c>
      <c r="BW164" t="s">
        <v>645</v>
      </c>
      <c r="BX164" t="s">
        <v>646</v>
      </c>
      <c r="BY164" t="s">
        <v>546</v>
      </c>
      <c r="BZ164" t="s">
        <v>546</v>
      </c>
      <c r="CF164" t="s">
        <v>744</v>
      </c>
    </row>
    <row r="165" spans="46:84" x14ac:dyDescent="0.2">
      <c r="AU165" t="s">
        <v>624</v>
      </c>
      <c r="AV165" t="s">
        <v>625</v>
      </c>
      <c r="AW165" t="s">
        <v>626</v>
      </c>
      <c r="AX165" t="s">
        <v>627</v>
      </c>
      <c r="AY165" t="s">
        <v>628</v>
      </c>
      <c r="AZ165" t="s">
        <v>629</v>
      </c>
      <c r="BA165" t="s">
        <v>647</v>
      </c>
      <c r="BB165" t="s">
        <v>648</v>
      </c>
      <c r="BC165" t="s">
        <v>549</v>
      </c>
      <c r="BD165" t="s">
        <v>632</v>
      </c>
      <c r="BE165" t="s">
        <v>548</v>
      </c>
      <c r="BF165" t="s">
        <v>546</v>
      </c>
      <c r="BG165" t="s">
        <v>633</v>
      </c>
      <c r="BH165" t="s">
        <v>634</v>
      </c>
      <c r="BI165" t="s">
        <v>547</v>
      </c>
      <c r="BJ165" t="s">
        <v>635</v>
      </c>
      <c r="BK165" t="s">
        <v>636</v>
      </c>
      <c r="BL165" t="s">
        <v>637</v>
      </c>
      <c r="BM165" t="s">
        <v>638</v>
      </c>
      <c r="BN165" t="s">
        <v>649</v>
      </c>
      <c r="BO165" t="s">
        <v>650</v>
      </c>
      <c r="BP165" t="s">
        <v>641</v>
      </c>
      <c r="BQ165" t="s">
        <v>803</v>
      </c>
      <c r="BS165" t="s">
        <v>651</v>
      </c>
      <c r="BT165" t="s">
        <v>642</v>
      </c>
      <c r="BU165" t="s">
        <v>643</v>
      </c>
      <c r="BV165" t="s">
        <v>644</v>
      </c>
      <c r="BW165" t="s">
        <v>645</v>
      </c>
      <c r="BX165" t="s">
        <v>646</v>
      </c>
      <c r="BY165" t="s">
        <v>546</v>
      </c>
      <c r="BZ165" t="s">
        <v>546</v>
      </c>
      <c r="CF165" t="s">
        <v>744</v>
      </c>
    </row>
    <row r="166" spans="46:84" x14ac:dyDescent="0.2">
      <c r="AT166" t="s">
        <v>623</v>
      </c>
      <c r="AU166" t="s">
        <v>624</v>
      </c>
      <c r="AV166" t="s">
        <v>625</v>
      </c>
      <c r="AW166" t="s">
        <v>626</v>
      </c>
      <c r="AX166" t="s">
        <v>627</v>
      </c>
      <c r="AY166" t="s">
        <v>628</v>
      </c>
      <c r="AZ166" t="s">
        <v>629</v>
      </c>
      <c r="BA166" t="s">
        <v>647</v>
      </c>
      <c r="BB166" t="s">
        <v>648</v>
      </c>
      <c r="BC166" t="s">
        <v>549</v>
      </c>
      <c r="BD166" t="s">
        <v>632</v>
      </c>
      <c r="BE166" t="s">
        <v>548</v>
      </c>
      <c r="BF166" t="s">
        <v>546</v>
      </c>
      <c r="BG166" t="s">
        <v>633</v>
      </c>
      <c r="BH166" t="s">
        <v>634</v>
      </c>
      <c r="BI166" t="s">
        <v>547</v>
      </c>
      <c r="BJ166" t="s">
        <v>635</v>
      </c>
      <c r="BK166" t="s">
        <v>636</v>
      </c>
      <c r="BL166" t="s">
        <v>637</v>
      </c>
      <c r="BM166" t="s">
        <v>638</v>
      </c>
      <c r="BN166" t="s">
        <v>649</v>
      </c>
      <c r="BO166" t="s">
        <v>650</v>
      </c>
      <c r="BQ166" t="s">
        <v>733</v>
      </c>
      <c r="BS166" t="s">
        <v>651</v>
      </c>
      <c r="BT166" t="s">
        <v>642</v>
      </c>
      <c r="BU166" t="s">
        <v>643</v>
      </c>
      <c r="BV166" t="s">
        <v>644</v>
      </c>
      <c r="BW166" t="s">
        <v>645</v>
      </c>
      <c r="BX166" t="s">
        <v>646</v>
      </c>
      <c r="BY166" t="s">
        <v>546</v>
      </c>
      <c r="BZ166" t="s">
        <v>546</v>
      </c>
      <c r="CF166" t="s">
        <v>744</v>
      </c>
    </row>
    <row r="167" spans="46:84" x14ac:dyDescent="0.2">
      <c r="BA167" t="s">
        <v>692</v>
      </c>
      <c r="BB167" t="s">
        <v>693</v>
      </c>
      <c r="BC167" t="s">
        <v>549</v>
      </c>
      <c r="BD167" t="s">
        <v>632</v>
      </c>
      <c r="BE167" t="s">
        <v>548</v>
      </c>
      <c r="BF167" t="s">
        <v>546</v>
      </c>
      <c r="BG167" t="s">
        <v>633</v>
      </c>
      <c r="BH167" t="s">
        <v>634</v>
      </c>
      <c r="BI167" t="s">
        <v>547</v>
      </c>
      <c r="BJ167" t="s">
        <v>635</v>
      </c>
      <c r="BK167" t="s">
        <v>636</v>
      </c>
      <c r="BL167" t="s">
        <v>637</v>
      </c>
      <c r="BM167" t="s">
        <v>638</v>
      </c>
      <c r="BN167" t="s">
        <v>694</v>
      </c>
      <c r="BO167" t="s">
        <v>695</v>
      </c>
      <c r="BP167" t="s">
        <v>641</v>
      </c>
      <c r="BQ167" t="s">
        <v>734</v>
      </c>
      <c r="BU167" t="s">
        <v>643</v>
      </c>
      <c r="BV167" t="s">
        <v>644</v>
      </c>
      <c r="BY167" t="s">
        <v>546</v>
      </c>
      <c r="BZ167" t="s">
        <v>546</v>
      </c>
      <c r="CF167" t="s">
        <v>744</v>
      </c>
    </row>
    <row r="168" spans="46:84" x14ac:dyDescent="0.2">
      <c r="AU168" t="s">
        <v>624</v>
      </c>
      <c r="AX168" t="s">
        <v>627</v>
      </c>
      <c r="AY168" t="s">
        <v>628</v>
      </c>
      <c r="AZ168" t="s">
        <v>629</v>
      </c>
      <c r="BA168" t="s">
        <v>653</v>
      </c>
      <c r="BB168" t="s">
        <v>654</v>
      </c>
      <c r="BC168" t="s">
        <v>549</v>
      </c>
      <c r="BD168" t="s">
        <v>632</v>
      </c>
      <c r="BE168" t="s">
        <v>548</v>
      </c>
      <c r="BF168" t="s">
        <v>546</v>
      </c>
      <c r="BG168" t="s">
        <v>633</v>
      </c>
      <c r="BH168" t="s">
        <v>634</v>
      </c>
      <c r="BI168" t="s">
        <v>547</v>
      </c>
      <c r="BJ168" t="s">
        <v>635</v>
      </c>
      <c r="BK168" t="s">
        <v>636</v>
      </c>
      <c r="BL168" t="s">
        <v>637</v>
      </c>
      <c r="BM168" t="s">
        <v>638</v>
      </c>
      <c r="BN168" t="s">
        <v>655</v>
      </c>
      <c r="BO168" t="s">
        <v>656</v>
      </c>
      <c r="BP168" t="s">
        <v>641</v>
      </c>
      <c r="BT168" t="s">
        <v>642</v>
      </c>
      <c r="BU168" t="s">
        <v>643</v>
      </c>
      <c r="BV168" t="s">
        <v>644</v>
      </c>
      <c r="BW168" t="s">
        <v>645</v>
      </c>
      <c r="BX168" t="s">
        <v>646</v>
      </c>
      <c r="BY168" t="s">
        <v>546</v>
      </c>
      <c r="BZ168" t="s">
        <v>546</v>
      </c>
      <c r="CF168" t="s">
        <v>744</v>
      </c>
    </row>
    <row r="169" spans="46:84" x14ac:dyDescent="0.2">
      <c r="AT169" t="s">
        <v>623</v>
      </c>
      <c r="AU169" t="s">
        <v>624</v>
      </c>
      <c r="AV169" t="s">
        <v>625</v>
      </c>
      <c r="AW169" t="s">
        <v>626</v>
      </c>
      <c r="AX169" t="s">
        <v>627</v>
      </c>
      <c r="AY169" t="s">
        <v>628</v>
      </c>
      <c r="AZ169" t="s">
        <v>629</v>
      </c>
      <c r="BA169" t="s">
        <v>630</v>
      </c>
      <c r="BB169" t="s">
        <v>631</v>
      </c>
      <c r="BC169" t="s">
        <v>549</v>
      </c>
      <c r="BD169" t="s">
        <v>632</v>
      </c>
      <c r="BE169" t="s">
        <v>548</v>
      </c>
      <c r="BF169" t="s">
        <v>546</v>
      </c>
      <c r="BG169" t="s">
        <v>633</v>
      </c>
      <c r="BH169" t="s">
        <v>634</v>
      </c>
      <c r="BI169" t="s">
        <v>547</v>
      </c>
      <c r="BJ169" t="s">
        <v>635</v>
      </c>
      <c r="BK169" t="s">
        <v>636</v>
      </c>
      <c r="BL169" t="s">
        <v>637</v>
      </c>
      <c r="BM169" t="s">
        <v>638</v>
      </c>
      <c r="BN169" t="s">
        <v>639</v>
      </c>
      <c r="BO169" t="s">
        <v>640</v>
      </c>
      <c r="BP169" t="s">
        <v>641</v>
      </c>
      <c r="BQ169" t="s">
        <v>884</v>
      </c>
      <c r="BT169" t="s">
        <v>642</v>
      </c>
      <c r="BU169" t="s">
        <v>643</v>
      </c>
      <c r="BV169" t="s">
        <v>644</v>
      </c>
      <c r="BW169" t="s">
        <v>645</v>
      </c>
      <c r="BX169" t="s">
        <v>646</v>
      </c>
      <c r="BY169" t="s">
        <v>546</v>
      </c>
      <c r="BZ169" t="s">
        <v>546</v>
      </c>
      <c r="CF169" t="s">
        <v>744</v>
      </c>
    </row>
    <row r="170" spans="46:84" x14ac:dyDescent="0.2">
      <c r="AT170" t="s">
        <v>623</v>
      </c>
      <c r="AU170" t="s">
        <v>624</v>
      </c>
      <c r="AV170" t="s">
        <v>625</v>
      </c>
      <c r="AW170" t="s">
        <v>626</v>
      </c>
      <c r="AX170" t="s">
        <v>627</v>
      </c>
      <c r="AY170" t="s">
        <v>628</v>
      </c>
      <c r="AZ170" t="s">
        <v>629</v>
      </c>
      <c r="BA170" t="s">
        <v>630</v>
      </c>
      <c r="BB170" t="s">
        <v>631</v>
      </c>
      <c r="BC170" t="s">
        <v>549</v>
      </c>
      <c r="BD170" t="s">
        <v>632</v>
      </c>
      <c r="BE170" t="s">
        <v>548</v>
      </c>
      <c r="BF170" t="s">
        <v>546</v>
      </c>
      <c r="BG170" t="s">
        <v>633</v>
      </c>
      <c r="BH170" t="s">
        <v>634</v>
      </c>
      <c r="BI170" t="s">
        <v>547</v>
      </c>
      <c r="BJ170" t="s">
        <v>635</v>
      </c>
      <c r="BK170" t="s">
        <v>636</v>
      </c>
      <c r="BL170" t="s">
        <v>637</v>
      </c>
      <c r="BM170" t="s">
        <v>638</v>
      </c>
      <c r="BN170" t="s">
        <v>639</v>
      </c>
      <c r="BO170" t="s">
        <v>640</v>
      </c>
      <c r="BP170" t="s">
        <v>641</v>
      </c>
      <c r="BQ170" t="s">
        <v>885</v>
      </c>
      <c r="BT170" t="s">
        <v>642</v>
      </c>
      <c r="BU170" t="s">
        <v>643</v>
      </c>
      <c r="BV170" t="s">
        <v>644</v>
      </c>
      <c r="BW170" t="s">
        <v>645</v>
      </c>
      <c r="BX170" t="s">
        <v>646</v>
      </c>
      <c r="BY170" t="s">
        <v>546</v>
      </c>
      <c r="BZ170" t="s">
        <v>546</v>
      </c>
      <c r="CF170" t="s">
        <v>744</v>
      </c>
    </row>
    <row r="171" spans="46:84" x14ac:dyDescent="0.2">
      <c r="AT171" t="s">
        <v>623</v>
      </c>
      <c r="AU171" t="s">
        <v>624</v>
      </c>
      <c r="AV171" t="s">
        <v>625</v>
      </c>
      <c r="AX171" t="s">
        <v>627</v>
      </c>
      <c r="AY171" t="s">
        <v>628</v>
      </c>
      <c r="AZ171" t="s">
        <v>629</v>
      </c>
      <c r="BA171" t="s">
        <v>653</v>
      </c>
      <c r="BB171" t="s">
        <v>654</v>
      </c>
      <c r="BC171" t="s">
        <v>549</v>
      </c>
      <c r="BD171" t="s">
        <v>632</v>
      </c>
      <c r="BE171" t="s">
        <v>548</v>
      </c>
      <c r="BF171" t="s">
        <v>546</v>
      </c>
      <c r="BG171" t="s">
        <v>633</v>
      </c>
      <c r="BH171" t="s">
        <v>634</v>
      </c>
      <c r="BI171" t="s">
        <v>547</v>
      </c>
      <c r="BJ171" t="s">
        <v>635</v>
      </c>
      <c r="BK171" t="s">
        <v>636</v>
      </c>
      <c r="BL171" t="s">
        <v>637</v>
      </c>
      <c r="BM171" t="s">
        <v>638</v>
      </c>
      <c r="BN171" t="s">
        <v>655</v>
      </c>
      <c r="BO171" t="s">
        <v>656</v>
      </c>
      <c r="BP171" t="s">
        <v>641</v>
      </c>
      <c r="BQ171" t="s">
        <v>886</v>
      </c>
      <c r="BT171" t="s">
        <v>642</v>
      </c>
      <c r="BU171" t="s">
        <v>643</v>
      </c>
      <c r="BV171" t="s">
        <v>644</v>
      </c>
      <c r="BW171" t="s">
        <v>645</v>
      </c>
      <c r="BX171" t="s">
        <v>646</v>
      </c>
      <c r="BY171" t="s">
        <v>546</v>
      </c>
      <c r="BZ171" t="s">
        <v>546</v>
      </c>
      <c r="CF171" t="s">
        <v>744</v>
      </c>
    </row>
    <row r="172" spans="46:84" x14ac:dyDescent="0.2">
      <c r="AU172" t="s">
        <v>624</v>
      </c>
      <c r="AV172" t="s">
        <v>625</v>
      </c>
      <c r="AW172" t="s">
        <v>626</v>
      </c>
      <c r="AX172" t="s">
        <v>627</v>
      </c>
      <c r="AY172" t="s">
        <v>628</v>
      </c>
      <c r="AZ172" t="s">
        <v>629</v>
      </c>
      <c r="BA172" t="s">
        <v>647</v>
      </c>
      <c r="BB172" t="s">
        <v>648</v>
      </c>
      <c r="BC172" t="s">
        <v>549</v>
      </c>
      <c r="BD172" t="s">
        <v>632</v>
      </c>
      <c r="BE172" t="s">
        <v>548</v>
      </c>
      <c r="BF172" t="s">
        <v>546</v>
      </c>
      <c r="BG172" t="s">
        <v>633</v>
      </c>
      <c r="BH172" t="s">
        <v>634</v>
      </c>
      <c r="BI172" t="s">
        <v>547</v>
      </c>
      <c r="BJ172" t="s">
        <v>635</v>
      </c>
      <c r="BK172" t="s">
        <v>636</v>
      </c>
      <c r="BL172" t="s">
        <v>637</v>
      </c>
      <c r="BM172" t="s">
        <v>638</v>
      </c>
      <c r="BN172" t="s">
        <v>649</v>
      </c>
      <c r="BO172" t="s">
        <v>650</v>
      </c>
      <c r="BR172" t="s">
        <v>811</v>
      </c>
      <c r="BS172" t="s">
        <v>651</v>
      </c>
      <c r="BT172" t="s">
        <v>642</v>
      </c>
      <c r="BU172" t="s">
        <v>643</v>
      </c>
      <c r="BV172" t="s">
        <v>644</v>
      </c>
      <c r="BW172" t="s">
        <v>645</v>
      </c>
      <c r="BX172" t="s">
        <v>646</v>
      </c>
      <c r="BY172" t="s">
        <v>546</v>
      </c>
      <c r="BZ172" t="s">
        <v>546</v>
      </c>
      <c r="CF172" t="s">
        <v>744</v>
      </c>
    </row>
    <row r="173" spans="46:84" x14ac:dyDescent="0.2">
      <c r="AT173" t="s">
        <v>623</v>
      </c>
      <c r="AU173" t="s">
        <v>624</v>
      </c>
      <c r="AV173" t="s">
        <v>625</v>
      </c>
      <c r="AW173" t="s">
        <v>626</v>
      </c>
      <c r="AX173" t="s">
        <v>627</v>
      </c>
      <c r="AY173" t="s">
        <v>628</v>
      </c>
      <c r="AZ173" t="s">
        <v>629</v>
      </c>
      <c r="BA173" t="s">
        <v>630</v>
      </c>
      <c r="BB173" t="s">
        <v>631</v>
      </c>
      <c r="BC173" t="s">
        <v>549</v>
      </c>
      <c r="BD173" t="s">
        <v>632</v>
      </c>
      <c r="BE173" t="s">
        <v>548</v>
      </c>
      <c r="BF173" t="s">
        <v>546</v>
      </c>
      <c r="BG173" t="s">
        <v>633</v>
      </c>
      <c r="BH173" t="s">
        <v>634</v>
      </c>
      <c r="BI173" t="s">
        <v>547</v>
      </c>
      <c r="BJ173" t="s">
        <v>635</v>
      </c>
      <c r="BK173" t="s">
        <v>636</v>
      </c>
      <c r="BL173" t="s">
        <v>637</v>
      </c>
      <c r="BM173" t="s">
        <v>638</v>
      </c>
      <c r="BN173" t="s">
        <v>639</v>
      </c>
      <c r="BO173" t="s">
        <v>640</v>
      </c>
      <c r="BP173" t="s">
        <v>641</v>
      </c>
      <c r="BQ173" t="s">
        <v>887</v>
      </c>
      <c r="BT173" t="s">
        <v>642</v>
      </c>
      <c r="BU173" t="s">
        <v>643</v>
      </c>
      <c r="BV173" t="s">
        <v>644</v>
      </c>
      <c r="BW173" t="s">
        <v>645</v>
      </c>
      <c r="BX173" t="s">
        <v>646</v>
      </c>
      <c r="BY173" t="s">
        <v>546</v>
      </c>
      <c r="BZ173" t="s">
        <v>546</v>
      </c>
      <c r="CF173" t="s">
        <v>744</v>
      </c>
    </row>
    <row r="174" spans="46:84" x14ac:dyDescent="0.2">
      <c r="AT174" t="s">
        <v>623</v>
      </c>
      <c r="AU174" t="s">
        <v>624</v>
      </c>
      <c r="AV174" t="s">
        <v>625</v>
      </c>
      <c r="AW174" t="s">
        <v>626</v>
      </c>
      <c r="AX174" t="s">
        <v>627</v>
      </c>
      <c r="AY174" t="s">
        <v>628</v>
      </c>
      <c r="AZ174" t="s">
        <v>629</v>
      </c>
      <c r="BA174" t="s">
        <v>663</v>
      </c>
      <c r="BB174" t="s">
        <v>664</v>
      </c>
      <c r="BC174" t="s">
        <v>549</v>
      </c>
      <c r="BD174" t="s">
        <v>632</v>
      </c>
      <c r="BE174" t="s">
        <v>548</v>
      </c>
      <c r="BF174" t="s">
        <v>546</v>
      </c>
      <c r="BG174" t="s">
        <v>633</v>
      </c>
      <c r="BH174" t="s">
        <v>634</v>
      </c>
      <c r="BK174" t="s">
        <v>636</v>
      </c>
      <c r="BL174" t="s">
        <v>637</v>
      </c>
      <c r="BM174" t="s">
        <v>638</v>
      </c>
      <c r="BN174" t="s">
        <v>665</v>
      </c>
      <c r="BO174" t="s">
        <v>666</v>
      </c>
      <c r="BP174" t="s">
        <v>641</v>
      </c>
      <c r="BQ174" t="s">
        <v>888</v>
      </c>
      <c r="BT174" t="s">
        <v>642</v>
      </c>
      <c r="BU174" t="s">
        <v>643</v>
      </c>
      <c r="BV174" t="s">
        <v>644</v>
      </c>
      <c r="BW174" t="s">
        <v>645</v>
      </c>
      <c r="BX174" t="s">
        <v>646</v>
      </c>
      <c r="BY174" t="s">
        <v>546</v>
      </c>
      <c r="BZ174" t="s">
        <v>546</v>
      </c>
      <c r="CF174" t="s">
        <v>744</v>
      </c>
    </row>
    <row r="175" spans="46:84" x14ac:dyDescent="0.2">
      <c r="AT175" t="s">
        <v>623</v>
      </c>
      <c r="AU175" t="s">
        <v>624</v>
      </c>
      <c r="AV175" t="s">
        <v>625</v>
      </c>
      <c r="AW175" t="s">
        <v>626</v>
      </c>
      <c r="AX175" t="s">
        <v>627</v>
      </c>
      <c r="AY175" t="s">
        <v>628</v>
      </c>
      <c r="AZ175" t="s">
        <v>629</v>
      </c>
      <c r="BA175" t="s">
        <v>653</v>
      </c>
      <c r="BB175" t="s">
        <v>654</v>
      </c>
      <c r="BC175" t="s">
        <v>549</v>
      </c>
      <c r="BD175" t="s">
        <v>632</v>
      </c>
      <c r="BE175" t="s">
        <v>548</v>
      </c>
      <c r="BF175" t="s">
        <v>546</v>
      </c>
      <c r="BG175" t="s">
        <v>633</v>
      </c>
      <c r="BH175" t="s">
        <v>634</v>
      </c>
      <c r="BI175" t="s">
        <v>547</v>
      </c>
      <c r="BJ175" t="s">
        <v>635</v>
      </c>
      <c r="BK175" t="s">
        <v>636</v>
      </c>
      <c r="BL175" t="s">
        <v>637</v>
      </c>
      <c r="BM175" t="s">
        <v>638</v>
      </c>
      <c r="BN175" t="s">
        <v>655</v>
      </c>
      <c r="BO175" t="s">
        <v>656</v>
      </c>
      <c r="BP175" t="s">
        <v>641</v>
      </c>
      <c r="BQ175" t="s">
        <v>889</v>
      </c>
      <c r="BT175" t="s">
        <v>642</v>
      </c>
      <c r="BU175" t="s">
        <v>643</v>
      </c>
      <c r="BV175" t="s">
        <v>644</v>
      </c>
      <c r="BW175" t="s">
        <v>645</v>
      </c>
      <c r="BX175" t="s">
        <v>646</v>
      </c>
      <c r="BY175" t="s">
        <v>546</v>
      </c>
      <c r="BZ175" t="s">
        <v>546</v>
      </c>
      <c r="CF175" t="s">
        <v>744</v>
      </c>
    </row>
    <row r="176" spans="46:84" x14ac:dyDescent="0.2">
      <c r="AT176" t="s">
        <v>623</v>
      </c>
      <c r="AU176" t="s">
        <v>624</v>
      </c>
      <c r="AV176" t="s">
        <v>625</v>
      </c>
      <c r="AX176" t="s">
        <v>627</v>
      </c>
      <c r="AY176" t="s">
        <v>628</v>
      </c>
      <c r="AZ176" t="s">
        <v>629</v>
      </c>
      <c r="BA176" t="s">
        <v>735</v>
      </c>
      <c r="BB176" t="s">
        <v>736</v>
      </c>
      <c r="BC176" t="s">
        <v>549</v>
      </c>
      <c r="BD176" t="s">
        <v>632</v>
      </c>
      <c r="BE176" t="s">
        <v>548</v>
      </c>
      <c r="BF176" t="s">
        <v>546</v>
      </c>
      <c r="BG176" t="s">
        <v>633</v>
      </c>
      <c r="BH176" t="s">
        <v>634</v>
      </c>
      <c r="BI176" t="s">
        <v>547</v>
      </c>
      <c r="BJ176" t="s">
        <v>635</v>
      </c>
      <c r="BK176" t="s">
        <v>636</v>
      </c>
      <c r="BL176" t="s">
        <v>637</v>
      </c>
      <c r="BM176" t="s">
        <v>638</v>
      </c>
      <c r="BN176" t="s">
        <v>737</v>
      </c>
      <c r="BO176" t="s">
        <v>738</v>
      </c>
      <c r="BP176" t="s">
        <v>641</v>
      </c>
      <c r="BT176" t="s">
        <v>642</v>
      </c>
      <c r="BU176" t="s">
        <v>643</v>
      </c>
      <c r="BV176" t="s">
        <v>644</v>
      </c>
      <c r="BW176" t="s">
        <v>645</v>
      </c>
      <c r="BX176" t="s">
        <v>646</v>
      </c>
      <c r="BY176" t="s">
        <v>546</v>
      </c>
      <c r="BZ176" t="s">
        <v>546</v>
      </c>
      <c r="CF176" t="s">
        <v>744</v>
      </c>
    </row>
    <row r="177" spans="46:84" x14ac:dyDescent="0.2">
      <c r="AT177" t="s">
        <v>623</v>
      </c>
      <c r="AU177" t="s">
        <v>624</v>
      </c>
      <c r="AV177" t="s">
        <v>625</v>
      </c>
      <c r="AW177" t="s">
        <v>626</v>
      </c>
      <c r="AX177" t="s">
        <v>627</v>
      </c>
      <c r="AY177" t="s">
        <v>628</v>
      </c>
      <c r="AZ177" t="s">
        <v>629</v>
      </c>
      <c r="BA177" t="s">
        <v>653</v>
      </c>
      <c r="BB177" t="s">
        <v>654</v>
      </c>
      <c r="BC177" t="s">
        <v>549</v>
      </c>
      <c r="BD177" t="s">
        <v>632</v>
      </c>
      <c r="BE177" t="s">
        <v>548</v>
      </c>
      <c r="BF177" t="s">
        <v>546</v>
      </c>
      <c r="BG177" t="s">
        <v>633</v>
      </c>
      <c r="BH177" t="s">
        <v>634</v>
      </c>
      <c r="BI177" t="s">
        <v>547</v>
      </c>
      <c r="BJ177" t="s">
        <v>635</v>
      </c>
      <c r="BK177" t="s">
        <v>636</v>
      </c>
      <c r="BL177" t="s">
        <v>637</v>
      </c>
      <c r="BM177" t="s">
        <v>638</v>
      </c>
      <c r="BN177" t="s">
        <v>655</v>
      </c>
      <c r="BO177" t="s">
        <v>656</v>
      </c>
      <c r="BP177" t="s">
        <v>641</v>
      </c>
      <c r="BQ177" t="s">
        <v>890</v>
      </c>
      <c r="BT177" t="s">
        <v>642</v>
      </c>
      <c r="BU177" t="s">
        <v>643</v>
      </c>
      <c r="BV177" t="s">
        <v>644</v>
      </c>
      <c r="BW177" t="s">
        <v>645</v>
      </c>
      <c r="BX177" t="s">
        <v>646</v>
      </c>
      <c r="BY177" t="s">
        <v>546</v>
      </c>
      <c r="BZ177" t="s">
        <v>546</v>
      </c>
      <c r="CF177" t="s">
        <v>744</v>
      </c>
    </row>
    <row r="178" spans="46:84" x14ac:dyDescent="0.2">
      <c r="AT178" t="s">
        <v>623</v>
      </c>
      <c r="AU178" t="s">
        <v>624</v>
      </c>
      <c r="AV178" t="s">
        <v>625</v>
      </c>
      <c r="AW178" t="s">
        <v>626</v>
      </c>
      <c r="AX178" t="s">
        <v>627</v>
      </c>
      <c r="AY178" t="s">
        <v>628</v>
      </c>
      <c r="AZ178" t="s">
        <v>629</v>
      </c>
      <c r="BA178" t="s">
        <v>735</v>
      </c>
      <c r="BB178" t="s">
        <v>736</v>
      </c>
      <c r="BC178" t="s">
        <v>549</v>
      </c>
      <c r="BD178" t="s">
        <v>632</v>
      </c>
      <c r="BE178" t="s">
        <v>548</v>
      </c>
      <c r="BF178" t="s">
        <v>546</v>
      </c>
      <c r="BG178" t="s">
        <v>633</v>
      </c>
      <c r="BH178" t="s">
        <v>634</v>
      </c>
      <c r="BI178" t="s">
        <v>547</v>
      </c>
      <c r="BJ178" t="s">
        <v>635</v>
      </c>
      <c r="BK178" t="s">
        <v>636</v>
      </c>
      <c r="BL178" t="s">
        <v>637</v>
      </c>
      <c r="BM178" t="s">
        <v>638</v>
      </c>
      <c r="BN178" t="s">
        <v>737</v>
      </c>
      <c r="BO178" t="s">
        <v>738</v>
      </c>
      <c r="BP178" t="s">
        <v>641</v>
      </c>
      <c r="BQ178" t="s">
        <v>891</v>
      </c>
      <c r="BT178" t="s">
        <v>642</v>
      </c>
      <c r="BU178" t="s">
        <v>643</v>
      </c>
      <c r="BV178" t="s">
        <v>644</v>
      </c>
      <c r="BW178" t="s">
        <v>645</v>
      </c>
      <c r="BX178" t="s">
        <v>646</v>
      </c>
      <c r="BY178" t="s">
        <v>546</v>
      </c>
      <c r="BZ178" t="s">
        <v>546</v>
      </c>
      <c r="CF178" t="s">
        <v>744</v>
      </c>
    </row>
    <row r="181" spans="46:84" x14ac:dyDescent="0.2">
      <c r="AT181" t="s">
        <v>623</v>
      </c>
      <c r="AU181" t="s">
        <v>624</v>
      </c>
      <c r="AV181" t="s">
        <v>625</v>
      </c>
      <c r="AW181" t="s">
        <v>626</v>
      </c>
      <c r="AX181" t="s">
        <v>627</v>
      </c>
      <c r="AY181" t="s">
        <v>628</v>
      </c>
      <c r="AZ181" t="s">
        <v>629</v>
      </c>
      <c r="BA181" t="s">
        <v>668</v>
      </c>
      <c r="BB181" t="s">
        <v>669</v>
      </c>
      <c r="BC181" t="s">
        <v>549</v>
      </c>
      <c r="BD181" t="s">
        <v>632</v>
      </c>
      <c r="BE181" t="s">
        <v>548</v>
      </c>
      <c r="BF181" t="s">
        <v>546</v>
      </c>
      <c r="BG181" t="s">
        <v>633</v>
      </c>
      <c r="BH181" t="s">
        <v>634</v>
      </c>
      <c r="BI181" t="s">
        <v>547</v>
      </c>
      <c r="BJ181" t="s">
        <v>635</v>
      </c>
      <c r="BK181" t="s">
        <v>636</v>
      </c>
      <c r="BL181" t="s">
        <v>637</v>
      </c>
      <c r="BM181" t="s">
        <v>638</v>
      </c>
      <c r="BN181" t="s">
        <v>670</v>
      </c>
      <c r="BO181" t="s">
        <v>671</v>
      </c>
      <c r="BP181" t="s">
        <v>641</v>
      </c>
      <c r="BQ181" t="s">
        <v>892</v>
      </c>
      <c r="BT181" t="s">
        <v>642</v>
      </c>
      <c r="BU181" t="s">
        <v>643</v>
      </c>
      <c r="BV181" t="s">
        <v>644</v>
      </c>
      <c r="BW181" t="s">
        <v>645</v>
      </c>
      <c r="BX181" t="s">
        <v>646</v>
      </c>
      <c r="BY181" t="s">
        <v>546</v>
      </c>
      <c r="BZ181" t="s">
        <v>546</v>
      </c>
      <c r="CF181" t="s">
        <v>744</v>
      </c>
    </row>
    <row r="182" spans="46:84" x14ac:dyDescent="0.2">
      <c r="AT182" t="s">
        <v>623</v>
      </c>
      <c r="AU182" t="s">
        <v>624</v>
      </c>
      <c r="AV182" t="s">
        <v>625</v>
      </c>
      <c r="AW182" t="s">
        <v>626</v>
      </c>
      <c r="AX182" t="s">
        <v>627</v>
      </c>
      <c r="AY182" t="s">
        <v>628</v>
      </c>
      <c r="AZ182" t="s">
        <v>629</v>
      </c>
      <c r="BA182" t="s">
        <v>630</v>
      </c>
      <c r="BB182" t="s">
        <v>631</v>
      </c>
      <c r="BC182" t="s">
        <v>549</v>
      </c>
      <c r="BD182" t="s">
        <v>632</v>
      </c>
      <c r="BE182" t="s">
        <v>548</v>
      </c>
      <c r="BF182" t="s">
        <v>546</v>
      </c>
      <c r="BG182" t="s">
        <v>633</v>
      </c>
      <c r="BH182" t="s">
        <v>634</v>
      </c>
      <c r="BI182" t="s">
        <v>547</v>
      </c>
      <c r="BJ182" t="s">
        <v>635</v>
      </c>
      <c r="BK182" t="s">
        <v>636</v>
      </c>
      <c r="BL182" t="s">
        <v>637</v>
      </c>
      <c r="BM182" t="s">
        <v>638</v>
      </c>
      <c r="BN182" t="s">
        <v>639</v>
      </c>
      <c r="BO182" t="s">
        <v>640</v>
      </c>
      <c r="BP182" t="s">
        <v>641</v>
      </c>
      <c r="BT182" t="s">
        <v>642</v>
      </c>
      <c r="BU182" t="s">
        <v>643</v>
      </c>
      <c r="BV182" t="s">
        <v>644</v>
      </c>
      <c r="BW182" t="s">
        <v>645</v>
      </c>
      <c r="BX182" t="s">
        <v>646</v>
      </c>
      <c r="BY182" t="s">
        <v>546</v>
      </c>
      <c r="BZ182" t="s">
        <v>546</v>
      </c>
      <c r="CF182" t="s">
        <v>744</v>
      </c>
    </row>
    <row r="183" spans="46:84" x14ac:dyDescent="0.2">
      <c r="AT183" t="s">
        <v>623</v>
      </c>
      <c r="AU183" t="s">
        <v>624</v>
      </c>
      <c r="AV183" t="s">
        <v>625</v>
      </c>
      <c r="AW183" t="s">
        <v>626</v>
      </c>
      <c r="AX183" t="s">
        <v>627</v>
      </c>
      <c r="AY183" t="s">
        <v>628</v>
      </c>
      <c r="AZ183" t="s">
        <v>629</v>
      </c>
      <c r="BA183" t="s">
        <v>647</v>
      </c>
      <c r="BB183" t="s">
        <v>648</v>
      </c>
      <c r="BC183" t="s">
        <v>549</v>
      </c>
      <c r="BD183" t="s">
        <v>632</v>
      </c>
      <c r="BE183" t="s">
        <v>548</v>
      </c>
      <c r="BF183" t="s">
        <v>546</v>
      </c>
      <c r="BG183" t="s">
        <v>633</v>
      </c>
      <c r="BH183" t="s">
        <v>634</v>
      </c>
      <c r="BI183" t="s">
        <v>547</v>
      </c>
      <c r="BJ183" t="s">
        <v>635</v>
      </c>
      <c r="BK183" t="s">
        <v>636</v>
      </c>
      <c r="BL183" t="s">
        <v>637</v>
      </c>
      <c r="BM183" t="s">
        <v>638</v>
      </c>
      <c r="BN183" t="s">
        <v>649</v>
      </c>
      <c r="BO183" t="s">
        <v>650</v>
      </c>
      <c r="BP183" t="s">
        <v>641</v>
      </c>
      <c r="BQ183" t="s">
        <v>893</v>
      </c>
      <c r="BS183" t="s">
        <v>651</v>
      </c>
      <c r="BT183" t="s">
        <v>642</v>
      </c>
      <c r="BU183" t="s">
        <v>643</v>
      </c>
      <c r="BV183" t="s">
        <v>644</v>
      </c>
      <c r="BW183" t="s">
        <v>645</v>
      </c>
      <c r="BX183" t="s">
        <v>646</v>
      </c>
      <c r="BY183" t="s">
        <v>546</v>
      </c>
      <c r="BZ183" t="s">
        <v>546</v>
      </c>
      <c r="CF183" t="s">
        <v>744</v>
      </c>
    </row>
    <row r="184" spans="46:84" x14ac:dyDescent="0.2">
      <c r="AT184" t="s">
        <v>623</v>
      </c>
      <c r="AU184" t="s">
        <v>624</v>
      </c>
      <c r="AV184" t="s">
        <v>625</v>
      </c>
      <c r="AW184" t="s">
        <v>626</v>
      </c>
      <c r="AX184" t="s">
        <v>627</v>
      </c>
      <c r="AY184" t="s">
        <v>628</v>
      </c>
      <c r="AZ184" t="s">
        <v>629</v>
      </c>
      <c r="BA184" t="s">
        <v>630</v>
      </c>
      <c r="BB184" t="s">
        <v>631</v>
      </c>
      <c r="BC184" t="s">
        <v>549</v>
      </c>
      <c r="BD184" t="s">
        <v>632</v>
      </c>
      <c r="BE184" t="s">
        <v>548</v>
      </c>
      <c r="BF184" t="s">
        <v>546</v>
      </c>
      <c r="BG184" t="s">
        <v>633</v>
      </c>
      <c r="BH184" t="s">
        <v>634</v>
      </c>
      <c r="BI184" t="s">
        <v>547</v>
      </c>
      <c r="BJ184" t="s">
        <v>635</v>
      </c>
      <c r="BK184" t="s">
        <v>636</v>
      </c>
      <c r="BL184" t="s">
        <v>637</v>
      </c>
      <c r="BM184" t="s">
        <v>638</v>
      </c>
      <c r="BN184" t="s">
        <v>639</v>
      </c>
      <c r="BO184" t="s">
        <v>640</v>
      </c>
      <c r="BP184" t="s">
        <v>641</v>
      </c>
      <c r="BQ184" t="s">
        <v>894</v>
      </c>
      <c r="BT184" t="s">
        <v>642</v>
      </c>
      <c r="BU184" t="s">
        <v>643</v>
      </c>
      <c r="BV184" t="s">
        <v>644</v>
      </c>
      <c r="BW184" t="s">
        <v>645</v>
      </c>
      <c r="BX184" t="s">
        <v>646</v>
      </c>
      <c r="BY184" t="s">
        <v>546</v>
      </c>
      <c r="BZ184" t="s">
        <v>546</v>
      </c>
      <c r="CF184" t="s">
        <v>744</v>
      </c>
    </row>
    <row r="185" spans="46:84" x14ac:dyDescent="0.2">
      <c r="AT185" t="s">
        <v>623</v>
      </c>
      <c r="AU185" t="s">
        <v>624</v>
      </c>
      <c r="AV185" t="s">
        <v>625</v>
      </c>
      <c r="AW185" t="s">
        <v>626</v>
      </c>
      <c r="AX185" t="s">
        <v>627</v>
      </c>
      <c r="AY185" t="s">
        <v>628</v>
      </c>
      <c r="AZ185" t="s">
        <v>629</v>
      </c>
      <c r="BA185" t="s">
        <v>680</v>
      </c>
      <c r="BB185" t="s">
        <v>681</v>
      </c>
      <c r="BC185" t="s">
        <v>549</v>
      </c>
      <c r="BD185" t="s">
        <v>632</v>
      </c>
      <c r="BE185" t="s">
        <v>548</v>
      </c>
      <c r="BF185" t="s">
        <v>546</v>
      </c>
      <c r="BG185" t="s">
        <v>633</v>
      </c>
      <c r="BH185" t="s">
        <v>634</v>
      </c>
      <c r="BI185" t="s">
        <v>547</v>
      </c>
      <c r="BJ185" t="s">
        <v>635</v>
      </c>
      <c r="BK185" t="s">
        <v>636</v>
      </c>
      <c r="BL185" t="s">
        <v>637</v>
      </c>
      <c r="BM185" t="s">
        <v>638</v>
      </c>
      <c r="BN185" t="s">
        <v>682</v>
      </c>
      <c r="BO185" t="s">
        <v>683</v>
      </c>
      <c r="BP185" t="s">
        <v>641</v>
      </c>
      <c r="BQ185" t="s">
        <v>895</v>
      </c>
      <c r="BT185" t="s">
        <v>642</v>
      </c>
      <c r="BU185" t="s">
        <v>643</v>
      </c>
      <c r="BV185" t="s">
        <v>644</v>
      </c>
      <c r="BW185" t="s">
        <v>645</v>
      </c>
      <c r="BX185" t="s">
        <v>646</v>
      </c>
      <c r="BY185" t="s">
        <v>546</v>
      </c>
      <c r="BZ185" t="s">
        <v>546</v>
      </c>
      <c r="CF185" t="s">
        <v>744</v>
      </c>
    </row>
    <row r="186" spans="46:84" x14ac:dyDescent="0.2">
      <c r="AU186" t="s">
        <v>624</v>
      </c>
      <c r="AV186" t="s">
        <v>625</v>
      </c>
      <c r="AW186" t="s">
        <v>626</v>
      </c>
      <c r="AX186" t="s">
        <v>627</v>
      </c>
      <c r="AY186" t="s">
        <v>628</v>
      </c>
      <c r="AZ186" t="s">
        <v>629</v>
      </c>
      <c r="BA186" t="s">
        <v>630</v>
      </c>
      <c r="BB186" t="s">
        <v>631</v>
      </c>
      <c r="BC186" t="s">
        <v>549</v>
      </c>
      <c r="BD186" t="s">
        <v>632</v>
      </c>
      <c r="BE186" t="s">
        <v>548</v>
      </c>
      <c r="BF186" t="s">
        <v>546</v>
      </c>
      <c r="BG186" t="s">
        <v>633</v>
      </c>
      <c r="BH186" t="s">
        <v>634</v>
      </c>
      <c r="BK186" t="s">
        <v>636</v>
      </c>
      <c r="BL186" t="s">
        <v>637</v>
      </c>
      <c r="BM186" t="s">
        <v>638</v>
      </c>
      <c r="BN186" t="s">
        <v>639</v>
      </c>
      <c r="BO186" t="s">
        <v>640</v>
      </c>
      <c r="BP186" t="s">
        <v>641</v>
      </c>
      <c r="BT186" t="s">
        <v>642</v>
      </c>
      <c r="BU186" t="s">
        <v>643</v>
      </c>
      <c r="BV186" t="s">
        <v>644</v>
      </c>
      <c r="BW186" t="s">
        <v>645</v>
      </c>
      <c r="BX186" t="s">
        <v>646</v>
      </c>
      <c r="BY186" t="s">
        <v>546</v>
      </c>
      <c r="BZ186" t="s">
        <v>546</v>
      </c>
      <c r="CF186" t="s">
        <v>744</v>
      </c>
    </row>
    <row r="187" spans="46:84" x14ac:dyDescent="0.2">
      <c r="AT187" t="s">
        <v>623</v>
      </c>
      <c r="AU187" t="s">
        <v>624</v>
      </c>
      <c r="AV187" t="s">
        <v>625</v>
      </c>
      <c r="AW187" t="s">
        <v>626</v>
      </c>
      <c r="AX187" t="s">
        <v>627</v>
      </c>
      <c r="AY187" t="s">
        <v>628</v>
      </c>
      <c r="AZ187" t="s">
        <v>629</v>
      </c>
      <c r="BA187" t="s">
        <v>663</v>
      </c>
      <c r="BB187" t="s">
        <v>664</v>
      </c>
      <c r="BC187" t="s">
        <v>549</v>
      </c>
      <c r="BD187" t="s">
        <v>632</v>
      </c>
      <c r="BE187" t="s">
        <v>548</v>
      </c>
      <c r="BF187" t="s">
        <v>546</v>
      </c>
      <c r="BG187" t="s">
        <v>633</v>
      </c>
      <c r="BH187" t="s">
        <v>634</v>
      </c>
      <c r="BI187" t="s">
        <v>547</v>
      </c>
      <c r="BJ187" t="s">
        <v>635</v>
      </c>
      <c r="BK187" t="s">
        <v>636</v>
      </c>
      <c r="BL187" t="s">
        <v>637</v>
      </c>
      <c r="BM187" t="s">
        <v>638</v>
      </c>
      <c r="BN187" t="s">
        <v>665</v>
      </c>
      <c r="BO187" t="s">
        <v>666</v>
      </c>
      <c r="BP187" t="s">
        <v>641</v>
      </c>
      <c r="BQ187" t="s">
        <v>896</v>
      </c>
      <c r="BT187" t="s">
        <v>642</v>
      </c>
      <c r="BU187" t="s">
        <v>643</v>
      </c>
      <c r="BV187" t="s">
        <v>644</v>
      </c>
      <c r="BW187" t="s">
        <v>645</v>
      </c>
      <c r="BX187" t="s">
        <v>646</v>
      </c>
      <c r="BY187" t="s">
        <v>546</v>
      </c>
      <c r="BZ187" t="s">
        <v>546</v>
      </c>
      <c r="CF187" t="s">
        <v>744</v>
      </c>
    </row>
    <row r="190" spans="46:84" x14ac:dyDescent="0.2">
      <c r="AT190" t="s">
        <v>623</v>
      </c>
      <c r="AU190" t="s">
        <v>624</v>
      </c>
      <c r="AV190" t="s">
        <v>625</v>
      </c>
      <c r="AX190" t="s">
        <v>627</v>
      </c>
      <c r="AY190" t="s">
        <v>628</v>
      </c>
      <c r="AZ190" t="s">
        <v>629</v>
      </c>
      <c r="BA190" t="s">
        <v>647</v>
      </c>
      <c r="BB190" t="s">
        <v>648</v>
      </c>
      <c r="BC190" t="s">
        <v>549</v>
      </c>
      <c r="BD190" t="s">
        <v>632</v>
      </c>
      <c r="BE190" t="s">
        <v>548</v>
      </c>
      <c r="BF190" t="s">
        <v>546</v>
      </c>
      <c r="BG190" t="s">
        <v>633</v>
      </c>
      <c r="BH190" t="s">
        <v>634</v>
      </c>
      <c r="BI190" t="s">
        <v>547</v>
      </c>
      <c r="BJ190" t="s">
        <v>635</v>
      </c>
      <c r="BK190" t="s">
        <v>636</v>
      </c>
      <c r="BL190" t="s">
        <v>637</v>
      </c>
      <c r="BM190" t="s">
        <v>638</v>
      </c>
      <c r="BN190" t="s">
        <v>649</v>
      </c>
      <c r="BO190" t="s">
        <v>650</v>
      </c>
      <c r="BQ190" t="s">
        <v>897</v>
      </c>
      <c r="BS190" t="s">
        <v>651</v>
      </c>
      <c r="BT190" t="s">
        <v>642</v>
      </c>
      <c r="BU190" t="s">
        <v>643</v>
      </c>
      <c r="BV190" t="s">
        <v>644</v>
      </c>
      <c r="BW190" t="s">
        <v>645</v>
      </c>
      <c r="BX190" t="s">
        <v>646</v>
      </c>
      <c r="BY190" t="s">
        <v>546</v>
      </c>
      <c r="BZ190" t="s">
        <v>546</v>
      </c>
      <c r="CF190" t="s">
        <v>744</v>
      </c>
    </row>
    <row r="191" spans="46:84" x14ac:dyDescent="0.2">
      <c r="AT191" t="s">
        <v>623</v>
      </c>
      <c r="AU191" t="s">
        <v>624</v>
      </c>
      <c r="AV191" t="s">
        <v>625</v>
      </c>
      <c r="AW191" t="s">
        <v>626</v>
      </c>
      <c r="AX191" t="s">
        <v>627</v>
      </c>
      <c r="AY191" t="s">
        <v>628</v>
      </c>
      <c r="AZ191" t="s">
        <v>629</v>
      </c>
      <c r="BA191" t="s">
        <v>647</v>
      </c>
      <c r="BB191" t="s">
        <v>648</v>
      </c>
      <c r="BC191" t="s">
        <v>549</v>
      </c>
      <c r="BD191" t="s">
        <v>632</v>
      </c>
      <c r="BE191" t="s">
        <v>548</v>
      </c>
      <c r="BF191" t="s">
        <v>546</v>
      </c>
      <c r="BG191" t="s">
        <v>633</v>
      </c>
      <c r="BH191" t="s">
        <v>634</v>
      </c>
      <c r="BI191" t="s">
        <v>547</v>
      </c>
      <c r="BJ191" t="s">
        <v>635</v>
      </c>
      <c r="BK191" t="s">
        <v>636</v>
      </c>
      <c r="BL191" t="s">
        <v>637</v>
      </c>
      <c r="BM191" t="s">
        <v>638</v>
      </c>
      <c r="BN191" t="s">
        <v>649</v>
      </c>
      <c r="BO191" t="s">
        <v>650</v>
      </c>
      <c r="BP191" t="s">
        <v>641</v>
      </c>
      <c r="BQ191" t="s">
        <v>898</v>
      </c>
      <c r="BS191" t="s">
        <v>651</v>
      </c>
      <c r="BT191" t="s">
        <v>642</v>
      </c>
      <c r="BU191" t="s">
        <v>643</v>
      </c>
      <c r="BV191" t="s">
        <v>644</v>
      </c>
      <c r="BW191" t="s">
        <v>645</v>
      </c>
      <c r="BX191" t="s">
        <v>646</v>
      </c>
      <c r="BY191" t="s">
        <v>546</v>
      </c>
      <c r="BZ191" t="s">
        <v>546</v>
      </c>
      <c r="CF191" t="s">
        <v>744</v>
      </c>
    </row>
    <row r="192" spans="46:84" x14ac:dyDescent="0.2">
      <c r="AT192" t="s">
        <v>623</v>
      </c>
      <c r="AU192" t="s">
        <v>624</v>
      </c>
      <c r="AV192" t="s">
        <v>625</v>
      </c>
      <c r="AX192" t="s">
        <v>627</v>
      </c>
      <c r="AY192" t="s">
        <v>628</v>
      </c>
      <c r="AZ192" t="s">
        <v>629</v>
      </c>
      <c r="BA192" t="s">
        <v>647</v>
      </c>
      <c r="BB192" t="s">
        <v>648</v>
      </c>
      <c r="BC192" t="s">
        <v>549</v>
      </c>
      <c r="BD192" t="s">
        <v>632</v>
      </c>
      <c r="BE192" t="s">
        <v>548</v>
      </c>
      <c r="BF192" t="s">
        <v>546</v>
      </c>
      <c r="BG192" t="s">
        <v>633</v>
      </c>
      <c r="BH192" t="s">
        <v>634</v>
      </c>
      <c r="BI192" t="s">
        <v>547</v>
      </c>
      <c r="BJ192" t="s">
        <v>635</v>
      </c>
      <c r="BK192" t="s">
        <v>636</v>
      </c>
      <c r="BL192" t="s">
        <v>637</v>
      </c>
      <c r="BM192" t="s">
        <v>638</v>
      </c>
      <c r="BN192" t="s">
        <v>649</v>
      </c>
      <c r="BO192" t="s">
        <v>650</v>
      </c>
      <c r="BP192" t="s">
        <v>641</v>
      </c>
      <c r="BQ192" t="s">
        <v>899</v>
      </c>
      <c r="BR192" t="s">
        <v>811</v>
      </c>
      <c r="BS192" t="s">
        <v>651</v>
      </c>
      <c r="BT192" t="s">
        <v>642</v>
      </c>
      <c r="BU192" t="s">
        <v>643</v>
      </c>
      <c r="BV192" t="s">
        <v>644</v>
      </c>
      <c r="BW192" t="s">
        <v>645</v>
      </c>
      <c r="BX192" t="s">
        <v>646</v>
      </c>
      <c r="BY192" t="s">
        <v>546</v>
      </c>
      <c r="BZ192" t="s">
        <v>546</v>
      </c>
      <c r="CF192" t="s">
        <v>744</v>
      </c>
    </row>
    <row r="193" spans="46:84" x14ac:dyDescent="0.2">
      <c r="AT193" t="s">
        <v>623</v>
      </c>
      <c r="AU193" t="s">
        <v>624</v>
      </c>
      <c r="AV193" t="s">
        <v>625</v>
      </c>
      <c r="AX193" t="s">
        <v>627</v>
      </c>
      <c r="AY193" t="s">
        <v>628</v>
      </c>
      <c r="AZ193" t="s">
        <v>629</v>
      </c>
      <c r="BA193" t="s">
        <v>647</v>
      </c>
      <c r="BB193" t="s">
        <v>648</v>
      </c>
      <c r="BC193" t="s">
        <v>549</v>
      </c>
      <c r="BD193" t="s">
        <v>632</v>
      </c>
      <c r="BE193" t="s">
        <v>548</v>
      </c>
      <c r="BF193" t="s">
        <v>546</v>
      </c>
      <c r="BG193" t="s">
        <v>633</v>
      </c>
      <c r="BH193" t="s">
        <v>634</v>
      </c>
      <c r="BI193" t="s">
        <v>547</v>
      </c>
      <c r="BJ193" t="s">
        <v>635</v>
      </c>
      <c r="BK193" t="s">
        <v>636</v>
      </c>
      <c r="BL193" t="s">
        <v>637</v>
      </c>
      <c r="BM193" t="s">
        <v>638</v>
      </c>
      <c r="BN193" t="s">
        <v>649</v>
      </c>
      <c r="BO193" t="s">
        <v>650</v>
      </c>
      <c r="BP193" t="s">
        <v>641</v>
      </c>
      <c r="BQ193" t="s">
        <v>900</v>
      </c>
      <c r="BR193" t="s">
        <v>811</v>
      </c>
      <c r="BS193" t="s">
        <v>651</v>
      </c>
      <c r="BT193" t="s">
        <v>642</v>
      </c>
      <c r="BU193" t="s">
        <v>643</v>
      </c>
      <c r="BV193" t="s">
        <v>644</v>
      </c>
      <c r="BW193" t="s">
        <v>645</v>
      </c>
      <c r="BX193" t="s">
        <v>646</v>
      </c>
      <c r="BY193" t="s">
        <v>546</v>
      </c>
      <c r="BZ193" t="s">
        <v>546</v>
      </c>
      <c r="CF193" t="s">
        <v>744</v>
      </c>
    </row>
    <row r="194" spans="46:84" x14ac:dyDescent="0.2">
      <c r="AT194" t="s">
        <v>623</v>
      </c>
      <c r="AU194" t="s">
        <v>624</v>
      </c>
      <c r="AV194" t="s">
        <v>625</v>
      </c>
      <c r="AX194" t="s">
        <v>627</v>
      </c>
      <c r="AY194" t="s">
        <v>628</v>
      </c>
      <c r="AZ194" t="s">
        <v>629</v>
      </c>
      <c r="BA194" t="s">
        <v>739</v>
      </c>
      <c r="BB194" t="s">
        <v>740</v>
      </c>
      <c r="BC194" t="s">
        <v>549</v>
      </c>
      <c r="BD194" t="s">
        <v>632</v>
      </c>
      <c r="BE194" t="s">
        <v>548</v>
      </c>
      <c r="BF194" t="s">
        <v>546</v>
      </c>
      <c r="BG194" t="s">
        <v>633</v>
      </c>
      <c r="BH194" t="s">
        <v>634</v>
      </c>
      <c r="BI194" t="s">
        <v>547</v>
      </c>
      <c r="BJ194" t="s">
        <v>635</v>
      </c>
      <c r="BK194" t="s">
        <v>636</v>
      </c>
      <c r="BL194" t="s">
        <v>637</v>
      </c>
      <c r="BM194" t="s">
        <v>638</v>
      </c>
      <c r="BN194" t="s">
        <v>741</v>
      </c>
      <c r="BO194" t="s">
        <v>742</v>
      </c>
      <c r="BP194" t="s">
        <v>641</v>
      </c>
      <c r="BQ194" t="s">
        <v>901</v>
      </c>
      <c r="BT194" t="s">
        <v>642</v>
      </c>
      <c r="BU194" t="s">
        <v>643</v>
      </c>
      <c r="BV194" t="s">
        <v>644</v>
      </c>
      <c r="BW194" t="s">
        <v>645</v>
      </c>
      <c r="BX194" t="s">
        <v>646</v>
      </c>
      <c r="BY194" t="s">
        <v>546</v>
      </c>
      <c r="BZ194" t="s">
        <v>546</v>
      </c>
      <c r="CF194" t="s">
        <v>744</v>
      </c>
    </row>
    <row r="195" spans="46:84" x14ac:dyDescent="0.2">
      <c r="AT195" t="s">
        <v>623</v>
      </c>
      <c r="AU195" t="s">
        <v>624</v>
      </c>
      <c r="AV195" t="s">
        <v>625</v>
      </c>
      <c r="AX195" t="s">
        <v>627</v>
      </c>
      <c r="AZ195" t="s">
        <v>629</v>
      </c>
      <c r="BA195" t="s">
        <v>739</v>
      </c>
      <c r="BB195" t="s">
        <v>740</v>
      </c>
      <c r="BC195" t="s">
        <v>549</v>
      </c>
      <c r="BD195" t="s">
        <v>632</v>
      </c>
      <c r="BE195" t="s">
        <v>548</v>
      </c>
      <c r="BF195" t="s">
        <v>546</v>
      </c>
      <c r="BG195" t="s">
        <v>633</v>
      </c>
      <c r="BH195" t="s">
        <v>634</v>
      </c>
      <c r="BI195" t="s">
        <v>547</v>
      </c>
      <c r="BJ195" t="s">
        <v>635</v>
      </c>
      <c r="BK195" t="s">
        <v>636</v>
      </c>
      <c r="BL195" t="s">
        <v>637</v>
      </c>
      <c r="BM195" t="s">
        <v>638</v>
      </c>
      <c r="BN195" t="s">
        <v>741</v>
      </c>
      <c r="BO195" t="s">
        <v>742</v>
      </c>
      <c r="BP195" t="s">
        <v>641</v>
      </c>
      <c r="BQ195" t="s">
        <v>902</v>
      </c>
      <c r="BT195" t="s">
        <v>642</v>
      </c>
      <c r="BU195" t="s">
        <v>643</v>
      </c>
      <c r="BV195" t="s">
        <v>644</v>
      </c>
      <c r="BW195" t="s">
        <v>645</v>
      </c>
      <c r="BX195" t="s">
        <v>646</v>
      </c>
      <c r="BY195" t="s">
        <v>546</v>
      </c>
      <c r="BZ195" t="s">
        <v>546</v>
      </c>
      <c r="CF195" t="s">
        <v>744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40C-60BB-467E-8E4A-AB966BFA8C90}">
  <dimension ref="A2:CF197"/>
  <sheetViews>
    <sheetView topLeftCell="AL1" zoomScaleNormal="100" workbookViewId="0">
      <selection activeCell="D74" sqref="D74"/>
    </sheetView>
  </sheetViews>
  <sheetFormatPr baseColWidth="10" defaultColWidth="11.5" defaultRowHeight="15" outlineLevelRow="1" x14ac:dyDescent="0.2"/>
  <cols>
    <col min="1" max="2" width="36.33203125" bestFit="1" customWidth="1"/>
    <col min="3" max="3" width="26.83203125" bestFit="1" customWidth="1"/>
    <col min="4" max="4" width="48.6640625" bestFit="1" customWidth="1"/>
    <col min="5" max="5" width="15" customWidth="1"/>
    <col min="6" max="6" width="2.83203125" customWidth="1"/>
    <col min="7" max="7" width="25.1640625" customWidth="1"/>
    <col min="8" max="8" width="23" style="23" customWidth="1"/>
    <col min="9" max="9" width="16.1640625" customWidth="1"/>
    <col min="10" max="10" width="23.5" customWidth="1"/>
    <col min="15" max="42" width="20.5" customWidth="1"/>
    <col min="46" max="52" width="11.5" style="7" bestFit="1" customWidth="1"/>
    <col min="53" max="54" width="15.6640625" style="7" bestFit="1" customWidth="1"/>
    <col min="55" max="71" width="11.5" style="7" bestFit="1" customWidth="1"/>
    <col min="72" max="72" width="12.1640625" style="7" bestFit="1" customWidth="1"/>
    <col min="73" max="73" width="15.6640625" style="7" bestFit="1" customWidth="1"/>
    <col min="74" max="74" width="11.5" style="7" bestFit="1" customWidth="1"/>
    <col min="76" max="76" width="15.1640625" customWidth="1"/>
    <col min="77" max="77" width="11.5" style="7"/>
    <col min="80" max="80" width="11.5" style="37"/>
  </cols>
  <sheetData>
    <row r="2" spans="1:84" ht="80" x14ac:dyDescent="0.2">
      <c r="H2" s="35"/>
      <c r="I2" s="8"/>
      <c r="J2" s="20"/>
      <c r="K2" s="8"/>
      <c r="L2" s="7"/>
      <c r="M2" s="7"/>
      <c r="O2" s="21" t="s">
        <v>552</v>
      </c>
      <c r="P2" s="21" t="s">
        <v>552</v>
      </c>
      <c r="Q2" s="21" t="s">
        <v>553</v>
      </c>
      <c r="R2" s="21" t="s">
        <v>553</v>
      </c>
      <c r="S2" s="22" t="s">
        <v>554</v>
      </c>
      <c r="T2" s="22" t="s">
        <v>552</v>
      </c>
      <c r="U2" s="21" t="s">
        <v>555</v>
      </c>
      <c r="V2" s="23"/>
      <c r="W2" s="23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23"/>
    </row>
    <row r="3" spans="1:84" ht="80" x14ac:dyDescent="0.2">
      <c r="A3" t="s">
        <v>2</v>
      </c>
      <c r="B3" t="s">
        <v>3</v>
      </c>
      <c r="C3" t="s">
        <v>0</v>
      </c>
      <c r="D3" t="s">
        <v>1</v>
      </c>
      <c r="E3" t="s">
        <v>4</v>
      </c>
      <c r="F3" s="3"/>
      <c r="G3" s="24" t="s">
        <v>192</v>
      </c>
      <c r="H3" s="25" t="s">
        <v>556</v>
      </c>
      <c r="I3" s="21" t="s">
        <v>557</v>
      </c>
      <c r="J3" s="26" t="s">
        <v>558</v>
      </c>
      <c r="K3" s="24" t="s">
        <v>193</v>
      </c>
      <c r="L3" s="25" t="s">
        <v>559</v>
      </c>
      <c r="M3" s="25" t="s">
        <v>560</v>
      </c>
      <c r="O3" s="27" t="s">
        <v>561</v>
      </c>
      <c r="P3" s="25" t="s">
        <v>562</v>
      </c>
      <c r="Q3" s="25" t="s">
        <v>563</v>
      </c>
      <c r="R3" s="25" t="s">
        <v>564</v>
      </c>
      <c r="S3" s="27" t="s">
        <v>565</v>
      </c>
      <c r="T3" s="25" t="s">
        <v>566</v>
      </c>
      <c r="U3" s="25" t="s">
        <v>567</v>
      </c>
      <c r="V3" s="28" t="s">
        <v>568</v>
      </c>
      <c r="W3" s="28" t="s">
        <v>569</v>
      </c>
      <c r="X3" s="29" t="s">
        <v>570</v>
      </c>
      <c r="Y3" s="21" t="s">
        <v>571</v>
      </c>
      <c r="Z3" s="21" t="s">
        <v>572</v>
      </c>
      <c r="AA3" s="21" t="s">
        <v>573</v>
      </c>
      <c r="AB3" s="21" t="s">
        <v>574</v>
      </c>
      <c r="AC3" s="21" t="s">
        <v>575</v>
      </c>
      <c r="AD3" s="21" t="s">
        <v>576</v>
      </c>
      <c r="AE3" s="21" t="s">
        <v>577</v>
      </c>
      <c r="AF3" s="25" t="s">
        <v>578</v>
      </c>
      <c r="AG3" s="21" t="s">
        <v>579</v>
      </c>
      <c r="AH3" s="21" t="s">
        <v>580</v>
      </c>
      <c r="AI3" s="25" t="s">
        <v>581</v>
      </c>
      <c r="AJ3" s="25" t="s">
        <v>582</v>
      </c>
      <c r="AK3" s="25" t="s">
        <v>583</v>
      </c>
      <c r="AL3" s="25" t="s">
        <v>584</v>
      </c>
      <c r="AM3" s="25" t="s">
        <v>585</v>
      </c>
      <c r="AN3" s="25" t="s">
        <v>586</v>
      </c>
      <c r="AO3" s="25" t="s">
        <v>587</v>
      </c>
      <c r="AP3" s="28" t="s">
        <v>588</v>
      </c>
      <c r="AS3" s="30"/>
      <c r="AT3" s="30" t="s">
        <v>589</v>
      </c>
      <c r="AU3" s="30" t="s">
        <v>590</v>
      </c>
      <c r="AV3" s="30" t="s">
        <v>591</v>
      </c>
      <c r="AW3" s="30" t="s">
        <v>592</v>
      </c>
      <c r="AX3" s="30" t="s">
        <v>593</v>
      </c>
      <c r="AY3" s="30" t="s">
        <v>594</v>
      </c>
      <c r="AZ3" s="30" t="s">
        <v>595</v>
      </c>
      <c r="BA3" s="30" t="s">
        <v>596</v>
      </c>
      <c r="BB3" s="30" t="s">
        <v>597</v>
      </c>
      <c r="BC3" s="30" t="s">
        <v>598</v>
      </c>
      <c r="BD3" s="30" t="s">
        <v>599</v>
      </c>
      <c r="BE3" s="30" t="s">
        <v>600</v>
      </c>
      <c r="BF3" s="30" t="s">
        <v>601</v>
      </c>
      <c r="BG3" s="30" t="s">
        <v>602</v>
      </c>
      <c r="BH3" s="30" t="s">
        <v>603</v>
      </c>
      <c r="BI3" s="30" t="s">
        <v>604</v>
      </c>
      <c r="BJ3" s="30" t="s">
        <v>605</v>
      </c>
      <c r="BK3" s="30" t="s">
        <v>606</v>
      </c>
      <c r="BL3" s="30" t="s">
        <v>607</v>
      </c>
      <c r="BM3" s="30" t="s">
        <v>608</v>
      </c>
      <c r="BN3" s="30" t="s">
        <v>609</v>
      </c>
      <c r="BO3" s="30" t="s">
        <v>610</v>
      </c>
      <c r="BP3" s="30" t="s">
        <v>611</v>
      </c>
      <c r="BQ3" s="30" t="s">
        <v>612</v>
      </c>
      <c r="BR3" s="30" t="s">
        <v>613</v>
      </c>
      <c r="BS3" s="30" t="s">
        <v>614</v>
      </c>
      <c r="BT3" s="30" t="s">
        <v>615</v>
      </c>
      <c r="BU3" s="30" t="s">
        <v>616</v>
      </c>
      <c r="BV3" s="30" t="s">
        <v>617</v>
      </c>
      <c r="BW3" s="31" t="s">
        <v>618</v>
      </c>
      <c r="BX3" s="30" t="s">
        <v>619</v>
      </c>
      <c r="BY3" s="30" t="s">
        <v>620</v>
      </c>
      <c r="BZ3" s="30" t="s">
        <v>621</v>
      </c>
      <c r="CA3" s="15"/>
      <c r="CB3" s="32" t="s">
        <v>620</v>
      </c>
      <c r="CF3" t="s">
        <v>622</v>
      </c>
    </row>
    <row r="4" spans="1:84" x14ac:dyDescent="0.2">
      <c r="A4" s="1" t="s">
        <v>196</v>
      </c>
      <c r="B4" s="1"/>
      <c r="C4" s="1" t="s">
        <v>6</v>
      </c>
      <c r="D4" s="1"/>
      <c r="E4" s="1" t="s">
        <v>7</v>
      </c>
      <c r="F4" s="3"/>
      <c r="G4" t="str">
        <f>BX4</f>
        <v>CH0038863350</v>
      </c>
      <c r="H4" s="35" t="e">
        <f ca="1">(BU4*BY4)*CB4</f>
        <v>#NAME?</v>
      </c>
      <c r="I4" s="9">
        <f>BV4</f>
        <v>99.914900000000003</v>
      </c>
      <c r="J4" s="20">
        <f>BW4</f>
        <v>39629</v>
      </c>
      <c r="K4" s="9" t="str">
        <f>BZ4</f>
        <v>CHF</v>
      </c>
      <c r="L4" s="7">
        <f>BY4</f>
        <v>89.24</v>
      </c>
      <c r="M4" s="9" t="e">
        <f ca="1">BY4*CB4</f>
        <v>#NAME?</v>
      </c>
      <c r="N4" s="8"/>
      <c r="O4" s="9" t="e">
        <f ca="1">AT4</f>
        <v>#NAME?</v>
      </c>
      <c r="P4" s="9">
        <f t="shared" ref="P4:W4" si="0">AU4</f>
        <v>19.410196418890699</v>
      </c>
      <c r="Q4" s="9">
        <f t="shared" si="0"/>
        <v>12.5367170294106</v>
      </c>
      <c r="R4" s="9">
        <f t="shared" si="0"/>
        <v>11.417762599347499</v>
      </c>
      <c r="S4" s="9">
        <f t="shared" si="0"/>
        <v>6.3922123275744402</v>
      </c>
      <c r="T4" s="9">
        <f t="shared" si="0"/>
        <v>14.0215172413793</v>
      </c>
      <c r="U4" s="9">
        <f t="shared" si="0"/>
        <v>2.5593712371653101</v>
      </c>
      <c r="V4" s="35">
        <f t="shared" si="0"/>
        <v>368949642.995</v>
      </c>
      <c r="W4" s="35">
        <f t="shared" si="0"/>
        <v>454654126.99217403</v>
      </c>
      <c r="X4" s="9">
        <f>((W4-V4)/W4)*100</f>
        <v>18.85047971832207</v>
      </c>
      <c r="Y4" s="9">
        <f>BC4</f>
        <v>26.0546452045438</v>
      </c>
      <c r="Z4" s="9">
        <f t="shared" ref="Z4:AP4" si="1">BD4</f>
        <v>19.552205938895501</v>
      </c>
      <c r="AA4" s="9">
        <f t="shared" si="1"/>
        <v>18.133926944623799</v>
      </c>
      <c r="AB4" s="9" t="str">
        <f t="shared" si="1"/>
        <v>#N/A</v>
      </c>
      <c r="AC4" s="9">
        <f t="shared" si="1"/>
        <v>0.79152948026316905</v>
      </c>
      <c r="AD4" s="9">
        <f t="shared" si="1"/>
        <v>0.79420161065866401</v>
      </c>
      <c r="AE4" s="9">
        <f t="shared" si="1"/>
        <v>0.81438425742235998</v>
      </c>
      <c r="AF4" s="9">
        <f t="shared" si="1"/>
        <v>0.87625529535873503</v>
      </c>
      <c r="AG4" s="9">
        <f t="shared" si="1"/>
        <v>0.53094353544175998</v>
      </c>
      <c r="AH4" s="9">
        <f t="shared" si="1"/>
        <v>0.78912140944932596</v>
      </c>
      <c r="AI4" s="9">
        <f t="shared" si="1"/>
        <v>63.1847133757962</v>
      </c>
      <c r="AJ4" s="9">
        <f t="shared" si="1"/>
        <v>80.481999999999999</v>
      </c>
      <c r="AK4" s="9">
        <f t="shared" si="1"/>
        <v>84.774199999999993</v>
      </c>
      <c r="AL4" s="9">
        <f t="shared" si="1"/>
        <v>3.4177498879426298</v>
      </c>
      <c r="AM4" s="9">
        <f t="shared" si="1"/>
        <v>73.419698640199996</v>
      </c>
      <c r="AN4" s="9" t="str">
        <f t="shared" si="1"/>
        <v>NULL</v>
      </c>
      <c r="AO4" s="9" t="str">
        <f t="shared" si="1"/>
        <v>NULL</v>
      </c>
      <c r="AP4" s="35">
        <f t="shared" si="1"/>
        <v>8967943.3790088296</v>
      </c>
      <c r="AS4" s="15" t="s">
        <v>7</v>
      </c>
      <c r="AT4" s="36" t="e">
        <f ca="1">_xll.TR(AS4:AS195,AT3:BZ3)</f>
        <v>#NAME?</v>
      </c>
      <c r="AU4" s="36">
        <v>19.410196418890699</v>
      </c>
      <c r="AV4" s="36">
        <v>12.5367170294106</v>
      </c>
      <c r="AW4" s="36">
        <v>11.417762599347499</v>
      </c>
      <c r="AX4" s="36">
        <v>6.3922123275744402</v>
      </c>
      <c r="AY4" s="7">
        <v>14.0215172413793</v>
      </c>
      <c r="AZ4" s="7">
        <v>2.5593712371653101</v>
      </c>
      <c r="BA4" s="7">
        <v>368949642.995</v>
      </c>
      <c r="BB4" s="7">
        <v>454654126.99217403</v>
      </c>
      <c r="BC4" s="7">
        <v>26.0546452045438</v>
      </c>
      <c r="BD4" s="7">
        <v>19.552205938895501</v>
      </c>
      <c r="BE4" s="7">
        <v>18.133926944623799</v>
      </c>
      <c r="BF4" s="7" t="s">
        <v>257</v>
      </c>
      <c r="BG4" s="7">
        <v>0.79152948026316905</v>
      </c>
      <c r="BH4" s="7">
        <v>0.79420161065866401</v>
      </c>
      <c r="BI4" s="7">
        <v>0.81438425742235998</v>
      </c>
      <c r="BJ4" s="7">
        <v>0.87625529535873503</v>
      </c>
      <c r="BK4" s="7">
        <v>0.53094353544175998</v>
      </c>
      <c r="BL4" s="7">
        <v>0.78912140944932596</v>
      </c>
      <c r="BM4" s="7">
        <v>63.1847133757962</v>
      </c>
      <c r="BN4" s="7">
        <v>80.481999999999999</v>
      </c>
      <c r="BO4" s="7">
        <v>84.774199999999993</v>
      </c>
      <c r="BP4" s="7">
        <v>3.4177498879426298</v>
      </c>
      <c r="BQ4" s="7">
        <v>73.419698640199996</v>
      </c>
      <c r="BR4" s="36" t="s">
        <v>199</v>
      </c>
      <c r="BS4" s="36" t="s">
        <v>199</v>
      </c>
      <c r="BT4" s="7">
        <v>8967943.3790088296</v>
      </c>
      <c r="BU4" s="7">
        <v>2572715039</v>
      </c>
      <c r="BV4" s="7">
        <v>99.914900000000003</v>
      </c>
      <c r="BW4" s="33">
        <v>39629</v>
      </c>
      <c r="BX4" s="15" t="s">
        <v>197</v>
      </c>
      <c r="BY4" s="7">
        <v>89.24</v>
      </c>
      <c r="BZ4" s="15" t="s">
        <v>198</v>
      </c>
      <c r="CA4" t="str">
        <f>IF(BZ4="EUR","EUR=",IF(BZ4="USD","USD=",IF(BZ4="CHF","CHF=",IF(BZ4="HKD","HKDUSD=R",IF(BZ4="GBp","GBP=",IF(BZ4="CAD","CADUSD=R",IF(BZ4="DKK","DKKUSD=R",IF(BZ4="SEK","SEKUSD=R",IF(BZ4="AUD","AUD=",IF(BZ4="JPY","JPYUSD=R",IF(BZ4="KRW","KRWUSD=R",IF(BZ4="TWD","TWDUSD=R",IF(BZ4="MXN","MXNUSD=R",IF(BZ4="SGD","SGDUSD=R",IF(BZ4="NOK","NOKUSD=R",IF(BZ4="NZD","NZD="))))))))))))))))</f>
        <v>CHF=</v>
      </c>
      <c r="CB4" s="37" t="e">
        <f ca="1">_xll.TR(CA4:CA195,CB3)</f>
        <v>#NAME?</v>
      </c>
      <c r="CE4" t="str">
        <f>E4</f>
        <v>NESN.S</v>
      </c>
      <c r="CF4" t="e">
        <f ca="1">_xll.TR(CE4:CE195,CF3)</f>
        <v>#NAME?</v>
      </c>
    </row>
    <row r="5" spans="1:84" outlineLevel="1" x14ac:dyDescent="0.2">
      <c r="A5" t="s">
        <v>200</v>
      </c>
      <c r="B5" t="s">
        <v>200</v>
      </c>
      <c r="C5" s="4" t="s">
        <v>6</v>
      </c>
      <c r="D5" t="s">
        <v>8</v>
      </c>
      <c r="E5" t="s">
        <v>9</v>
      </c>
      <c r="F5" s="3"/>
      <c r="G5" t="str">
        <f t="shared" ref="G5:G14" si="2">BX5</f>
        <v>FR0000120644</v>
      </c>
      <c r="H5" s="35">
        <f t="shared" ref="H5:H14" si="3">(BU5*BY5)*CB5</f>
        <v>0</v>
      </c>
      <c r="I5" s="9">
        <f t="shared" ref="I5:I14" si="4">BV5</f>
        <v>98.225999999999999</v>
      </c>
      <c r="J5" s="20">
        <f t="shared" ref="J5:J14" si="5">BW5</f>
        <v>31054</v>
      </c>
      <c r="K5" s="9" t="str">
        <f t="shared" ref="K5:K14" si="6">BZ5</f>
        <v>EUR</v>
      </c>
      <c r="L5" s="7">
        <f t="shared" ref="L5:L14" si="7">BY5</f>
        <v>70.66</v>
      </c>
      <c r="M5" s="9">
        <f t="shared" ref="M5:M14" si="8">BY5*CB5</f>
        <v>0</v>
      </c>
      <c r="N5" s="8"/>
      <c r="O5" s="9">
        <f t="shared" ref="O5:O14" si="9">AT5</f>
        <v>22.557495115628701</v>
      </c>
      <c r="P5" s="9">
        <f t="shared" ref="P5:P14" si="10">AU5</f>
        <v>18.1004297777049</v>
      </c>
      <c r="Q5" s="9">
        <f t="shared" ref="Q5:Q14" si="11">AV5</f>
        <v>2.6538229547798502</v>
      </c>
      <c r="R5" s="9">
        <f t="shared" ref="R5:R14" si="12">AW5</f>
        <v>2.12946232678881</v>
      </c>
      <c r="S5" s="9">
        <f t="shared" ref="S5:S14" si="13">AX5</f>
        <v>2.5579496589383801</v>
      </c>
      <c r="T5" s="9">
        <f t="shared" ref="T5:T14" si="14">AY5</f>
        <v>12.537150131608399</v>
      </c>
      <c r="U5" s="9">
        <f t="shared" ref="U5:U14" si="15">AZ5</f>
        <v>1.7539920004405301</v>
      </c>
      <c r="V5" s="35">
        <f t="shared" ref="V5:V14" si="16">BA5</f>
        <v>155983707.79499999</v>
      </c>
      <c r="W5" s="35">
        <f t="shared" ref="W5:W14" si="17">BB5</f>
        <v>127855759.50347801</v>
      </c>
      <c r="X5" s="9">
        <f t="shared" ref="X5:X14" si="18">((W5-V5)/W5)*100</f>
        <v>-21.999750657112031</v>
      </c>
      <c r="Y5" s="9">
        <f t="shared" ref="Y5:Y14" si="19">BC5</f>
        <v>20.930287400859299</v>
      </c>
      <c r="Z5" s="9">
        <f t="shared" ref="Z5:Z14" si="20">BD5</f>
        <v>16.067203899550201</v>
      </c>
      <c r="AA5" s="9">
        <f t="shared" ref="AA5:AA14" si="21">BE5</f>
        <v>14.8646632430321</v>
      </c>
      <c r="AB5" s="9" t="str">
        <f t="shared" ref="AB5:AB14" si="22">BF5</f>
        <v>#N/A</v>
      </c>
      <c r="AC5" s="9">
        <f t="shared" ref="AC5:AC14" si="23">BG5</f>
        <v>0.13616960800887201</v>
      </c>
      <c r="AD5" s="9">
        <f t="shared" ref="AD5:AD14" si="24">BH5</f>
        <v>0.26482211376133902</v>
      </c>
      <c r="AE5" s="9">
        <f t="shared" ref="AE5:AE14" si="25">BI5</f>
        <v>0.51096357694207795</v>
      </c>
      <c r="AF5" s="9">
        <f t="shared" ref="AF5:AF14" si="26">BJ5</f>
        <v>0.67397504398566799</v>
      </c>
      <c r="AG5" s="9">
        <f t="shared" ref="AG5:AG14" si="27">BK5</f>
        <v>0.42021457023708703</v>
      </c>
      <c r="AH5" s="9">
        <f t="shared" ref="AH5:AH14" si="28">BL5</f>
        <v>0.82810487999434901</v>
      </c>
      <c r="AI5" s="9">
        <f t="shared" ref="AI5:AI14" si="29">BM5</f>
        <v>58.861788617886198</v>
      </c>
      <c r="AJ5" s="9">
        <f t="shared" ref="AJ5:AJ14" si="30">BN5</f>
        <v>67.271600000000007</v>
      </c>
      <c r="AK5" s="9">
        <f t="shared" ref="AK5:AK14" si="31">BO5</f>
        <v>63.785400000000003</v>
      </c>
      <c r="AL5" s="9">
        <f t="shared" ref="AL5:AL14" si="32">BP5</f>
        <v>3.0427398811208599</v>
      </c>
      <c r="AM5" s="9">
        <f t="shared" ref="AM5:AM14" si="33">BQ5</f>
        <v>68.629248661999995</v>
      </c>
      <c r="AN5" s="9" t="str">
        <f t="shared" ref="AN5:AN14" si="34">BR5</f>
        <v>NULL</v>
      </c>
      <c r="AO5" s="9" t="str">
        <f t="shared" ref="AO5:AO14" si="35">BS5</f>
        <v>NULL</v>
      </c>
      <c r="AP5" s="35">
        <f t="shared" ref="AP5:AP14" si="36">BT5</f>
        <v>13152286.815241</v>
      </c>
      <c r="AS5" s="15" t="s">
        <v>9</v>
      </c>
      <c r="AT5" s="36">
        <v>22.557495115628701</v>
      </c>
      <c r="AU5" s="36">
        <v>18.1004297777049</v>
      </c>
      <c r="AV5" s="36">
        <v>2.6538229547798502</v>
      </c>
      <c r="AW5" s="7">
        <v>2.12946232678881</v>
      </c>
      <c r="AX5" s="36">
        <v>2.5579496589383801</v>
      </c>
      <c r="AY5" s="7">
        <v>12.537150131608399</v>
      </c>
      <c r="AZ5" s="7">
        <v>1.7539920004405301</v>
      </c>
      <c r="BA5" s="7">
        <v>155983707.79499999</v>
      </c>
      <c r="BB5" s="7">
        <v>127855759.50347801</v>
      </c>
      <c r="BC5" s="7">
        <v>20.930287400859299</v>
      </c>
      <c r="BD5" s="7">
        <v>16.067203899550201</v>
      </c>
      <c r="BE5" s="7">
        <v>14.8646632430321</v>
      </c>
      <c r="BF5" s="7" t="s">
        <v>257</v>
      </c>
      <c r="BG5" s="7">
        <v>0.13616960800887201</v>
      </c>
      <c r="BH5" s="7">
        <v>0.26482211376133902</v>
      </c>
      <c r="BI5" s="7">
        <v>0.51096357694207795</v>
      </c>
      <c r="BJ5" s="7">
        <v>0.67397504398566799</v>
      </c>
      <c r="BK5" s="7">
        <v>0.42021457023708703</v>
      </c>
      <c r="BL5" s="7">
        <v>0.82810487999434901</v>
      </c>
      <c r="BM5" s="7">
        <v>58.861788617886198</v>
      </c>
      <c r="BN5" s="7">
        <v>67.271600000000007</v>
      </c>
      <c r="BO5" s="7">
        <v>63.785400000000003</v>
      </c>
      <c r="BP5" s="7">
        <v>3.0427398811208599</v>
      </c>
      <c r="BQ5" s="7">
        <v>68.629248661999995</v>
      </c>
      <c r="BR5" s="36" t="s">
        <v>199</v>
      </c>
      <c r="BS5" s="36" t="s">
        <v>199</v>
      </c>
      <c r="BT5" s="7">
        <v>13152286.815241</v>
      </c>
      <c r="BU5" s="7">
        <v>644157323</v>
      </c>
      <c r="BV5" s="7">
        <v>98.225999999999999</v>
      </c>
      <c r="BW5" s="33">
        <v>31054</v>
      </c>
      <c r="BX5" s="15" t="s">
        <v>201</v>
      </c>
      <c r="BY5" s="7">
        <v>70.66</v>
      </c>
      <c r="BZ5" s="15" t="s">
        <v>202</v>
      </c>
      <c r="CA5" t="str">
        <f t="shared" ref="CA5:CA68" si="37">IF(BZ5="EUR","EUR=",IF(BZ5="USD","USD=",IF(BZ5="CHF","CHF=",IF(BZ5="HKD","HKDUSD=R",IF(BZ5="GBp","GBP=",IF(BZ5="CAD","CADUSD=R",IF(BZ5="DKK","DKKUSD=R",IF(BZ5="SEK","SEKUSD=R",IF(BZ5="AUD","AUD=",IF(BZ5="JPY","JPYUSD=R",IF(BZ5="KRW","KRWUSD=R",IF(BZ5="TWD","TWDUSD=R",IF(BZ5="MXN","MXNUSD=R",IF(BZ5="SGD","SGDUSD=R",IF(BZ5="NOK","NOKUSD=R",IF(BZ5="NZD","NZD="))))))))))))))))</f>
        <v>EUR=</v>
      </c>
      <c r="CE5" t="str">
        <f t="shared" ref="CE5:CE61" si="38">E5</f>
        <v>DANO.PA</v>
      </c>
      <c r="CF5" s="15" t="s">
        <v>200</v>
      </c>
    </row>
    <row r="6" spans="1:84" outlineLevel="1" x14ac:dyDescent="0.2">
      <c r="A6" t="s">
        <v>203</v>
      </c>
      <c r="B6" t="s">
        <v>203</v>
      </c>
      <c r="C6" s="4" t="s">
        <v>6</v>
      </c>
      <c r="D6" t="s">
        <v>8</v>
      </c>
      <c r="E6" t="s">
        <v>10</v>
      </c>
      <c r="F6" s="3"/>
      <c r="G6" t="str">
        <f t="shared" si="2"/>
        <v>US2058871029</v>
      </c>
      <c r="H6" s="35">
        <f t="shared" si="3"/>
        <v>0</v>
      </c>
      <c r="I6" s="9">
        <f t="shared" si="4"/>
        <v>99.4358</v>
      </c>
      <c r="J6" s="20">
        <f t="shared" si="5"/>
        <v>26673</v>
      </c>
      <c r="K6" s="9" t="str">
        <f t="shared" si="6"/>
        <v>USD</v>
      </c>
      <c r="L6" s="7">
        <f t="shared" si="7"/>
        <v>25.81</v>
      </c>
      <c r="M6" s="9">
        <f t="shared" si="8"/>
        <v>0</v>
      </c>
      <c r="N6" s="8"/>
      <c r="O6" s="9">
        <f t="shared" si="9"/>
        <v>25.210248195430701</v>
      </c>
      <c r="P6" s="9">
        <f t="shared" si="10"/>
        <v>10.5152542884921</v>
      </c>
      <c r="Q6" s="9">
        <f t="shared" si="11"/>
        <v>-23.634533825298099</v>
      </c>
      <c r="R6" s="9" t="str">
        <f t="shared" si="12"/>
        <v>NULL</v>
      </c>
      <c r="S6" s="9">
        <f t="shared" si="13"/>
        <v>1.3998478612574601</v>
      </c>
      <c r="T6" s="9">
        <f t="shared" si="14"/>
        <v>6.4281978211427004</v>
      </c>
      <c r="U6" s="9">
        <f t="shared" si="15"/>
        <v>1.0327644963634199</v>
      </c>
      <c r="V6" s="35">
        <f t="shared" si="16"/>
        <v>172596030.0625</v>
      </c>
      <c r="W6" s="35">
        <f t="shared" si="17"/>
        <v>163899966.13136399</v>
      </c>
      <c r="X6" s="9">
        <f t="shared" si="18"/>
        <v>-5.3057142941483066</v>
      </c>
      <c r="Y6" s="9">
        <f t="shared" si="19"/>
        <v>34.144477800477901</v>
      </c>
      <c r="Z6" s="9">
        <f t="shared" si="20"/>
        <v>25.632602266656999</v>
      </c>
      <c r="AA6" s="9">
        <f t="shared" si="21"/>
        <v>24.2825217565304</v>
      </c>
      <c r="AB6" s="9">
        <f t="shared" si="22"/>
        <v>0.34200000000000003</v>
      </c>
      <c r="AC6" s="9">
        <f t="shared" si="23"/>
        <v>-6.3614184271928997E-2</v>
      </c>
      <c r="AD6" s="9">
        <f t="shared" si="24"/>
        <v>0.12117255423507001</v>
      </c>
      <c r="AE6" s="9">
        <f t="shared" si="25"/>
        <v>0.27799714982839002</v>
      </c>
      <c r="AF6" s="9">
        <f t="shared" si="26"/>
        <v>0.51866424788749299</v>
      </c>
      <c r="AG6" s="9">
        <f t="shared" si="27"/>
        <v>0.73155848925506595</v>
      </c>
      <c r="AH6" s="9">
        <f t="shared" si="28"/>
        <v>-0.79721722198440004</v>
      </c>
      <c r="AI6" s="9">
        <f t="shared" si="29"/>
        <v>50.153846153846203</v>
      </c>
      <c r="AJ6" s="9">
        <f t="shared" si="30"/>
        <v>25.828199999999999</v>
      </c>
      <c r="AK6" s="9">
        <f t="shared" si="31"/>
        <v>28.574850000000001</v>
      </c>
      <c r="AL6" s="9">
        <f t="shared" si="32"/>
        <v>5.4033191817831003</v>
      </c>
      <c r="AM6" s="9">
        <f t="shared" si="33"/>
        <v>192.74193548389999</v>
      </c>
      <c r="AN6" s="9" t="str">
        <f t="shared" si="34"/>
        <v>NULL</v>
      </c>
      <c r="AO6" s="9">
        <f t="shared" si="35"/>
        <v>2.8625178096748298</v>
      </c>
      <c r="AP6" s="35">
        <f t="shared" si="36"/>
        <v>18998483.5650138</v>
      </c>
      <c r="AS6" s="15" t="s">
        <v>10</v>
      </c>
      <c r="AT6" s="36">
        <v>25.210248195430701</v>
      </c>
      <c r="AU6" s="36">
        <v>10.5152542884921</v>
      </c>
      <c r="AV6" s="36">
        <v>-23.634533825298099</v>
      </c>
      <c r="AW6" s="36" t="s">
        <v>199</v>
      </c>
      <c r="AX6" s="36">
        <v>1.3998478612574601</v>
      </c>
      <c r="AY6" s="7">
        <v>6.4281978211427004</v>
      </c>
      <c r="AZ6" s="7">
        <v>1.0327644963634199</v>
      </c>
      <c r="BA6" s="7">
        <v>172596030.0625</v>
      </c>
      <c r="BB6" s="7">
        <v>163899966.13136399</v>
      </c>
      <c r="BC6" s="7">
        <v>34.144477800477901</v>
      </c>
      <c r="BD6" s="7">
        <v>25.632602266656999</v>
      </c>
      <c r="BE6" s="36">
        <v>24.2825217565304</v>
      </c>
      <c r="BF6" s="7">
        <v>0.34200000000000003</v>
      </c>
      <c r="BG6" s="7">
        <v>-6.3614184271928997E-2</v>
      </c>
      <c r="BH6" s="7">
        <v>0.12117255423507001</v>
      </c>
      <c r="BI6" s="7">
        <v>0.27799714982839002</v>
      </c>
      <c r="BJ6" s="7">
        <v>0.51866424788749299</v>
      </c>
      <c r="BK6" s="7">
        <v>0.73155848925506595</v>
      </c>
      <c r="BL6" s="7">
        <v>-0.79721722198440004</v>
      </c>
      <c r="BM6" s="7">
        <v>50.153846153846203</v>
      </c>
      <c r="BN6" s="7">
        <v>25.828199999999999</v>
      </c>
      <c r="BO6" s="7">
        <v>28.574850000000001</v>
      </c>
      <c r="BP6" s="7">
        <v>5.4033191817831003</v>
      </c>
      <c r="BQ6" s="7">
        <v>192.74193548389999</v>
      </c>
      <c r="BR6" s="36" t="s">
        <v>199</v>
      </c>
      <c r="BS6" s="7">
        <v>2.8625178096748298</v>
      </c>
      <c r="BT6" s="7">
        <v>18998483.5650138</v>
      </c>
      <c r="BU6" s="7">
        <v>477320462</v>
      </c>
      <c r="BV6" s="7">
        <v>99.4358</v>
      </c>
      <c r="BW6" s="33">
        <v>26673</v>
      </c>
      <c r="BX6" s="15" t="s">
        <v>204</v>
      </c>
      <c r="BY6" s="7">
        <v>25.81</v>
      </c>
      <c r="BZ6" s="15" t="s">
        <v>205</v>
      </c>
      <c r="CA6" t="str">
        <f t="shared" si="37"/>
        <v>USD=</v>
      </c>
      <c r="CE6" t="str">
        <f t="shared" si="38"/>
        <v>CAG</v>
      </c>
      <c r="CF6" s="15" t="s">
        <v>203</v>
      </c>
    </row>
    <row r="7" spans="1:84" outlineLevel="1" x14ac:dyDescent="0.2">
      <c r="A7" t="s">
        <v>206</v>
      </c>
      <c r="B7" t="s">
        <v>206</v>
      </c>
      <c r="C7" s="4" t="s">
        <v>6</v>
      </c>
      <c r="D7" t="s">
        <v>8</v>
      </c>
      <c r="E7" t="s">
        <v>11</v>
      </c>
      <c r="F7" s="3"/>
      <c r="G7" t="str">
        <f t="shared" si="2"/>
        <v>US8326964058</v>
      </c>
      <c r="H7" s="35">
        <f t="shared" si="3"/>
        <v>0</v>
      </c>
      <c r="I7" s="9">
        <f t="shared" si="4"/>
        <v>97.1143</v>
      </c>
      <c r="J7" s="20">
        <f t="shared" si="5"/>
        <v>24035</v>
      </c>
      <c r="K7" s="9" t="str">
        <f t="shared" si="6"/>
        <v>USD</v>
      </c>
      <c r="L7" s="7">
        <f t="shared" si="7"/>
        <v>111.76</v>
      </c>
      <c r="M7" s="9">
        <f t="shared" si="8"/>
        <v>0</v>
      </c>
      <c r="N7" s="8"/>
      <c r="O7" s="9" t="str">
        <f t="shared" si="9"/>
        <v>NULL</v>
      </c>
      <c r="P7" s="9">
        <f t="shared" si="10"/>
        <v>10.8374047228309</v>
      </c>
      <c r="Q7" s="9" t="str">
        <f t="shared" si="11"/>
        <v>NULL</v>
      </c>
      <c r="R7" s="9">
        <f t="shared" si="12"/>
        <v>3.6489578191349699</v>
      </c>
      <c r="S7" s="9">
        <f t="shared" si="13"/>
        <v>1.7218414836468401</v>
      </c>
      <c r="T7" s="9">
        <f t="shared" si="14"/>
        <v>9.5557782122449009</v>
      </c>
      <c r="U7" s="9">
        <f t="shared" si="15"/>
        <v>1.3533365456258599</v>
      </c>
      <c r="V7" s="35">
        <f t="shared" si="16"/>
        <v>171557181.97499999</v>
      </c>
      <c r="W7" s="35">
        <f t="shared" si="17"/>
        <v>174145657.32954499</v>
      </c>
      <c r="X7" s="9">
        <f t="shared" si="18"/>
        <v>1.48638524453509</v>
      </c>
      <c r="Y7" s="9">
        <f t="shared" si="19"/>
        <v>30.9493866024448</v>
      </c>
      <c r="Z7" s="9">
        <f t="shared" si="20"/>
        <v>28.383375587779099</v>
      </c>
      <c r="AA7" s="9">
        <f t="shared" si="21"/>
        <v>25.206017879916899</v>
      </c>
      <c r="AB7" s="9">
        <f t="shared" si="22"/>
        <v>0.28939999999999999</v>
      </c>
      <c r="AC7" s="9">
        <f t="shared" si="23"/>
        <v>3.6060742913543997E-2</v>
      </c>
      <c r="AD7" s="9">
        <f t="shared" si="24"/>
        <v>0.25183630927710698</v>
      </c>
      <c r="AE7" s="9">
        <f t="shared" si="25"/>
        <v>0.35999623018860799</v>
      </c>
      <c r="AF7" s="9">
        <f t="shared" si="26"/>
        <v>0.57333024679491795</v>
      </c>
      <c r="AG7" s="9">
        <f t="shared" si="27"/>
        <v>0.53850450536032002</v>
      </c>
      <c r="AH7" s="9">
        <f t="shared" si="28"/>
        <v>-0.36344716338793398</v>
      </c>
      <c r="AI7" s="9">
        <f t="shared" si="29"/>
        <v>53.298153034300803</v>
      </c>
      <c r="AJ7" s="9">
        <f t="shared" si="30"/>
        <v>106.93859999999999</v>
      </c>
      <c r="AK7" s="9">
        <f t="shared" si="31"/>
        <v>113.42355000000001</v>
      </c>
      <c r="AL7" s="9">
        <f t="shared" si="32"/>
        <v>3.8908403134288001</v>
      </c>
      <c r="AM7" s="9">
        <f t="shared" si="33"/>
        <v>59.693465985499998</v>
      </c>
      <c r="AN7" s="9" t="str">
        <f t="shared" si="34"/>
        <v>NULL</v>
      </c>
      <c r="AO7" s="9">
        <f t="shared" si="35"/>
        <v>3.4389401414861398</v>
      </c>
      <c r="AP7" s="35">
        <f t="shared" si="36"/>
        <v>3773919.2906941301</v>
      </c>
      <c r="AS7" s="15" t="s">
        <v>11</v>
      </c>
      <c r="AT7" s="36" t="s">
        <v>199</v>
      </c>
      <c r="AU7" s="36">
        <v>10.8374047228309</v>
      </c>
      <c r="AV7" s="36" t="s">
        <v>199</v>
      </c>
      <c r="AW7" s="7">
        <v>3.6489578191349699</v>
      </c>
      <c r="AX7" s="36">
        <v>1.7218414836468401</v>
      </c>
      <c r="AY7" s="7">
        <v>9.5557782122449009</v>
      </c>
      <c r="AZ7" s="7">
        <v>1.3533365456258599</v>
      </c>
      <c r="BA7" s="7">
        <v>171557181.97499999</v>
      </c>
      <c r="BB7" s="7">
        <v>174145657.32954499</v>
      </c>
      <c r="BC7" s="7">
        <v>30.9493866024448</v>
      </c>
      <c r="BD7" s="7">
        <v>28.383375587779099</v>
      </c>
      <c r="BE7" s="7">
        <v>25.206017879916899</v>
      </c>
      <c r="BF7" s="7">
        <v>0.28939999999999999</v>
      </c>
      <c r="BG7" s="7">
        <v>3.6060742913543997E-2</v>
      </c>
      <c r="BH7" s="7">
        <v>0.25183630927710698</v>
      </c>
      <c r="BI7" s="7">
        <v>0.35999623018860799</v>
      </c>
      <c r="BJ7" s="7">
        <v>0.57333024679491795</v>
      </c>
      <c r="BK7" s="7">
        <v>0.53850450536032002</v>
      </c>
      <c r="BL7" s="7">
        <v>-0.36344716338793398</v>
      </c>
      <c r="BM7" s="7">
        <v>53.298153034300803</v>
      </c>
      <c r="BN7" s="7">
        <v>106.93859999999999</v>
      </c>
      <c r="BO7" s="7">
        <v>113.42355000000001</v>
      </c>
      <c r="BP7" s="7">
        <v>3.8908403134288001</v>
      </c>
      <c r="BQ7" s="7">
        <v>59.693465985499998</v>
      </c>
      <c r="BR7" s="36" t="s">
        <v>199</v>
      </c>
      <c r="BS7" s="36">
        <v>3.4389401414861398</v>
      </c>
      <c r="BT7" s="7">
        <v>3773919.2906941301</v>
      </c>
      <c r="BU7" s="7">
        <v>106416621</v>
      </c>
      <c r="BV7" s="7">
        <v>97.1143</v>
      </c>
      <c r="BW7" s="33">
        <v>24035</v>
      </c>
      <c r="BX7" s="15" t="s">
        <v>207</v>
      </c>
      <c r="BY7" s="7">
        <v>111.76</v>
      </c>
      <c r="BZ7" s="15" t="s">
        <v>205</v>
      </c>
      <c r="CA7" t="str">
        <f t="shared" si="37"/>
        <v>USD=</v>
      </c>
      <c r="CE7" t="str">
        <f t="shared" si="38"/>
        <v>SJM</v>
      </c>
      <c r="CF7" s="15" t="s">
        <v>206</v>
      </c>
    </row>
    <row r="8" spans="1:84" outlineLevel="1" x14ac:dyDescent="0.2">
      <c r="A8" t="s">
        <v>208</v>
      </c>
      <c r="B8" t="s">
        <v>208</v>
      </c>
      <c r="C8" s="4" t="s">
        <v>6</v>
      </c>
      <c r="D8" t="s">
        <v>8</v>
      </c>
      <c r="E8" t="s">
        <v>12</v>
      </c>
      <c r="F8" s="3"/>
      <c r="G8" t="str">
        <f t="shared" si="2"/>
        <v>JP3119600009</v>
      </c>
      <c r="H8" s="35">
        <f>((BU8*BY8)*CB8)/100</f>
        <v>0</v>
      </c>
      <c r="I8" s="9">
        <f t="shared" si="4"/>
        <v>99.596299999999999</v>
      </c>
      <c r="J8" s="20">
        <f t="shared" si="5"/>
        <v>18034</v>
      </c>
      <c r="K8" s="9" t="str">
        <f t="shared" si="6"/>
        <v>JPY</v>
      </c>
      <c r="L8" s="7">
        <f t="shared" si="7"/>
        <v>6083</v>
      </c>
      <c r="M8" s="9">
        <f>(BY8*CB8)/100</f>
        <v>0</v>
      </c>
      <c r="N8" s="8"/>
      <c r="O8" s="9">
        <f t="shared" si="9"/>
        <v>33.361016776871203</v>
      </c>
      <c r="P8" s="9">
        <f t="shared" si="10"/>
        <v>25.322271606112601</v>
      </c>
      <c r="Q8" s="9">
        <f t="shared" si="11"/>
        <v>1.3900423657029699</v>
      </c>
      <c r="R8" s="9">
        <f t="shared" si="12"/>
        <v>1.0550946502546901</v>
      </c>
      <c r="S8" s="9">
        <f t="shared" si="13"/>
        <v>3.7230811909594101</v>
      </c>
      <c r="T8" s="9">
        <f t="shared" si="14"/>
        <v>14.4044691414922</v>
      </c>
      <c r="U8" s="9">
        <f t="shared" si="15"/>
        <v>2.0237498620786201</v>
      </c>
      <c r="V8" s="35">
        <f t="shared" si="16"/>
        <v>5751086850</v>
      </c>
      <c r="W8" s="35">
        <f t="shared" si="17"/>
        <v>8655575938.0952396</v>
      </c>
      <c r="X8" s="9">
        <f t="shared" si="18"/>
        <v>33.556277581852122</v>
      </c>
      <c r="Y8" s="9">
        <f t="shared" si="19"/>
        <v>26.759477996783598</v>
      </c>
      <c r="Z8" s="9">
        <f t="shared" si="20"/>
        <v>23.9608346035632</v>
      </c>
      <c r="AA8" s="9">
        <f t="shared" si="21"/>
        <v>26.583684077829901</v>
      </c>
      <c r="AB8" s="9" t="str">
        <f t="shared" si="22"/>
        <v>#N/A</v>
      </c>
      <c r="AC8" s="9">
        <f t="shared" si="23"/>
        <v>0.29441334808533498</v>
      </c>
      <c r="AD8" s="9">
        <f t="shared" si="24"/>
        <v>0.81041281464638903</v>
      </c>
      <c r="AE8" s="9">
        <f t="shared" si="25"/>
        <v>0.50597128533902502</v>
      </c>
      <c r="AF8" s="9">
        <f t="shared" si="26"/>
        <v>0.67064685291182602</v>
      </c>
      <c r="AG8" s="9">
        <f t="shared" si="27"/>
        <v>-0.130938502582338</v>
      </c>
      <c r="AH8" s="9">
        <f t="shared" si="28"/>
        <v>0.97534738936213505</v>
      </c>
      <c r="AI8" s="9">
        <f t="shared" si="29"/>
        <v>55.7997557997558</v>
      </c>
      <c r="AJ8" s="9">
        <f t="shared" si="30"/>
        <v>6215.78</v>
      </c>
      <c r="AK8" s="9">
        <f t="shared" si="31"/>
        <v>5950.18</v>
      </c>
      <c r="AL8" s="9">
        <f t="shared" si="32"/>
        <v>1.2702078521939999</v>
      </c>
      <c r="AM8" s="9">
        <f t="shared" si="33"/>
        <v>43.868872028600002</v>
      </c>
      <c r="AN8" s="9" t="str">
        <f t="shared" si="34"/>
        <v>NULL</v>
      </c>
      <c r="AO8" s="9" t="str">
        <f t="shared" si="35"/>
        <v>NULL</v>
      </c>
      <c r="AP8" s="35">
        <f t="shared" si="36"/>
        <v>1644254.7332642199</v>
      </c>
      <c r="AS8" s="15" t="s">
        <v>12</v>
      </c>
      <c r="AT8" s="36">
        <v>33.361016776871203</v>
      </c>
      <c r="AU8" s="36">
        <v>25.322271606112601</v>
      </c>
      <c r="AV8" s="36">
        <v>1.3900423657029699</v>
      </c>
      <c r="AW8" s="36">
        <v>1.0550946502546901</v>
      </c>
      <c r="AX8" s="36">
        <v>3.7230811909594101</v>
      </c>
      <c r="AY8" s="7">
        <v>14.4044691414922</v>
      </c>
      <c r="AZ8" s="7">
        <v>2.0237498620786201</v>
      </c>
      <c r="BA8" s="7">
        <v>5751086850</v>
      </c>
      <c r="BB8" s="7">
        <v>8655575938.0952396</v>
      </c>
      <c r="BC8" s="7">
        <v>26.759477996783598</v>
      </c>
      <c r="BD8" s="7">
        <v>23.9608346035632</v>
      </c>
      <c r="BE8" s="7">
        <v>26.583684077829901</v>
      </c>
      <c r="BF8" s="7" t="s">
        <v>257</v>
      </c>
      <c r="BG8" s="7">
        <v>0.29441334808533498</v>
      </c>
      <c r="BH8" s="7">
        <v>0.81041281464638903</v>
      </c>
      <c r="BI8" s="7">
        <v>0.50597128533902502</v>
      </c>
      <c r="BJ8" s="7">
        <v>0.67064685291182602</v>
      </c>
      <c r="BK8" s="7">
        <v>-0.130938502582338</v>
      </c>
      <c r="BL8" s="7">
        <v>0.97534738936213505</v>
      </c>
      <c r="BM8" s="7">
        <v>55.7997557997558</v>
      </c>
      <c r="BN8" s="7">
        <v>6215.78</v>
      </c>
      <c r="BO8" s="7">
        <v>5950.18</v>
      </c>
      <c r="BP8" s="7">
        <v>1.2702078521939999</v>
      </c>
      <c r="BQ8" s="7">
        <v>43.868872028600002</v>
      </c>
      <c r="BR8" s="36" t="s">
        <v>199</v>
      </c>
      <c r="BS8" s="36" t="s">
        <v>199</v>
      </c>
      <c r="BT8" s="7">
        <v>1644254.7332642199</v>
      </c>
      <c r="BU8" s="7">
        <v>497201003</v>
      </c>
      <c r="BV8" s="7">
        <v>99.596299999999999</v>
      </c>
      <c r="BW8" s="33">
        <v>18034</v>
      </c>
      <c r="BX8" s="15" t="s">
        <v>209</v>
      </c>
      <c r="BY8" s="7">
        <v>6083</v>
      </c>
      <c r="BZ8" s="15" t="s">
        <v>210</v>
      </c>
      <c r="CA8" t="str">
        <f t="shared" si="37"/>
        <v>JPYUSD=R</v>
      </c>
      <c r="CE8" t="str">
        <f t="shared" si="38"/>
        <v>2802.T</v>
      </c>
      <c r="CF8" s="15" t="s">
        <v>208</v>
      </c>
    </row>
    <row r="9" spans="1:84" outlineLevel="1" x14ac:dyDescent="0.2">
      <c r="A9" t="s">
        <v>211</v>
      </c>
      <c r="B9" t="s">
        <v>211</v>
      </c>
      <c r="C9" s="4" t="s">
        <v>6</v>
      </c>
      <c r="D9" t="s">
        <v>8</v>
      </c>
      <c r="E9" t="s">
        <v>13</v>
      </c>
      <c r="F9" s="3"/>
      <c r="G9" t="str">
        <f t="shared" si="2"/>
        <v>US5007541064</v>
      </c>
      <c r="H9" s="35">
        <f t="shared" si="3"/>
        <v>0</v>
      </c>
      <c r="I9" s="9">
        <f t="shared" si="4"/>
        <v>72.399900000000002</v>
      </c>
      <c r="J9" s="20">
        <f t="shared" si="5"/>
        <v>42191</v>
      </c>
      <c r="K9" s="9" t="str">
        <f t="shared" si="6"/>
        <v>USD</v>
      </c>
      <c r="L9" s="7">
        <f t="shared" si="7"/>
        <v>30.19</v>
      </c>
      <c r="M9" s="9">
        <f t="shared" si="8"/>
        <v>0</v>
      </c>
      <c r="N9" s="8"/>
      <c r="O9" s="9">
        <f t="shared" si="9"/>
        <v>13.3479531517351</v>
      </c>
      <c r="P9" s="9">
        <f t="shared" si="10"/>
        <v>11.1368359123007</v>
      </c>
      <c r="Q9" s="9">
        <f t="shared" si="11"/>
        <v>-41.070625082261998</v>
      </c>
      <c r="R9" s="9" t="str">
        <f t="shared" si="12"/>
        <v>NULL</v>
      </c>
      <c r="S9" s="9">
        <f t="shared" si="13"/>
        <v>0.73349700111822003</v>
      </c>
      <c r="T9" s="9">
        <f t="shared" si="14"/>
        <v>8.6225493979612899</v>
      </c>
      <c r="U9" s="9">
        <f t="shared" si="15"/>
        <v>1.39583481703436</v>
      </c>
      <c r="V9" s="35">
        <f t="shared" si="16"/>
        <v>413573272.12</v>
      </c>
      <c r="W9" s="35">
        <f t="shared" si="17"/>
        <v>365720442.35727298</v>
      </c>
      <c r="X9" s="9">
        <f t="shared" si="18"/>
        <v>-13.084537865668308</v>
      </c>
      <c r="Y9" s="9">
        <f t="shared" si="19"/>
        <v>29.367617137179199</v>
      </c>
      <c r="Z9" s="9">
        <f t="shared" si="20"/>
        <v>23.659593099026701</v>
      </c>
      <c r="AA9" s="9">
        <f t="shared" si="21"/>
        <v>21.2093161175241</v>
      </c>
      <c r="AB9" s="9">
        <f t="shared" si="22"/>
        <v>0.26279999999999998</v>
      </c>
      <c r="AC9" s="9">
        <f t="shared" si="23"/>
        <v>0.13295808420219599</v>
      </c>
      <c r="AD9" s="9">
        <f t="shared" si="24"/>
        <v>9.5922444581614003E-2</v>
      </c>
      <c r="AE9" s="9">
        <f t="shared" si="25"/>
        <v>0.41750875578886898</v>
      </c>
      <c r="AF9" s="9">
        <f t="shared" si="26"/>
        <v>0.61167189218674201</v>
      </c>
      <c r="AG9" s="9">
        <f t="shared" si="27"/>
        <v>1.05325233343797</v>
      </c>
      <c r="AH9" s="9">
        <f t="shared" si="28"/>
        <v>-0.45233687662208899</v>
      </c>
      <c r="AI9" s="9">
        <f t="shared" si="29"/>
        <v>42.192691029900303</v>
      </c>
      <c r="AJ9" s="9">
        <f t="shared" si="30"/>
        <v>29.952999999999999</v>
      </c>
      <c r="AK9" s="9">
        <f t="shared" si="31"/>
        <v>32.724299999999999</v>
      </c>
      <c r="AL9" s="9">
        <f t="shared" si="32"/>
        <v>5.2805280528052796</v>
      </c>
      <c r="AM9" s="9">
        <f t="shared" si="33"/>
        <v>70.699708454800003</v>
      </c>
      <c r="AN9" s="9">
        <f t="shared" si="34"/>
        <v>2.9544052251483301</v>
      </c>
      <c r="AO9" s="9">
        <f t="shared" si="35"/>
        <v>3.43922922355106</v>
      </c>
      <c r="AP9" s="35">
        <f t="shared" si="36"/>
        <v>12544313.2454267</v>
      </c>
      <c r="AS9" s="15" t="s">
        <v>13</v>
      </c>
      <c r="AT9" s="36">
        <v>13.3479531517351</v>
      </c>
      <c r="AU9" s="36">
        <v>11.1368359123007</v>
      </c>
      <c r="AV9" s="36">
        <v>-41.070625082261998</v>
      </c>
      <c r="AW9" s="36" t="s">
        <v>199</v>
      </c>
      <c r="AX9" s="36">
        <v>0.73349700111822003</v>
      </c>
      <c r="AY9" s="7">
        <v>8.6225493979612899</v>
      </c>
      <c r="AZ9" s="7">
        <v>1.39583481703436</v>
      </c>
      <c r="BA9" s="7">
        <v>413573272.12</v>
      </c>
      <c r="BB9" s="7">
        <v>365720442.35727298</v>
      </c>
      <c r="BC9" s="7">
        <v>29.367617137179199</v>
      </c>
      <c r="BD9" s="7">
        <v>23.659593099026701</v>
      </c>
      <c r="BE9" s="36">
        <v>21.2093161175241</v>
      </c>
      <c r="BF9" s="7">
        <v>0.26279999999999998</v>
      </c>
      <c r="BG9" s="7">
        <v>0.13295808420219599</v>
      </c>
      <c r="BH9" s="7">
        <v>9.5922444581614003E-2</v>
      </c>
      <c r="BI9" s="7">
        <v>0.41750875578886898</v>
      </c>
      <c r="BJ9" s="7">
        <v>0.61167189218674201</v>
      </c>
      <c r="BK9" s="7">
        <v>1.05325233343797</v>
      </c>
      <c r="BL9" s="7">
        <v>-0.45233687662208899</v>
      </c>
      <c r="BM9" s="7">
        <v>42.192691029900303</v>
      </c>
      <c r="BN9" s="7">
        <v>29.952999999999999</v>
      </c>
      <c r="BO9" s="7">
        <v>32.724299999999999</v>
      </c>
      <c r="BP9" s="7">
        <v>5.2805280528052796</v>
      </c>
      <c r="BQ9" s="7">
        <v>70.699708454800003</v>
      </c>
      <c r="BR9" s="36">
        <v>2.9544052251483301</v>
      </c>
      <c r="BS9" s="7">
        <v>3.43922922355106</v>
      </c>
      <c r="BT9" s="7">
        <v>12544313.2454267</v>
      </c>
      <c r="BU9" s="7">
        <v>1194989953</v>
      </c>
      <c r="BV9" s="7">
        <v>72.399900000000002</v>
      </c>
      <c r="BW9" s="33">
        <v>42191</v>
      </c>
      <c r="BX9" s="15" t="s">
        <v>212</v>
      </c>
      <c r="BY9" s="7">
        <v>30.19</v>
      </c>
      <c r="BZ9" s="15" t="s">
        <v>205</v>
      </c>
      <c r="CA9" t="str">
        <f t="shared" si="37"/>
        <v>USD=</v>
      </c>
      <c r="CE9" t="str">
        <f t="shared" si="38"/>
        <v>KHC.O</v>
      </c>
      <c r="CF9" s="15" t="s">
        <v>211</v>
      </c>
    </row>
    <row r="10" spans="1:84" outlineLevel="1" x14ac:dyDescent="0.2">
      <c r="A10" t="s">
        <v>213</v>
      </c>
      <c r="B10" t="s">
        <v>213</v>
      </c>
      <c r="C10" s="4" t="s">
        <v>6</v>
      </c>
      <c r="D10" t="s">
        <v>8</v>
      </c>
      <c r="E10" t="s">
        <v>14</v>
      </c>
      <c r="F10" s="3"/>
      <c r="G10" t="str">
        <f t="shared" si="2"/>
        <v>ES0112501012</v>
      </c>
      <c r="H10" s="35">
        <f t="shared" si="3"/>
        <v>0</v>
      </c>
      <c r="I10" s="9">
        <f t="shared" si="4"/>
        <v>31.5366</v>
      </c>
      <c r="J10" s="20">
        <f t="shared" si="5"/>
        <v>37162</v>
      </c>
      <c r="K10" s="9" t="str">
        <f t="shared" si="6"/>
        <v>EUR</v>
      </c>
      <c r="L10" s="7">
        <f t="shared" si="7"/>
        <v>16.22</v>
      </c>
      <c r="M10" s="9">
        <f t="shared" si="8"/>
        <v>0</v>
      </c>
      <c r="N10" s="8"/>
      <c r="O10" s="9">
        <f t="shared" si="9"/>
        <v>22.917696926881</v>
      </c>
      <c r="P10" s="9">
        <f t="shared" si="10"/>
        <v>12.1862988640476</v>
      </c>
      <c r="Q10" s="9" t="str">
        <f t="shared" si="11"/>
        <v>NULL</v>
      </c>
      <c r="R10" s="9" t="str">
        <f t="shared" si="12"/>
        <v>NULL</v>
      </c>
      <c r="S10" s="9">
        <f t="shared" si="13"/>
        <v>1.0712909877863099</v>
      </c>
      <c r="T10" s="9">
        <f t="shared" si="14"/>
        <v>8.6512847063717295</v>
      </c>
      <c r="U10" s="9">
        <f t="shared" si="15"/>
        <v>0.79468308263702503</v>
      </c>
      <c r="V10" s="35">
        <f t="shared" si="16"/>
        <v>596603.79</v>
      </c>
      <c r="W10" s="35">
        <f t="shared" si="17"/>
        <v>683485.88521739095</v>
      </c>
      <c r="X10" s="9">
        <f t="shared" si="18"/>
        <v>12.711615133026049</v>
      </c>
      <c r="Y10" s="9">
        <f t="shared" si="19"/>
        <v>9.2100879970763891</v>
      </c>
      <c r="Z10" s="9">
        <f t="shared" si="20"/>
        <v>10.551917565804599</v>
      </c>
      <c r="AA10" s="9">
        <f t="shared" si="21"/>
        <v>11.456595727300799</v>
      </c>
      <c r="AB10" s="9" t="str">
        <f t="shared" si="22"/>
        <v>#N/A</v>
      </c>
      <c r="AC10" s="9">
        <f t="shared" si="23"/>
        <v>0.24856692723247301</v>
      </c>
      <c r="AD10" s="9">
        <f t="shared" si="24"/>
        <v>4.1875380475455998E-2</v>
      </c>
      <c r="AE10" s="9">
        <f t="shared" si="25"/>
        <v>0.21545271525473</v>
      </c>
      <c r="AF10" s="9">
        <f t="shared" si="26"/>
        <v>0.47696799986800997</v>
      </c>
      <c r="AG10" s="9">
        <f t="shared" si="27"/>
        <v>3.4839984513359998E-2</v>
      </c>
      <c r="AH10" s="9">
        <f t="shared" si="28"/>
        <v>-7.2379604383721999E-2</v>
      </c>
      <c r="AI10" s="9">
        <f t="shared" si="29"/>
        <v>34.848484848484802</v>
      </c>
      <c r="AJ10" s="9">
        <f t="shared" si="30"/>
        <v>16.2364</v>
      </c>
      <c r="AK10" s="9">
        <f t="shared" si="31"/>
        <v>15.9414</v>
      </c>
      <c r="AL10" s="9">
        <f t="shared" si="32"/>
        <v>4.2540073982737399</v>
      </c>
      <c r="AM10" s="9">
        <f t="shared" si="33"/>
        <v>51.074542423799997</v>
      </c>
      <c r="AN10" s="9" t="str">
        <f t="shared" si="34"/>
        <v>NULL</v>
      </c>
      <c r="AO10" s="9" t="str">
        <f t="shared" si="35"/>
        <v>NULL</v>
      </c>
      <c r="AP10" s="35">
        <f t="shared" si="36"/>
        <v>104777.817504411</v>
      </c>
      <c r="AS10" s="15" t="s">
        <v>14</v>
      </c>
      <c r="AT10" s="36">
        <v>22.917696926881</v>
      </c>
      <c r="AU10" s="36">
        <v>12.1862988640476</v>
      </c>
      <c r="AV10" s="36" t="s">
        <v>199</v>
      </c>
      <c r="AW10" s="36" t="s">
        <v>199</v>
      </c>
      <c r="AX10" s="36">
        <v>1.0712909877863099</v>
      </c>
      <c r="AY10" s="7">
        <v>8.6512847063717295</v>
      </c>
      <c r="AZ10" s="7">
        <v>0.79468308263702503</v>
      </c>
      <c r="BA10" s="7">
        <v>596603.79</v>
      </c>
      <c r="BB10" s="7">
        <v>683485.88521739095</v>
      </c>
      <c r="BC10" s="7">
        <v>9.2100879970763891</v>
      </c>
      <c r="BD10" s="7">
        <v>10.551917565804599</v>
      </c>
      <c r="BE10" s="36">
        <v>11.456595727300799</v>
      </c>
      <c r="BF10" s="7" t="s">
        <v>257</v>
      </c>
      <c r="BG10" s="7">
        <v>0.24856692723247301</v>
      </c>
      <c r="BH10" s="7">
        <v>4.1875380475455998E-2</v>
      </c>
      <c r="BI10" s="7">
        <v>0.21545271525473</v>
      </c>
      <c r="BJ10" s="7">
        <v>0.47696799986800997</v>
      </c>
      <c r="BK10" s="7">
        <v>3.4839984513359998E-2</v>
      </c>
      <c r="BL10" s="7">
        <v>-7.2379604383721999E-2</v>
      </c>
      <c r="BM10" s="7">
        <v>34.848484848484802</v>
      </c>
      <c r="BN10" s="7">
        <v>16.2364</v>
      </c>
      <c r="BO10" s="7">
        <v>15.9414</v>
      </c>
      <c r="BP10" s="7">
        <v>4.2540073982737399</v>
      </c>
      <c r="BQ10" s="7">
        <v>51.074542423799997</v>
      </c>
      <c r="BR10" s="36" t="s">
        <v>199</v>
      </c>
      <c r="BS10" s="36" t="s">
        <v>199</v>
      </c>
      <c r="BT10" s="7">
        <v>104777.817504411</v>
      </c>
      <c r="BU10" s="7">
        <v>153865392</v>
      </c>
      <c r="BV10" s="7">
        <v>31.5366</v>
      </c>
      <c r="BW10" s="33">
        <v>37162</v>
      </c>
      <c r="BX10" s="15" t="s">
        <v>214</v>
      </c>
      <c r="BY10" s="7">
        <v>16.22</v>
      </c>
      <c r="BZ10" s="15" t="s">
        <v>202</v>
      </c>
      <c r="CA10" t="str">
        <f t="shared" si="37"/>
        <v>EUR=</v>
      </c>
      <c r="CE10" t="str">
        <f t="shared" si="38"/>
        <v>EBRO.MC</v>
      </c>
      <c r="CF10" s="15" t="s">
        <v>213</v>
      </c>
    </row>
    <row r="11" spans="1:84" outlineLevel="1" x14ac:dyDescent="0.2">
      <c r="A11" t="s">
        <v>215</v>
      </c>
      <c r="B11" t="s">
        <v>215</v>
      </c>
      <c r="C11" s="4" t="s">
        <v>6</v>
      </c>
      <c r="D11" t="s">
        <v>8</v>
      </c>
      <c r="E11" t="s">
        <v>15</v>
      </c>
      <c r="F11" s="3"/>
      <c r="G11" t="str">
        <f t="shared" si="2"/>
        <v>CA74061A1084</v>
      </c>
      <c r="H11" s="35">
        <f t="shared" si="3"/>
        <v>0</v>
      </c>
      <c r="I11" s="9">
        <f t="shared" si="4"/>
        <v>97.577500000000001</v>
      </c>
      <c r="J11" s="20">
        <f t="shared" si="5"/>
        <v>38560</v>
      </c>
      <c r="K11" s="9" t="str">
        <f t="shared" si="6"/>
        <v>CAD</v>
      </c>
      <c r="L11" s="7">
        <f t="shared" si="7"/>
        <v>76.19</v>
      </c>
      <c r="M11" s="9">
        <f t="shared" si="8"/>
        <v>0</v>
      </c>
      <c r="N11" s="8"/>
      <c r="O11" s="9">
        <f t="shared" si="9"/>
        <v>34.254705020186897</v>
      </c>
      <c r="P11" s="9">
        <f t="shared" si="10"/>
        <v>14.493966712766801</v>
      </c>
      <c r="Q11" s="9">
        <f t="shared" si="11"/>
        <v>1.28777086542056</v>
      </c>
      <c r="R11" s="9" t="str">
        <f t="shared" si="12"/>
        <v>NULL</v>
      </c>
      <c r="S11" s="9">
        <f t="shared" si="13"/>
        <v>1.9412578905108</v>
      </c>
      <c r="T11" s="9">
        <f t="shared" si="14"/>
        <v>10.103629704843501</v>
      </c>
      <c r="U11" s="9">
        <f t="shared" si="15"/>
        <v>0.53570865129891598</v>
      </c>
      <c r="V11" s="35">
        <f t="shared" si="16"/>
        <v>6314325.2024999997</v>
      </c>
      <c r="W11" s="35">
        <f t="shared" si="17"/>
        <v>6289660.9422727302</v>
      </c>
      <c r="X11" s="9">
        <f t="shared" si="18"/>
        <v>-0.39213974256547468</v>
      </c>
      <c r="Y11" s="9">
        <f t="shared" si="19"/>
        <v>22.1860438766337</v>
      </c>
      <c r="Z11" s="9">
        <f t="shared" si="20"/>
        <v>23.776267037823001</v>
      </c>
      <c r="AA11" s="9">
        <f t="shared" si="21"/>
        <v>20.5258774724471</v>
      </c>
      <c r="AB11" s="9" t="str">
        <f t="shared" si="22"/>
        <v>#N/A</v>
      </c>
      <c r="AC11" s="9">
        <f t="shared" si="23"/>
        <v>0.52680388534366995</v>
      </c>
      <c r="AD11" s="9">
        <f t="shared" si="24"/>
        <v>0.73024168526494704</v>
      </c>
      <c r="AE11" s="9">
        <f t="shared" si="25"/>
        <v>0.77331534337242303</v>
      </c>
      <c r="AF11" s="9">
        <f t="shared" si="26"/>
        <v>0.84887604670472006</v>
      </c>
      <c r="AG11" s="9">
        <f t="shared" si="27"/>
        <v>0.92416724335996403</v>
      </c>
      <c r="AH11" s="9">
        <f t="shared" si="28"/>
        <v>0.94633026280126598</v>
      </c>
      <c r="AI11" s="9">
        <f t="shared" si="29"/>
        <v>45.212038303693603</v>
      </c>
      <c r="AJ11" s="9">
        <f t="shared" si="30"/>
        <v>78.177999999999997</v>
      </c>
      <c r="AK11" s="9">
        <f t="shared" si="31"/>
        <v>85.694199999999995</v>
      </c>
      <c r="AL11" s="9">
        <f t="shared" si="32"/>
        <v>4.3623299974339202</v>
      </c>
      <c r="AM11" s="9">
        <f t="shared" si="33"/>
        <v>145.96602972400001</v>
      </c>
      <c r="AN11" s="9" t="str">
        <f t="shared" si="34"/>
        <v>NULL</v>
      </c>
      <c r="AO11" s="9">
        <f t="shared" si="35"/>
        <v>7.3133329545947596</v>
      </c>
      <c r="AP11" s="35">
        <f t="shared" si="36"/>
        <v>103614.339515535</v>
      </c>
      <c r="AS11" s="15" t="s">
        <v>15</v>
      </c>
      <c r="AT11" s="36">
        <v>34.254705020186897</v>
      </c>
      <c r="AU11" s="36">
        <v>14.493966712766801</v>
      </c>
      <c r="AV11" s="36">
        <v>1.28777086542056</v>
      </c>
      <c r="AW11" s="36" t="s">
        <v>199</v>
      </c>
      <c r="AX11" s="36">
        <v>1.9412578905108</v>
      </c>
      <c r="AY11" s="7">
        <v>10.103629704843501</v>
      </c>
      <c r="AZ11" s="7">
        <v>0.53570865129891598</v>
      </c>
      <c r="BA11" s="7">
        <v>6314325.2024999997</v>
      </c>
      <c r="BB11" s="7">
        <v>6289660.9422727302</v>
      </c>
      <c r="BC11" s="7">
        <v>22.1860438766337</v>
      </c>
      <c r="BD11" s="7">
        <v>23.776267037823001</v>
      </c>
      <c r="BE11" s="7">
        <v>20.5258774724471</v>
      </c>
      <c r="BF11" s="7" t="s">
        <v>257</v>
      </c>
      <c r="BG11" s="7">
        <v>0.52680388534366995</v>
      </c>
      <c r="BH11" s="7">
        <v>0.73024168526494704</v>
      </c>
      <c r="BI11" s="7">
        <v>0.77331534337242303</v>
      </c>
      <c r="BJ11" s="7">
        <v>0.84887604670472006</v>
      </c>
      <c r="BK11" s="7">
        <v>0.92416724335996403</v>
      </c>
      <c r="BL11" s="7">
        <v>0.94633026280126598</v>
      </c>
      <c r="BM11" s="7">
        <v>45.212038303693603</v>
      </c>
      <c r="BN11" s="7">
        <v>78.177999999999997</v>
      </c>
      <c r="BO11" s="7">
        <v>85.694199999999995</v>
      </c>
      <c r="BP11" s="7">
        <v>4.3623299974339202</v>
      </c>
      <c r="BQ11" s="7">
        <v>145.96602972400001</v>
      </c>
      <c r="BR11" s="36" t="s">
        <v>199</v>
      </c>
      <c r="BS11" s="7">
        <v>7.3133329545947596</v>
      </c>
      <c r="BT11" s="7">
        <v>103614.339515535</v>
      </c>
      <c r="BU11" s="7">
        <v>44902074</v>
      </c>
      <c r="BV11" s="7">
        <v>97.577500000000001</v>
      </c>
      <c r="BW11" s="33">
        <v>38560</v>
      </c>
      <c r="BX11" s="15" t="s">
        <v>216</v>
      </c>
      <c r="BY11" s="7">
        <v>76.19</v>
      </c>
      <c r="BZ11" s="15" t="s">
        <v>217</v>
      </c>
      <c r="CA11" t="str">
        <f t="shared" si="37"/>
        <v>CADUSD=R</v>
      </c>
      <c r="CE11" t="str">
        <f t="shared" si="38"/>
        <v>PBH.TO</v>
      </c>
      <c r="CF11" s="15" t="s">
        <v>215</v>
      </c>
    </row>
    <row r="12" spans="1:84" outlineLevel="1" x14ac:dyDescent="0.2">
      <c r="A12" t="s">
        <v>218</v>
      </c>
      <c r="B12" t="s">
        <v>218</v>
      </c>
      <c r="C12" s="4" t="s">
        <v>6</v>
      </c>
      <c r="D12" t="s">
        <v>8</v>
      </c>
      <c r="E12" t="s">
        <v>16</v>
      </c>
      <c r="F12" s="3"/>
      <c r="G12" t="str">
        <f t="shared" si="2"/>
        <v>GB0006731235</v>
      </c>
      <c r="H12" s="35">
        <f>((BU12*BY12)*CB12)/100</f>
        <v>0</v>
      </c>
      <c r="I12" s="9">
        <f t="shared" ref="I12:I13" si="39">BV12</f>
        <v>40.689700000000002</v>
      </c>
      <c r="J12" s="20">
        <f t="shared" ref="J12:J13" si="40">BW12</f>
        <v>34547</v>
      </c>
      <c r="K12" s="9" t="str">
        <f t="shared" ref="K12:K13" si="41">BZ12</f>
        <v>GBp</v>
      </c>
      <c r="L12" s="7">
        <f t="shared" ref="L12:L13" si="42">BY12</f>
        <v>1841.5</v>
      </c>
      <c r="M12" s="9">
        <f>(BY12*CB12)/100</f>
        <v>0</v>
      </c>
      <c r="N12" s="8"/>
      <c r="O12" s="9">
        <f t="shared" si="9"/>
        <v>9.4954495062778808</v>
      </c>
      <c r="P12" s="9">
        <f t="shared" si="10"/>
        <v>9.4949474214621308</v>
      </c>
      <c r="Q12" s="9">
        <f t="shared" si="11"/>
        <v>2.0203084055910399</v>
      </c>
      <c r="R12" s="9" t="str">
        <f t="shared" si="12"/>
        <v>NULL</v>
      </c>
      <c r="S12" s="9">
        <f t="shared" si="13"/>
        <v>1.22531330780671</v>
      </c>
      <c r="T12" s="9">
        <f t="shared" si="14"/>
        <v>4.6545825891544901</v>
      </c>
      <c r="U12" s="9">
        <f t="shared" si="15"/>
        <v>0.66643104474816905</v>
      </c>
      <c r="V12" s="35">
        <f t="shared" si="16"/>
        <v>2172695285.75</v>
      </c>
      <c r="W12" s="35">
        <f t="shared" si="17"/>
        <v>2212579706.73913</v>
      </c>
      <c r="X12" s="9">
        <f t="shared" si="18"/>
        <v>1.8026207538489603</v>
      </c>
      <c r="Y12" s="9">
        <f t="shared" si="19"/>
        <v>24.9117834328658</v>
      </c>
      <c r="Z12" s="9">
        <f t="shared" si="20"/>
        <v>21.600967568342501</v>
      </c>
      <c r="AA12" s="9">
        <f t="shared" si="21"/>
        <v>21.5155620752119</v>
      </c>
      <c r="AB12" s="9" t="str">
        <f t="shared" si="22"/>
        <v>#N/A</v>
      </c>
      <c r="AC12" s="9">
        <f t="shared" si="23"/>
        <v>0.86619434134951201</v>
      </c>
      <c r="AD12" s="9">
        <f t="shared" si="24"/>
        <v>1.06178969469816</v>
      </c>
      <c r="AE12" s="9">
        <f t="shared" si="25"/>
        <v>1.61231900854989</v>
      </c>
      <c r="AF12" s="9">
        <f t="shared" si="26"/>
        <v>1.40821126415392</v>
      </c>
      <c r="AG12" s="9">
        <f t="shared" si="27"/>
        <v>1.66796307728639</v>
      </c>
      <c r="AH12" s="9">
        <f t="shared" si="28"/>
        <v>1.1632237145045099</v>
      </c>
      <c r="AI12" s="9">
        <f t="shared" si="29"/>
        <v>40.169731258840201</v>
      </c>
      <c r="AJ12" s="9">
        <f t="shared" si="30"/>
        <v>1915.97</v>
      </c>
      <c r="AK12" s="9">
        <f t="shared" si="31"/>
        <v>2216.06434425</v>
      </c>
      <c r="AL12" s="9">
        <f t="shared" si="32"/>
        <v>3.4211240836274799</v>
      </c>
      <c r="AM12" s="9">
        <f t="shared" si="33"/>
        <v>45.773195876300001</v>
      </c>
      <c r="AN12" s="9" t="str">
        <f t="shared" si="34"/>
        <v>NULL</v>
      </c>
      <c r="AO12" s="9" t="str">
        <f t="shared" si="35"/>
        <v>NULL</v>
      </c>
      <c r="AP12" s="35">
        <f t="shared" si="36"/>
        <v>5553528.0635599103</v>
      </c>
      <c r="AS12" s="15" t="s">
        <v>16</v>
      </c>
      <c r="AT12" s="36">
        <v>9.4954495062778808</v>
      </c>
      <c r="AU12" s="36">
        <v>9.4949474214621308</v>
      </c>
      <c r="AV12" s="36">
        <v>2.0203084055910399</v>
      </c>
      <c r="AW12" s="36" t="s">
        <v>199</v>
      </c>
      <c r="AX12" s="36">
        <v>1.22531330780671</v>
      </c>
      <c r="AY12" s="7">
        <v>4.6545825891544901</v>
      </c>
      <c r="AZ12" s="7">
        <v>0.66643104474816905</v>
      </c>
      <c r="BA12" s="7">
        <v>2172695285.75</v>
      </c>
      <c r="BB12" s="7">
        <v>2212579706.73913</v>
      </c>
      <c r="BC12" s="7">
        <v>24.9117834328658</v>
      </c>
      <c r="BD12" s="7">
        <v>21.600967568342501</v>
      </c>
      <c r="BE12" s="7">
        <v>21.5155620752119</v>
      </c>
      <c r="BF12" s="7" t="s">
        <v>257</v>
      </c>
      <c r="BG12" s="7">
        <v>0.86619434134951201</v>
      </c>
      <c r="BH12" s="7">
        <v>1.06178969469816</v>
      </c>
      <c r="BI12" s="7">
        <v>1.61231900854989</v>
      </c>
      <c r="BJ12" s="7">
        <v>1.40821126415392</v>
      </c>
      <c r="BK12" s="7">
        <v>1.66796307728639</v>
      </c>
      <c r="BL12" s="7">
        <v>1.1632237145045099</v>
      </c>
      <c r="BM12" s="7">
        <v>40.169731258840201</v>
      </c>
      <c r="BN12" s="7">
        <v>1915.97</v>
      </c>
      <c r="BO12" s="7">
        <v>2216.06434425</v>
      </c>
      <c r="BP12" s="7">
        <v>3.4211240836274799</v>
      </c>
      <c r="BQ12" s="7">
        <v>45.773195876300001</v>
      </c>
      <c r="BR12" s="36" t="s">
        <v>199</v>
      </c>
      <c r="BS12" s="36" t="s">
        <v>199</v>
      </c>
      <c r="BT12" s="7">
        <v>5553528.0635599103</v>
      </c>
      <c r="BU12" s="7">
        <v>726433362</v>
      </c>
      <c r="BV12" s="7">
        <v>40.689700000000002</v>
      </c>
      <c r="BW12" s="33">
        <v>34547</v>
      </c>
      <c r="BX12" s="15" t="s">
        <v>219</v>
      </c>
      <c r="BY12" s="7">
        <v>1841.5</v>
      </c>
      <c r="BZ12" s="15" t="s">
        <v>220</v>
      </c>
      <c r="CA12" t="str">
        <f t="shared" si="37"/>
        <v>GBP=</v>
      </c>
      <c r="CE12" t="str">
        <f t="shared" si="38"/>
        <v>ABF.L</v>
      </c>
      <c r="CF12" s="15" t="s">
        <v>218</v>
      </c>
    </row>
    <row r="13" spans="1:84" outlineLevel="1" x14ac:dyDescent="0.2">
      <c r="A13" t="s">
        <v>221</v>
      </c>
      <c r="B13" t="s">
        <v>221</v>
      </c>
      <c r="C13" s="4" t="s">
        <v>6</v>
      </c>
      <c r="D13" t="s">
        <v>8</v>
      </c>
      <c r="E13" t="s">
        <v>17</v>
      </c>
      <c r="F13" s="3"/>
      <c r="G13" t="str">
        <f t="shared" si="2"/>
        <v>GB0002318888</v>
      </c>
      <c r="H13" s="35">
        <f>((BU13*BY13)*CB13)/100</f>
        <v>0</v>
      </c>
      <c r="I13" s="9">
        <f t="shared" si="39"/>
        <v>95.638900000000007</v>
      </c>
      <c r="J13" s="20">
        <f t="shared" si="40"/>
        <v>31428</v>
      </c>
      <c r="K13" s="9" t="str">
        <f t="shared" si="41"/>
        <v>GBp</v>
      </c>
      <c r="L13" s="7">
        <f t="shared" si="42"/>
        <v>4865</v>
      </c>
      <c r="M13" s="9">
        <f>(BY13*CB13)/100</f>
        <v>0</v>
      </c>
      <c r="N13" s="8"/>
      <c r="O13" s="9">
        <f t="shared" si="9"/>
        <v>22.7349197151242</v>
      </c>
      <c r="P13" s="9">
        <f t="shared" si="10"/>
        <v>17.661684596710302</v>
      </c>
      <c r="Q13" s="9">
        <f t="shared" si="11"/>
        <v>4.2574756020831801</v>
      </c>
      <c r="R13" s="9">
        <f t="shared" si="12"/>
        <v>3.30743157241765</v>
      </c>
      <c r="S13" s="9">
        <f t="shared" si="13"/>
        <v>2.7995419952196099</v>
      </c>
      <c r="T13" s="9">
        <f t="shared" si="14"/>
        <v>10.332750769925401</v>
      </c>
      <c r="U13" s="9">
        <f t="shared" si="15"/>
        <v>0.98364852218277099</v>
      </c>
      <c r="V13" s="35">
        <f t="shared" si="16"/>
        <v>352144831.25</v>
      </c>
      <c r="W13" s="35">
        <f t="shared" si="17"/>
        <v>403150650.652174</v>
      </c>
      <c r="X13" s="9">
        <f t="shared" si="18"/>
        <v>12.651801335223507</v>
      </c>
      <c r="Y13" s="9">
        <f t="shared" si="19"/>
        <v>11.9393879922544</v>
      </c>
      <c r="Z13" s="9">
        <f t="shared" si="20"/>
        <v>15.5160073234587</v>
      </c>
      <c r="AA13" s="9">
        <f t="shared" si="21"/>
        <v>16.626501163107299</v>
      </c>
      <c r="AB13" s="9" t="str">
        <f t="shared" si="22"/>
        <v>#N/A</v>
      </c>
      <c r="AC13" s="9">
        <f t="shared" si="23"/>
        <v>0.72191198861511696</v>
      </c>
      <c r="AD13" s="9">
        <f t="shared" si="24"/>
        <v>0.57066204601162795</v>
      </c>
      <c r="AE13" s="9">
        <f t="shared" si="25"/>
        <v>0.80072224077975995</v>
      </c>
      <c r="AF13" s="9">
        <f t="shared" si="26"/>
        <v>0.86714729337167995</v>
      </c>
      <c r="AG13" s="9">
        <f t="shared" si="27"/>
        <v>0.64946579672311899</v>
      </c>
      <c r="AH13" s="9">
        <f t="shared" si="28"/>
        <v>0.370128632766763</v>
      </c>
      <c r="AI13" s="9">
        <f t="shared" si="29"/>
        <v>42.352941176470601</v>
      </c>
      <c r="AJ13" s="9">
        <f t="shared" si="30"/>
        <v>4914.3999999999996</v>
      </c>
      <c r="AK13" s="9">
        <f t="shared" si="31"/>
        <v>4814.4750000000004</v>
      </c>
      <c r="AL13" s="9">
        <f t="shared" si="32"/>
        <v>1.89722507708119</v>
      </c>
      <c r="AM13" s="9">
        <f t="shared" si="33"/>
        <v>42.882404951399998</v>
      </c>
      <c r="AN13" s="9" t="str">
        <f t="shared" si="34"/>
        <v>NULL</v>
      </c>
      <c r="AO13" s="9" t="str">
        <f t="shared" si="35"/>
        <v>NULL</v>
      </c>
      <c r="AP13" s="35">
        <f t="shared" si="36"/>
        <v>239921.63630000001</v>
      </c>
      <c r="AS13" s="15" t="s">
        <v>17</v>
      </c>
      <c r="AT13" s="36">
        <v>22.7349197151242</v>
      </c>
      <c r="AU13" s="36">
        <v>17.661684596710302</v>
      </c>
      <c r="AV13" s="36">
        <v>4.2574756020831801</v>
      </c>
      <c r="AW13" s="7">
        <v>3.30743157241765</v>
      </c>
      <c r="AX13" s="36">
        <v>2.7995419952196099</v>
      </c>
      <c r="AY13" s="7">
        <v>10.332750769925401</v>
      </c>
      <c r="AZ13" s="7">
        <v>0.98364852218277099</v>
      </c>
      <c r="BA13" s="7">
        <v>352144831.25</v>
      </c>
      <c r="BB13" s="7">
        <v>403150650.652174</v>
      </c>
      <c r="BC13" s="7">
        <v>11.9393879922544</v>
      </c>
      <c r="BD13" s="7">
        <v>15.5160073234587</v>
      </c>
      <c r="BE13" s="36">
        <v>16.626501163107299</v>
      </c>
      <c r="BF13" s="7" t="s">
        <v>257</v>
      </c>
      <c r="BG13" s="7">
        <v>0.72191198861511696</v>
      </c>
      <c r="BH13" s="7">
        <v>0.57066204601162795</v>
      </c>
      <c r="BI13" s="7">
        <v>0.80072224077975995</v>
      </c>
      <c r="BJ13" s="7">
        <v>0.86714729337167995</v>
      </c>
      <c r="BK13" s="7">
        <v>0.64946579672311899</v>
      </c>
      <c r="BL13" s="7">
        <v>0.370128632766763</v>
      </c>
      <c r="BM13" s="7">
        <v>42.352941176470601</v>
      </c>
      <c r="BN13" s="7">
        <v>4914.3999999999996</v>
      </c>
      <c r="BO13" s="7">
        <v>4814.4750000000004</v>
      </c>
      <c r="BP13" s="7">
        <v>1.89722507708119</v>
      </c>
      <c r="BQ13" s="7">
        <v>42.882404951399998</v>
      </c>
      <c r="BR13" s="36" t="s">
        <v>199</v>
      </c>
      <c r="BS13" s="36" t="s">
        <v>199</v>
      </c>
      <c r="BT13" s="7">
        <v>239921.63630000001</v>
      </c>
      <c r="BU13" s="7">
        <v>54095614</v>
      </c>
      <c r="BV13" s="7">
        <v>95.638900000000007</v>
      </c>
      <c r="BW13" s="33">
        <v>31428</v>
      </c>
      <c r="BX13" s="15" t="s">
        <v>222</v>
      </c>
      <c r="BY13" s="7">
        <v>4865</v>
      </c>
      <c r="BZ13" s="15" t="s">
        <v>220</v>
      </c>
      <c r="CA13" t="str">
        <f t="shared" si="37"/>
        <v>GBP=</v>
      </c>
      <c r="CE13" t="str">
        <f t="shared" si="38"/>
        <v>CWK.L</v>
      </c>
      <c r="CF13" s="15" t="s">
        <v>221</v>
      </c>
    </row>
    <row r="14" spans="1:84" outlineLevel="1" x14ac:dyDescent="0.2">
      <c r="A14" t="s">
        <v>223</v>
      </c>
      <c r="B14" t="s">
        <v>223</v>
      </c>
      <c r="C14" s="4" t="s">
        <v>6</v>
      </c>
      <c r="D14" t="s">
        <v>195</v>
      </c>
      <c r="E14" s="5" t="s">
        <v>19</v>
      </c>
      <c r="F14" s="3"/>
      <c r="G14" t="str">
        <f t="shared" si="2"/>
        <v>ES0184262212</v>
      </c>
      <c r="H14" s="35">
        <f t="shared" si="3"/>
        <v>0</v>
      </c>
      <c r="I14" s="9">
        <f t="shared" si="4"/>
        <v>80.073599999999999</v>
      </c>
      <c r="J14" s="20">
        <f t="shared" si="5"/>
        <v>31564</v>
      </c>
      <c r="K14" s="9" t="str">
        <f t="shared" si="6"/>
        <v>EUR</v>
      </c>
      <c r="L14" s="7">
        <f t="shared" si="7"/>
        <v>61</v>
      </c>
      <c r="M14" s="9">
        <f t="shared" si="8"/>
        <v>0</v>
      </c>
      <c r="N14" s="8"/>
      <c r="O14" s="9">
        <f t="shared" si="9"/>
        <v>17.842465653253601</v>
      </c>
      <c r="P14" s="9">
        <f t="shared" si="10"/>
        <v>16.321549351699201</v>
      </c>
      <c r="Q14" s="9">
        <f t="shared" si="11"/>
        <v>2.9507920315237399</v>
      </c>
      <c r="R14" s="9">
        <f t="shared" si="12"/>
        <v>2.6992624620988499</v>
      </c>
      <c r="S14" s="9">
        <f t="shared" si="13"/>
        <v>3.0240774928616099</v>
      </c>
      <c r="T14" s="9">
        <f t="shared" si="14"/>
        <v>12.028139868205701</v>
      </c>
      <c r="U14" s="9">
        <f t="shared" si="15"/>
        <v>2.3559067936328701</v>
      </c>
      <c r="V14" s="35">
        <f t="shared" si="16"/>
        <v>2598336.5750000002</v>
      </c>
      <c r="W14" s="35">
        <f t="shared" si="17"/>
        <v>2475131.9913043501</v>
      </c>
      <c r="X14" s="9">
        <f t="shared" si="18"/>
        <v>-4.9776975178896823</v>
      </c>
      <c r="Y14" s="9">
        <f t="shared" si="19"/>
        <v>14.0506217244537</v>
      </c>
      <c r="Z14" s="9">
        <f t="shared" si="20"/>
        <v>12.442885593106</v>
      </c>
      <c r="AA14" s="9">
        <f t="shared" si="21"/>
        <v>15.3239267978163</v>
      </c>
      <c r="AB14" s="9" t="str">
        <f t="shared" si="22"/>
        <v>#N/A</v>
      </c>
      <c r="AC14" s="9">
        <f t="shared" si="23"/>
        <v>0.29256055172281198</v>
      </c>
      <c r="AD14" s="9">
        <f t="shared" si="24"/>
        <v>0.29124827678500598</v>
      </c>
      <c r="AE14" s="9">
        <f t="shared" si="25"/>
        <v>0.19932465034466701</v>
      </c>
      <c r="AF14" s="9">
        <f t="shared" si="26"/>
        <v>0.46621596734667797</v>
      </c>
      <c r="AG14" s="9">
        <f t="shared" si="27"/>
        <v>0.239777153511428</v>
      </c>
      <c r="AH14" s="9">
        <f t="shared" si="28"/>
        <v>-0.21536356876721499</v>
      </c>
      <c r="AI14" s="9">
        <f t="shared" si="29"/>
        <v>53.846153846153904</v>
      </c>
      <c r="AJ14" s="9">
        <f t="shared" si="30"/>
        <v>60.55</v>
      </c>
      <c r="AK14" s="9">
        <f t="shared" si="31"/>
        <v>60.389296700000003</v>
      </c>
      <c r="AL14" s="9">
        <f t="shared" si="32"/>
        <v>4.9353865180327903</v>
      </c>
      <c r="AM14" s="9" t="str">
        <f t="shared" si="33"/>
        <v>NULL</v>
      </c>
      <c r="AN14" s="9" t="str">
        <f t="shared" si="34"/>
        <v>NULL</v>
      </c>
      <c r="AO14" s="9" t="str">
        <f t="shared" si="35"/>
        <v>NULL</v>
      </c>
      <c r="AP14" s="35">
        <f t="shared" si="36"/>
        <v>110213.34272142799</v>
      </c>
      <c r="AS14" s="15" t="s">
        <v>19</v>
      </c>
      <c r="AT14" s="36">
        <v>17.842465653253601</v>
      </c>
      <c r="AU14" s="36">
        <v>16.321549351699201</v>
      </c>
      <c r="AV14" s="36">
        <v>2.9507920315237399</v>
      </c>
      <c r="AW14" s="36">
        <v>2.6992624620988499</v>
      </c>
      <c r="AX14" s="36">
        <v>3.0240774928616099</v>
      </c>
      <c r="AY14" s="7">
        <v>12.028139868205701</v>
      </c>
      <c r="AZ14" s="7">
        <v>2.3559067936328701</v>
      </c>
      <c r="BA14" s="7">
        <v>2598336.5750000002</v>
      </c>
      <c r="BB14" s="7">
        <v>2475131.9913043501</v>
      </c>
      <c r="BC14" s="7">
        <v>14.0506217244537</v>
      </c>
      <c r="BD14" s="7">
        <v>12.442885593106</v>
      </c>
      <c r="BE14" s="36">
        <v>15.3239267978163</v>
      </c>
      <c r="BF14" s="7" t="s">
        <v>257</v>
      </c>
      <c r="BG14" s="7">
        <v>0.29256055172281198</v>
      </c>
      <c r="BH14" s="7">
        <v>0.29124827678500598</v>
      </c>
      <c r="BI14" s="7">
        <v>0.19932465034466701</v>
      </c>
      <c r="BJ14" s="7">
        <v>0.46621596734667797</v>
      </c>
      <c r="BK14" s="7">
        <v>0.239777153511428</v>
      </c>
      <c r="BL14" s="7">
        <v>-0.21536356876721499</v>
      </c>
      <c r="BM14" s="7">
        <v>53.846153846153904</v>
      </c>
      <c r="BN14" s="7">
        <v>60.55</v>
      </c>
      <c r="BO14" s="7">
        <v>60.389296700000003</v>
      </c>
      <c r="BP14" s="7">
        <v>4.9353865180327903</v>
      </c>
      <c r="BQ14" s="36" t="s">
        <v>199</v>
      </c>
      <c r="BR14" s="36" t="s">
        <v>199</v>
      </c>
      <c r="BS14" s="36" t="s">
        <v>199</v>
      </c>
      <c r="BT14" s="7">
        <v>110213.34272142799</v>
      </c>
      <c r="BU14" s="7">
        <v>45809205</v>
      </c>
      <c r="BV14" s="7">
        <v>80.073599999999999</v>
      </c>
      <c r="BW14" s="33">
        <v>31564</v>
      </c>
      <c r="BX14" s="15" t="s">
        <v>224</v>
      </c>
      <c r="BY14" s="7">
        <v>61</v>
      </c>
      <c r="BZ14" s="15" t="s">
        <v>202</v>
      </c>
      <c r="CA14" t="str">
        <f t="shared" si="37"/>
        <v>EUR=</v>
      </c>
      <c r="CE14" t="str">
        <f t="shared" si="38"/>
        <v>VIS.MC</v>
      </c>
      <c r="CF14" s="15" t="s">
        <v>223</v>
      </c>
    </row>
    <row r="15" spans="1:84" outlineLevel="1" x14ac:dyDescent="0.2">
      <c r="C15" s="4"/>
      <c r="E15" s="5"/>
      <c r="F15" s="3"/>
      <c r="G15" s="14" t="s">
        <v>194</v>
      </c>
      <c r="H15" s="39" t="e">
        <f ca="1">AVERAGE(H4:H14)</f>
        <v>#NAME?</v>
      </c>
      <c r="I15" s="38">
        <f>AVERAGE(I4:I14)</f>
        <v>82.92759090909091</v>
      </c>
      <c r="J15" s="10"/>
      <c r="K15" s="38"/>
      <c r="L15" s="10"/>
      <c r="M15" s="38"/>
      <c r="N15" s="10"/>
      <c r="O15" s="38" t="e">
        <f t="shared" ref="O15:AP15" ca="1" si="43">AVERAGE(O4:O14)</f>
        <v>#NAME?</v>
      </c>
      <c r="P15" s="38">
        <f t="shared" si="43"/>
        <v>15.043712697547084</v>
      </c>
      <c r="Q15" s="38">
        <f t="shared" si="43"/>
        <v>-4.178692183672017</v>
      </c>
      <c r="R15" s="38">
        <f t="shared" si="43"/>
        <v>4.0429952383404117</v>
      </c>
      <c r="S15" s="38">
        <f t="shared" si="43"/>
        <v>2.4172646543345269</v>
      </c>
      <c r="T15" s="38">
        <f t="shared" si="43"/>
        <v>10.12182268948451</v>
      </c>
      <c r="U15" s="38">
        <f t="shared" si="43"/>
        <v>1.4050388230188955</v>
      </c>
      <c r="V15" s="10"/>
      <c r="W15" s="38"/>
      <c r="X15" s="38">
        <f t="shared" si="43"/>
        <v>3.2090308808567269</v>
      </c>
      <c r="Y15" s="38">
        <f t="shared" si="43"/>
        <v>22.773074287779327</v>
      </c>
      <c r="Z15" s="38">
        <f t="shared" si="43"/>
        <v>20.103987316727864</v>
      </c>
      <c r="AA15" s="38">
        <f t="shared" si="43"/>
        <v>19.611690295940054</v>
      </c>
      <c r="AB15" s="38">
        <f t="shared" si="43"/>
        <v>0.29806666666666665</v>
      </c>
      <c r="AC15" s="38">
        <f t="shared" si="43"/>
        <v>0.36214134304225187</v>
      </c>
      <c r="AD15" s="38">
        <f t="shared" si="43"/>
        <v>0.45765317549048912</v>
      </c>
      <c r="AE15" s="38">
        <f t="shared" si="43"/>
        <v>0.58981411034643638</v>
      </c>
      <c r="AF15" s="38">
        <f t="shared" si="43"/>
        <v>0.72654201368821736</v>
      </c>
      <c r="AG15" s="38">
        <f t="shared" si="43"/>
        <v>0.60543165332219318</v>
      </c>
      <c r="AH15" s="38">
        <f t="shared" si="43"/>
        <v>0.2883192594302717</v>
      </c>
      <c r="AI15" s="38">
        <f t="shared" si="43"/>
        <v>49.083663404102602</v>
      </c>
      <c r="AJ15" s="10"/>
      <c r="AK15" s="38"/>
      <c r="AL15" s="38">
        <f t="shared" si="43"/>
        <v>3.743223476702163</v>
      </c>
      <c r="AM15" s="38">
        <f t="shared" si="43"/>
        <v>79.474910223049989</v>
      </c>
      <c r="AN15" s="38">
        <f t="shared" si="43"/>
        <v>2.9544052251483301</v>
      </c>
      <c r="AO15" s="38">
        <f t="shared" si="43"/>
        <v>4.2635050323266972</v>
      </c>
      <c r="AP15" s="10">
        <f t="shared" si="43"/>
        <v>5926659.657113634</v>
      </c>
      <c r="AS15" s="15"/>
    </row>
    <row r="16" spans="1:84" outlineLevel="1" x14ac:dyDescent="0.2">
      <c r="F16" s="3"/>
      <c r="G16" s="16"/>
      <c r="H16" s="40"/>
      <c r="I16" s="16"/>
      <c r="J16" s="17"/>
      <c r="K16" s="17"/>
      <c r="L16" s="17"/>
      <c r="M16" s="18"/>
      <c r="N16" s="18"/>
      <c r="O16" s="18"/>
      <c r="P16" s="18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9"/>
      <c r="AB16" s="19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S16" s="15"/>
    </row>
    <row r="17" spans="1:84" x14ac:dyDescent="0.2">
      <c r="A17" s="1" t="s">
        <v>225</v>
      </c>
      <c r="B17" s="1"/>
      <c r="C17" s="1" t="s">
        <v>20</v>
      </c>
      <c r="D17" s="1"/>
      <c r="E17" s="1" t="s">
        <v>21</v>
      </c>
      <c r="F17" s="3"/>
      <c r="G17" t="str">
        <f>BX17</f>
        <v>US1912161007</v>
      </c>
      <c r="H17" s="35">
        <f>(BU17*BY17)*CB17</f>
        <v>0</v>
      </c>
      <c r="I17" s="9">
        <f>BV17</f>
        <v>90.001300000000001</v>
      </c>
      <c r="J17" s="20">
        <f>BW17</f>
        <v>18289</v>
      </c>
      <c r="K17" s="9" t="str">
        <f>BZ17</f>
        <v>USD</v>
      </c>
      <c r="L17" s="7">
        <f>BY17</f>
        <v>69.62</v>
      </c>
      <c r="M17" s="9">
        <f>BY17*CB17</f>
        <v>0</v>
      </c>
      <c r="N17" s="8"/>
      <c r="O17" s="9">
        <f>AT17</f>
        <v>28.294372012875101</v>
      </c>
      <c r="P17" s="9">
        <f t="shared" ref="P17" si="44">AU17</f>
        <v>23.199802108463199</v>
      </c>
      <c r="Q17" s="9">
        <f t="shared" ref="Q17" si="45">AV17</f>
        <v>4.7183473515926497</v>
      </c>
      <c r="R17" s="9">
        <f t="shared" ref="R17" si="46">AW17</f>
        <v>3.86878085812012</v>
      </c>
      <c r="S17" s="9">
        <f t="shared" ref="S17" si="47">AX17</f>
        <v>12.049615384569</v>
      </c>
      <c r="T17" s="9">
        <f t="shared" ref="T17" si="48">AY17</f>
        <v>44.002299412182197</v>
      </c>
      <c r="U17" s="9">
        <f t="shared" ref="U17" si="49">AZ17</f>
        <v>6.3627132338858097</v>
      </c>
      <c r="V17" s="35">
        <f t="shared" ref="V17" si="50">BA17</f>
        <v>1554629871.9375</v>
      </c>
      <c r="W17" s="35">
        <f t="shared" ref="W17" si="51">BB17</f>
        <v>1514651010.1949999</v>
      </c>
      <c r="X17" s="9">
        <f>((W17-V17)/W17)*100</f>
        <v>-2.6394767820049245</v>
      </c>
      <c r="Y17" s="9">
        <f>BC17</f>
        <v>21.761048977858302</v>
      </c>
      <c r="Z17" s="9">
        <f t="shared" ref="Z17" si="52">BD17</f>
        <v>18.178546202368601</v>
      </c>
      <c r="AA17" s="9">
        <f t="shared" ref="AA17" si="53">BE17</f>
        <v>15.687488003252399</v>
      </c>
      <c r="AB17" s="9">
        <f t="shared" ref="AB17" si="54">BF17</f>
        <v>0.19550000000000001</v>
      </c>
      <c r="AC17" s="9">
        <f t="shared" ref="AC17" si="55">BG17</f>
        <v>-7.1512402468452002E-2</v>
      </c>
      <c r="AD17" s="9">
        <f t="shared" ref="AD17" si="56">BH17</f>
        <v>0.20502910291828</v>
      </c>
      <c r="AE17" s="9">
        <f t="shared" ref="AE17" si="57">BI17</f>
        <v>0.46449329839807102</v>
      </c>
      <c r="AF17" s="9">
        <f t="shared" ref="AF17" si="58">BJ17</f>
        <v>0.64299488926984805</v>
      </c>
      <c r="AG17" s="9">
        <f t="shared" ref="AG17" si="59">BK17</f>
        <v>0.44799348336021899</v>
      </c>
      <c r="AH17" s="9">
        <f t="shared" ref="AH17" si="60">BL17</f>
        <v>-0.196112544317601</v>
      </c>
      <c r="AI17" s="9">
        <f t="shared" ref="AI17" si="61">BM17</f>
        <v>40.708915145005399</v>
      </c>
      <c r="AJ17" s="9">
        <f t="shared" ref="AJ17" si="62">BN17</f>
        <v>65.890799999999999</v>
      </c>
      <c r="AK17" s="9">
        <f t="shared" ref="AK17" si="63">BO17</f>
        <v>66.224400000000003</v>
      </c>
      <c r="AL17" s="9">
        <f t="shared" ref="AL17" si="64">BP17</f>
        <v>2.9167858164140701</v>
      </c>
      <c r="AM17" s="9">
        <f t="shared" ref="AM17" si="65">BQ17</f>
        <v>78.628539177899995</v>
      </c>
      <c r="AN17" s="9">
        <f t="shared" ref="AN17" si="66">BR17</f>
        <v>0.87662222738897899</v>
      </c>
      <c r="AO17" s="9">
        <f t="shared" ref="AO17" si="67">BS17</f>
        <v>2.16372762980619</v>
      </c>
      <c r="AP17" s="35">
        <f t="shared" ref="AP17" si="68">BT17</f>
        <v>60094073.041580103</v>
      </c>
      <c r="AS17" s="15" t="s">
        <v>21</v>
      </c>
      <c r="AT17" s="36">
        <v>28.294372012875101</v>
      </c>
      <c r="AU17" s="36">
        <v>23.199802108463199</v>
      </c>
      <c r="AV17" s="36">
        <v>4.7183473515926497</v>
      </c>
      <c r="AW17" s="36">
        <v>3.86878085812012</v>
      </c>
      <c r="AX17" s="36">
        <v>12.049615384569</v>
      </c>
      <c r="AY17" s="7">
        <v>44.002299412182197</v>
      </c>
      <c r="AZ17" s="7">
        <v>6.3627132338858097</v>
      </c>
      <c r="BA17" s="7">
        <v>1554629871.9375</v>
      </c>
      <c r="BB17" s="7">
        <v>1514651010.1949999</v>
      </c>
      <c r="BC17" s="7">
        <v>21.761048977858302</v>
      </c>
      <c r="BD17" s="7">
        <v>18.178546202368601</v>
      </c>
      <c r="BE17" s="7">
        <v>15.687488003252399</v>
      </c>
      <c r="BF17" s="7">
        <v>0.19550000000000001</v>
      </c>
      <c r="BG17" s="7">
        <v>-7.1512402468452002E-2</v>
      </c>
      <c r="BH17" s="7">
        <v>0.20502910291828</v>
      </c>
      <c r="BI17" s="7">
        <v>0.46449329839807102</v>
      </c>
      <c r="BJ17" s="7">
        <v>0.64299488926984805</v>
      </c>
      <c r="BK17" s="7">
        <v>0.44799348336021899</v>
      </c>
      <c r="BL17" s="7">
        <v>-0.196112544317601</v>
      </c>
      <c r="BM17" s="7">
        <v>40.708915145005399</v>
      </c>
      <c r="BN17" s="7">
        <v>65.890799999999999</v>
      </c>
      <c r="BO17" s="7">
        <v>66.224400000000003</v>
      </c>
      <c r="BP17" s="7">
        <v>2.9167858164140701</v>
      </c>
      <c r="BQ17" s="7">
        <v>78.628539177899995</v>
      </c>
      <c r="BR17" s="7">
        <v>0.87662222738897899</v>
      </c>
      <c r="BS17" s="7">
        <v>2.16372762980619</v>
      </c>
      <c r="BT17" s="7">
        <v>60094073.041580103</v>
      </c>
      <c r="BU17" s="7">
        <v>4301000395</v>
      </c>
      <c r="BV17" s="7">
        <v>90.001300000000001</v>
      </c>
      <c r="BW17" s="33">
        <v>18289</v>
      </c>
      <c r="BX17" s="15" t="s">
        <v>226</v>
      </c>
      <c r="BY17" s="7">
        <v>69.62</v>
      </c>
      <c r="BZ17" s="15" t="s">
        <v>205</v>
      </c>
      <c r="CA17" t="str">
        <f t="shared" si="37"/>
        <v>USD=</v>
      </c>
      <c r="CE17" t="str">
        <f t="shared" si="38"/>
        <v>KO</v>
      </c>
      <c r="CF17" s="15" t="s">
        <v>225</v>
      </c>
    </row>
    <row r="18" spans="1:84" x14ac:dyDescent="0.2">
      <c r="A18" t="s">
        <v>227</v>
      </c>
      <c r="B18" t="s">
        <v>227</v>
      </c>
      <c r="C18" t="s">
        <v>20</v>
      </c>
      <c r="D18" t="s">
        <v>22</v>
      </c>
      <c r="E18" t="s">
        <v>23</v>
      </c>
      <c r="F18" s="3"/>
      <c r="G18" t="str">
        <f t="shared" ref="G18:G28" si="69">BX18</f>
        <v>US7134481081</v>
      </c>
      <c r="H18" s="35">
        <f t="shared" ref="H18:H28" si="70">(BU18*BY18)*CB18</f>
        <v>0</v>
      </c>
      <c r="I18" s="9">
        <f t="shared" ref="I18:I28" si="71">BV18</f>
        <v>99.8155</v>
      </c>
      <c r="J18" s="20">
        <f t="shared" ref="J18:J28" si="72">BW18</f>
        <v>7292</v>
      </c>
      <c r="K18" s="9" t="str">
        <f t="shared" ref="K18:K28" si="73">BZ18</f>
        <v>USD</v>
      </c>
      <c r="L18" s="7">
        <f t="shared" ref="L18:L28" si="74">BY18</f>
        <v>148.34</v>
      </c>
      <c r="M18" s="9">
        <f t="shared" ref="M18:M28" si="75">BY18*CB18</f>
        <v>0</v>
      </c>
      <c r="N18" s="8"/>
      <c r="O18" s="9">
        <f t="shared" ref="O18:O28" si="76">AT18</f>
        <v>21.346034852431199</v>
      </c>
      <c r="P18" s="9">
        <f t="shared" ref="P18:P28" si="77">AU18</f>
        <v>17.678038558233499</v>
      </c>
      <c r="Q18" s="9">
        <f t="shared" ref="Q18:Q28" si="78">AV18</f>
        <v>4.5368830717175799</v>
      </c>
      <c r="R18" s="9">
        <f t="shared" ref="R18:R28" si="79">AW18</f>
        <v>3.7572876850655699</v>
      </c>
      <c r="S18" s="9">
        <f t="shared" ref="S18:S28" si="80">AX18</f>
        <v>11.2811085860166</v>
      </c>
      <c r="T18" s="9">
        <f t="shared" ref="T18:T28" si="81">AY18</f>
        <v>16.266753495556099</v>
      </c>
      <c r="U18" s="9">
        <f t="shared" ref="U18:U28" si="82">AZ18</f>
        <v>2.21490937758748</v>
      </c>
      <c r="V18" s="35">
        <f t="shared" ref="V18:V28" si="83">BA18</f>
        <v>1246792317.0925</v>
      </c>
      <c r="W18" s="35">
        <f t="shared" ref="W18:W28" si="84">BB18</f>
        <v>1185627808.76227</v>
      </c>
      <c r="X18" s="9">
        <f t="shared" ref="X18:X28" si="85">((W18-V18)/W18)*100</f>
        <v>-5.1588287553817054</v>
      </c>
      <c r="Y18" s="9">
        <f t="shared" ref="Y18:Y28" si="86">BC18</f>
        <v>25.3912929571128</v>
      </c>
      <c r="Z18" s="9">
        <f t="shared" ref="Z18:Z28" si="87">BD18</f>
        <v>21.525827118598801</v>
      </c>
      <c r="AA18" s="9">
        <f t="shared" ref="AA18:AA28" si="88">BE18</f>
        <v>18.520532473188201</v>
      </c>
      <c r="AB18" s="9">
        <f t="shared" ref="AB18:AB28" si="89">BF18</f>
        <v>0.23350000000000001</v>
      </c>
      <c r="AC18" s="9">
        <f t="shared" ref="AC18:AC28" si="90">BG18</f>
        <v>-0.10729090681378101</v>
      </c>
      <c r="AD18" s="9">
        <f t="shared" ref="AD18:AD28" si="91">BH18</f>
        <v>0.303631262786624</v>
      </c>
      <c r="AE18" s="9">
        <f t="shared" ref="AE18:AE28" si="92">BI18</f>
        <v>0.50426192684433102</v>
      </c>
      <c r="AF18" s="9">
        <f t="shared" ref="AF18:AF28" si="93">BJ18</f>
        <v>0.66950728172160301</v>
      </c>
      <c r="AG18" s="9">
        <f t="shared" ref="AG18:AG28" si="94">BK18</f>
        <v>0.69915516014344004</v>
      </c>
      <c r="AH18" s="9">
        <f t="shared" ref="AH18:AH28" si="95">BL18</f>
        <v>-0.20959105031172801</v>
      </c>
      <c r="AI18" s="9">
        <f t="shared" ref="AI18:AI28" si="96">BM18</f>
        <v>39.834515366430303</v>
      </c>
      <c r="AJ18" s="9">
        <f t="shared" ref="AJ18:AJ28" si="97">BN18</f>
        <v>149.09979999999999</v>
      </c>
      <c r="AK18" s="9">
        <f t="shared" ref="AK18:AK28" si="98">BO18</f>
        <v>163.41569999999999</v>
      </c>
      <c r="AL18" s="9">
        <f t="shared" ref="AL18:AL28" si="99">BP18</f>
        <v>3.6579604508335</v>
      </c>
      <c r="AM18" s="9">
        <f t="shared" ref="AM18:AM28" si="100">BQ18</f>
        <v>76.707036959700005</v>
      </c>
      <c r="AN18" s="9">
        <f t="shared" ref="AN18:AN28" si="101">BR18</f>
        <v>1.5251364928910001</v>
      </c>
      <c r="AO18" s="9">
        <f t="shared" ref="AO18:AO28" si="102">BS18</f>
        <v>2.9443454202139501</v>
      </c>
      <c r="AP18" s="35">
        <f t="shared" ref="AP18:AP28" si="103">BT18</f>
        <v>44871505.923672698</v>
      </c>
      <c r="AS18" s="15" t="s">
        <v>23</v>
      </c>
      <c r="AT18" s="36">
        <v>21.346034852431199</v>
      </c>
      <c r="AU18" s="36">
        <v>17.678038558233499</v>
      </c>
      <c r="AV18" s="36">
        <v>4.5368830717175799</v>
      </c>
      <c r="AW18" s="7">
        <v>3.7572876850655699</v>
      </c>
      <c r="AX18" s="36">
        <v>11.2811085860166</v>
      </c>
      <c r="AY18" s="7">
        <v>16.266753495556099</v>
      </c>
      <c r="AZ18" s="7">
        <v>2.21490937758748</v>
      </c>
      <c r="BA18" s="7">
        <v>1246792317.0925</v>
      </c>
      <c r="BB18" s="7">
        <v>1185627808.76227</v>
      </c>
      <c r="BC18" s="7">
        <v>25.3912929571128</v>
      </c>
      <c r="BD18" s="7">
        <v>21.525827118598801</v>
      </c>
      <c r="BE18" s="7">
        <v>18.520532473188201</v>
      </c>
      <c r="BF18" s="7">
        <v>0.23350000000000001</v>
      </c>
      <c r="BG18" s="7">
        <v>-0.10729090681378101</v>
      </c>
      <c r="BH18" s="7">
        <v>0.303631262786624</v>
      </c>
      <c r="BI18" s="7">
        <v>0.50426192684433102</v>
      </c>
      <c r="BJ18" s="7">
        <v>0.66950728172160301</v>
      </c>
      <c r="BK18" s="7">
        <v>0.69915516014344004</v>
      </c>
      <c r="BL18" s="7">
        <v>-0.20959105031172801</v>
      </c>
      <c r="BM18" s="7">
        <v>39.834515366430303</v>
      </c>
      <c r="BN18" s="7">
        <v>149.09979999999999</v>
      </c>
      <c r="BO18" s="7">
        <v>163.41569999999999</v>
      </c>
      <c r="BP18" s="7">
        <v>3.6579604508335</v>
      </c>
      <c r="BQ18" s="7">
        <v>76.707036959700005</v>
      </c>
      <c r="BR18" s="7">
        <v>1.5251364928910001</v>
      </c>
      <c r="BS18" s="36">
        <v>2.9443454202139501</v>
      </c>
      <c r="BT18" s="7">
        <v>44871505.923672698</v>
      </c>
      <c r="BU18" s="7">
        <v>1371499838</v>
      </c>
      <c r="BV18" s="7">
        <v>99.8155</v>
      </c>
      <c r="BW18" s="33">
        <v>7292</v>
      </c>
      <c r="BX18" s="15" t="s">
        <v>228</v>
      </c>
      <c r="BY18" s="7">
        <v>148.34</v>
      </c>
      <c r="BZ18" s="15" t="s">
        <v>205</v>
      </c>
      <c r="CA18" t="str">
        <f t="shared" si="37"/>
        <v>USD=</v>
      </c>
      <c r="CE18" t="str">
        <f t="shared" si="38"/>
        <v>PEP.O</v>
      </c>
      <c r="CF18" s="15" t="s">
        <v>227</v>
      </c>
    </row>
    <row r="19" spans="1:84" x14ac:dyDescent="0.2">
      <c r="A19" t="s">
        <v>229</v>
      </c>
      <c r="B19" t="s">
        <v>229</v>
      </c>
      <c r="C19" t="s">
        <v>20</v>
      </c>
      <c r="D19" t="s">
        <v>22</v>
      </c>
      <c r="E19" t="s">
        <v>24</v>
      </c>
      <c r="F19" s="3"/>
      <c r="G19" t="str">
        <f t="shared" si="69"/>
        <v>US49271V1008</v>
      </c>
      <c r="H19" s="35">
        <f t="shared" si="70"/>
        <v>0</v>
      </c>
      <c r="I19" s="9">
        <f t="shared" si="71"/>
        <v>88.969300000000004</v>
      </c>
      <c r="J19" s="20">
        <f t="shared" si="72"/>
        <v>39566</v>
      </c>
      <c r="K19" s="9" t="str">
        <f t="shared" si="73"/>
        <v>USD</v>
      </c>
      <c r="L19" s="7">
        <f t="shared" si="74"/>
        <v>33.11</v>
      </c>
      <c r="M19" s="9">
        <f t="shared" si="75"/>
        <v>0</v>
      </c>
      <c r="N19" s="8"/>
      <c r="O19" s="9">
        <f t="shared" si="76"/>
        <v>31.484457461274399</v>
      </c>
      <c r="P19" s="9">
        <f t="shared" si="77"/>
        <v>16.101340596916899</v>
      </c>
      <c r="Q19" s="9">
        <f t="shared" si="78"/>
        <v>4.7487869474018698</v>
      </c>
      <c r="R19" s="9">
        <f t="shared" si="79"/>
        <v>2.42855815941431</v>
      </c>
      <c r="S19" s="9">
        <f t="shared" si="80"/>
        <v>1.8528715603266299</v>
      </c>
      <c r="T19" s="9">
        <f t="shared" si="81"/>
        <v>20.2442638744795</v>
      </c>
      <c r="U19" s="9">
        <f t="shared" si="82"/>
        <v>2.9263254209803899</v>
      </c>
      <c r="V19" s="35">
        <f t="shared" si="83"/>
        <v>497320929.20999998</v>
      </c>
      <c r="W19" s="35">
        <f t="shared" si="84"/>
        <v>558783426.48500001</v>
      </c>
      <c r="X19" s="9">
        <f t="shared" si="85"/>
        <v>10.999341491143873</v>
      </c>
      <c r="Y19" s="9">
        <f t="shared" si="86"/>
        <v>25.601882780383399</v>
      </c>
      <c r="Z19" s="9">
        <f t="shared" si="87"/>
        <v>21.7394275124683</v>
      </c>
      <c r="AA19" s="9">
        <f t="shared" si="88"/>
        <v>18.6935996683121</v>
      </c>
      <c r="AB19" s="9">
        <f t="shared" si="89"/>
        <v>0.22919999999999999</v>
      </c>
      <c r="AC19" s="9">
        <f t="shared" si="90"/>
        <v>2.3902838987020999E-2</v>
      </c>
      <c r="AD19" s="9">
        <f t="shared" si="91"/>
        <v>0.25380982577232802</v>
      </c>
      <c r="AE19" s="9">
        <f t="shared" si="92"/>
        <v>0.55772490958648202</v>
      </c>
      <c r="AF19" s="9">
        <f t="shared" si="93"/>
        <v>0.70514923457438194</v>
      </c>
      <c r="AG19" s="9">
        <f t="shared" si="94"/>
        <v>1.0086203352159</v>
      </c>
      <c r="AH19" s="9">
        <f t="shared" si="95"/>
        <v>-0.102914879416827</v>
      </c>
      <c r="AI19" s="9">
        <f t="shared" si="96"/>
        <v>42.745709828393103</v>
      </c>
      <c r="AJ19" s="9">
        <f t="shared" si="97"/>
        <v>32.155700000000003</v>
      </c>
      <c r="AK19" s="9">
        <f t="shared" si="98"/>
        <v>33.900775000000003</v>
      </c>
      <c r="AL19" s="9">
        <f t="shared" si="99"/>
        <v>2.8040231636696098</v>
      </c>
      <c r="AM19" s="9">
        <f t="shared" si="100"/>
        <v>83.761276890999994</v>
      </c>
      <c r="AN19" s="9" t="str">
        <f t="shared" si="101"/>
        <v>NULL</v>
      </c>
      <c r="AO19" s="9">
        <f t="shared" si="102"/>
        <v>1.9187617730272899</v>
      </c>
      <c r="AP19" s="35">
        <f t="shared" si="103"/>
        <v>29890428.6746157</v>
      </c>
      <c r="AS19" s="15" t="s">
        <v>24</v>
      </c>
      <c r="AT19" s="36">
        <v>31.484457461274399</v>
      </c>
      <c r="AU19" s="36">
        <v>16.101340596916899</v>
      </c>
      <c r="AV19" s="36">
        <v>4.7487869474018698</v>
      </c>
      <c r="AW19" s="7">
        <v>2.42855815941431</v>
      </c>
      <c r="AX19" s="36">
        <v>1.8528715603266299</v>
      </c>
      <c r="AY19" s="7">
        <v>20.2442638744795</v>
      </c>
      <c r="AZ19" s="7">
        <v>2.9263254209803899</v>
      </c>
      <c r="BA19" s="7">
        <v>497320929.20999998</v>
      </c>
      <c r="BB19" s="7">
        <v>558783426.48500001</v>
      </c>
      <c r="BC19" s="7">
        <v>25.601882780383399</v>
      </c>
      <c r="BD19" s="7">
        <v>21.7394275124683</v>
      </c>
      <c r="BE19" s="7">
        <v>18.6935996683121</v>
      </c>
      <c r="BF19" s="7">
        <v>0.22919999999999999</v>
      </c>
      <c r="BG19" s="7">
        <v>2.3902838987020999E-2</v>
      </c>
      <c r="BH19" s="7">
        <v>0.25380982577232802</v>
      </c>
      <c r="BI19" s="7">
        <v>0.55772490958648202</v>
      </c>
      <c r="BJ19" s="7">
        <v>0.70514923457438194</v>
      </c>
      <c r="BK19" s="7">
        <v>1.0086203352159</v>
      </c>
      <c r="BL19" s="7">
        <v>-0.102914879416827</v>
      </c>
      <c r="BM19" s="7">
        <v>42.745709828393103</v>
      </c>
      <c r="BN19" s="7">
        <v>32.155700000000003</v>
      </c>
      <c r="BO19" s="7">
        <v>33.900775000000003</v>
      </c>
      <c r="BP19" s="7">
        <v>2.8040231636696098</v>
      </c>
      <c r="BQ19" s="7">
        <v>83.761276890999994</v>
      </c>
      <c r="BR19" s="36" t="s">
        <v>199</v>
      </c>
      <c r="BS19" s="7">
        <v>1.9187617730272899</v>
      </c>
      <c r="BT19" s="7">
        <v>29890428.6746157</v>
      </c>
      <c r="BU19" s="7">
        <v>1356750877</v>
      </c>
      <c r="BV19" s="7">
        <v>88.969300000000004</v>
      </c>
      <c r="BW19" s="33">
        <v>39566</v>
      </c>
      <c r="BX19" s="15" t="s">
        <v>230</v>
      </c>
      <c r="BY19" s="7">
        <v>33.11</v>
      </c>
      <c r="BZ19" s="15" t="s">
        <v>205</v>
      </c>
      <c r="CA19" t="str">
        <f t="shared" si="37"/>
        <v>USD=</v>
      </c>
      <c r="CE19" t="str">
        <f t="shared" si="38"/>
        <v>KDP.O</v>
      </c>
      <c r="CF19" s="15" t="s">
        <v>229</v>
      </c>
    </row>
    <row r="20" spans="1:84" x14ac:dyDescent="0.2">
      <c r="A20" t="s">
        <v>231</v>
      </c>
      <c r="B20" t="s">
        <v>231</v>
      </c>
      <c r="C20" t="s">
        <v>20</v>
      </c>
      <c r="D20" t="s">
        <v>22</v>
      </c>
      <c r="E20" t="s">
        <v>25</v>
      </c>
      <c r="F20" s="3"/>
      <c r="G20" t="str">
        <f t="shared" si="69"/>
        <v>MXP320321310</v>
      </c>
      <c r="H20" s="35">
        <f t="shared" si="70"/>
        <v>0</v>
      </c>
      <c r="I20" s="9">
        <f t="shared" si="71"/>
        <v>100</v>
      </c>
      <c r="J20" s="20">
        <f t="shared" si="72"/>
        <v>28752</v>
      </c>
      <c r="K20" s="9" t="str">
        <f t="shared" si="73"/>
        <v>MXN</v>
      </c>
      <c r="L20" s="7">
        <f t="shared" si="74"/>
        <v>195.69</v>
      </c>
      <c r="M20" s="9">
        <f t="shared" si="75"/>
        <v>0</v>
      </c>
      <c r="N20" s="8"/>
      <c r="O20" s="9">
        <f t="shared" si="76"/>
        <v>25.026638337512502</v>
      </c>
      <c r="P20" s="9">
        <f t="shared" si="77"/>
        <v>18.810492499116101</v>
      </c>
      <c r="Q20" s="9" t="str">
        <f t="shared" si="78"/>
        <v>NULL</v>
      </c>
      <c r="R20" s="9" t="str">
        <f t="shared" si="79"/>
        <v>NULL</v>
      </c>
      <c r="S20" s="9">
        <f t="shared" si="80"/>
        <v>1.21316205038636</v>
      </c>
      <c r="T20" s="9">
        <f t="shared" si="81"/>
        <v>9.3582123382847993</v>
      </c>
      <c r="U20" s="9">
        <f t="shared" si="82"/>
        <v>0.87195628585225204</v>
      </c>
      <c r="V20" s="35">
        <f t="shared" si="83"/>
        <v>555064430.20000005</v>
      </c>
      <c r="W20" s="35">
        <f t="shared" si="84"/>
        <v>532668413.21521699</v>
      </c>
      <c r="X20" s="9">
        <f t="shared" si="85"/>
        <v>-4.2044950346500585</v>
      </c>
      <c r="Y20" s="9">
        <f t="shared" si="86"/>
        <v>23.459452311981298</v>
      </c>
      <c r="Z20" s="9">
        <f t="shared" si="87"/>
        <v>23.142823216879599</v>
      </c>
      <c r="AA20" s="9">
        <f t="shared" si="88"/>
        <v>22.804832077855099</v>
      </c>
      <c r="AB20" s="9" t="str">
        <f t="shared" si="89"/>
        <v>#N/A</v>
      </c>
      <c r="AC20" s="9">
        <f t="shared" si="90"/>
        <v>0.69548344929481598</v>
      </c>
      <c r="AD20" s="9">
        <f t="shared" si="91"/>
        <v>0.63138790110251397</v>
      </c>
      <c r="AE20" s="9">
        <f t="shared" si="92"/>
        <v>0.87074894174829598</v>
      </c>
      <c r="AF20" s="9">
        <f t="shared" si="93"/>
        <v>0.91383171399956897</v>
      </c>
      <c r="AG20" s="9">
        <f t="shared" si="94"/>
        <v>1.2914991530923801</v>
      </c>
      <c r="AH20" s="9">
        <f t="shared" si="95"/>
        <v>0.12465566001687101</v>
      </c>
      <c r="AI20" s="9">
        <f t="shared" si="96"/>
        <v>74.852724594992694</v>
      </c>
      <c r="AJ20" s="9">
        <f t="shared" si="97"/>
        <v>180.83099999999999</v>
      </c>
      <c r="AK20" s="9">
        <f t="shared" si="98"/>
        <v>191.76255</v>
      </c>
      <c r="AL20" s="9">
        <f t="shared" si="99"/>
        <v>3.2986754465637298</v>
      </c>
      <c r="AM20" s="9" t="str">
        <f t="shared" si="100"/>
        <v>NULL</v>
      </c>
      <c r="AN20" s="9" t="str">
        <f t="shared" si="101"/>
        <v>NULL</v>
      </c>
      <c r="AO20" s="9" t="str">
        <f t="shared" si="102"/>
        <v>NULL</v>
      </c>
      <c r="AP20" s="35">
        <f t="shared" si="103"/>
        <v>4208926.70193143</v>
      </c>
      <c r="AS20" s="15" t="s">
        <v>25</v>
      </c>
      <c r="AT20" s="36">
        <v>25.026638337512502</v>
      </c>
      <c r="AU20" s="36">
        <v>18.810492499116101</v>
      </c>
      <c r="AV20" s="36" t="s">
        <v>199</v>
      </c>
      <c r="AW20" s="36" t="s">
        <v>199</v>
      </c>
      <c r="AX20" s="36">
        <v>1.21316205038636</v>
      </c>
      <c r="AY20" s="7">
        <v>9.3582123382847993</v>
      </c>
      <c r="AZ20" s="7">
        <v>0.87195628585225204</v>
      </c>
      <c r="BA20" s="7">
        <v>555064430.20000005</v>
      </c>
      <c r="BB20" s="7">
        <v>532668413.21521699</v>
      </c>
      <c r="BC20" s="7">
        <v>23.459452311981298</v>
      </c>
      <c r="BD20" s="7">
        <v>23.142823216879599</v>
      </c>
      <c r="BE20" s="7">
        <v>22.804832077855099</v>
      </c>
      <c r="BF20" s="7" t="s">
        <v>257</v>
      </c>
      <c r="BG20" s="7">
        <v>0.69548344929481598</v>
      </c>
      <c r="BH20" s="7">
        <v>0.63138790110251397</v>
      </c>
      <c r="BI20" s="7">
        <v>0.87074894174829598</v>
      </c>
      <c r="BJ20" s="7">
        <v>0.91383171399956897</v>
      </c>
      <c r="BK20" s="7">
        <v>1.2914991530923801</v>
      </c>
      <c r="BL20" s="7">
        <v>0.12465566001687101</v>
      </c>
      <c r="BM20" s="7">
        <v>74.852724594992694</v>
      </c>
      <c r="BN20" s="7">
        <v>180.83099999999999</v>
      </c>
      <c r="BO20" s="7">
        <v>191.76255</v>
      </c>
      <c r="BP20" s="7">
        <v>3.2986754465637298</v>
      </c>
      <c r="BQ20" s="36" t="s">
        <v>199</v>
      </c>
      <c r="BR20" s="36" t="s">
        <v>199</v>
      </c>
      <c r="BS20" s="36" t="s">
        <v>199</v>
      </c>
      <c r="BT20" s="7">
        <v>4208926.70193143</v>
      </c>
      <c r="BU20" s="7">
        <v>2056091347</v>
      </c>
      <c r="BV20" s="7">
        <v>100</v>
      </c>
      <c r="BW20" s="33">
        <v>28752</v>
      </c>
      <c r="BX20" s="15" t="s">
        <v>232</v>
      </c>
      <c r="BY20" s="7">
        <v>195.69</v>
      </c>
      <c r="BZ20" s="15" t="s">
        <v>233</v>
      </c>
      <c r="CA20" t="str">
        <f t="shared" si="37"/>
        <v>MXNUSD=R</v>
      </c>
      <c r="CE20" t="str">
        <f t="shared" si="38"/>
        <v>FEMSAUBD.MX</v>
      </c>
      <c r="CF20" s="15" t="s">
        <v>231</v>
      </c>
    </row>
    <row r="21" spans="1:84" x14ac:dyDescent="0.2">
      <c r="A21" t="s">
        <v>234</v>
      </c>
      <c r="B21" t="s">
        <v>234</v>
      </c>
      <c r="C21" t="s">
        <v>20</v>
      </c>
      <c r="D21" t="s">
        <v>22</v>
      </c>
      <c r="E21" t="s">
        <v>26</v>
      </c>
      <c r="F21" s="3"/>
      <c r="G21" t="str">
        <f t="shared" si="69"/>
        <v>GB00BDCPN049</v>
      </c>
      <c r="H21" s="35">
        <f t="shared" si="70"/>
        <v>0</v>
      </c>
      <c r="I21" s="9">
        <f t="shared" si="71"/>
        <v>46.536299999999997</v>
      </c>
      <c r="J21" s="20">
        <f t="shared" si="72"/>
        <v>31740</v>
      </c>
      <c r="K21" s="9" t="str">
        <f t="shared" si="73"/>
        <v>USD</v>
      </c>
      <c r="L21" s="7">
        <f t="shared" si="74"/>
        <v>82.28</v>
      </c>
      <c r="M21" s="9">
        <f t="shared" si="75"/>
        <v>0</v>
      </c>
      <c r="N21" s="8"/>
      <c r="O21" s="9">
        <f t="shared" si="76"/>
        <v>24.642790068805901</v>
      </c>
      <c r="P21" s="9">
        <f t="shared" si="77"/>
        <v>17.600079112371802</v>
      </c>
      <c r="Q21" s="9">
        <f t="shared" si="78"/>
        <v>3.20313701203587</v>
      </c>
      <c r="R21" s="9">
        <f t="shared" si="79"/>
        <v>1.7460395944813301</v>
      </c>
      <c r="S21" s="9">
        <f t="shared" si="80"/>
        <v>4.1169863338364001</v>
      </c>
      <c r="T21" s="9">
        <f t="shared" si="81"/>
        <v>11.4175422281933</v>
      </c>
      <c r="U21" s="9">
        <f t="shared" si="82"/>
        <v>1.7100057129122099</v>
      </c>
      <c r="V21" s="35">
        <f t="shared" si="83"/>
        <v>262390153.80250001</v>
      </c>
      <c r="W21" s="35">
        <f t="shared" si="84"/>
        <v>215442547.75818199</v>
      </c>
      <c r="X21" s="9">
        <f t="shared" si="85"/>
        <v>-21.791241578248123</v>
      </c>
      <c r="Y21" s="9">
        <f t="shared" si="86"/>
        <v>20.319084237215598</v>
      </c>
      <c r="Z21" s="9">
        <f t="shared" si="87"/>
        <v>19.700453467184399</v>
      </c>
      <c r="AA21" s="9">
        <f t="shared" si="88"/>
        <v>17.828965605316501</v>
      </c>
      <c r="AB21" s="9">
        <f t="shared" si="89"/>
        <v>0.2339</v>
      </c>
      <c r="AC21" s="9">
        <f t="shared" si="90"/>
        <v>0.33382393462866899</v>
      </c>
      <c r="AD21" s="9">
        <f t="shared" si="91"/>
        <v>0.56361358292413999</v>
      </c>
      <c r="AE21" s="9">
        <f t="shared" si="92"/>
        <v>0.72538718956621495</v>
      </c>
      <c r="AF21" s="9">
        <f t="shared" si="93"/>
        <v>0.81692397611934997</v>
      </c>
      <c r="AG21" s="9">
        <f t="shared" si="94"/>
        <v>0.64797608111850602</v>
      </c>
      <c r="AH21" s="9">
        <f t="shared" si="95"/>
        <v>0.13234933151779299</v>
      </c>
      <c r="AI21" s="9">
        <f t="shared" si="96"/>
        <v>29.517579721995101</v>
      </c>
      <c r="AJ21" s="9">
        <f t="shared" si="97"/>
        <v>80.499200000000002</v>
      </c>
      <c r="AK21" s="9">
        <f t="shared" si="98"/>
        <v>77.471924999999999</v>
      </c>
      <c r="AL21" s="9">
        <f t="shared" si="99"/>
        <v>2.5687409551374798</v>
      </c>
      <c r="AM21" s="9">
        <f t="shared" si="100"/>
        <v>66.878607392999996</v>
      </c>
      <c r="AN21" s="9" t="str">
        <f t="shared" si="101"/>
        <v>NULL</v>
      </c>
      <c r="AO21" s="9">
        <f t="shared" si="102"/>
        <v>1.9058983529068301</v>
      </c>
      <c r="AP21" s="35">
        <f t="shared" si="103"/>
        <v>4122450.6930355299</v>
      </c>
      <c r="AS21" s="15" t="s">
        <v>26</v>
      </c>
      <c r="AT21" s="36">
        <v>24.642790068805901</v>
      </c>
      <c r="AU21" s="36">
        <v>17.600079112371802</v>
      </c>
      <c r="AV21" s="36">
        <v>3.20313701203587</v>
      </c>
      <c r="AW21" s="7">
        <v>1.7460395944813301</v>
      </c>
      <c r="AX21" s="36">
        <v>4.1169863338364001</v>
      </c>
      <c r="AY21" s="7">
        <v>11.4175422281933</v>
      </c>
      <c r="AZ21" s="7">
        <v>1.7100057129122099</v>
      </c>
      <c r="BA21" s="7">
        <v>262390153.80250001</v>
      </c>
      <c r="BB21" s="7">
        <v>215442547.75818199</v>
      </c>
      <c r="BC21" s="7">
        <v>20.319084237215598</v>
      </c>
      <c r="BD21" s="7">
        <v>19.700453467184399</v>
      </c>
      <c r="BE21" s="36">
        <v>17.828965605316501</v>
      </c>
      <c r="BF21" s="7">
        <v>0.2339</v>
      </c>
      <c r="BG21" s="7">
        <v>0.33382393462866899</v>
      </c>
      <c r="BH21" s="7">
        <v>0.56361358292413999</v>
      </c>
      <c r="BI21" s="7">
        <v>0.72538718956621495</v>
      </c>
      <c r="BJ21" s="7">
        <v>0.81692397611934997</v>
      </c>
      <c r="BK21" s="7">
        <v>0.64797608111850602</v>
      </c>
      <c r="BL21" s="7">
        <v>0.13234933151779299</v>
      </c>
      <c r="BM21" s="7">
        <v>29.517579721995101</v>
      </c>
      <c r="BN21" s="7">
        <v>80.499200000000002</v>
      </c>
      <c r="BO21" s="7">
        <v>77.471924999999999</v>
      </c>
      <c r="BP21" s="7">
        <v>2.5687409551374798</v>
      </c>
      <c r="BQ21" s="7">
        <v>66.878607392999996</v>
      </c>
      <c r="BR21" s="36" t="s">
        <v>199</v>
      </c>
      <c r="BS21" s="7">
        <v>1.9058983529068301</v>
      </c>
      <c r="BT21" s="7">
        <v>4122450.6930355299</v>
      </c>
      <c r="BU21" s="7">
        <v>460947057</v>
      </c>
      <c r="BV21" s="7">
        <v>46.536299999999997</v>
      </c>
      <c r="BW21" s="33">
        <v>31740</v>
      </c>
      <c r="BX21" s="15" t="s">
        <v>235</v>
      </c>
      <c r="BY21" s="7">
        <v>82.28</v>
      </c>
      <c r="BZ21" s="15" t="s">
        <v>205</v>
      </c>
      <c r="CA21" t="str">
        <f t="shared" si="37"/>
        <v>USD=</v>
      </c>
      <c r="CE21" t="str">
        <f t="shared" si="38"/>
        <v>CCEP.O</v>
      </c>
      <c r="CF21" s="15" t="s">
        <v>234</v>
      </c>
    </row>
    <row r="22" spans="1:84" x14ac:dyDescent="0.2">
      <c r="A22" t="s">
        <v>542</v>
      </c>
      <c r="B22" t="s">
        <v>542</v>
      </c>
      <c r="C22" t="s">
        <v>20</v>
      </c>
      <c r="D22" t="s">
        <v>22</v>
      </c>
      <c r="E22" t="s">
        <v>538</v>
      </c>
      <c r="F22" s="3"/>
      <c r="G22" t="str">
        <f t="shared" si="69"/>
        <v>US61174X1090</v>
      </c>
      <c r="H22" s="35">
        <f t="shared" si="70"/>
        <v>0</v>
      </c>
      <c r="I22" s="9">
        <f t="shared" si="71"/>
        <v>71.245500000000007</v>
      </c>
      <c r="J22" s="20">
        <f t="shared" si="72"/>
        <v>31390</v>
      </c>
      <c r="K22" s="9" t="str">
        <f t="shared" si="73"/>
        <v>USD</v>
      </c>
      <c r="L22" s="7">
        <f t="shared" si="74"/>
        <v>54.34</v>
      </c>
      <c r="M22" s="9">
        <f t="shared" si="75"/>
        <v>0</v>
      </c>
      <c r="N22" s="8"/>
      <c r="O22" s="9">
        <f t="shared" si="76"/>
        <v>36.621199051110601</v>
      </c>
      <c r="P22" s="9">
        <f t="shared" si="77"/>
        <v>29.156341113272902</v>
      </c>
      <c r="Q22" s="9">
        <f t="shared" si="78"/>
        <v>2.5886798130663</v>
      </c>
      <c r="R22" s="9">
        <f t="shared" si="79"/>
        <v>2.0610038343492101</v>
      </c>
      <c r="S22" s="9">
        <f t="shared" si="80"/>
        <v>8.8753970663918693</v>
      </c>
      <c r="T22" s="9">
        <f t="shared" si="81"/>
        <v>27.420559777115599</v>
      </c>
      <c r="U22" s="9">
        <f t="shared" si="82"/>
        <v>7.0577216342767501</v>
      </c>
      <c r="V22" s="35">
        <f t="shared" si="83"/>
        <v>338210954.53250003</v>
      </c>
      <c r="W22" s="35">
        <f t="shared" si="84"/>
        <v>365280178.34500003</v>
      </c>
      <c r="X22" s="9">
        <f t="shared" si="85"/>
        <v>7.4105372854186582</v>
      </c>
      <c r="Y22" s="9">
        <f t="shared" si="86"/>
        <v>27.3292540534724</v>
      </c>
      <c r="Z22" s="9">
        <f t="shared" si="87"/>
        <v>25.5731819441535</v>
      </c>
      <c r="AA22" s="9">
        <f t="shared" si="88"/>
        <v>26.0410932284199</v>
      </c>
      <c r="AB22" s="9">
        <f t="shared" si="89"/>
        <v>0.24809999999999999</v>
      </c>
      <c r="AC22" s="9">
        <f t="shared" si="90"/>
        <v>6.6292566173068002E-2</v>
      </c>
      <c r="AD22" s="9">
        <f t="shared" si="91"/>
        <v>0.48744933877401803</v>
      </c>
      <c r="AE22" s="9">
        <f t="shared" si="92"/>
        <v>0.67248535240185203</v>
      </c>
      <c r="AF22" s="9">
        <f t="shared" si="93"/>
        <v>0.78165611994433304</v>
      </c>
      <c r="AG22" s="9">
        <f t="shared" si="94"/>
        <v>0.88029500515778103</v>
      </c>
      <c r="AH22" s="9">
        <f t="shared" si="95"/>
        <v>-0.18732140442759601</v>
      </c>
      <c r="AI22" s="9">
        <f t="shared" si="96"/>
        <v>57.579185520362003</v>
      </c>
      <c r="AJ22" s="9">
        <f t="shared" si="97"/>
        <v>50.892000000000003</v>
      </c>
      <c r="AK22" s="9">
        <f t="shared" si="98"/>
        <v>51.090274999999998</v>
      </c>
      <c r="AL22" s="9" t="str">
        <f t="shared" si="99"/>
        <v>NULL</v>
      </c>
      <c r="AM22" s="9">
        <f t="shared" si="100"/>
        <v>0</v>
      </c>
      <c r="AN22" s="9" t="str">
        <f t="shared" si="101"/>
        <v>NULL</v>
      </c>
      <c r="AO22" s="9">
        <f t="shared" si="102"/>
        <v>2.9231335743901901</v>
      </c>
      <c r="AP22" s="35">
        <f t="shared" si="103"/>
        <v>25096287.8078067</v>
      </c>
      <c r="AS22" s="15" t="s">
        <v>538</v>
      </c>
      <c r="AT22" s="36">
        <v>36.621199051110601</v>
      </c>
      <c r="AU22" s="36">
        <v>29.156341113272902</v>
      </c>
      <c r="AV22" s="36">
        <v>2.5886798130663</v>
      </c>
      <c r="AW22" s="36">
        <v>2.0610038343492101</v>
      </c>
      <c r="AX22" s="36">
        <v>8.8753970663918693</v>
      </c>
      <c r="AY22" s="7">
        <v>27.420559777115599</v>
      </c>
      <c r="AZ22" s="7">
        <v>7.0577216342767501</v>
      </c>
      <c r="BA22" s="7">
        <v>338210954.53250003</v>
      </c>
      <c r="BB22" s="7">
        <v>365280178.34500003</v>
      </c>
      <c r="BC22" s="7">
        <v>27.3292540534724</v>
      </c>
      <c r="BD22" s="7">
        <v>25.5731819441535</v>
      </c>
      <c r="BE22" s="7">
        <v>26.0410932284199</v>
      </c>
      <c r="BF22" s="7">
        <v>0.24809999999999999</v>
      </c>
      <c r="BG22" s="7">
        <v>6.6292566173068002E-2</v>
      </c>
      <c r="BH22" s="7">
        <v>0.48744933877401803</v>
      </c>
      <c r="BI22" s="7">
        <v>0.67248535240185203</v>
      </c>
      <c r="BJ22" s="7">
        <v>0.78165611994433304</v>
      </c>
      <c r="BK22" s="7">
        <v>0.88029500515778103</v>
      </c>
      <c r="BL22" s="7">
        <v>-0.18732140442759601</v>
      </c>
      <c r="BM22" s="7">
        <v>57.579185520362003</v>
      </c>
      <c r="BN22" s="7">
        <v>50.892000000000003</v>
      </c>
      <c r="BO22" s="36">
        <v>51.090274999999998</v>
      </c>
      <c r="BP22" s="36" t="s">
        <v>199</v>
      </c>
      <c r="BQ22" s="7">
        <v>0</v>
      </c>
      <c r="BR22" s="36" t="s">
        <v>199</v>
      </c>
      <c r="BS22" s="7">
        <v>2.9231335743901901</v>
      </c>
      <c r="BT22" s="7">
        <v>25096287.8078067</v>
      </c>
      <c r="BU22" s="7">
        <v>973158896</v>
      </c>
      <c r="BV22" s="7">
        <v>71.245500000000007</v>
      </c>
      <c r="BW22" s="33">
        <v>31390</v>
      </c>
      <c r="BX22" s="15" t="s">
        <v>543</v>
      </c>
      <c r="BY22" s="7">
        <v>54.34</v>
      </c>
      <c r="BZ22" s="15" t="s">
        <v>205</v>
      </c>
      <c r="CA22" t="str">
        <f t="shared" si="37"/>
        <v>USD=</v>
      </c>
      <c r="CE22" t="str">
        <f t="shared" si="38"/>
        <v>MNST.O</v>
      </c>
      <c r="CF22" s="15" t="s">
        <v>542</v>
      </c>
    </row>
    <row r="23" spans="1:84" x14ac:dyDescent="0.2">
      <c r="A23" t="s">
        <v>236</v>
      </c>
      <c r="B23" t="s">
        <v>236</v>
      </c>
      <c r="C23" t="s">
        <v>20</v>
      </c>
      <c r="D23" t="s">
        <v>22</v>
      </c>
      <c r="E23" t="s">
        <v>27</v>
      </c>
      <c r="F23" s="3"/>
      <c r="G23" t="str">
        <f t="shared" si="69"/>
        <v>MX01AC100006</v>
      </c>
      <c r="H23" s="35">
        <f t="shared" si="70"/>
        <v>0</v>
      </c>
      <c r="I23" s="9">
        <f t="shared" si="71"/>
        <v>51.610599999999998</v>
      </c>
      <c r="J23" s="20">
        <f t="shared" si="72"/>
        <v>37238</v>
      </c>
      <c r="K23" s="9" t="str">
        <f t="shared" si="73"/>
        <v>MXN</v>
      </c>
      <c r="L23" s="7">
        <f t="shared" si="74"/>
        <v>211.46</v>
      </c>
      <c r="M23" s="9">
        <f t="shared" si="75"/>
        <v>0</v>
      </c>
      <c r="N23" s="8"/>
      <c r="O23" s="9">
        <f t="shared" si="76"/>
        <v>19.197844122373901</v>
      </c>
      <c r="P23" s="9">
        <f t="shared" si="77"/>
        <v>15.0573596403864</v>
      </c>
      <c r="Q23" s="9">
        <f t="shared" si="78"/>
        <v>1.23857058854025</v>
      </c>
      <c r="R23" s="9">
        <f t="shared" si="79"/>
        <v>0.97144255744428099</v>
      </c>
      <c r="S23" s="9">
        <f t="shared" si="80"/>
        <v>2.8199165816904901</v>
      </c>
      <c r="T23" s="9">
        <f t="shared" si="81"/>
        <v>9.7344861991751692</v>
      </c>
      <c r="U23" s="9">
        <f t="shared" si="82"/>
        <v>1.6225279791554801</v>
      </c>
      <c r="V23" s="35">
        <f t="shared" si="83"/>
        <v>354927629.75749999</v>
      </c>
      <c r="W23" s="35">
        <f t="shared" si="84"/>
        <v>570408310.740435</v>
      </c>
      <c r="X23" s="9">
        <f t="shared" si="85"/>
        <v>37.776567578972347</v>
      </c>
      <c r="Y23" s="9">
        <f t="shared" si="86"/>
        <v>24.627832007521501</v>
      </c>
      <c r="Z23" s="9">
        <f t="shared" si="87"/>
        <v>24.793866254996601</v>
      </c>
      <c r="AA23" s="9">
        <f t="shared" si="88"/>
        <v>25.738457397302401</v>
      </c>
      <c r="AB23" s="9" t="str">
        <f t="shared" si="89"/>
        <v>#N/A</v>
      </c>
      <c r="AC23" s="9">
        <f t="shared" si="90"/>
        <v>0.73912260321690504</v>
      </c>
      <c r="AD23" s="9">
        <f t="shared" si="91"/>
        <v>0.59376255346942097</v>
      </c>
      <c r="AE23" s="9">
        <f t="shared" si="92"/>
        <v>0.51811736612162995</v>
      </c>
      <c r="AF23" s="9">
        <f t="shared" si="93"/>
        <v>0.67874423200284295</v>
      </c>
      <c r="AG23" s="9">
        <f t="shared" si="94"/>
        <v>0.34816923235587399</v>
      </c>
      <c r="AH23" s="9">
        <f t="shared" si="95"/>
        <v>0.40520167308983801</v>
      </c>
      <c r="AI23" s="9">
        <f t="shared" si="96"/>
        <v>49.7125464998309</v>
      </c>
      <c r="AJ23" s="9">
        <f t="shared" si="97"/>
        <v>196.25280000000001</v>
      </c>
      <c r="AK23" s="9">
        <f t="shared" si="98"/>
        <v>182.91495</v>
      </c>
      <c r="AL23" s="9">
        <f t="shared" si="99"/>
        <v>3.4735718391454302</v>
      </c>
      <c r="AM23" s="9">
        <f t="shared" si="100"/>
        <v>55.873379649</v>
      </c>
      <c r="AN23" s="9" t="str">
        <f t="shared" si="101"/>
        <v>NULL</v>
      </c>
      <c r="AO23" s="9" t="str">
        <f t="shared" si="102"/>
        <v>NULL</v>
      </c>
      <c r="AP23" s="35">
        <f t="shared" si="103"/>
        <v>8403404.0171596799</v>
      </c>
      <c r="AS23" s="15" t="s">
        <v>27</v>
      </c>
      <c r="AT23" s="36">
        <v>19.197844122373901</v>
      </c>
      <c r="AU23" s="36">
        <v>15.0573596403864</v>
      </c>
      <c r="AV23" s="36">
        <v>1.23857058854025</v>
      </c>
      <c r="AW23" s="7">
        <v>0.97144255744428099</v>
      </c>
      <c r="AX23" s="36">
        <v>2.8199165816904901</v>
      </c>
      <c r="AY23" s="7">
        <v>9.7344861991751692</v>
      </c>
      <c r="AZ23" s="7">
        <v>1.6225279791554801</v>
      </c>
      <c r="BA23" s="7">
        <v>354927629.75749999</v>
      </c>
      <c r="BB23" s="7">
        <v>570408310.740435</v>
      </c>
      <c r="BC23" s="7">
        <v>24.627832007521501</v>
      </c>
      <c r="BD23" s="7">
        <v>24.793866254996601</v>
      </c>
      <c r="BE23" s="36">
        <v>25.738457397302401</v>
      </c>
      <c r="BF23" s="7" t="s">
        <v>257</v>
      </c>
      <c r="BG23" s="7">
        <v>0.73912260321690504</v>
      </c>
      <c r="BH23" s="7">
        <v>0.59376255346942097</v>
      </c>
      <c r="BI23" s="7">
        <v>0.51811736612162995</v>
      </c>
      <c r="BJ23" s="7">
        <v>0.67874423200284295</v>
      </c>
      <c r="BK23" s="7">
        <v>0.34816923235587399</v>
      </c>
      <c r="BL23" s="7">
        <v>0.40520167308983801</v>
      </c>
      <c r="BM23" s="7">
        <v>49.7125464998309</v>
      </c>
      <c r="BN23" s="7">
        <v>196.25280000000001</v>
      </c>
      <c r="BO23" s="7">
        <v>182.91495</v>
      </c>
      <c r="BP23" s="7">
        <v>3.4735718391454302</v>
      </c>
      <c r="BQ23" s="7">
        <v>55.873379649</v>
      </c>
      <c r="BR23" s="36" t="s">
        <v>199</v>
      </c>
      <c r="BS23" s="36" t="s">
        <v>199</v>
      </c>
      <c r="BT23" s="7">
        <v>8403404.0171596799</v>
      </c>
      <c r="BU23" s="7">
        <v>1698192061</v>
      </c>
      <c r="BV23" s="7">
        <v>51.610599999999998</v>
      </c>
      <c r="BW23" s="33">
        <v>37238</v>
      </c>
      <c r="BX23" s="15" t="s">
        <v>237</v>
      </c>
      <c r="BY23" s="7">
        <v>211.46</v>
      </c>
      <c r="BZ23" s="15" t="s">
        <v>233</v>
      </c>
      <c r="CA23" t="str">
        <f t="shared" si="37"/>
        <v>MXNUSD=R</v>
      </c>
      <c r="CE23" t="str">
        <f t="shared" si="38"/>
        <v>AC.MX</v>
      </c>
      <c r="CF23" s="15" t="s">
        <v>236</v>
      </c>
    </row>
    <row r="24" spans="1:84" x14ac:dyDescent="0.2">
      <c r="A24" t="s">
        <v>238</v>
      </c>
      <c r="B24" t="s">
        <v>238</v>
      </c>
      <c r="C24" t="s">
        <v>20</v>
      </c>
      <c r="D24" t="s">
        <v>22</v>
      </c>
      <c r="E24" t="s">
        <v>28</v>
      </c>
      <c r="F24" s="3"/>
      <c r="G24" t="str">
        <f t="shared" si="69"/>
        <v>CH0198251305</v>
      </c>
      <c r="H24" s="35">
        <f>((BU24*BY24)*CB24)/100</f>
        <v>0</v>
      </c>
      <c r="I24" s="9">
        <f t="shared" si="71"/>
        <v>52.868899999999996</v>
      </c>
      <c r="J24" s="20">
        <f t="shared" si="72"/>
        <v>41393</v>
      </c>
      <c r="K24" s="9" t="str">
        <f t="shared" si="73"/>
        <v>GBp</v>
      </c>
      <c r="L24" s="7">
        <f t="shared" si="74"/>
        <v>3388</v>
      </c>
      <c r="M24" s="9">
        <f>(BY24*CB24)/100</f>
        <v>0</v>
      </c>
      <c r="N24" s="8"/>
      <c r="O24" s="9">
        <f t="shared" si="76"/>
        <v>17.9019341962765</v>
      </c>
      <c r="P24" s="9">
        <f t="shared" si="77"/>
        <v>15.557969208664799</v>
      </c>
      <c r="Q24" s="9">
        <f t="shared" si="78"/>
        <v>1.462178524656</v>
      </c>
      <c r="R24" s="9">
        <f t="shared" si="79"/>
        <v>1.27073020237671</v>
      </c>
      <c r="S24" s="9">
        <f t="shared" si="80"/>
        <v>4.5568221467125598</v>
      </c>
      <c r="T24" s="9">
        <f t="shared" si="81"/>
        <v>10.501448010429799</v>
      </c>
      <c r="U24" s="9">
        <f t="shared" si="82"/>
        <v>1.35916141167497</v>
      </c>
      <c r="V24" s="35">
        <f t="shared" si="83"/>
        <v>3230933283</v>
      </c>
      <c r="W24" s="35">
        <f t="shared" si="84"/>
        <v>2529892014.0869598</v>
      </c>
      <c r="X24" s="9">
        <f t="shared" si="85"/>
        <v>-27.710323800759003</v>
      </c>
      <c r="Y24" s="9">
        <f t="shared" si="86"/>
        <v>29.187412576751999</v>
      </c>
      <c r="Z24" s="9">
        <f t="shared" si="87"/>
        <v>21.127110172166802</v>
      </c>
      <c r="AA24" s="9">
        <f t="shared" si="88"/>
        <v>18.948463574040499</v>
      </c>
      <c r="AB24" s="9" t="str">
        <f t="shared" si="89"/>
        <v>#N/A</v>
      </c>
      <c r="AC24" s="9">
        <f t="shared" si="90"/>
        <v>0.59101601872671194</v>
      </c>
      <c r="AD24" s="9">
        <f t="shared" si="91"/>
        <v>0.58029598832433704</v>
      </c>
      <c r="AE24" s="9">
        <f t="shared" si="92"/>
        <v>1.1935612564285301</v>
      </c>
      <c r="AF24" s="9">
        <f t="shared" si="93"/>
        <v>1.12903970857818</v>
      </c>
      <c r="AG24" s="9">
        <f t="shared" si="94"/>
        <v>1.5673348041527599</v>
      </c>
      <c r="AH24" s="9">
        <f t="shared" si="95"/>
        <v>-0.28148840602657499</v>
      </c>
      <c r="AI24" s="9">
        <f t="shared" si="96"/>
        <v>57.299270072992698</v>
      </c>
      <c r="AJ24" s="9">
        <f t="shared" si="97"/>
        <v>3045.52</v>
      </c>
      <c r="AK24" s="9">
        <f t="shared" si="98"/>
        <v>2826.65</v>
      </c>
      <c r="AL24" s="9">
        <f t="shared" si="99"/>
        <v>2.3357147030645602</v>
      </c>
      <c r="AM24" s="9">
        <f t="shared" si="100"/>
        <v>45.457789800100002</v>
      </c>
      <c r="AN24" s="9" t="str">
        <f t="shared" si="101"/>
        <v>NULL</v>
      </c>
      <c r="AO24" s="9" t="str">
        <f t="shared" si="102"/>
        <v>NULL</v>
      </c>
      <c r="AP24" s="35">
        <f t="shared" si="103"/>
        <v>1148206.2145877101</v>
      </c>
      <c r="AS24" s="15" t="s">
        <v>28</v>
      </c>
      <c r="AT24" s="36">
        <v>17.9019341962765</v>
      </c>
      <c r="AU24" s="36">
        <v>15.557969208664799</v>
      </c>
      <c r="AV24" s="36">
        <v>1.462178524656</v>
      </c>
      <c r="AW24" s="7">
        <v>1.27073020237671</v>
      </c>
      <c r="AX24" s="36">
        <v>4.5568221467125598</v>
      </c>
      <c r="AY24" s="7">
        <v>10.501448010429799</v>
      </c>
      <c r="AZ24" s="7">
        <v>1.35916141167497</v>
      </c>
      <c r="BA24" s="7">
        <v>3230933283</v>
      </c>
      <c r="BB24" s="7">
        <v>2529892014.0869598</v>
      </c>
      <c r="BC24" s="7">
        <v>29.187412576751999</v>
      </c>
      <c r="BD24" s="7">
        <v>21.127110172166802</v>
      </c>
      <c r="BE24" s="7">
        <v>18.948463574040499</v>
      </c>
      <c r="BF24" s="7" t="s">
        <v>257</v>
      </c>
      <c r="BG24" s="7">
        <v>0.59101601872671194</v>
      </c>
      <c r="BH24" s="7">
        <v>0.58029598832433704</v>
      </c>
      <c r="BI24" s="7">
        <v>1.1935612564285301</v>
      </c>
      <c r="BJ24" s="7">
        <v>1.12903970857818</v>
      </c>
      <c r="BK24" s="7">
        <v>1.5673348041527599</v>
      </c>
      <c r="BL24" s="7">
        <v>-0.28148840602657499</v>
      </c>
      <c r="BM24" s="7">
        <v>57.299270072992698</v>
      </c>
      <c r="BN24" s="7">
        <v>3045.52</v>
      </c>
      <c r="BO24" s="7">
        <v>2826.65</v>
      </c>
      <c r="BP24" s="7">
        <v>2.3357147030645602</v>
      </c>
      <c r="BQ24" s="7">
        <v>45.457789800100002</v>
      </c>
      <c r="BR24" s="36" t="s">
        <v>199</v>
      </c>
      <c r="BS24" s="36" t="s">
        <v>199</v>
      </c>
      <c r="BT24" s="7">
        <v>1148206.2145877101</v>
      </c>
      <c r="BU24" s="7">
        <v>362388886</v>
      </c>
      <c r="BV24" s="7">
        <v>52.868899999999996</v>
      </c>
      <c r="BW24" s="33">
        <v>41393</v>
      </c>
      <c r="BX24" s="15" t="s">
        <v>239</v>
      </c>
      <c r="BY24" s="7">
        <v>3388</v>
      </c>
      <c r="BZ24" s="15" t="s">
        <v>220</v>
      </c>
      <c r="CA24" t="str">
        <f t="shared" si="37"/>
        <v>GBP=</v>
      </c>
      <c r="CE24" t="str">
        <f t="shared" si="38"/>
        <v>CCH.L</v>
      </c>
      <c r="CF24" s="15" t="s">
        <v>238</v>
      </c>
    </row>
    <row r="25" spans="1:84" x14ac:dyDescent="0.2">
      <c r="A25" t="s">
        <v>240</v>
      </c>
      <c r="B25" t="s">
        <v>240</v>
      </c>
      <c r="C25" t="s">
        <v>20</v>
      </c>
      <c r="D25" t="s">
        <v>22</v>
      </c>
      <c r="E25" t="s">
        <v>29</v>
      </c>
      <c r="F25" s="3"/>
      <c r="G25" t="str">
        <f t="shared" si="69"/>
        <v>JP3336560002</v>
      </c>
      <c r="H25" s="35">
        <f>((BU25*BY25)*CB25)/100</f>
        <v>0</v>
      </c>
      <c r="I25" s="9">
        <f t="shared" si="71"/>
        <v>40.303800000000003</v>
      </c>
      <c r="J25" s="20">
        <f t="shared" si="72"/>
        <v>41458</v>
      </c>
      <c r="K25" s="9" t="str">
        <f t="shared" si="73"/>
        <v>JPY</v>
      </c>
      <c r="L25" s="7">
        <f t="shared" si="74"/>
        <v>4835</v>
      </c>
      <c r="M25" s="9">
        <f>(BY25*CB25)/100</f>
        <v>0</v>
      </c>
      <c r="N25" s="8"/>
      <c r="O25" s="9">
        <f t="shared" si="76"/>
        <v>16.072152894790399</v>
      </c>
      <c r="P25" s="9">
        <f t="shared" si="77"/>
        <v>14.8897880852464</v>
      </c>
      <c r="Q25" s="9" t="str">
        <f t="shared" si="78"/>
        <v>NULL</v>
      </c>
      <c r="R25" s="9">
        <f t="shared" si="79"/>
        <v>1.01984849898948</v>
      </c>
      <c r="S25" s="9">
        <f t="shared" si="80"/>
        <v>1.24229546505919</v>
      </c>
      <c r="T25" s="9">
        <f t="shared" si="81"/>
        <v>7.7047597561413399</v>
      </c>
      <c r="U25" s="9">
        <f t="shared" si="82"/>
        <v>0.88560702277569603</v>
      </c>
      <c r="V25" s="35">
        <f t="shared" si="83"/>
        <v>2597260050</v>
      </c>
      <c r="W25" s="35">
        <f t="shared" si="84"/>
        <v>3761196014.2857099</v>
      </c>
      <c r="X25" s="9">
        <f t="shared" si="85"/>
        <v>30.945900183475374</v>
      </c>
      <c r="Y25" s="9">
        <f t="shared" si="86"/>
        <v>21.487059064386798</v>
      </c>
      <c r="Z25" s="9">
        <f t="shared" si="87"/>
        <v>19.4513085964034</v>
      </c>
      <c r="AA25" s="9">
        <f t="shared" si="88"/>
        <v>23.8497013603547</v>
      </c>
      <c r="AB25" s="9" t="str">
        <f t="shared" si="89"/>
        <v>#N/A</v>
      </c>
      <c r="AC25" s="9">
        <f t="shared" si="90"/>
        <v>0.53281953586714403</v>
      </c>
      <c r="AD25" s="9">
        <f t="shared" si="91"/>
        <v>0.54735266608382804</v>
      </c>
      <c r="AE25" s="9">
        <f t="shared" si="92"/>
        <v>0.53304935363594996</v>
      </c>
      <c r="AF25" s="9">
        <f t="shared" si="93"/>
        <v>0.68869888039106397</v>
      </c>
      <c r="AG25" s="9">
        <f t="shared" si="94"/>
        <v>0.53995585050009298</v>
      </c>
      <c r="AH25" s="9">
        <f t="shared" si="95"/>
        <v>-1.7183079317603999E-2</v>
      </c>
      <c r="AI25" s="9">
        <f t="shared" si="96"/>
        <v>68.825301204819297</v>
      </c>
      <c r="AJ25" s="9">
        <f t="shared" si="97"/>
        <v>4795.54</v>
      </c>
      <c r="AK25" s="9">
        <f t="shared" si="98"/>
        <v>5208.9350000000004</v>
      </c>
      <c r="AL25" s="9">
        <f t="shared" si="99"/>
        <v>2.4676125848241801</v>
      </c>
      <c r="AM25" s="9">
        <f t="shared" si="100"/>
        <v>39.659840205400002</v>
      </c>
      <c r="AN25" s="9" t="str">
        <f t="shared" si="101"/>
        <v>NULL</v>
      </c>
      <c r="AO25" s="9" t="str">
        <f t="shared" si="102"/>
        <v>NULL</v>
      </c>
      <c r="AP25" s="35">
        <f t="shared" si="103"/>
        <v>1413540.9810438899</v>
      </c>
      <c r="AS25" s="15" t="s">
        <v>29</v>
      </c>
      <c r="AT25" s="36">
        <v>16.072152894790399</v>
      </c>
      <c r="AU25" s="36">
        <v>14.8897880852464</v>
      </c>
      <c r="AV25" s="36" t="s">
        <v>199</v>
      </c>
      <c r="AW25" s="7">
        <v>1.01984849898948</v>
      </c>
      <c r="AX25" s="36">
        <v>1.24229546505919</v>
      </c>
      <c r="AY25" s="7">
        <v>7.7047597561413399</v>
      </c>
      <c r="AZ25" s="7">
        <v>0.88560702277569603</v>
      </c>
      <c r="BA25" s="7">
        <v>2597260050</v>
      </c>
      <c r="BB25" s="7">
        <v>3761196014.2857099</v>
      </c>
      <c r="BC25" s="7">
        <v>21.487059064386798</v>
      </c>
      <c r="BD25" s="7">
        <v>19.4513085964034</v>
      </c>
      <c r="BE25" s="7">
        <v>23.8497013603547</v>
      </c>
      <c r="BF25" s="7" t="s">
        <v>257</v>
      </c>
      <c r="BG25" s="7">
        <v>0.53281953586714403</v>
      </c>
      <c r="BH25" s="7">
        <v>0.54735266608382804</v>
      </c>
      <c r="BI25" s="7">
        <v>0.53304935363594996</v>
      </c>
      <c r="BJ25" s="7">
        <v>0.68869888039106397</v>
      </c>
      <c r="BK25" s="7">
        <v>0.53995585050009298</v>
      </c>
      <c r="BL25" s="7">
        <v>-1.7183079317603999E-2</v>
      </c>
      <c r="BM25" s="7">
        <v>68.825301204819297</v>
      </c>
      <c r="BN25" s="7">
        <v>4795.54</v>
      </c>
      <c r="BO25" s="7">
        <v>5208.9350000000004</v>
      </c>
      <c r="BP25" s="36">
        <v>2.4676125848241801</v>
      </c>
      <c r="BQ25" s="7">
        <v>39.659840205400002</v>
      </c>
      <c r="BR25" s="36" t="s">
        <v>199</v>
      </c>
      <c r="BS25" s="36" t="s">
        <v>199</v>
      </c>
      <c r="BT25" s="7">
        <v>1413540.9810438899</v>
      </c>
      <c r="BU25" s="7">
        <v>308999728</v>
      </c>
      <c r="BV25" s="7">
        <v>40.303800000000003</v>
      </c>
      <c r="BW25" s="33">
        <v>41458</v>
      </c>
      <c r="BX25" s="15" t="s">
        <v>241</v>
      </c>
      <c r="BY25" s="7">
        <v>4835</v>
      </c>
      <c r="BZ25" s="15" t="s">
        <v>210</v>
      </c>
      <c r="CA25" t="str">
        <f t="shared" si="37"/>
        <v>JPYUSD=R</v>
      </c>
      <c r="CE25" t="str">
        <f t="shared" si="38"/>
        <v>2587.T</v>
      </c>
      <c r="CF25" s="15" t="s">
        <v>240</v>
      </c>
    </row>
    <row r="26" spans="1:84" x14ac:dyDescent="0.2">
      <c r="A26" t="s">
        <v>242</v>
      </c>
      <c r="B26" t="s">
        <v>242</v>
      </c>
      <c r="C26" t="s">
        <v>20</v>
      </c>
      <c r="D26" t="s">
        <v>22</v>
      </c>
      <c r="E26" t="s">
        <v>30</v>
      </c>
      <c r="F26" s="3"/>
      <c r="G26" t="str">
        <f t="shared" si="69"/>
        <v>Unable to collect data for the field 'TR.ISINCode' and some specific identifier(s).</v>
      </c>
      <c r="H26" s="35" t="e">
        <f t="shared" si="70"/>
        <v>#VALUE!</v>
      </c>
      <c r="I26" s="9">
        <f t="shared" si="71"/>
        <v>96.315100000000001</v>
      </c>
      <c r="J26" s="20" t="str">
        <f t="shared" si="72"/>
        <v>NULL</v>
      </c>
      <c r="K26" s="9" t="str">
        <f t="shared" si="73"/>
        <v>The record could not be found (Error code: 0)</v>
      </c>
      <c r="L26" s="7" t="str">
        <f t="shared" si="74"/>
        <v>The record could not be found (Error code: 0)</v>
      </c>
      <c r="M26" s="9" t="e">
        <f t="shared" si="75"/>
        <v>#VALUE!</v>
      </c>
      <c r="N26" s="8"/>
      <c r="O26" s="9" t="str">
        <f t="shared" si="76"/>
        <v>NULL</v>
      </c>
      <c r="P26" s="9" t="str">
        <f t="shared" si="77"/>
        <v>NULL</v>
      </c>
      <c r="Q26" s="9" t="str">
        <f t="shared" si="78"/>
        <v>NULL</v>
      </c>
      <c r="R26" s="9" t="str">
        <f t="shared" si="79"/>
        <v>NULL</v>
      </c>
      <c r="S26" s="9" t="str">
        <f t="shared" si="80"/>
        <v>NULL</v>
      </c>
      <c r="T26" s="9" t="str">
        <f t="shared" si="81"/>
        <v>NULL</v>
      </c>
      <c r="U26" s="9" t="str">
        <f t="shared" si="82"/>
        <v>NULL</v>
      </c>
      <c r="V26" s="35">
        <f t="shared" si="83"/>
        <v>7287919510.6000004</v>
      </c>
      <c r="W26" s="35">
        <f t="shared" si="84"/>
        <v>3759353113.5714302</v>
      </c>
      <c r="X26" s="9">
        <f t="shared" si="85"/>
        <v>-93.86099923123183</v>
      </c>
      <c r="Y26" s="9">
        <f t="shared" si="86"/>
        <v>2.7857772534760099</v>
      </c>
      <c r="Z26" s="9">
        <f t="shared" si="87"/>
        <v>2.3479663095714498</v>
      </c>
      <c r="AA26" s="9">
        <f t="shared" si="88"/>
        <v>19.505958488489402</v>
      </c>
      <c r="AB26" s="9" t="str">
        <f t="shared" si="89"/>
        <v>The record could not be found (Error code: 0)</v>
      </c>
      <c r="AC26" s="9">
        <f t="shared" si="90"/>
        <v>0.210135494667301</v>
      </c>
      <c r="AD26" s="9">
        <f t="shared" si="91"/>
        <v>0.47563189078802498</v>
      </c>
      <c r="AE26" s="9">
        <f t="shared" si="92"/>
        <v>0.84751311059074796</v>
      </c>
      <c r="AF26" s="9">
        <f t="shared" si="93"/>
        <v>0.89834117538509195</v>
      </c>
      <c r="AG26" s="9">
        <f t="shared" si="94"/>
        <v>0.75418165032649298</v>
      </c>
      <c r="AH26" s="9">
        <f t="shared" si="95"/>
        <v>1.08920291892099</v>
      </c>
      <c r="AI26" s="9">
        <f t="shared" si="96"/>
        <v>87.5</v>
      </c>
      <c r="AJ26" s="9">
        <f t="shared" si="97"/>
        <v>1296.6400000000001</v>
      </c>
      <c r="AK26" s="9">
        <f t="shared" si="98"/>
        <v>1186</v>
      </c>
      <c r="AL26" s="9">
        <f t="shared" si="99"/>
        <v>2.4447829398324501</v>
      </c>
      <c r="AM26" s="9">
        <f t="shared" si="100"/>
        <v>67.965023847400005</v>
      </c>
      <c r="AN26" s="9" t="str">
        <f t="shared" si="101"/>
        <v>Unable to collect data for the field 'TR.ShortInterestPctOLD' and some specific identifier(s).</v>
      </c>
      <c r="AO26" s="9" t="str">
        <f t="shared" si="102"/>
        <v>Unable to collect data for the field 'TR.ShortInterestDTC' and some specific identifier(s).</v>
      </c>
      <c r="AP26" s="35">
        <f t="shared" si="103"/>
        <v>68253775.981666803</v>
      </c>
      <c r="AS26" s="15" t="s">
        <v>30</v>
      </c>
      <c r="AT26" s="36" t="s">
        <v>199</v>
      </c>
      <c r="AU26" s="36" t="s">
        <v>199</v>
      </c>
      <c r="AV26" s="36" t="s">
        <v>199</v>
      </c>
      <c r="AW26" s="36" t="s">
        <v>199</v>
      </c>
      <c r="AX26" s="36" t="s">
        <v>199</v>
      </c>
      <c r="AY26" s="36" t="s">
        <v>199</v>
      </c>
      <c r="AZ26" s="36" t="s">
        <v>199</v>
      </c>
      <c r="BA26" s="7">
        <v>7287919510.6000004</v>
      </c>
      <c r="BB26" s="7">
        <v>3759353113.5714302</v>
      </c>
      <c r="BC26" s="7">
        <v>2.7857772534760099</v>
      </c>
      <c r="BD26" s="7">
        <v>2.3479663095714498</v>
      </c>
      <c r="BE26" s="36">
        <v>19.505958488489402</v>
      </c>
      <c r="BF26" s="36" t="s">
        <v>782</v>
      </c>
      <c r="BG26" s="7">
        <v>0.210135494667301</v>
      </c>
      <c r="BH26" s="7">
        <v>0.47563189078802498</v>
      </c>
      <c r="BI26" s="7">
        <v>0.84751311059074796</v>
      </c>
      <c r="BJ26" s="7">
        <v>0.89834117538509195</v>
      </c>
      <c r="BK26" s="7">
        <v>0.75418165032649298</v>
      </c>
      <c r="BL26" s="7">
        <v>1.08920291892099</v>
      </c>
      <c r="BM26" s="7">
        <v>87.5</v>
      </c>
      <c r="BN26" s="7">
        <v>1296.6400000000001</v>
      </c>
      <c r="BO26" s="7">
        <v>1186</v>
      </c>
      <c r="BP26" s="7">
        <v>2.4447829398324501</v>
      </c>
      <c r="BQ26" s="7">
        <v>67.965023847400005</v>
      </c>
      <c r="BR26" s="36" t="s">
        <v>807</v>
      </c>
      <c r="BS26" s="36" t="s">
        <v>784</v>
      </c>
      <c r="BT26" s="7">
        <v>68253775.981666803</v>
      </c>
      <c r="BU26" s="7">
        <v>251286917</v>
      </c>
      <c r="BV26" s="7">
        <v>96.315100000000001</v>
      </c>
      <c r="BW26" s="34" t="s">
        <v>199</v>
      </c>
      <c r="BX26" s="15" t="s">
        <v>783</v>
      </c>
      <c r="BY26" s="36" t="s">
        <v>782</v>
      </c>
      <c r="BZ26" s="15" t="s">
        <v>782</v>
      </c>
      <c r="CA26" t="b">
        <f t="shared" si="37"/>
        <v>0</v>
      </c>
      <c r="CE26" t="str">
        <f t="shared" si="38"/>
        <v>BVIC.L</v>
      </c>
      <c r="CF26" s="15" t="s">
        <v>242</v>
      </c>
    </row>
    <row r="27" spans="1:84" x14ac:dyDescent="0.2">
      <c r="A27" t="s">
        <v>243</v>
      </c>
      <c r="B27" t="s">
        <v>243</v>
      </c>
      <c r="C27" t="s">
        <v>20</v>
      </c>
      <c r="D27" t="s">
        <v>22</v>
      </c>
      <c r="E27" t="s">
        <v>31</v>
      </c>
      <c r="F27" s="3"/>
      <c r="G27" t="str">
        <f t="shared" si="69"/>
        <v>Unable to collect data for the field 'TR.ISINCode' and some specific identifier(s).</v>
      </c>
      <c r="H27" s="35" t="e">
        <f t="shared" si="70"/>
        <v>#VALUE!</v>
      </c>
      <c r="I27" s="9">
        <f t="shared" si="71"/>
        <v>70.558199999999999</v>
      </c>
      <c r="J27" s="20">
        <f t="shared" si="72"/>
        <v>33771</v>
      </c>
      <c r="K27" s="9" t="str">
        <f t="shared" si="73"/>
        <v>The record could not be found (Error code: 0)</v>
      </c>
      <c r="L27" s="7" t="str">
        <f t="shared" si="74"/>
        <v>The record could not be found (Error code: 0)</v>
      </c>
      <c r="M27" s="9" t="e">
        <f t="shared" si="75"/>
        <v>#VALUE!</v>
      </c>
      <c r="N27" s="8"/>
      <c r="O27" s="9" t="str">
        <f t="shared" si="76"/>
        <v>NULL</v>
      </c>
      <c r="P27" s="9">
        <f t="shared" si="77"/>
        <v>19.709610580045702</v>
      </c>
      <c r="Q27" s="9" t="str">
        <f t="shared" si="78"/>
        <v>NULL</v>
      </c>
      <c r="R27" s="9" t="str">
        <f t="shared" si="79"/>
        <v>NULL</v>
      </c>
      <c r="S27" s="9">
        <f t="shared" si="80"/>
        <v>3.4426390627906001</v>
      </c>
      <c r="T27" s="9">
        <f t="shared" si="81"/>
        <v>25.400713084417799</v>
      </c>
      <c r="U27" s="9">
        <f t="shared" si="82"/>
        <v>2.2805336881526599</v>
      </c>
      <c r="V27" s="35">
        <f t="shared" si="83"/>
        <v>127680772.07250001</v>
      </c>
      <c r="W27" s="35">
        <f t="shared" si="84"/>
        <v>28811878.7825744</v>
      </c>
      <c r="X27" s="9">
        <f t="shared" si="85"/>
        <v>-343.15323216520721</v>
      </c>
      <c r="Y27" s="9">
        <f t="shared" si="86"/>
        <v>33.524554750795801</v>
      </c>
      <c r="Z27" s="9">
        <f t="shared" si="87"/>
        <v>28.964059745286399</v>
      </c>
      <c r="AA27" s="9">
        <f t="shared" si="88"/>
        <v>24.482766511229499</v>
      </c>
      <c r="AB27" s="9" t="str">
        <f t="shared" si="89"/>
        <v>The record could not be found (Error code: 0)</v>
      </c>
      <c r="AC27" s="9">
        <f t="shared" si="90"/>
        <v>0.28284551286211701</v>
      </c>
      <c r="AD27" s="9">
        <f t="shared" si="91"/>
        <v>0.63879699092572295</v>
      </c>
      <c r="AE27" s="9">
        <f t="shared" si="92"/>
        <v>1.1956720687964699</v>
      </c>
      <c r="AF27" s="9">
        <f t="shared" si="93"/>
        <v>1.13044691541627</v>
      </c>
      <c r="AG27" s="9">
        <f t="shared" si="94"/>
        <v>0.83037826793949099</v>
      </c>
      <c r="AH27" s="9">
        <f t="shared" si="95"/>
        <v>1.6974142142431601</v>
      </c>
      <c r="AI27" s="9">
        <f t="shared" si="96"/>
        <v>51.592609558711203</v>
      </c>
      <c r="AJ27" s="9">
        <f t="shared" si="97"/>
        <v>33.841862499999998</v>
      </c>
      <c r="AK27" s="9">
        <f t="shared" si="98"/>
        <v>27.881529687499999</v>
      </c>
      <c r="AL27" s="9">
        <f t="shared" si="99"/>
        <v>1.4159728506787299</v>
      </c>
      <c r="AM27" s="9">
        <f t="shared" si="100"/>
        <v>61.961722487999999</v>
      </c>
      <c r="AN27" s="9" t="str">
        <f t="shared" si="101"/>
        <v>Unable to collect data for the field 'TR.ShortInterestPctOLD' and some specific identifier(s).</v>
      </c>
      <c r="AO27" s="9" t="str">
        <f t="shared" si="102"/>
        <v>Unable to collect data for the field 'TR.ShortInterestDTC' and some specific identifier(s).</v>
      </c>
      <c r="AP27" s="35">
        <f t="shared" si="103"/>
        <v>1081053.4579729</v>
      </c>
      <c r="AS27" s="15" t="s">
        <v>31</v>
      </c>
      <c r="AT27" s="36" t="s">
        <v>199</v>
      </c>
      <c r="AU27" s="36">
        <v>19.709610580045702</v>
      </c>
      <c r="AV27" s="36" t="s">
        <v>199</v>
      </c>
      <c r="AW27" s="36" t="s">
        <v>199</v>
      </c>
      <c r="AX27" s="36">
        <v>3.4426390627906001</v>
      </c>
      <c r="AY27" s="7">
        <v>25.400713084417799</v>
      </c>
      <c r="AZ27" s="7">
        <v>2.2805336881526599</v>
      </c>
      <c r="BA27" s="7">
        <v>127680772.07250001</v>
      </c>
      <c r="BB27" s="7">
        <v>28811878.7825744</v>
      </c>
      <c r="BC27" s="7">
        <v>33.524554750795801</v>
      </c>
      <c r="BD27" s="7">
        <v>28.964059745286399</v>
      </c>
      <c r="BE27" s="7">
        <v>24.482766511229499</v>
      </c>
      <c r="BF27" s="36" t="s">
        <v>782</v>
      </c>
      <c r="BG27" s="7">
        <v>0.28284551286211701</v>
      </c>
      <c r="BH27" s="7">
        <v>0.63879699092572295</v>
      </c>
      <c r="BI27" s="7">
        <v>1.1956720687964699</v>
      </c>
      <c r="BJ27" s="7">
        <v>1.13044691541627</v>
      </c>
      <c r="BK27" s="7">
        <v>0.83037826793949099</v>
      </c>
      <c r="BL27" s="7">
        <v>1.6974142142431601</v>
      </c>
      <c r="BM27" s="7">
        <v>51.592609558711203</v>
      </c>
      <c r="BN27" s="7">
        <v>33.841862499999998</v>
      </c>
      <c r="BO27" s="7">
        <v>27.881529687499999</v>
      </c>
      <c r="BP27" s="7">
        <v>1.4159728506787299</v>
      </c>
      <c r="BQ27" s="7">
        <v>61.961722487999999</v>
      </c>
      <c r="BR27" s="36" t="s">
        <v>807</v>
      </c>
      <c r="BS27" s="36" t="s">
        <v>784</v>
      </c>
      <c r="BT27" s="7">
        <v>1081053.4579729</v>
      </c>
      <c r="BU27" s="7">
        <v>380115732</v>
      </c>
      <c r="BV27" s="7">
        <v>70.558199999999999</v>
      </c>
      <c r="BW27" s="33">
        <v>33771</v>
      </c>
      <c r="BX27" s="15" t="s">
        <v>783</v>
      </c>
      <c r="BY27" s="36" t="s">
        <v>782</v>
      </c>
      <c r="BZ27" s="15" t="s">
        <v>782</v>
      </c>
      <c r="CA27" t="b">
        <f t="shared" si="37"/>
        <v>0</v>
      </c>
      <c r="CE27" t="str">
        <f t="shared" si="38"/>
        <v>PRMW.TO</v>
      </c>
      <c r="CF27" s="15" t="s">
        <v>805</v>
      </c>
    </row>
    <row r="28" spans="1:84" x14ac:dyDescent="0.2">
      <c r="A28" t="s">
        <v>244</v>
      </c>
      <c r="B28" t="s">
        <v>244</v>
      </c>
      <c r="C28" t="s">
        <v>20</v>
      </c>
      <c r="D28" t="s">
        <v>22</v>
      </c>
      <c r="E28" t="s">
        <v>32</v>
      </c>
      <c r="F28" s="3"/>
      <c r="G28" t="str">
        <f t="shared" si="69"/>
        <v>US6350171061</v>
      </c>
      <c r="H28" s="35">
        <f t="shared" si="70"/>
        <v>0</v>
      </c>
      <c r="I28" s="9">
        <f t="shared" si="71"/>
        <v>25.294799999999999</v>
      </c>
      <c r="J28" s="20">
        <f t="shared" si="72"/>
        <v>33494</v>
      </c>
      <c r="K28" s="9" t="str">
        <f t="shared" si="73"/>
        <v>USD</v>
      </c>
      <c r="L28" s="7">
        <f t="shared" si="74"/>
        <v>40.58</v>
      </c>
      <c r="M28" s="9">
        <f t="shared" si="75"/>
        <v>0</v>
      </c>
      <c r="N28" s="8"/>
      <c r="O28" s="9">
        <f t="shared" si="76"/>
        <v>20.461673440163</v>
      </c>
      <c r="P28" s="9">
        <f t="shared" si="77"/>
        <v>19.6212641509543</v>
      </c>
      <c r="Q28" s="9" t="str">
        <f t="shared" si="78"/>
        <v>NULL</v>
      </c>
      <c r="R28" s="9" t="str">
        <f t="shared" si="79"/>
        <v>NULL</v>
      </c>
      <c r="S28" s="9">
        <f t="shared" si="80"/>
        <v>9.4921739799037592</v>
      </c>
      <c r="T28" s="9">
        <f t="shared" si="81"/>
        <v>18.347602336873301</v>
      </c>
      <c r="U28" s="9">
        <f t="shared" si="82"/>
        <v>3.20589143208668</v>
      </c>
      <c r="V28" s="35">
        <f t="shared" si="83"/>
        <v>3590014.415</v>
      </c>
      <c r="W28" s="35">
        <f t="shared" si="84"/>
        <v>3524955.4649999999</v>
      </c>
      <c r="X28" s="9">
        <f t="shared" si="85"/>
        <v>-1.8456672898702904</v>
      </c>
      <c r="Y28" s="9">
        <f t="shared" si="86"/>
        <v>27.128648226471601</v>
      </c>
      <c r="Z28" s="9">
        <f t="shared" si="87"/>
        <v>26.522688130738199</v>
      </c>
      <c r="AA28" s="9">
        <f t="shared" si="88"/>
        <v>28.374000090524799</v>
      </c>
      <c r="AB28" s="9" t="str">
        <f t="shared" si="89"/>
        <v>#N/A</v>
      </c>
      <c r="AC28" s="9">
        <f t="shared" si="90"/>
        <v>4.3119129855602997E-2</v>
      </c>
      <c r="AD28" s="9">
        <f t="shared" si="91"/>
        <v>0.26667725444613999</v>
      </c>
      <c r="AE28" s="9">
        <f t="shared" si="92"/>
        <v>0.94660879445570201</v>
      </c>
      <c r="AF28" s="9">
        <f t="shared" si="93"/>
        <v>0.96440489856460498</v>
      </c>
      <c r="AG28" s="9">
        <f t="shared" si="94"/>
        <v>1.98142691783765</v>
      </c>
      <c r="AH28" s="9">
        <f t="shared" si="95"/>
        <v>2.6832146844375599</v>
      </c>
      <c r="AI28" s="9">
        <f t="shared" si="96"/>
        <v>49.4897959183673</v>
      </c>
      <c r="AJ28" s="9">
        <f t="shared" si="97"/>
        <v>41.400799999999997</v>
      </c>
      <c r="AK28" s="9">
        <f t="shared" si="98"/>
        <v>45.415558237349998</v>
      </c>
      <c r="AL28" s="9" t="str">
        <f t="shared" si="99"/>
        <v>NULL</v>
      </c>
      <c r="AM28" s="9">
        <f t="shared" si="100"/>
        <v>0</v>
      </c>
      <c r="AN28" s="9" t="str">
        <f t="shared" si="101"/>
        <v>NULL</v>
      </c>
      <c r="AO28" s="9">
        <f t="shared" si="102"/>
        <v>13.5683899613793</v>
      </c>
      <c r="AP28" s="35">
        <f t="shared" si="103"/>
        <v>376336.11430278397</v>
      </c>
      <c r="AS28" s="15" t="s">
        <v>32</v>
      </c>
      <c r="AT28" s="36">
        <v>20.461673440163</v>
      </c>
      <c r="AU28" s="36">
        <v>19.6212641509543</v>
      </c>
      <c r="AV28" s="36" t="s">
        <v>199</v>
      </c>
      <c r="AW28" s="36" t="s">
        <v>199</v>
      </c>
      <c r="AX28" s="36">
        <v>9.4921739799037592</v>
      </c>
      <c r="AY28" s="7">
        <v>18.347602336873301</v>
      </c>
      <c r="AZ28" s="7">
        <v>3.20589143208668</v>
      </c>
      <c r="BA28" s="7">
        <v>3590014.415</v>
      </c>
      <c r="BB28" s="7">
        <v>3524955.4649999999</v>
      </c>
      <c r="BC28" s="7">
        <v>27.128648226471601</v>
      </c>
      <c r="BD28" s="7">
        <v>26.522688130738199</v>
      </c>
      <c r="BE28" s="7">
        <v>28.374000090524799</v>
      </c>
      <c r="BF28" s="7" t="s">
        <v>257</v>
      </c>
      <c r="BG28" s="7">
        <v>4.3119129855602997E-2</v>
      </c>
      <c r="BH28" s="7">
        <v>0.26667725444613999</v>
      </c>
      <c r="BI28" s="7">
        <v>0.94660879445570201</v>
      </c>
      <c r="BJ28" s="7">
        <v>0.96440489856460498</v>
      </c>
      <c r="BK28" s="7">
        <v>1.98142691783765</v>
      </c>
      <c r="BL28" s="7">
        <v>2.6832146844375599</v>
      </c>
      <c r="BM28" s="7">
        <v>49.4897959183673</v>
      </c>
      <c r="BN28" s="7">
        <v>41.400799999999997</v>
      </c>
      <c r="BO28" s="36">
        <v>45.415558237349998</v>
      </c>
      <c r="BP28" s="36" t="s">
        <v>199</v>
      </c>
      <c r="BQ28" s="7">
        <v>0</v>
      </c>
      <c r="BR28" s="36" t="s">
        <v>199</v>
      </c>
      <c r="BS28" s="36">
        <v>13.5683899613793</v>
      </c>
      <c r="BT28" s="7">
        <v>376336.11430278397</v>
      </c>
      <c r="BU28" s="7">
        <v>93620246</v>
      </c>
      <c r="BV28" s="7">
        <v>25.294799999999999</v>
      </c>
      <c r="BW28" s="33">
        <v>33494</v>
      </c>
      <c r="BX28" s="15" t="s">
        <v>245</v>
      </c>
      <c r="BY28" s="7">
        <v>40.58</v>
      </c>
      <c r="BZ28" s="15" t="s">
        <v>205</v>
      </c>
      <c r="CA28" t="str">
        <f t="shared" si="37"/>
        <v>USD=</v>
      </c>
      <c r="CE28" t="str">
        <f t="shared" si="38"/>
        <v>FIZZ.OQ</v>
      </c>
      <c r="CF28" s="15" t="s">
        <v>244</v>
      </c>
    </row>
    <row r="29" spans="1:84" x14ac:dyDescent="0.2">
      <c r="F29" s="3"/>
      <c r="G29" s="14" t="s">
        <v>194</v>
      </c>
      <c r="H29" s="39" t="e">
        <f>AVERAGE(H17:H28)</f>
        <v>#VALUE!</v>
      </c>
      <c r="I29" s="38">
        <f>AVERAGE(I17:I28)</f>
        <v>69.459941666666666</v>
      </c>
      <c r="J29" s="10"/>
      <c r="K29" s="38"/>
      <c r="L29" s="10"/>
      <c r="M29" s="38"/>
      <c r="N29" s="10"/>
      <c r="O29" s="38">
        <f>AVERAGE(O17:O28)</f>
        <v>24.104909643761353</v>
      </c>
      <c r="P29" s="38">
        <f t="shared" ref="P29:AP29" si="104">AVERAGE(P17:P28)</f>
        <v>18.852916877606546</v>
      </c>
      <c r="Q29" s="38">
        <f>AVERAGE(Q17:Q28)</f>
        <v>3.2137976155729313</v>
      </c>
      <c r="R29" s="38">
        <f t="shared" si="104"/>
        <v>2.1404614237801263</v>
      </c>
      <c r="S29" s="38">
        <f t="shared" si="104"/>
        <v>5.5402716561530427</v>
      </c>
      <c r="T29" s="38">
        <f t="shared" si="104"/>
        <v>18.218058228440807</v>
      </c>
      <c r="U29" s="38">
        <f t="shared" si="104"/>
        <v>2.7724866544854887</v>
      </c>
      <c r="V29" s="10"/>
      <c r="W29" s="38"/>
      <c r="X29" s="38">
        <f t="shared" si="104"/>
        <v>-34.435993174861906</v>
      </c>
      <c r="Y29" s="38">
        <f t="shared" si="104"/>
        <v>23.55027493311896</v>
      </c>
      <c r="Z29" s="38">
        <f t="shared" si="104"/>
        <v>21.088938222568004</v>
      </c>
      <c r="AA29" s="38">
        <f t="shared" si="104"/>
        <v>21.706321539857125</v>
      </c>
      <c r="AB29" s="38">
        <f t="shared" si="104"/>
        <v>0.22804000000000002</v>
      </c>
      <c r="AC29" s="38">
        <f t="shared" si="104"/>
        <v>0.27831314791642686</v>
      </c>
      <c r="AD29" s="38">
        <f t="shared" si="104"/>
        <v>0.46228652985961483</v>
      </c>
      <c r="AE29" s="38">
        <f t="shared" si="104"/>
        <v>0.75246863071452308</v>
      </c>
      <c r="AF29" s="38">
        <f t="shared" si="104"/>
        <v>0.83497825216392807</v>
      </c>
      <c r="AG29" s="38">
        <f t="shared" si="104"/>
        <v>0.91641549510004883</v>
      </c>
      <c r="AH29" s="38">
        <f t="shared" si="104"/>
        <v>0.42811892653402345</v>
      </c>
      <c r="AI29" s="38">
        <f t="shared" si="104"/>
        <v>54.138179452658335</v>
      </c>
      <c r="AJ29" s="10"/>
      <c r="AK29" s="38"/>
      <c r="AL29" s="38">
        <f t="shared" si="104"/>
        <v>2.7383840750163744</v>
      </c>
      <c r="AM29" s="38">
        <f t="shared" si="104"/>
        <v>52.444837855590912</v>
      </c>
      <c r="AN29" s="38">
        <f t="shared" si="104"/>
        <v>1.2008793601399894</v>
      </c>
      <c r="AO29" s="38">
        <f t="shared" si="104"/>
        <v>4.2373761186206247</v>
      </c>
      <c r="AP29" s="10">
        <f t="shared" si="104"/>
        <v>20746665.800781328</v>
      </c>
      <c r="AS29" s="15"/>
    </row>
    <row r="30" spans="1:84" x14ac:dyDescent="0.2">
      <c r="F30" s="3"/>
      <c r="G30" s="16"/>
      <c r="H30" s="40"/>
      <c r="I30" s="16"/>
      <c r="J30" s="17"/>
      <c r="K30" s="17"/>
      <c r="L30" s="17"/>
      <c r="M30" s="18"/>
      <c r="N30" s="18"/>
      <c r="O30" s="18"/>
      <c r="P30" s="18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9"/>
      <c r="AB30" s="19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S30" s="15"/>
    </row>
    <row r="31" spans="1:84" x14ac:dyDescent="0.2">
      <c r="A31" s="2"/>
      <c r="B31" s="2"/>
      <c r="C31" s="2" t="s">
        <v>33</v>
      </c>
      <c r="D31" s="2"/>
      <c r="E31" s="2"/>
      <c r="F31" s="3"/>
      <c r="J31" s="7"/>
      <c r="K31" s="7"/>
      <c r="L31" s="7"/>
      <c r="M31" s="8"/>
      <c r="N31" s="8"/>
      <c r="O31" s="8"/>
      <c r="P31" s="8"/>
      <c r="Q31" s="7"/>
      <c r="R31" s="7"/>
      <c r="S31" s="7"/>
      <c r="T31" s="7"/>
      <c r="U31" s="7"/>
      <c r="V31" s="7"/>
      <c r="W31" s="7"/>
      <c r="X31" s="7"/>
      <c r="Y31" s="7"/>
      <c r="Z31" s="7"/>
      <c r="AA31" s="9"/>
      <c r="AB31" s="9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S31" s="15"/>
    </row>
    <row r="32" spans="1:84" x14ac:dyDescent="0.2">
      <c r="A32" t="s">
        <v>246</v>
      </c>
      <c r="B32" t="s">
        <v>246</v>
      </c>
      <c r="C32" t="s">
        <v>33</v>
      </c>
      <c r="D32" t="s">
        <v>34</v>
      </c>
      <c r="E32" t="s">
        <v>35</v>
      </c>
      <c r="F32" s="3"/>
      <c r="G32" t="str">
        <f>BX32</f>
        <v>FR0000120693</v>
      </c>
      <c r="H32" s="35">
        <f>(BU32*BY32)*CB32</f>
        <v>0</v>
      </c>
      <c r="I32" s="9">
        <f>BV32</f>
        <v>75.762600000000006</v>
      </c>
      <c r="J32" s="20">
        <f>BW32</f>
        <v>27395</v>
      </c>
      <c r="K32" s="9" t="str">
        <f>BZ32</f>
        <v>EUR</v>
      </c>
      <c r="L32" s="7">
        <f>BY32</f>
        <v>96.22</v>
      </c>
      <c r="M32" s="9">
        <f>BY32*CB32</f>
        <v>0</v>
      </c>
      <c r="N32" s="8"/>
      <c r="O32" s="9">
        <f>AT32</f>
        <v>22.092622781438699</v>
      </c>
      <c r="P32" s="9">
        <f t="shared" ref="P32" si="105">AU32</f>
        <v>13.1026005338754</v>
      </c>
      <c r="Q32" s="9">
        <f t="shared" ref="Q32" si="106">AV32</f>
        <v>10.0421012642903</v>
      </c>
      <c r="R32" s="9">
        <f t="shared" ref="R32" si="107">AW32</f>
        <v>9.5872452997983704</v>
      </c>
      <c r="S32" s="9">
        <f t="shared" ref="S32" si="108">AX32</f>
        <v>1.46353062870066</v>
      </c>
      <c r="T32" s="9">
        <f t="shared" ref="T32" si="109">AY32</f>
        <v>13.1992071467645</v>
      </c>
      <c r="U32" s="9">
        <f t="shared" ref="U32" si="110">AZ32</f>
        <v>2.17036319231938</v>
      </c>
      <c r="V32" s="35">
        <f t="shared" ref="V32" si="111">BA32</f>
        <v>75691118.819999993</v>
      </c>
      <c r="W32" s="35">
        <f t="shared" ref="W32" si="112">BB32</f>
        <v>77961995.346956506</v>
      </c>
      <c r="X32" s="9">
        <f>((W32-V32)/W32)*100</f>
        <v>2.9127993926404354</v>
      </c>
      <c r="Y32" s="9">
        <f>BC32</f>
        <v>29.808842794549498</v>
      </c>
      <c r="Z32" s="9">
        <f t="shared" ref="Z32" si="113">BD32</f>
        <v>26.994974925349698</v>
      </c>
      <c r="AA32" s="9">
        <f t="shared" ref="AA32" si="114">BE32</f>
        <v>25.462107774084501</v>
      </c>
      <c r="AB32" s="9" t="str">
        <f t="shared" ref="AB32" si="115">BF32</f>
        <v>#N/A</v>
      </c>
      <c r="AC32" s="9">
        <f t="shared" ref="AC32" si="116">BG32</f>
        <v>1.12474771143603</v>
      </c>
      <c r="AD32" s="9">
        <f t="shared" ref="AD32" si="117">BH32</f>
        <v>1.0408610302989301</v>
      </c>
      <c r="AE32" s="9">
        <f t="shared" ref="AE32" si="118">BI32</f>
        <v>0.56671322698822701</v>
      </c>
      <c r="AF32" s="9">
        <f t="shared" ref="AF32" si="119">BJ32</f>
        <v>0.71114144018333303</v>
      </c>
      <c r="AG32" s="9">
        <f t="shared" ref="AG32" si="120">BK32</f>
        <v>0.57322423688094604</v>
      </c>
      <c r="AH32" s="9">
        <f t="shared" ref="AH32" si="121">BL32</f>
        <v>-0.44647131398353901</v>
      </c>
      <c r="AI32" s="9">
        <f t="shared" ref="AI32" si="122">BM32</f>
        <v>42.108050847457598</v>
      </c>
      <c r="AJ32" s="9">
        <f t="shared" ref="AJ32" si="123">BN32</f>
        <v>103.673</v>
      </c>
      <c r="AK32" s="9">
        <f t="shared" ref="AK32" si="124">BO32</f>
        <v>117.82850000000001</v>
      </c>
      <c r="AL32" s="9">
        <f t="shared" ref="AL32" si="125">BP32</f>
        <v>4.8846393681147404</v>
      </c>
      <c r="AM32" s="9">
        <f t="shared" ref="AM32" si="126">BQ32</f>
        <v>80.667013550099995</v>
      </c>
      <c r="AN32" s="9" t="str">
        <f t="shared" ref="AN32" si="127">BR32</f>
        <v>NULL</v>
      </c>
      <c r="AO32" s="9" t="str">
        <f t="shared" ref="AO32" si="128">BS32</f>
        <v>NULL</v>
      </c>
      <c r="AP32" s="35">
        <f t="shared" ref="AP32" si="129">BT32</f>
        <v>769923.570243311</v>
      </c>
      <c r="AS32" s="15" t="s">
        <v>35</v>
      </c>
      <c r="AT32" s="36">
        <v>22.092622781438699</v>
      </c>
      <c r="AU32" s="36">
        <v>13.1026005338754</v>
      </c>
      <c r="AV32" s="36">
        <v>10.0421012642903</v>
      </c>
      <c r="AW32" s="36">
        <v>9.5872452997983704</v>
      </c>
      <c r="AX32" s="36">
        <v>1.46353062870066</v>
      </c>
      <c r="AY32" s="7">
        <v>13.1992071467645</v>
      </c>
      <c r="AZ32" s="7">
        <v>2.17036319231938</v>
      </c>
      <c r="BA32" s="7">
        <v>75691118.819999993</v>
      </c>
      <c r="BB32" s="7">
        <v>77961995.346956506</v>
      </c>
      <c r="BC32" s="7">
        <v>29.808842794549498</v>
      </c>
      <c r="BD32" s="7">
        <v>26.994974925349698</v>
      </c>
      <c r="BE32" s="36">
        <v>25.462107774084501</v>
      </c>
      <c r="BF32" s="7" t="s">
        <v>257</v>
      </c>
      <c r="BG32" s="7">
        <v>1.12474771143603</v>
      </c>
      <c r="BH32" s="7">
        <v>1.0408610302989301</v>
      </c>
      <c r="BI32" s="7">
        <v>0.56671322698822701</v>
      </c>
      <c r="BJ32" s="7">
        <v>0.71114144018333303</v>
      </c>
      <c r="BK32" s="7">
        <v>0.57322423688094604</v>
      </c>
      <c r="BL32" s="7">
        <v>-0.44647131398353901</v>
      </c>
      <c r="BM32" s="7">
        <v>42.108050847457598</v>
      </c>
      <c r="BN32" s="7">
        <v>103.673</v>
      </c>
      <c r="BO32" s="7">
        <v>117.82850000000001</v>
      </c>
      <c r="BP32" s="7">
        <v>4.8846393681147404</v>
      </c>
      <c r="BQ32" s="7">
        <v>80.667013550099995</v>
      </c>
      <c r="BR32" s="36" t="s">
        <v>199</v>
      </c>
      <c r="BS32" s="36" t="s">
        <v>199</v>
      </c>
      <c r="BT32" s="7">
        <v>769923.570243311</v>
      </c>
      <c r="BU32" s="7">
        <v>251623225</v>
      </c>
      <c r="BV32" s="7">
        <v>75.762600000000006</v>
      </c>
      <c r="BW32" s="33">
        <v>27395</v>
      </c>
      <c r="BX32" s="15" t="s">
        <v>247</v>
      </c>
      <c r="BY32" s="7">
        <v>96.22</v>
      </c>
      <c r="BZ32" s="15" t="s">
        <v>202</v>
      </c>
      <c r="CA32" t="str">
        <f t="shared" si="37"/>
        <v>EUR=</v>
      </c>
      <c r="CE32" t="str">
        <f t="shared" si="38"/>
        <v>PERP.PA</v>
      </c>
      <c r="CF32" s="15" t="s">
        <v>246</v>
      </c>
    </row>
    <row r="33" spans="1:84" x14ac:dyDescent="0.2">
      <c r="A33" t="s">
        <v>248</v>
      </c>
      <c r="B33" t="s">
        <v>248</v>
      </c>
      <c r="C33" t="s">
        <v>33</v>
      </c>
      <c r="D33" t="s">
        <v>34</v>
      </c>
      <c r="E33" t="s">
        <v>36</v>
      </c>
      <c r="F33" s="3"/>
      <c r="G33" t="str">
        <f t="shared" ref="G33:G49" si="130">BX33</f>
        <v>NL0015435975</v>
      </c>
      <c r="H33" s="35">
        <f t="shared" ref="H33:H49" si="131">(BU33*BY33)*CB33</f>
        <v>0</v>
      </c>
      <c r="I33" s="9">
        <f t="shared" ref="I33:I49" si="132">BV33</f>
        <v>46.418300000000002</v>
      </c>
      <c r="J33" s="20">
        <f t="shared" ref="J33:J49" si="133">BW33</f>
        <v>37078</v>
      </c>
      <c r="K33" s="9" t="str">
        <f t="shared" ref="K33:K49" si="134">BZ33</f>
        <v>EUR</v>
      </c>
      <c r="L33" s="7">
        <f t="shared" ref="L33:L49" si="135">BY33</f>
        <v>5.7779999999999996</v>
      </c>
      <c r="M33" s="9">
        <f t="shared" ref="M33:M49" si="136">BY33*CB33</f>
        <v>0</v>
      </c>
      <c r="N33" s="8"/>
      <c r="O33" s="9">
        <f t="shared" ref="O33:O49" si="137">AT33</f>
        <v>35.090489493501799</v>
      </c>
      <c r="P33" s="9">
        <f t="shared" ref="P33:P49" si="138">AU33</f>
        <v>18.4142147122475</v>
      </c>
      <c r="Q33" s="9">
        <f t="shared" ref="Q33:Q49" si="139">AV33</f>
        <v>4.3863111866877196</v>
      </c>
      <c r="R33" s="9">
        <f t="shared" ref="R33:R49" si="140">AW33</f>
        <v>2.3017768390309401</v>
      </c>
      <c r="S33" s="9">
        <f t="shared" ref="S33:S49" si="141">AX33</f>
        <v>2.75398383684055</v>
      </c>
      <c r="T33" s="9">
        <f t="shared" ref="T33:T49" si="142">AY33</f>
        <v>10.610387755651001</v>
      </c>
      <c r="U33" s="9">
        <f t="shared" ref="U33:U49" si="143">AZ33</f>
        <v>2.3175766329491498</v>
      </c>
      <c r="V33" s="35">
        <f t="shared" ref="V33:V49" si="144">BA33</f>
        <v>68301305.320500001</v>
      </c>
      <c r="W33" s="35">
        <f t="shared" ref="W33:W49" si="145">BB33</f>
        <v>64165709.068956502</v>
      </c>
      <c r="X33" s="9">
        <f t="shared" ref="X33:X49" si="146">((W33-V33)/W33)*100</f>
        <v>-6.44518125265183</v>
      </c>
      <c r="Y33" s="9">
        <f t="shared" ref="Y33:Y49" si="147">BC33</f>
        <v>41.434193301908799</v>
      </c>
      <c r="Z33" s="9">
        <f t="shared" ref="Z33:Z49" si="148">BD33</f>
        <v>35.645615405549997</v>
      </c>
      <c r="AA33" s="9">
        <f t="shared" ref="AA33:AA49" si="149">BE33</f>
        <v>40.076148955815199</v>
      </c>
      <c r="AB33" s="9" t="str">
        <f t="shared" ref="AB33:AB49" si="150">BF33</f>
        <v>#N/A</v>
      </c>
      <c r="AC33" s="9">
        <f t="shared" ref="AC33:AC49" si="151">BG33</f>
        <v>1.1985783379061199</v>
      </c>
      <c r="AD33" s="9">
        <f t="shared" ref="AD33:AD49" si="152">BH33</f>
        <v>0.74607175321762298</v>
      </c>
      <c r="AE33" s="9">
        <f t="shared" ref="AE33:AE49" si="153">BI33</f>
        <v>0.36617529685879302</v>
      </c>
      <c r="AF33" s="9">
        <f t="shared" ref="AF33:AF49" si="154">BJ33</f>
        <v>0.57744962045566395</v>
      </c>
      <c r="AG33" s="9">
        <f t="shared" ref="AG33:AG49" si="155">BK33</f>
        <v>0.587471910776725</v>
      </c>
      <c r="AH33" s="9">
        <f t="shared" ref="AH33:AH49" si="156">BL33</f>
        <v>0.56508496269740005</v>
      </c>
      <c r="AI33" s="9">
        <f t="shared" ref="AI33:AI49" si="157">BM33</f>
        <v>51.9326065411298</v>
      </c>
      <c r="AJ33" s="9">
        <f t="shared" ref="AJ33:AJ49" si="158">BN33</f>
        <v>5.6369199999999999</v>
      </c>
      <c r="AK33" s="9">
        <f t="shared" ref="AK33:AK49" si="159">BO33</f>
        <v>7.1521400000000002</v>
      </c>
      <c r="AL33" s="9">
        <f t="shared" ref="AL33:AL49" si="160">BP33</f>
        <v>1.12495673243337</v>
      </c>
      <c r="AM33" s="9">
        <f t="shared" ref="AM33:AM49" si="161">BQ33</f>
        <v>38.789682539700003</v>
      </c>
      <c r="AN33" s="9" t="str">
        <f t="shared" ref="AN33:AN49" si="162">BR33</f>
        <v>NULL</v>
      </c>
      <c r="AO33" s="9" t="str">
        <f t="shared" ref="AO33:AO49" si="163">BS33</f>
        <v>NULL</v>
      </c>
      <c r="AP33" s="35">
        <f t="shared" ref="AP33:AP49" si="164">BT33</f>
        <v>5874450.0455385698</v>
      </c>
      <c r="AS33" s="15" t="s">
        <v>36</v>
      </c>
      <c r="AT33" s="36">
        <v>35.090489493501799</v>
      </c>
      <c r="AU33" s="36">
        <v>18.4142147122475</v>
      </c>
      <c r="AV33" s="36">
        <v>4.3863111866877196</v>
      </c>
      <c r="AW33" s="7">
        <v>2.3017768390309401</v>
      </c>
      <c r="AX33" s="36">
        <v>2.75398383684055</v>
      </c>
      <c r="AY33" s="7">
        <v>10.610387755651001</v>
      </c>
      <c r="AZ33" s="7">
        <v>2.3175766329491498</v>
      </c>
      <c r="BA33" s="7">
        <v>68301305.320500001</v>
      </c>
      <c r="BB33" s="7">
        <v>64165709.068956502</v>
      </c>
      <c r="BC33" s="7">
        <v>41.434193301908799</v>
      </c>
      <c r="BD33" s="7">
        <v>35.645615405549997</v>
      </c>
      <c r="BE33" s="7">
        <v>40.076148955815199</v>
      </c>
      <c r="BF33" s="7" t="s">
        <v>257</v>
      </c>
      <c r="BG33" s="7">
        <v>1.1985783379061199</v>
      </c>
      <c r="BH33" s="7">
        <v>0.74607175321762298</v>
      </c>
      <c r="BI33" s="7">
        <v>0.36617529685879302</v>
      </c>
      <c r="BJ33" s="7">
        <v>0.57744962045566395</v>
      </c>
      <c r="BK33" s="7">
        <v>0.587471910776725</v>
      </c>
      <c r="BL33" s="7">
        <v>0.56508496269740005</v>
      </c>
      <c r="BM33" s="7">
        <v>51.9326065411298</v>
      </c>
      <c r="BN33" s="7">
        <v>5.6369199999999999</v>
      </c>
      <c r="BO33" s="7">
        <v>7.1521400000000002</v>
      </c>
      <c r="BP33" s="7">
        <v>1.12495673243337</v>
      </c>
      <c r="BQ33" s="7">
        <v>38.789682539700003</v>
      </c>
      <c r="BR33" s="36" t="s">
        <v>199</v>
      </c>
      <c r="BS33" s="36" t="s">
        <v>199</v>
      </c>
      <c r="BT33" s="7">
        <v>5874450.0455385698</v>
      </c>
      <c r="BU33" s="7">
        <v>1203479293</v>
      </c>
      <c r="BV33" s="7">
        <v>46.418300000000002</v>
      </c>
      <c r="BW33" s="33">
        <v>37078</v>
      </c>
      <c r="BX33" s="15" t="s">
        <v>249</v>
      </c>
      <c r="BY33" s="7">
        <v>5.7779999999999996</v>
      </c>
      <c r="BZ33" s="15" t="s">
        <v>202</v>
      </c>
      <c r="CA33" t="str">
        <f t="shared" si="37"/>
        <v>EUR=</v>
      </c>
      <c r="CE33" t="str">
        <f t="shared" si="38"/>
        <v>CPRI.MI</v>
      </c>
      <c r="CF33" s="15" t="s">
        <v>248</v>
      </c>
    </row>
    <row r="34" spans="1:84" x14ac:dyDescent="0.2">
      <c r="A34" t="s">
        <v>250</v>
      </c>
      <c r="B34" t="s">
        <v>250</v>
      </c>
      <c r="C34" t="s">
        <v>33</v>
      </c>
      <c r="D34" t="s">
        <v>34</v>
      </c>
      <c r="E34" t="s">
        <v>37</v>
      </c>
      <c r="F34" s="3"/>
      <c r="G34" t="str">
        <f t="shared" si="130"/>
        <v>FR0000130395</v>
      </c>
      <c r="H34" s="35">
        <f t="shared" si="131"/>
        <v>0</v>
      </c>
      <c r="I34" s="9">
        <f t="shared" si="132"/>
        <v>42.066600000000001</v>
      </c>
      <c r="J34" s="20">
        <f t="shared" si="133"/>
        <v>32374</v>
      </c>
      <c r="K34" s="9" t="str">
        <f t="shared" si="134"/>
        <v>EUR</v>
      </c>
      <c r="L34" s="7">
        <f t="shared" si="135"/>
        <v>44.86</v>
      </c>
      <c r="M34" s="9">
        <f t="shared" si="136"/>
        <v>0</v>
      </c>
      <c r="N34" s="8"/>
      <c r="O34" s="9">
        <f t="shared" si="137"/>
        <v>14.0478993912368</v>
      </c>
      <c r="P34" s="9">
        <f t="shared" si="138"/>
        <v>17.214495327107201</v>
      </c>
      <c r="Q34" s="9">
        <f t="shared" si="139"/>
        <v>-0.94918239129978499</v>
      </c>
      <c r="R34" s="9" t="str">
        <f t="shared" si="140"/>
        <v>NULL</v>
      </c>
      <c r="S34" s="9">
        <f t="shared" si="141"/>
        <v>1.2243436397518299</v>
      </c>
      <c r="T34" s="9">
        <f t="shared" si="142"/>
        <v>14.028241332494</v>
      </c>
      <c r="U34" s="9">
        <f t="shared" si="143"/>
        <v>2.1445428047475001</v>
      </c>
      <c r="V34" s="35">
        <f t="shared" si="144"/>
        <v>7818913.6550000003</v>
      </c>
      <c r="W34" s="35">
        <f t="shared" si="145"/>
        <v>4757558.6508695697</v>
      </c>
      <c r="X34" s="9">
        <f t="shared" si="146"/>
        <v>-64.347183687811963</v>
      </c>
      <c r="Y34" s="9">
        <f t="shared" si="147"/>
        <v>34.7231072382056</v>
      </c>
      <c r="Z34" s="9">
        <f t="shared" si="148"/>
        <v>38.283925781613597</v>
      </c>
      <c r="AA34" s="9">
        <f t="shared" si="149"/>
        <v>35.922710015355598</v>
      </c>
      <c r="AB34" s="9" t="str">
        <f t="shared" si="150"/>
        <v>#N/A</v>
      </c>
      <c r="AC34" s="9">
        <f t="shared" si="151"/>
        <v>1.33813326764444</v>
      </c>
      <c r="AD34" s="9">
        <f t="shared" si="152"/>
        <v>1.2912578687038101</v>
      </c>
      <c r="AE34" s="9">
        <f t="shared" si="153"/>
        <v>0.589233355398468</v>
      </c>
      <c r="AF34" s="9">
        <f t="shared" si="154"/>
        <v>0.72615484411007503</v>
      </c>
      <c r="AG34" s="9">
        <f t="shared" si="155"/>
        <v>0.43782998269353501</v>
      </c>
      <c r="AH34" s="9">
        <f t="shared" si="156"/>
        <v>0.78165277814432799</v>
      </c>
      <c r="AI34" s="9">
        <f t="shared" si="157"/>
        <v>34.555984555984601</v>
      </c>
      <c r="AJ34" s="9">
        <f t="shared" si="158"/>
        <v>52.263399999999997</v>
      </c>
      <c r="AK34" s="9">
        <f t="shared" si="159"/>
        <v>63.348849999999999</v>
      </c>
      <c r="AL34" s="9">
        <f t="shared" si="160"/>
        <v>4.4583147570218502</v>
      </c>
      <c r="AM34" s="9">
        <f t="shared" si="161"/>
        <v>82.629870129899999</v>
      </c>
      <c r="AN34" s="9" t="str">
        <f t="shared" si="162"/>
        <v>NULL</v>
      </c>
      <c r="AO34" s="9" t="str">
        <f t="shared" si="163"/>
        <v>NULL</v>
      </c>
      <c r="AP34" s="35">
        <f t="shared" si="164"/>
        <v>68650.551825702307</v>
      </c>
      <c r="AS34" s="15" t="s">
        <v>37</v>
      </c>
      <c r="AT34" s="36">
        <v>14.0478993912368</v>
      </c>
      <c r="AU34" s="36">
        <v>17.214495327107201</v>
      </c>
      <c r="AV34" s="36">
        <v>-0.94918239129978499</v>
      </c>
      <c r="AW34" s="36" t="s">
        <v>199</v>
      </c>
      <c r="AX34" s="36">
        <v>1.2243436397518299</v>
      </c>
      <c r="AY34" s="7">
        <v>14.028241332494</v>
      </c>
      <c r="AZ34" s="7">
        <v>2.1445428047475001</v>
      </c>
      <c r="BA34" s="7">
        <v>7818913.6550000003</v>
      </c>
      <c r="BB34" s="7">
        <v>4757558.6508695697</v>
      </c>
      <c r="BC34" s="7">
        <v>34.7231072382056</v>
      </c>
      <c r="BD34" s="7">
        <v>38.283925781613597</v>
      </c>
      <c r="BE34" s="36">
        <v>35.922710015355598</v>
      </c>
      <c r="BF34" s="7" t="s">
        <v>257</v>
      </c>
      <c r="BG34" s="7">
        <v>1.33813326764444</v>
      </c>
      <c r="BH34" s="36">
        <v>1.2912578687038101</v>
      </c>
      <c r="BI34" s="36">
        <v>0.589233355398468</v>
      </c>
      <c r="BJ34" s="36">
        <v>0.72615484411007503</v>
      </c>
      <c r="BK34" s="36">
        <v>0.43782998269353501</v>
      </c>
      <c r="BL34" s="36">
        <v>0.78165277814432799</v>
      </c>
      <c r="BM34" s="36">
        <v>34.555984555984601</v>
      </c>
      <c r="BN34" s="36">
        <v>52.263399999999997</v>
      </c>
      <c r="BO34" s="36">
        <v>63.348849999999999</v>
      </c>
      <c r="BP34" s="7">
        <v>4.4583147570218502</v>
      </c>
      <c r="BQ34" s="36">
        <v>82.629870129899999</v>
      </c>
      <c r="BR34" s="36" t="s">
        <v>199</v>
      </c>
      <c r="BS34" s="36" t="s">
        <v>199</v>
      </c>
      <c r="BT34" s="36">
        <v>68650.551825702307</v>
      </c>
      <c r="BU34" s="36">
        <v>51850378</v>
      </c>
      <c r="BV34" s="36">
        <v>42.066600000000001</v>
      </c>
      <c r="BW34" s="34">
        <v>32374</v>
      </c>
      <c r="BX34" s="15" t="s">
        <v>251</v>
      </c>
      <c r="BY34" s="36">
        <v>44.86</v>
      </c>
      <c r="BZ34" s="15" t="s">
        <v>202</v>
      </c>
      <c r="CA34" t="str">
        <f t="shared" si="37"/>
        <v>EUR=</v>
      </c>
      <c r="CE34" t="str">
        <f t="shared" si="38"/>
        <v>RCOP.PA</v>
      </c>
      <c r="CF34" s="15" t="s">
        <v>250</v>
      </c>
    </row>
    <row r="35" spans="1:84" x14ac:dyDescent="0.2">
      <c r="A35" t="s">
        <v>252</v>
      </c>
      <c r="B35" t="s">
        <v>252</v>
      </c>
      <c r="C35" t="s">
        <v>33</v>
      </c>
      <c r="D35" t="s">
        <v>34</v>
      </c>
      <c r="E35" t="s">
        <v>38</v>
      </c>
      <c r="F35" s="3"/>
      <c r="G35" t="str">
        <f t="shared" si="130"/>
        <v>GB0002374006</v>
      </c>
      <c r="H35" s="35">
        <f>((BU35*BY35)*CB35)/100</f>
        <v>0</v>
      </c>
      <c r="I35" s="9">
        <f t="shared" si="132"/>
        <v>99.841200000000001</v>
      </c>
      <c r="J35" s="20">
        <f t="shared" si="133"/>
        <v>19120</v>
      </c>
      <c r="K35" s="9" t="str">
        <f t="shared" si="134"/>
        <v>GBp</v>
      </c>
      <c r="L35" s="7">
        <f t="shared" si="135"/>
        <v>2082.5</v>
      </c>
      <c r="M35" s="9">
        <f>(BY35*CB35)/100</f>
        <v>0</v>
      </c>
      <c r="N35" s="8"/>
      <c r="O35" s="9">
        <f t="shared" si="137"/>
        <v>16.7370765135875</v>
      </c>
      <c r="P35" s="9">
        <f t="shared" si="138"/>
        <v>15.697517552417001</v>
      </c>
      <c r="Q35" s="9">
        <f t="shared" si="139"/>
        <v>19.164664575346599</v>
      </c>
      <c r="R35" s="9">
        <f t="shared" si="140"/>
        <v>17.974325343703999</v>
      </c>
      <c r="S35" s="9">
        <f t="shared" si="141"/>
        <v>5.8397118881849002</v>
      </c>
      <c r="T35" s="9">
        <f t="shared" si="142"/>
        <v>14.104368645427501</v>
      </c>
      <c r="U35" s="9">
        <f t="shared" si="143"/>
        <v>2.9719121977548699</v>
      </c>
      <c r="V35" s="35">
        <f t="shared" si="144"/>
        <v>10689703158.5</v>
      </c>
      <c r="W35" s="35">
        <f t="shared" si="145"/>
        <v>9413500770.7826099</v>
      </c>
      <c r="X35" s="9">
        <f t="shared" si="146"/>
        <v>-13.557149659757137</v>
      </c>
      <c r="Y35" s="9">
        <f t="shared" si="147"/>
        <v>25.318326157387698</v>
      </c>
      <c r="Z35" s="9">
        <f t="shared" si="148"/>
        <v>25.485049631951</v>
      </c>
      <c r="AA35" s="9">
        <f t="shared" si="149"/>
        <v>23.217416795157899</v>
      </c>
      <c r="AB35" s="9" t="str">
        <f t="shared" si="150"/>
        <v>#N/A</v>
      </c>
      <c r="AC35" s="9">
        <f t="shared" si="151"/>
        <v>1.07773583647565</v>
      </c>
      <c r="AD35" s="9">
        <f t="shared" si="152"/>
        <v>0.83367109158185804</v>
      </c>
      <c r="AE35" s="9">
        <f t="shared" si="153"/>
        <v>0.464569331466202</v>
      </c>
      <c r="AF35" s="9">
        <f t="shared" si="154"/>
        <v>0.64304557793124695</v>
      </c>
      <c r="AG35" s="9">
        <f t="shared" si="155"/>
        <v>1.5171272542591701</v>
      </c>
      <c r="AH35" s="9">
        <f t="shared" si="156"/>
        <v>0.69514726054349896</v>
      </c>
      <c r="AI35" s="9">
        <f t="shared" si="157"/>
        <v>35.253772290809302</v>
      </c>
      <c r="AJ35" s="9">
        <f t="shared" si="158"/>
        <v>2290.17</v>
      </c>
      <c r="AK35" s="9">
        <f t="shared" si="159"/>
        <v>2442.895</v>
      </c>
      <c r="AL35" s="9">
        <f t="shared" si="160"/>
        <v>3.8544584587824202</v>
      </c>
      <c r="AM35" s="9">
        <f t="shared" si="161"/>
        <v>59.250645994800003</v>
      </c>
      <c r="AN35" s="9" t="str">
        <f t="shared" si="162"/>
        <v>NULL</v>
      </c>
      <c r="AO35" s="9" t="str">
        <f t="shared" si="163"/>
        <v>NULL</v>
      </c>
      <c r="AP35" s="35">
        <f t="shared" si="164"/>
        <v>7297064.1880743997</v>
      </c>
      <c r="AS35" s="15" t="s">
        <v>38</v>
      </c>
      <c r="AT35" s="36">
        <v>16.7370765135875</v>
      </c>
      <c r="AU35" s="36">
        <v>15.697517552417001</v>
      </c>
      <c r="AV35" s="36">
        <v>19.164664575346599</v>
      </c>
      <c r="AW35" s="7">
        <v>17.974325343703999</v>
      </c>
      <c r="AX35" s="36">
        <v>5.8397118881849002</v>
      </c>
      <c r="AY35" s="7">
        <v>14.104368645427501</v>
      </c>
      <c r="AZ35" s="7">
        <v>2.9719121977548699</v>
      </c>
      <c r="BA35" s="7">
        <v>10689703158.5</v>
      </c>
      <c r="BB35" s="7">
        <v>9413500770.7826099</v>
      </c>
      <c r="BC35" s="7">
        <v>25.318326157387698</v>
      </c>
      <c r="BD35" s="7">
        <v>25.485049631951</v>
      </c>
      <c r="BE35" s="7">
        <v>23.217416795157899</v>
      </c>
      <c r="BF35" s="7" t="s">
        <v>257</v>
      </c>
      <c r="BG35" s="7">
        <v>1.07773583647565</v>
      </c>
      <c r="BH35" s="7">
        <v>0.83367109158185804</v>
      </c>
      <c r="BI35" s="7">
        <v>0.464569331466202</v>
      </c>
      <c r="BJ35" s="7">
        <v>0.64304557793124695</v>
      </c>
      <c r="BK35" s="7">
        <v>1.5171272542591701</v>
      </c>
      <c r="BL35" s="7">
        <v>0.69514726054349896</v>
      </c>
      <c r="BM35" s="7">
        <v>35.253772290809302</v>
      </c>
      <c r="BN35" s="7">
        <v>2290.17</v>
      </c>
      <c r="BO35" s="7">
        <v>2442.895</v>
      </c>
      <c r="BP35" s="7">
        <v>3.8544584587824202</v>
      </c>
      <c r="BQ35" s="7">
        <v>59.250645994800003</v>
      </c>
      <c r="BR35" s="36" t="s">
        <v>199</v>
      </c>
      <c r="BS35" s="36" t="s">
        <v>199</v>
      </c>
      <c r="BT35" s="7">
        <v>7297064.1880743997</v>
      </c>
      <c r="BU35" s="7">
        <v>2225187013</v>
      </c>
      <c r="BV35" s="7">
        <v>99.841200000000001</v>
      </c>
      <c r="BW35" s="33">
        <v>19120</v>
      </c>
      <c r="BX35" s="15" t="s">
        <v>253</v>
      </c>
      <c r="BY35" s="7">
        <v>2082.5</v>
      </c>
      <c r="BZ35" s="15" t="s">
        <v>220</v>
      </c>
      <c r="CA35" t="str">
        <f t="shared" si="37"/>
        <v>GBP=</v>
      </c>
      <c r="CE35" t="str">
        <f t="shared" si="38"/>
        <v>DGE.L</v>
      </c>
      <c r="CF35" s="15" t="s">
        <v>252</v>
      </c>
    </row>
    <row r="36" spans="1:84" x14ac:dyDescent="0.2">
      <c r="A36" t="s">
        <v>254</v>
      </c>
      <c r="B36" t="s">
        <v>254</v>
      </c>
      <c r="C36" t="s">
        <v>33</v>
      </c>
      <c r="D36" t="s">
        <v>34</v>
      </c>
      <c r="E36" t="s">
        <v>39</v>
      </c>
      <c r="F36" s="3"/>
      <c r="G36" t="str">
        <f t="shared" si="130"/>
        <v>DK0010181759</v>
      </c>
      <c r="H36" s="35">
        <f t="shared" si="131"/>
        <v>0</v>
      </c>
      <c r="I36" s="9">
        <f t="shared" si="132"/>
        <v>92.521600000000007</v>
      </c>
      <c r="J36" s="20">
        <f t="shared" si="133"/>
        <v>39701</v>
      </c>
      <c r="K36" s="9" t="str">
        <f t="shared" si="134"/>
        <v>DKK</v>
      </c>
      <c r="L36" s="7">
        <f t="shared" si="135"/>
        <v>889.4</v>
      </c>
      <c r="M36" s="9">
        <f t="shared" si="136"/>
        <v>0</v>
      </c>
      <c r="N36" s="8"/>
      <c r="O36" s="9">
        <f t="shared" si="137"/>
        <v>17.223693248618201</v>
      </c>
      <c r="P36" s="9">
        <f t="shared" si="138"/>
        <v>14.6049018392882</v>
      </c>
      <c r="Q36" s="9">
        <f t="shared" si="139"/>
        <v>1.4008697233524401</v>
      </c>
      <c r="R36" s="9">
        <f t="shared" si="140"/>
        <v>1.18787326875056</v>
      </c>
      <c r="S36" s="9">
        <f t="shared" si="141"/>
        <v>4.2299772405030103</v>
      </c>
      <c r="T36" s="9">
        <f t="shared" si="142"/>
        <v>10.5558701605729</v>
      </c>
      <c r="U36" s="9">
        <f t="shared" si="143"/>
        <v>1.59187323534415</v>
      </c>
      <c r="V36" s="35">
        <f t="shared" si="144"/>
        <v>267498349.19999999</v>
      </c>
      <c r="W36" s="35">
        <f t="shared" si="145"/>
        <v>256060106.85217401</v>
      </c>
      <c r="X36" s="9">
        <f t="shared" si="146"/>
        <v>-4.4670145960805145</v>
      </c>
      <c r="Y36" s="9">
        <f t="shared" si="147"/>
        <v>30.023597332387201</v>
      </c>
      <c r="Z36" s="9">
        <f t="shared" si="148"/>
        <v>26.136186412442399</v>
      </c>
      <c r="AA36" s="9">
        <f t="shared" si="149"/>
        <v>26.871801399208501</v>
      </c>
      <c r="AB36" s="9" t="str">
        <f t="shared" si="150"/>
        <v>#N/A</v>
      </c>
      <c r="AC36" s="9">
        <f t="shared" si="151"/>
        <v>0.16943994781582999</v>
      </c>
      <c r="AD36" s="9">
        <f t="shared" si="152"/>
        <v>0.30300578816988</v>
      </c>
      <c r="AE36" s="9">
        <f t="shared" si="153"/>
        <v>0.54089358770510598</v>
      </c>
      <c r="AF36" s="9">
        <f t="shared" si="154"/>
        <v>0.69392836454101203</v>
      </c>
      <c r="AG36" s="9">
        <f t="shared" si="155"/>
        <v>0.64486945046335697</v>
      </c>
      <c r="AH36" s="9">
        <f t="shared" si="156"/>
        <v>-0.15020519283077999</v>
      </c>
      <c r="AI36" s="9">
        <f t="shared" si="157"/>
        <v>53.846153846153797</v>
      </c>
      <c r="AJ36" s="9">
        <f t="shared" si="158"/>
        <v>793.87599999999998</v>
      </c>
      <c r="AK36" s="9">
        <f t="shared" si="159"/>
        <v>798.08199999999999</v>
      </c>
      <c r="AL36" s="9">
        <f t="shared" si="160"/>
        <v>3.03575444119631</v>
      </c>
      <c r="AM36" s="9">
        <f t="shared" si="161"/>
        <v>52.857976086299999</v>
      </c>
      <c r="AN36" s="9" t="str">
        <f t="shared" si="162"/>
        <v>NULL</v>
      </c>
      <c r="AO36" s="9" t="str">
        <f t="shared" si="163"/>
        <v>NULL</v>
      </c>
      <c r="AP36" s="35">
        <f t="shared" si="164"/>
        <v>703493.36685093702</v>
      </c>
      <c r="AS36" s="15" t="s">
        <v>39</v>
      </c>
      <c r="AT36" s="36">
        <v>17.223693248618201</v>
      </c>
      <c r="AU36" s="36">
        <v>14.6049018392882</v>
      </c>
      <c r="AV36" s="36">
        <v>1.4008697233524401</v>
      </c>
      <c r="AW36" s="7">
        <v>1.18787326875056</v>
      </c>
      <c r="AX36" s="36">
        <v>4.2299772405030103</v>
      </c>
      <c r="AY36" s="7">
        <v>10.5558701605729</v>
      </c>
      <c r="AZ36" s="7">
        <v>1.59187323534415</v>
      </c>
      <c r="BA36" s="7">
        <v>267498349.19999999</v>
      </c>
      <c r="BB36" s="7">
        <v>256060106.85217401</v>
      </c>
      <c r="BC36" s="36">
        <v>30.023597332387201</v>
      </c>
      <c r="BD36" s="36">
        <v>26.136186412442399</v>
      </c>
      <c r="BE36" s="7">
        <v>26.871801399208501</v>
      </c>
      <c r="BF36" s="7" t="s">
        <v>257</v>
      </c>
      <c r="BG36" s="7">
        <v>0.16943994781582999</v>
      </c>
      <c r="BH36" s="7">
        <v>0.30300578816988</v>
      </c>
      <c r="BI36" s="7">
        <v>0.54089358770510598</v>
      </c>
      <c r="BJ36" s="7">
        <v>0.69392836454101203</v>
      </c>
      <c r="BK36" s="7">
        <v>0.64486945046335697</v>
      </c>
      <c r="BL36" s="7">
        <v>-0.15020519283077999</v>
      </c>
      <c r="BM36" s="7">
        <v>53.846153846153797</v>
      </c>
      <c r="BN36" s="7">
        <v>793.87599999999998</v>
      </c>
      <c r="BO36" s="7">
        <v>798.08199999999999</v>
      </c>
      <c r="BP36" s="7">
        <v>3.03575444119631</v>
      </c>
      <c r="BQ36" s="7">
        <v>52.857976086299999</v>
      </c>
      <c r="BR36" s="36" t="s">
        <v>199</v>
      </c>
      <c r="BS36" s="36" t="s">
        <v>199</v>
      </c>
      <c r="BT36" s="7">
        <v>703493.36685093702</v>
      </c>
      <c r="BU36" s="7">
        <v>98379335</v>
      </c>
      <c r="BV36" s="7">
        <v>92.521600000000007</v>
      </c>
      <c r="BW36" s="33">
        <v>39701</v>
      </c>
      <c r="BX36" s="15" t="s">
        <v>255</v>
      </c>
      <c r="BY36" s="7">
        <v>889.4</v>
      </c>
      <c r="BZ36" s="15" t="s">
        <v>256</v>
      </c>
      <c r="CA36" t="str">
        <f t="shared" si="37"/>
        <v>DKKUSD=R</v>
      </c>
      <c r="CE36" t="str">
        <f t="shared" si="38"/>
        <v>CARLb.CO</v>
      </c>
      <c r="CF36" s="15" t="s">
        <v>254</v>
      </c>
    </row>
    <row r="37" spans="1:84" x14ac:dyDescent="0.2">
      <c r="A37" t="s">
        <v>258</v>
      </c>
      <c r="B37" t="s">
        <v>258</v>
      </c>
      <c r="C37" t="s">
        <v>33</v>
      </c>
      <c r="D37" t="s">
        <v>34</v>
      </c>
      <c r="E37" t="s">
        <v>40</v>
      </c>
      <c r="F37" s="3"/>
      <c r="G37" t="str">
        <f t="shared" si="130"/>
        <v>NL0000009165</v>
      </c>
      <c r="H37" s="35">
        <f t="shared" si="131"/>
        <v>0</v>
      </c>
      <c r="I37" s="9">
        <f t="shared" si="132"/>
        <v>48.989600000000003</v>
      </c>
      <c r="J37" s="20">
        <f t="shared" si="133"/>
        <v>14246</v>
      </c>
      <c r="K37" s="9" t="str">
        <f t="shared" si="134"/>
        <v>EUR</v>
      </c>
      <c r="L37" s="7">
        <f t="shared" si="135"/>
        <v>77.599999999999994</v>
      </c>
      <c r="M37" s="9">
        <f t="shared" si="136"/>
        <v>0</v>
      </c>
      <c r="N37" s="8"/>
      <c r="O37" s="9">
        <f t="shared" si="137"/>
        <v>44.5245171729227</v>
      </c>
      <c r="P37" s="9">
        <f t="shared" si="138"/>
        <v>14.734806288825</v>
      </c>
      <c r="Q37" s="9">
        <f t="shared" si="139"/>
        <v>5.7724118082491804</v>
      </c>
      <c r="R37" s="9">
        <f t="shared" si="140"/>
        <v>1.91030414734297</v>
      </c>
      <c r="S37" s="9">
        <f t="shared" si="141"/>
        <v>2.2396587348975099</v>
      </c>
      <c r="T37" s="9">
        <f t="shared" si="142"/>
        <v>8.1224428073414607</v>
      </c>
      <c r="U37" s="9">
        <f t="shared" si="143"/>
        <v>1.4988700167264699</v>
      </c>
      <c r="V37" s="35">
        <f t="shared" si="144"/>
        <v>79659557.200000003</v>
      </c>
      <c r="W37" s="35">
        <f t="shared" si="145"/>
        <v>89896978.982608706</v>
      </c>
      <c r="X37" s="9">
        <f t="shared" si="146"/>
        <v>11.387948625714346</v>
      </c>
      <c r="Y37" s="9">
        <f t="shared" si="147"/>
        <v>42.8679485273125</v>
      </c>
      <c r="Z37" s="9">
        <f t="shared" si="148"/>
        <v>28.350026181387001</v>
      </c>
      <c r="AA37" s="9">
        <f t="shared" si="149"/>
        <v>25.263852209945401</v>
      </c>
      <c r="AB37" s="9" t="str">
        <f t="shared" si="150"/>
        <v>#N/A</v>
      </c>
      <c r="AC37" s="9">
        <f t="shared" si="151"/>
        <v>0.51285825612696301</v>
      </c>
      <c r="AD37" s="9">
        <f t="shared" si="152"/>
        <v>0.669405552105378</v>
      </c>
      <c r="AE37" s="9">
        <f t="shared" si="153"/>
        <v>0.65166613813455199</v>
      </c>
      <c r="AF37" s="9">
        <f t="shared" si="154"/>
        <v>0.76777665764560998</v>
      </c>
      <c r="AG37" s="9">
        <f t="shared" si="155"/>
        <v>0.82318727341307796</v>
      </c>
      <c r="AH37" s="9">
        <f t="shared" si="156"/>
        <v>0.77359038397570101</v>
      </c>
      <c r="AI37" s="9">
        <f t="shared" si="157"/>
        <v>47.783933518005497</v>
      </c>
      <c r="AJ37" s="9">
        <f t="shared" si="158"/>
        <v>72.362399999999994</v>
      </c>
      <c r="AK37" s="9">
        <f t="shared" si="159"/>
        <v>78.251800000000003</v>
      </c>
      <c r="AL37" s="9">
        <f t="shared" si="160"/>
        <v>2.3969072164948502</v>
      </c>
      <c r="AM37" s="9">
        <f t="shared" si="161"/>
        <v>106.54396728019999</v>
      </c>
      <c r="AN37" s="9" t="str">
        <f t="shared" si="162"/>
        <v>NULL</v>
      </c>
      <c r="AO37" s="9" t="str">
        <f t="shared" si="163"/>
        <v>NULL</v>
      </c>
      <c r="AP37" s="35">
        <f t="shared" si="164"/>
        <v>2639740.8177010901</v>
      </c>
      <c r="AS37" s="15" t="s">
        <v>40</v>
      </c>
      <c r="AT37" s="36">
        <v>44.5245171729227</v>
      </c>
      <c r="AU37" s="36">
        <v>14.734806288825</v>
      </c>
      <c r="AV37" s="36">
        <v>5.7724118082491804</v>
      </c>
      <c r="AW37" s="36">
        <v>1.91030414734297</v>
      </c>
      <c r="AX37" s="36">
        <v>2.2396587348975099</v>
      </c>
      <c r="AY37" s="7">
        <v>8.1224428073414607</v>
      </c>
      <c r="AZ37" s="7">
        <v>1.4988700167264699</v>
      </c>
      <c r="BA37" s="7">
        <v>79659557.200000003</v>
      </c>
      <c r="BB37" s="7">
        <v>89896978.982608706</v>
      </c>
      <c r="BC37" s="7">
        <v>42.8679485273125</v>
      </c>
      <c r="BD37" s="7">
        <v>28.350026181387001</v>
      </c>
      <c r="BE37" s="36">
        <v>25.263852209945401</v>
      </c>
      <c r="BF37" s="7" t="s">
        <v>257</v>
      </c>
      <c r="BG37" s="7">
        <v>0.51285825612696301</v>
      </c>
      <c r="BH37" s="7">
        <v>0.669405552105378</v>
      </c>
      <c r="BI37" s="7">
        <v>0.65166613813455199</v>
      </c>
      <c r="BJ37" s="7">
        <v>0.76777665764560998</v>
      </c>
      <c r="BK37" s="7">
        <v>0.82318727341307796</v>
      </c>
      <c r="BL37" s="7">
        <v>0.77359038397570101</v>
      </c>
      <c r="BM37" s="7">
        <v>47.783933518005497</v>
      </c>
      <c r="BN37" s="7">
        <v>72.362399999999994</v>
      </c>
      <c r="BO37" s="7">
        <v>78.251800000000003</v>
      </c>
      <c r="BP37" s="7">
        <v>2.3969072164948502</v>
      </c>
      <c r="BQ37" s="7">
        <v>106.54396728019999</v>
      </c>
      <c r="BR37" s="36" t="s">
        <v>199</v>
      </c>
      <c r="BS37" s="36" t="s">
        <v>199</v>
      </c>
      <c r="BT37" s="7">
        <v>2639740.8177010901</v>
      </c>
      <c r="BU37" s="7">
        <v>565138630</v>
      </c>
      <c r="BV37" s="7">
        <v>48.989600000000003</v>
      </c>
      <c r="BW37" s="33">
        <v>14246</v>
      </c>
      <c r="BX37" s="15" t="s">
        <v>259</v>
      </c>
      <c r="BY37" s="7">
        <v>77.599999999999994</v>
      </c>
      <c r="BZ37" s="15" t="s">
        <v>202</v>
      </c>
      <c r="CA37" t="str">
        <f t="shared" si="37"/>
        <v>EUR=</v>
      </c>
      <c r="CE37" t="str">
        <f t="shared" si="38"/>
        <v>HEIN.AS</v>
      </c>
      <c r="CF37" s="15" t="s">
        <v>258</v>
      </c>
    </row>
    <row r="38" spans="1:84" x14ac:dyDescent="0.2">
      <c r="A38" t="s">
        <v>260</v>
      </c>
      <c r="B38" t="s">
        <v>260</v>
      </c>
      <c r="C38" t="s">
        <v>33</v>
      </c>
      <c r="D38" t="s">
        <v>34</v>
      </c>
      <c r="E38" t="s">
        <v>41</v>
      </c>
      <c r="F38" s="3"/>
      <c r="G38" t="str">
        <f t="shared" si="130"/>
        <v>BE0974293251</v>
      </c>
      <c r="H38" s="35">
        <f t="shared" si="131"/>
        <v>0</v>
      </c>
      <c r="I38" s="9">
        <f t="shared" si="132"/>
        <v>54.836500000000001</v>
      </c>
      <c r="J38" s="20">
        <f t="shared" si="133"/>
        <v>42654</v>
      </c>
      <c r="K38" s="9" t="str">
        <f t="shared" si="134"/>
        <v>EUR</v>
      </c>
      <c r="L38" s="7">
        <f t="shared" si="135"/>
        <v>56.82</v>
      </c>
      <c r="M38" s="9">
        <f t="shared" si="136"/>
        <v>0</v>
      </c>
      <c r="N38" s="8"/>
      <c r="O38" s="9">
        <f t="shared" si="137"/>
        <v>21.644326107688698</v>
      </c>
      <c r="P38" s="9">
        <f t="shared" si="138"/>
        <v>16.541550254475698</v>
      </c>
      <c r="Q38" s="9">
        <f t="shared" si="139"/>
        <v>1.74340121688995</v>
      </c>
      <c r="R38" s="9">
        <f t="shared" si="140"/>
        <v>1.3323842331434299</v>
      </c>
      <c r="S38" s="9">
        <f t="shared" si="141"/>
        <v>1.55689922593726</v>
      </c>
      <c r="T38" s="9">
        <f t="shared" si="142"/>
        <v>7.36081488494374</v>
      </c>
      <c r="U38" s="9">
        <f t="shared" si="143"/>
        <v>1.85415142290608</v>
      </c>
      <c r="V38" s="35">
        <f t="shared" si="144"/>
        <v>133544629.8</v>
      </c>
      <c r="W38" s="35">
        <f t="shared" si="145"/>
        <v>123070849.715652</v>
      </c>
      <c r="X38" s="9">
        <f t="shared" si="146"/>
        <v>-8.5103662715801907</v>
      </c>
      <c r="Y38" s="9">
        <f t="shared" si="147"/>
        <v>28.7847443466455</v>
      </c>
      <c r="Z38" s="9">
        <f t="shared" si="148"/>
        <v>23.644609313756799</v>
      </c>
      <c r="AA38" s="9">
        <f t="shared" si="149"/>
        <v>21.879502753455199</v>
      </c>
      <c r="AB38" s="9" t="str">
        <f t="shared" si="150"/>
        <v>#N/A</v>
      </c>
      <c r="AC38" s="9">
        <f t="shared" si="151"/>
        <v>0.95064648490363302</v>
      </c>
      <c r="AD38" s="9">
        <f t="shared" si="152"/>
        <v>0.87033952626038402</v>
      </c>
      <c r="AE38" s="9">
        <f t="shared" si="153"/>
        <v>0.915769267248293</v>
      </c>
      <c r="AF38" s="9">
        <f t="shared" si="154"/>
        <v>0.94384523431934997</v>
      </c>
      <c r="AG38" s="9">
        <f t="shared" si="155"/>
        <v>1.1946088735843201</v>
      </c>
      <c r="AH38" s="9">
        <f t="shared" si="156"/>
        <v>0.74775390066889802</v>
      </c>
      <c r="AI38" s="9">
        <f t="shared" si="157"/>
        <v>74.528301886792505</v>
      </c>
      <c r="AJ38" s="9">
        <f t="shared" si="158"/>
        <v>50.411200000000001</v>
      </c>
      <c r="AK38" s="9">
        <f t="shared" si="159"/>
        <v>54.056550000000001</v>
      </c>
      <c r="AL38" s="9">
        <f t="shared" si="160"/>
        <v>1.7599436818021801</v>
      </c>
      <c r="AM38" s="9">
        <f t="shared" si="161"/>
        <v>33.919726729300002</v>
      </c>
      <c r="AN38" s="9" t="str">
        <f t="shared" si="162"/>
        <v>NULL</v>
      </c>
      <c r="AO38" s="9" t="str">
        <f t="shared" si="163"/>
        <v>NULL</v>
      </c>
      <c r="AP38" s="35">
        <f t="shared" si="164"/>
        <v>8202967.0894021802</v>
      </c>
      <c r="AS38" s="15" t="s">
        <v>41</v>
      </c>
      <c r="AT38" s="36">
        <v>21.644326107688698</v>
      </c>
      <c r="AU38" s="36">
        <v>16.541550254475698</v>
      </c>
      <c r="AV38" s="36">
        <v>1.74340121688995</v>
      </c>
      <c r="AW38" s="7">
        <v>1.3323842331434299</v>
      </c>
      <c r="AX38" s="36">
        <v>1.55689922593726</v>
      </c>
      <c r="AY38" s="7">
        <v>7.36081488494374</v>
      </c>
      <c r="AZ38" s="7">
        <v>1.85415142290608</v>
      </c>
      <c r="BA38" s="7">
        <v>133544629.8</v>
      </c>
      <c r="BB38" s="7">
        <v>123070849.715652</v>
      </c>
      <c r="BC38" s="7">
        <v>28.7847443466455</v>
      </c>
      <c r="BD38" s="7">
        <v>23.644609313756799</v>
      </c>
      <c r="BE38" s="7">
        <v>21.879502753455199</v>
      </c>
      <c r="BF38" s="7" t="s">
        <v>257</v>
      </c>
      <c r="BG38" s="7">
        <v>0.95064648490363302</v>
      </c>
      <c r="BH38" s="7">
        <v>0.87033952626038402</v>
      </c>
      <c r="BI38" s="7">
        <v>0.915769267248293</v>
      </c>
      <c r="BJ38" s="7">
        <v>0.94384523431934997</v>
      </c>
      <c r="BK38" s="7">
        <v>1.1946088735843201</v>
      </c>
      <c r="BL38" s="7">
        <v>0.74775390066889802</v>
      </c>
      <c r="BM38" s="7">
        <v>74.528301886792505</v>
      </c>
      <c r="BN38" s="7">
        <v>50.411200000000001</v>
      </c>
      <c r="BO38" s="7">
        <v>54.056550000000001</v>
      </c>
      <c r="BP38" s="7">
        <v>1.7599436818021801</v>
      </c>
      <c r="BQ38" s="7">
        <v>33.919726729300002</v>
      </c>
      <c r="BR38" s="36" t="s">
        <v>199</v>
      </c>
      <c r="BS38" s="36" t="s">
        <v>199</v>
      </c>
      <c r="BT38" s="7">
        <v>8202967.0894021802</v>
      </c>
      <c r="BU38" s="7">
        <v>1753388571</v>
      </c>
      <c r="BV38" s="7">
        <v>54.836500000000001</v>
      </c>
      <c r="BW38" s="33">
        <v>42654</v>
      </c>
      <c r="BX38" s="15" t="s">
        <v>261</v>
      </c>
      <c r="BY38" s="7">
        <v>56.82</v>
      </c>
      <c r="BZ38" s="15" t="s">
        <v>202</v>
      </c>
      <c r="CA38" t="str">
        <f t="shared" si="37"/>
        <v>EUR=</v>
      </c>
      <c r="CE38" t="str">
        <f t="shared" si="38"/>
        <v>ABI.BR</v>
      </c>
      <c r="CF38" s="15" t="s">
        <v>260</v>
      </c>
    </row>
    <row r="39" spans="1:84" x14ac:dyDescent="0.2">
      <c r="A39" t="s">
        <v>262</v>
      </c>
      <c r="B39" t="s">
        <v>262</v>
      </c>
      <c r="C39" t="s">
        <v>33</v>
      </c>
      <c r="D39" t="s">
        <v>34</v>
      </c>
      <c r="E39" t="s">
        <v>42</v>
      </c>
      <c r="F39" s="3"/>
      <c r="G39" t="str">
        <f t="shared" si="130"/>
        <v>US60871R2094</v>
      </c>
      <c r="H39" s="35">
        <f t="shared" si="131"/>
        <v>0</v>
      </c>
      <c r="I39" s="9">
        <f t="shared" si="132"/>
        <v>87.953599999999994</v>
      </c>
      <c r="J39" s="20">
        <f t="shared" si="133"/>
        <v>29297</v>
      </c>
      <c r="K39" s="9" t="str">
        <f t="shared" si="134"/>
        <v>USD</v>
      </c>
      <c r="L39" s="7">
        <f t="shared" si="135"/>
        <v>58.76</v>
      </c>
      <c r="M39" s="9">
        <f t="shared" si="136"/>
        <v>0</v>
      </c>
      <c r="N39" s="8"/>
      <c r="O39" s="9">
        <f t="shared" si="137"/>
        <v>10.984512136988601</v>
      </c>
      <c r="P39" s="9">
        <f t="shared" si="138"/>
        <v>9.1557053469805805</v>
      </c>
      <c r="Q39" s="9">
        <f t="shared" si="139"/>
        <v>2.07646732268215</v>
      </c>
      <c r="R39" s="9">
        <f t="shared" si="140"/>
        <v>1.73075715443867</v>
      </c>
      <c r="S39" s="9">
        <f t="shared" si="141"/>
        <v>0.91198191317106703</v>
      </c>
      <c r="T39" s="9">
        <f t="shared" si="142"/>
        <v>6.0068525803276902</v>
      </c>
      <c r="U39" s="9">
        <f t="shared" si="143"/>
        <v>0.98691756121097396</v>
      </c>
      <c r="V39" s="35">
        <f t="shared" si="144"/>
        <v>154366149.29499999</v>
      </c>
      <c r="W39" s="35">
        <f t="shared" si="145"/>
        <v>164377336.67818201</v>
      </c>
      <c r="X39" s="9">
        <f t="shared" si="146"/>
        <v>6.0903696248479342</v>
      </c>
      <c r="Y39" s="9">
        <f t="shared" si="147"/>
        <v>36.781779570183701</v>
      </c>
      <c r="Z39" s="9">
        <f t="shared" si="148"/>
        <v>30.1688618583667</v>
      </c>
      <c r="AA39" s="9">
        <f t="shared" si="149"/>
        <v>26.133706328212899</v>
      </c>
      <c r="AB39" s="9">
        <f t="shared" si="150"/>
        <v>0.27660000000000001</v>
      </c>
      <c r="AC39" s="9">
        <f t="shared" si="151"/>
        <v>0.34816708297474902</v>
      </c>
      <c r="AD39" s="9">
        <f t="shared" si="152"/>
        <v>0.35797844998704698</v>
      </c>
      <c r="AE39" s="9">
        <f t="shared" si="153"/>
        <v>0.70700046358790303</v>
      </c>
      <c r="AF39" s="9">
        <f t="shared" si="154"/>
        <v>0.80466617105829297</v>
      </c>
      <c r="AG39" s="9">
        <f t="shared" si="155"/>
        <v>1.0631108327730401</v>
      </c>
      <c r="AH39" s="9">
        <f t="shared" si="156"/>
        <v>0.60301047308576505</v>
      </c>
      <c r="AI39" s="9">
        <f t="shared" si="157"/>
        <v>43.966179861644903</v>
      </c>
      <c r="AJ39" s="9">
        <f t="shared" si="158"/>
        <v>57.087200000000003</v>
      </c>
      <c r="AK39" s="9">
        <f t="shared" si="159"/>
        <v>55.690800000000003</v>
      </c>
      <c r="AL39" s="9">
        <f t="shared" si="160"/>
        <v>3.16604917480633</v>
      </c>
      <c r="AM39" s="9">
        <f t="shared" si="161"/>
        <v>32.849251603699997</v>
      </c>
      <c r="AN39" s="9">
        <f t="shared" si="162"/>
        <v>6.2753193497640298</v>
      </c>
      <c r="AO39" s="9">
        <f t="shared" si="163"/>
        <v>5.4717286213207998</v>
      </c>
      <c r="AP39" s="35">
        <f t="shared" si="164"/>
        <v>13374261.8834449</v>
      </c>
      <c r="AS39" s="15" t="s">
        <v>42</v>
      </c>
      <c r="AT39" s="36">
        <v>10.984512136988601</v>
      </c>
      <c r="AU39" s="36">
        <v>9.1557053469805805</v>
      </c>
      <c r="AV39" s="36">
        <v>2.07646732268215</v>
      </c>
      <c r="AW39" s="36">
        <v>1.73075715443867</v>
      </c>
      <c r="AX39" s="36">
        <v>0.91198191317106703</v>
      </c>
      <c r="AY39" s="7">
        <v>6.0068525803276902</v>
      </c>
      <c r="AZ39" s="7">
        <v>0.98691756121097396</v>
      </c>
      <c r="BA39" s="7">
        <v>154366149.29499999</v>
      </c>
      <c r="BB39" s="7">
        <v>164377336.67818201</v>
      </c>
      <c r="BC39" s="7">
        <v>36.781779570183701</v>
      </c>
      <c r="BD39" s="7">
        <v>30.1688618583667</v>
      </c>
      <c r="BE39" s="36">
        <v>26.133706328212899</v>
      </c>
      <c r="BF39" s="7">
        <v>0.27660000000000001</v>
      </c>
      <c r="BG39" s="7">
        <v>0.34816708297474902</v>
      </c>
      <c r="BH39" s="7">
        <v>0.35797844998704698</v>
      </c>
      <c r="BI39" s="7">
        <v>0.70700046358790303</v>
      </c>
      <c r="BJ39" s="7">
        <v>0.80466617105829297</v>
      </c>
      <c r="BK39" s="7">
        <v>1.0631108327730401</v>
      </c>
      <c r="BL39" s="7">
        <v>0.60301047308576505</v>
      </c>
      <c r="BM39" s="7">
        <v>43.966179861644903</v>
      </c>
      <c r="BN39" s="7">
        <v>57.087200000000003</v>
      </c>
      <c r="BO39" s="7">
        <v>55.690800000000003</v>
      </c>
      <c r="BP39" s="7">
        <v>3.16604917480633</v>
      </c>
      <c r="BQ39" s="7">
        <v>32.849251603699997</v>
      </c>
      <c r="BR39" s="36">
        <v>6.2753193497640298</v>
      </c>
      <c r="BS39" s="7">
        <v>5.4717286213207998</v>
      </c>
      <c r="BT39" s="7">
        <v>13374261.8834449</v>
      </c>
      <c r="BU39" s="7">
        <v>192721011</v>
      </c>
      <c r="BV39" s="7">
        <v>87.953599999999994</v>
      </c>
      <c r="BW39" s="33">
        <v>29297</v>
      </c>
      <c r="BX39" s="15" t="s">
        <v>263</v>
      </c>
      <c r="BY39" s="7">
        <v>58.76</v>
      </c>
      <c r="BZ39" s="15" t="s">
        <v>205</v>
      </c>
      <c r="CA39" t="str">
        <f t="shared" si="37"/>
        <v>USD=</v>
      </c>
      <c r="CE39" t="str">
        <f t="shared" si="38"/>
        <v>TAP</v>
      </c>
      <c r="CF39" s="15" t="s">
        <v>262</v>
      </c>
    </row>
    <row r="40" spans="1:84" x14ac:dyDescent="0.2">
      <c r="A40" t="s">
        <v>264</v>
      </c>
      <c r="B40" t="s">
        <v>264</v>
      </c>
      <c r="C40" t="s">
        <v>33</v>
      </c>
      <c r="D40" t="s">
        <v>34</v>
      </c>
      <c r="E40" t="s">
        <v>43</v>
      </c>
      <c r="F40" s="3"/>
      <c r="G40" t="str">
        <f t="shared" si="130"/>
        <v>US21036P1084</v>
      </c>
      <c r="H40" s="35">
        <f t="shared" si="131"/>
        <v>0</v>
      </c>
      <c r="I40" s="9">
        <f t="shared" si="132"/>
        <v>93.980800000000002</v>
      </c>
      <c r="J40" s="20">
        <f t="shared" si="133"/>
        <v>31600</v>
      </c>
      <c r="K40" s="9" t="str">
        <f t="shared" si="134"/>
        <v>USD</v>
      </c>
      <c r="L40" s="7">
        <f t="shared" si="135"/>
        <v>181.59</v>
      </c>
      <c r="M40" s="9">
        <f t="shared" si="136"/>
        <v>0</v>
      </c>
      <c r="N40" s="8"/>
      <c r="O40" s="9">
        <f t="shared" si="137"/>
        <v>48.853914447134798</v>
      </c>
      <c r="P40" s="9">
        <f t="shared" si="138"/>
        <v>12.6501592503114</v>
      </c>
      <c r="Q40" s="9">
        <f t="shared" si="139"/>
        <v>5.3882974065599401</v>
      </c>
      <c r="R40" s="9">
        <f t="shared" si="140"/>
        <v>1.3952376396528601</v>
      </c>
      <c r="S40" s="9">
        <f t="shared" si="141"/>
        <v>4.1973344580912304</v>
      </c>
      <c r="T40" s="9">
        <f t="shared" si="142"/>
        <v>10.973625234186001</v>
      </c>
      <c r="U40" s="9">
        <f t="shared" si="143"/>
        <v>3.22268144072194</v>
      </c>
      <c r="V40" s="35">
        <f t="shared" si="144"/>
        <v>97763084.692499995</v>
      </c>
      <c r="W40" s="35">
        <f t="shared" si="145"/>
        <v>118977426.082727</v>
      </c>
      <c r="X40" s="9">
        <f t="shared" si="146"/>
        <v>17.830560038739044</v>
      </c>
      <c r="Y40" s="9">
        <f t="shared" si="147"/>
        <v>29.847663166112198</v>
      </c>
      <c r="Z40" s="9">
        <f t="shared" si="148"/>
        <v>39.751381712662599</v>
      </c>
      <c r="AA40" s="9">
        <f t="shared" si="149"/>
        <v>30.882970544461699</v>
      </c>
      <c r="AB40" s="9" t="str">
        <f t="shared" si="150"/>
        <v>NULL</v>
      </c>
      <c r="AC40" s="9">
        <f t="shared" si="151"/>
        <v>0.29278634306183898</v>
      </c>
      <c r="AD40" s="9">
        <f t="shared" si="152"/>
        <v>0.45082176878246699</v>
      </c>
      <c r="AE40" s="9">
        <f t="shared" si="153"/>
        <v>0.79294268111877497</v>
      </c>
      <c r="AF40" s="9">
        <f t="shared" si="154"/>
        <v>0.861960925450729</v>
      </c>
      <c r="AG40" s="9">
        <f t="shared" si="155"/>
        <v>1.18056485486984</v>
      </c>
      <c r="AH40" s="9">
        <f t="shared" si="156"/>
        <v>-0.41756877164474898</v>
      </c>
      <c r="AI40" s="9">
        <f t="shared" si="157"/>
        <v>57.135601828339297</v>
      </c>
      <c r="AJ40" s="9">
        <f t="shared" si="158"/>
        <v>183.3348</v>
      </c>
      <c r="AK40" s="9">
        <f t="shared" si="159"/>
        <v>229.49469999999999</v>
      </c>
      <c r="AL40" s="9">
        <f t="shared" si="160"/>
        <v>2.2247921141032001</v>
      </c>
      <c r="AM40" s="9">
        <f t="shared" si="161"/>
        <v>37.866157230500001</v>
      </c>
      <c r="AN40" s="9" t="str">
        <f t="shared" si="162"/>
        <v>NULL</v>
      </c>
      <c r="AO40" s="9">
        <f t="shared" si="163"/>
        <v>1.3582196130321</v>
      </c>
      <c r="AP40" s="35">
        <f t="shared" si="164"/>
        <v>806682.88471690996</v>
      </c>
      <c r="AS40" s="15" t="s">
        <v>43</v>
      </c>
      <c r="AT40" s="36">
        <v>48.853914447134798</v>
      </c>
      <c r="AU40" s="36">
        <v>12.6501592503114</v>
      </c>
      <c r="AV40" s="36">
        <v>5.3882974065599401</v>
      </c>
      <c r="AW40" s="7">
        <v>1.3952376396528601</v>
      </c>
      <c r="AX40" s="36">
        <v>4.1973344580912304</v>
      </c>
      <c r="AY40" s="7">
        <v>10.973625234186001</v>
      </c>
      <c r="AZ40" s="7">
        <v>3.22268144072194</v>
      </c>
      <c r="BA40" s="7">
        <v>97763084.692499995</v>
      </c>
      <c r="BB40" s="7">
        <v>118977426.082727</v>
      </c>
      <c r="BC40" s="7">
        <v>29.847663166112198</v>
      </c>
      <c r="BD40" s="7">
        <v>39.751381712662599</v>
      </c>
      <c r="BE40" s="7">
        <v>30.882970544461699</v>
      </c>
      <c r="BF40" s="36" t="s">
        <v>199</v>
      </c>
      <c r="BG40" s="7">
        <v>0.29278634306183898</v>
      </c>
      <c r="BH40" s="7">
        <v>0.45082176878246699</v>
      </c>
      <c r="BI40" s="7">
        <v>0.79294268111877497</v>
      </c>
      <c r="BJ40" s="7">
        <v>0.861960925450729</v>
      </c>
      <c r="BK40" s="7">
        <v>1.18056485486984</v>
      </c>
      <c r="BL40" s="7">
        <v>-0.41756877164474898</v>
      </c>
      <c r="BM40" s="7">
        <v>57.135601828339297</v>
      </c>
      <c r="BN40" s="7">
        <v>183.3348</v>
      </c>
      <c r="BO40" s="7">
        <v>229.49469999999999</v>
      </c>
      <c r="BP40" s="7">
        <v>2.2247921141032001</v>
      </c>
      <c r="BQ40" s="7">
        <v>37.866157230500001</v>
      </c>
      <c r="BR40" s="36" t="s">
        <v>199</v>
      </c>
      <c r="BS40" s="7">
        <v>1.3582196130321</v>
      </c>
      <c r="BT40" s="7">
        <v>806682.88471690996</v>
      </c>
      <c r="BU40" s="7">
        <v>180730332</v>
      </c>
      <c r="BV40" s="7">
        <v>93.980800000000002</v>
      </c>
      <c r="BW40" s="33">
        <v>31600</v>
      </c>
      <c r="BX40" s="15" t="s">
        <v>265</v>
      </c>
      <c r="BY40" s="7">
        <v>181.59</v>
      </c>
      <c r="BZ40" s="15" t="s">
        <v>205</v>
      </c>
      <c r="CA40" t="str">
        <f t="shared" si="37"/>
        <v>USD=</v>
      </c>
      <c r="CE40" t="str">
        <f t="shared" si="38"/>
        <v>STZ.N</v>
      </c>
      <c r="CF40" s="15" t="s">
        <v>264</v>
      </c>
    </row>
    <row r="41" spans="1:84" x14ac:dyDescent="0.2">
      <c r="A41" t="s">
        <v>266</v>
      </c>
      <c r="B41" t="s">
        <v>266</v>
      </c>
      <c r="C41" t="s">
        <v>33</v>
      </c>
      <c r="D41" t="s">
        <v>34</v>
      </c>
      <c r="E41" t="s">
        <v>44</v>
      </c>
      <c r="F41" s="3"/>
      <c r="G41" t="str">
        <f t="shared" si="130"/>
        <v>US1156372096</v>
      </c>
      <c r="H41" s="35">
        <f t="shared" si="131"/>
        <v>0</v>
      </c>
      <c r="I41" s="9">
        <f t="shared" si="132"/>
        <v>98.229200000000006</v>
      </c>
      <c r="J41" s="20">
        <f t="shared" si="133"/>
        <v>29297</v>
      </c>
      <c r="K41" s="9" t="str">
        <f t="shared" si="134"/>
        <v>USD</v>
      </c>
      <c r="L41" s="7">
        <f t="shared" si="135"/>
        <v>34.75</v>
      </c>
      <c r="M41" s="9">
        <f t="shared" si="136"/>
        <v>0</v>
      </c>
      <c r="N41" s="8"/>
      <c r="O41" s="9">
        <f t="shared" si="137"/>
        <v>16.623771754417898</v>
      </c>
      <c r="P41" s="9">
        <f t="shared" si="138"/>
        <v>18.756288276522501</v>
      </c>
      <c r="Q41" s="9">
        <f t="shared" si="139"/>
        <v>-7.3883430019634897</v>
      </c>
      <c r="R41" s="9" t="str">
        <f t="shared" si="140"/>
        <v>NULL</v>
      </c>
      <c r="S41" s="9">
        <f t="shared" si="141"/>
        <v>4.2958017263744797</v>
      </c>
      <c r="T41" s="9">
        <f t="shared" si="142"/>
        <v>22.4695660584816</v>
      </c>
      <c r="U41" s="9">
        <f t="shared" si="143"/>
        <v>4.0606310973424096</v>
      </c>
      <c r="V41" s="35">
        <f t="shared" si="144"/>
        <v>43053449.912500001</v>
      </c>
      <c r="W41" s="35">
        <f t="shared" si="145"/>
        <v>38573459.119999997</v>
      </c>
      <c r="X41" s="9">
        <f t="shared" si="146"/>
        <v>-11.614179528372057</v>
      </c>
      <c r="Y41" s="9">
        <f t="shared" si="147"/>
        <v>42.893034004029197</v>
      </c>
      <c r="Z41" s="9">
        <f t="shared" si="148"/>
        <v>38.7406184370302</v>
      </c>
      <c r="AA41" s="9">
        <f t="shared" si="149"/>
        <v>31.336559872406699</v>
      </c>
      <c r="AB41" s="9" t="str">
        <f t="shared" si="150"/>
        <v>NULL</v>
      </c>
      <c r="AC41" s="9">
        <f t="shared" si="151"/>
        <v>0.166977205317098</v>
      </c>
      <c r="AD41" s="9">
        <f t="shared" si="152"/>
        <v>0.52002007585281895</v>
      </c>
      <c r="AE41" s="9">
        <f t="shared" si="153"/>
        <v>0.68390078113613895</v>
      </c>
      <c r="AF41" s="9">
        <f t="shared" si="154"/>
        <v>0.78926639815690502</v>
      </c>
      <c r="AG41" s="9">
        <f t="shared" si="155"/>
        <v>1.2200649217239901</v>
      </c>
      <c r="AH41" s="9">
        <f t="shared" si="156"/>
        <v>-0.38573835681559099</v>
      </c>
      <c r="AI41" s="9">
        <f t="shared" si="157"/>
        <v>61.199000832639499</v>
      </c>
      <c r="AJ41" s="9">
        <f t="shared" si="158"/>
        <v>33.665999999999997</v>
      </c>
      <c r="AK41" s="9">
        <f t="shared" si="159"/>
        <v>41.774999999999999</v>
      </c>
      <c r="AL41" s="9">
        <f t="shared" si="160"/>
        <v>2.6071942446043201</v>
      </c>
      <c r="AM41" s="9">
        <f t="shared" si="161"/>
        <v>39.453125</v>
      </c>
      <c r="AN41" s="9" t="str">
        <f t="shared" si="162"/>
        <v>NULL</v>
      </c>
      <c r="AO41" s="9">
        <f t="shared" si="163"/>
        <v>7.7335217462335502</v>
      </c>
      <c r="AP41" s="35">
        <f t="shared" si="164"/>
        <v>2191917.9631210398</v>
      </c>
      <c r="AS41" s="15" t="s">
        <v>44</v>
      </c>
      <c r="AT41" s="36">
        <v>16.623771754417898</v>
      </c>
      <c r="AU41" s="36">
        <v>18.756288276522501</v>
      </c>
      <c r="AV41" s="36">
        <v>-7.3883430019634897</v>
      </c>
      <c r="AW41" s="36" t="s">
        <v>199</v>
      </c>
      <c r="AX41" s="36">
        <v>4.2958017263744797</v>
      </c>
      <c r="AY41" s="7">
        <v>22.4695660584816</v>
      </c>
      <c r="AZ41" s="7">
        <v>4.0606310973424096</v>
      </c>
      <c r="BA41" s="7">
        <v>43053449.912500001</v>
      </c>
      <c r="BB41" s="7">
        <v>38573459.119999997</v>
      </c>
      <c r="BC41" s="7">
        <v>42.893034004029197</v>
      </c>
      <c r="BD41" s="7">
        <v>38.7406184370302</v>
      </c>
      <c r="BE41" s="36">
        <v>31.336559872406699</v>
      </c>
      <c r="BF41" s="36" t="s">
        <v>199</v>
      </c>
      <c r="BG41" s="7">
        <v>0.166977205317098</v>
      </c>
      <c r="BH41" s="7">
        <v>0.52002007585281895</v>
      </c>
      <c r="BI41" s="7">
        <v>0.68390078113613895</v>
      </c>
      <c r="BJ41" s="7">
        <v>0.78926639815690502</v>
      </c>
      <c r="BK41" s="7">
        <v>1.2200649217239901</v>
      </c>
      <c r="BL41" s="7">
        <v>-0.38573835681559099</v>
      </c>
      <c r="BM41" s="7">
        <v>61.199000832639499</v>
      </c>
      <c r="BN41" s="7">
        <v>33.665999999999997</v>
      </c>
      <c r="BO41" s="7">
        <v>41.774999999999999</v>
      </c>
      <c r="BP41" s="7">
        <v>2.6071942446043201</v>
      </c>
      <c r="BQ41" s="7">
        <v>39.453125</v>
      </c>
      <c r="BR41" s="36" t="s">
        <v>199</v>
      </c>
      <c r="BS41" s="7">
        <v>7.7335217462335502</v>
      </c>
      <c r="BT41" s="7">
        <v>2191917.9631210398</v>
      </c>
      <c r="BU41" s="7">
        <v>303539962</v>
      </c>
      <c r="BV41" s="7">
        <v>98.229200000000006</v>
      </c>
      <c r="BW41" s="33">
        <v>29297</v>
      </c>
      <c r="BX41" s="15" t="s">
        <v>267</v>
      </c>
      <c r="BY41" s="7">
        <v>34.75</v>
      </c>
      <c r="BZ41" s="15" t="s">
        <v>205</v>
      </c>
      <c r="CA41" t="str">
        <f t="shared" si="37"/>
        <v>USD=</v>
      </c>
      <c r="CE41" t="str">
        <f t="shared" si="38"/>
        <v>BFb.N</v>
      </c>
      <c r="CF41" s="15" t="s">
        <v>266</v>
      </c>
    </row>
    <row r="42" spans="1:84" x14ac:dyDescent="0.2">
      <c r="A42" t="s">
        <v>268</v>
      </c>
      <c r="B42" t="s">
        <v>268</v>
      </c>
      <c r="C42" t="s">
        <v>33</v>
      </c>
      <c r="D42" t="s">
        <v>34</v>
      </c>
      <c r="E42" t="s">
        <v>45</v>
      </c>
      <c r="F42" s="3"/>
      <c r="G42" t="str">
        <f t="shared" si="130"/>
        <v>JP3116000005</v>
      </c>
      <c r="H42" s="35">
        <f>((BU42*BY42)*CB42)/100</f>
        <v>0</v>
      </c>
      <c r="I42" s="9">
        <f t="shared" si="132"/>
        <v>97.859499999999997</v>
      </c>
      <c r="J42" s="20">
        <f t="shared" si="133"/>
        <v>18202</v>
      </c>
      <c r="K42" s="9" t="str">
        <f t="shared" si="134"/>
        <v>JPY</v>
      </c>
      <c r="L42" s="7">
        <f t="shared" si="135"/>
        <v>1908</v>
      </c>
      <c r="M42" s="9">
        <f>(BY42*CB42)/100</f>
        <v>0</v>
      </c>
      <c r="N42" s="8"/>
      <c r="O42" s="9">
        <f t="shared" si="137"/>
        <v>15.085624043823699</v>
      </c>
      <c r="P42" s="9">
        <f t="shared" si="138"/>
        <v>14.000043804566999</v>
      </c>
      <c r="Q42" s="9" t="str">
        <f t="shared" si="139"/>
        <v>NULL</v>
      </c>
      <c r="R42" s="9" t="str">
        <f t="shared" si="140"/>
        <v>NULL</v>
      </c>
      <c r="S42" s="9">
        <f t="shared" si="141"/>
        <v>1.0758384913393599</v>
      </c>
      <c r="T42" s="9">
        <f t="shared" si="142"/>
        <v>7.1977493654123297</v>
      </c>
      <c r="U42" s="9">
        <f t="shared" si="143"/>
        <v>0.98859223660399798</v>
      </c>
      <c r="V42" s="35">
        <f t="shared" si="144"/>
        <v>10384346300</v>
      </c>
      <c r="W42" s="35">
        <f t="shared" si="145"/>
        <v>11794950376.1905</v>
      </c>
      <c r="X42" s="9">
        <f t="shared" si="146"/>
        <v>11.959389664224201</v>
      </c>
      <c r="Y42" s="9">
        <f t="shared" si="147"/>
        <v>24.1412678944886</v>
      </c>
      <c r="Z42" s="9">
        <f t="shared" si="148"/>
        <v>20.572344827683999</v>
      </c>
      <c r="AA42" s="9">
        <f t="shared" si="149"/>
        <v>26.794477875517501</v>
      </c>
      <c r="AB42" s="9" t="str">
        <f t="shared" si="150"/>
        <v>#N/A</v>
      </c>
      <c r="AC42" s="9">
        <f t="shared" si="151"/>
        <v>0.59031844202617201</v>
      </c>
      <c r="AD42" s="9">
        <f t="shared" si="152"/>
        <v>0.609896223175728</v>
      </c>
      <c r="AE42" s="9">
        <f t="shared" si="153"/>
        <v>0.98021547840327194</v>
      </c>
      <c r="AF42" s="9">
        <f t="shared" si="154"/>
        <v>0.98680933212519595</v>
      </c>
      <c r="AG42" s="9">
        <f t="shared" si="155"/>
        <v>0.98461810764611102</v>
      </c>
      <c r="AH42" s="9">
        <f t="shared" si="156"/>
        <v>-0.176938486244473</v>
      </c>
      <c r="AI42" s="9">
        <f t="shared" si="157"/>
        <v>69.397217928902606</v>
      </c>
      <c r="AJ42" s="9">
        <f t="shared" si="158"/>
        <v>1714.59</v>
      </c>
      <c r="AK42" s="9">
        <f t="shared" si="159"/>
        <v>1784.2700058400001</v>
      </c>
      <c r="AL42" s="9">
        <f t="shared" si="160"/>
        <v>2.5647724679403301</v>
      </c>
      <c r="AM42" s="9">
        <f t="shared" si="161"/>
        <v>38.337890369900002</v>
      </c>
      <c r="AN42" s="9" t="str">
        <f t="shared" si="162"/>
        <v>NULL</v>
      </c>
      <c r="AO42" s="9" t="str">
        <f t="shared" si="163"/>
        <v>NULL</v>
      </c>
      <c r="AP42" s="35">
        <f t="shared" si="164"/>
        <v>17112171.820709299</v>
      </c>
      <c r="AS42" s="15" t="s">
        <v>45</v>
      </c>
      <c r="AT42" s="36">
        <v>15.085624043823699</v>
      </c>
      <c r="AU42" s="36">
        <v>14.000043804566999</v>
      </c>
      <c r="AV42" s="36" t="s">
        <v>199</v>
      </c>
      <c r="AW42" s="36" t="s">
        <v>199</v>
      </c>
      <c r="AX42" s="36">
        <v>1.0758384913393599</v>
      </c>
      <c r="AY42" s="7">
        <v>7.1977493654123297</v>
      </c>
      <c r="AZ42" s="7">
        <v>0.98859223660399798</v>
      </c>
      <c r="BA42" s="7">
        <v>10384346300</v>
      </c>
      <c r="BB42" s="7">
        <v>11794950376.1905</v>
      </c>
      <c r="BC42" s="7">
        <v>24.1412678944886</v>
      </c>
      <c r="BD42" s="7">
        <v>20.572344827683999</v>
      </c>
      <c r="BE42" s="36">
        <v>26.794477875517501</v>
      </c>
      <c r="BF42" s="7" t="s">
        <v>257</v>
      </c>
      <c r="BG42" s="7">
        <v>0.59031844202617201</v>
      </c>
      <c r="BH42" s="7">
        <v>0.609896223175728</v>
      </c>
      <c r="BI42" s="7">
        <v>0.98021547840327194</v>
      </c>
      <c r="BJ42" s="7">
        <v>0.98680933212519595</v>
      </c>
      <c r="BK42" s="7">
        <v>0.98461810764611102</v>
      </c>
      <c r="BL42" s="7">
        <v>-0.176938486244473</v>
      </c>
      <c r="BM42" s="7">
        <v>69.397217928902606</v>
      </c>
      <c r="BN42" s="7">
        <v>1714.59</v>
      </c>
      <c r="BO42" s="7">
        <v>1784.2700058400001</v>
      </c>
      <c r="BP42" s="7">
        <v>2.5647724679403301</v>
      </c>
      <c r="BQ42" s="7">
        <v>38.337890369900002</v>
      </c>
      <c r="BR42" s="36" t="s">
        <v>199</v>
      </c>
      <c r="BS42" s="36" t="s">
        <v>199</v>
      </c>
      <c r="BT42" s="7">
        <v>17112171.820709299</v>
      </c>
      <c r="BU42" s="7">
        <v>1502852048</v>
      </c>
      <c r="BV42" s="7">
        <v>97.859499999999997</v>
      </c>
      <c r="BW42" s="33">
        <v>18202</v>
      </c>
      <c r="BX42" s="15" t="s">
        <v>269</v>
      </c>
      <c r="BY42" s="7">
        <v>1908</v>
      </c>
      <c r="BZ42" s="15" t="s">
        <v>210</v>
      </c>
      <c r="CA42" t="str">
        <f t="shared" si="37"/>
        <v>JPYUSD=R</v>
      </c>
      <c r="CE42" t="str">
        <f t="shared" si="38"/>
        <v>2502.T</v>
      </c>
      <c r="CF42" s="15" t="s">
        <v>268</v>
      </c>
    </row>
    <row r="43" spans="1:84" x14ac:dyDescent="0.2">
      <c r="A43" t="s">
        <v>270</v>
      </c>
      <c r="B43" t="s">
        <v>270</v>
      </c>
      <c r="C43" t="s">
        <v>33</v>
      </c>
      <c r="D43" t="s">
        <v>34</v>
      </c>
      <c r="E43" t="s">
        <v>46</v>
      </c>
      <c r="F43" s="3"/>
      <c r="G43" t="str">
        <f t="shared" si="130"/>
        <v>JP3459600007</v>
      </c>
      <c r="H43" s="35">
        <f>((BU43*BY43)*CB43)/100</f>
        <v>0</v>
      </c>
      <c r="I43" s="9">
        <f t="shared" si="132"/>
        <v>91.186300000000003</v>
      </c>
      <c r="J43" s="20">
        <f t="shared" si="133"/>
        <v>18034</v>
      </c>
      <c r="K43" s="9" t="str">
        <f t="shared" si="134"/>
        <v>JPY</v>
      </c>
      <c r="L43" s="7">
        <f t="shared" si="135"/>
        <v>1151</v>
      </c>
      <c r="M43" s="9">
        <f>(BY43*CB43)/100</f>
        <v>0</v>
      </c>
      <c r="N43" s="8"/>
      <c r="O43" s="9">
        <f t="shared" si="137"/>
        <v>14.857512038813301</v>
      </c>
      <c r="P43" s="9" t="str">
        <f t="shared" si="138"/>
        <v>NULL</v>
      </c>
      <c r="Q43" s="9" t="str">
        <f t="shared" si="139"/>
        <v>NULL</v>
      </c>
      <c r="R43" s="9" t="str">
        <f t="shared" si="140"/>
        <v>NULL</v>
      </c>
      <c r="S43" s="9">
        <f t="shared" si="141"/>
        <v>0.97314175378686596</v>
      </c>
      <c r="T43" s="9">
        <f t="shared" si="142"/>
        <v>7.8382995941773199</v>
      </c>
      <c r="U43" s="9">
        <f t="shared" si="143"/>
        <v>0.64848561723926701</v>
      </c>
      <c r="V43" s="35">
        <f t="shared" si="144"/>
        <v>603011550</v>
      </c>
      <c r="W43" s="35">
        <f t="shared" si="145"/>
        <v>701172973.80952406</v>
      </c>
      <c r="X43" s="9">
        <f t="shared" si="146"/>
        <v>13.999601735390039</v>
      </c>
      <c r="Y43" s="9">
        <f t="shared" si="147"/>
        <v>24.1401604551065</v>
      </c>
      <c r="Z43" s="9">
        <f t="shared" si="148"/>
        <v>19.510841006936101</v>
      </c>
      <c r="AA43" s="9">
        <f t="shared" si="149"/>
        <v>19.9564030982242</v>
      </c>
      <c r="AB43" s="9" t="str">
        <f t="shared" si="150"/>
        <v>#N/A</v>
      </c>
      <c r="AC43" s="9">
        <f t="shared" si="151"/>
        <v>0.47788888737850499</v>
      </c>
      <c r="AD43" s="9">
        <f t="shared" si="152"/>
        <v>0.38059371312363199</v>
      </c>
      <c r="AE43" s="9">
        <f t="shared" si="153"/>
        <v>1.00281001835634</v>
      </c>
      <c r="AF43" s="9">
        <f t="shared" si="154"/>
        <v>1.0018723436975501</v>
      </c>
      <c r="AG43" s="9">
        <f t="shared" si="155"/>
        <v>1.0110361182960901</v>
      </c>
      <c r="AH43" s="9">
        <f t="shared" si="156"/>
        <v>2.06344222822867</v>
      </c>
      <c r="AI43" s="9">
        <f t="shared" si="157"/>
        <v>41.911764705882298</v>
      </c>
      <c r="AJ43" s="9">
        <f t="shared" si="158"/>
        <v>1288.58</v>
      </c>
      <c r="AK43" s="9">
        <f t="shared" si="159"/>
        <v>1195.585</v>
      </c>
      <c r="AL43" s="9">
        <f t="shared" si="160"/>
        <v>2.5010780508839998</v>
      </c>
      <c r="AM43" s="9">
        <f t="shared" si="161"/>
        <v>35.0024727992</v>
      </c>
      <c r="AN43" s="9" t="str">
        <f t="shared" si="162"/>
        <v>NULL</v>
      </c>
      <c r="AO43" s="9" t="str">
        <f t="shared" si="163"/>
        <v>NULL</v>
      </c>
      <c r="AP43" s="35">
        <f t="shared" si="164"/>
        <v>1488517.8758670201</v>
      </c>
      <c r="AS43" s="15" t="s">
        <v>46</v>
      </c>
      <c r="AT43" s="36">
        <v>14.857512038813301</v>
      </c>
      <c r="AU43" s="36" t="s">
        <v>199</v>
      </c>
      <c r="AV43" s="36" t="s">
        <v>199</v>
      </c>
      <c r="AW43" s="36" t="s">
        <v>199</v>
      </c>
      <c r="AX43" s="36">
        <v>0.97314175378686596</v>
      </c>
      <c r="AY43" s="7">
        <v>7.8382995941773199</v>
      </c>
      <c r="AZ43" s="7">
        <v>0.64848561723926701</v>
      </c>
      <c r="BA43" s="7">
        <v>603011550</v>
      </c>
      <c r="BB43" s="7">
        <v>701172973.80952406</v>
      </c>
      <c r="BC43" s="7">
        <v>24.1401604551065</v>
      </c>
      <c r="BD43" s="7">
        <v>19.510841006936101</v>
      </c>
      <c r="BE43" s="36">
        <v>19.9564030982242</v>
      </c>
      <c r="BF43" s="7" t="s">
        <v>257</v>
      </c>
      <c r="BG43" s="36">
        <v>0.47788888737850499</v>
      </c>
      <c r="BH43" s="7">
        <v>0.38059371312363199</v>
      </c>
      <c r="BI43" s="7">
        <v>1.00281001835634</v>
      </c>
      <c r="BJ43" s="7">
        <v>1.0018723436975501</v>
      </c>
      <c r="BK43" s="7">
        <v>1.0110361182960901</v>
      </c>
      <c r="BL43" s="7">
        <v>2.06344222822867</v>
      </c>
      <c r="BM43" s="7">
        <v>41.911764705882298</v>
      </c>
      <c r="BN43" s="7">
        <v>1288.58</v>
      </c>
      <c r="BO43" s="7">
        <v>1195.585</v>
      </c>
      <c r="BP43" s="36">
        <v>2.5010780508839998</v>
      </c>
      <c r="BQ43" s="7">
        <v>35.0024727992</v>
      </c>
      <c r="BR43" s="36" t="s">
        <v>199</v>
      </c>
      <c r="BS43" s="36" t="s">
        <v>199</v>
      </c>
      <c r="BT43" s="7">
        <v>1488517.8758670201</v>
      </c>
      <c r="BU43" s="7">
        <v>195256126</v>
      </c>
      <c r="BV43" s="7">
        <v>91.186300000000003</v>
      </c>
      <c r="BW43" s="33">
        <v>18034</v>
      </c>
      <c r="BX43" s="15" t="s">
        <v>271</v>
      </c>
      <c r="BY43" s="7">
        <v>1151</v>
      </c>
      <c r="BZ43" s="15" t="s">
        <v>210</v>
      </c>
      <c r="CA43" t="str">
        <f t="shared" si="37"/>
        <v>JPYUSD=R</v>
      </c>
      <c r="CE43" t="str">
        <f t="shared" si="38"/>
        <v>2531.T</v>
      </c>
      <c r="CF43" s="15" t="s">
        <v>270</v>
      </c>
    </row>
    <row r="44" spans="1:84" x14ac:dyDescent="0.2">
      <c r="A44" t="s">
        <v>272</v>
      </c>
      <c r="B44" t="s">
        <v>272</v>
      </c>
      <c r="C44" t="s">
        <v>33</v>
      </c>
      <c r="D44" t="s">
        <v>34</v>
      </c>
      <c r="E44" t="s">
        <v>47</v>
      </c>
      <c r="F44" s="3"/>
      <c r="G44" t="str">
        <f t="shared" si="130"/>
        <v>JP3320800000</v>
      </c>
      <c r="H44" s="35">
        <f>((BU44*BY44)*CB44)/100</f>
        <v>0</v>
      </c>
      <c r="I44" s="9">
        <f t="shared" si="132"/>
        <v>90.790300000000002</v>
      </c>
      <c r="J44" s="20">
        <f t="shared" si="133"/>
        <v>18202</v>
      </c>
      <c r="K44" s="9" t="str">
        <f t="shared" si="134"/>
        <v>JPY</v>
      </c>
      <c r="L44" s="7">
        <f t="shared" si="135"/>
        <v>7790</v>
      </c>
      <c r="M44" s="9">
        <f>(BY44*CB44)/100</f>
        <v>0</v>
      </c>
      <c r="N44" s="8"/>
      <c r="O44" s="9">
        <f t="shared" si="137"/>
        <v>77.918546868122206</v>
      </c>
      <c r="P44" s="9">
        <f t="shared" si="138"/>
        <v>47.379460036277003</v>
      </c>
      <c r="Q44" s="9" t="str">
        <f t="shared" si="139"/>
        <v>NULL</v>
      </c>
      <c r="R44" s="9" t="str">
        <f t="shared" si="140"/>
        <v>NULL</v>
      </c>
      <c r="S44" s="9">
        <f t="shared" si="141"/>
        <v>3.06438235923072</v>
      </c>
      <c r="T44" s="9">
        <f t="shared" si="142"/>
        <v>16.8219901764657</v>
      </c>
      <c r="U44" s="9">
        <f t="shared" si="143"/>
        <v>1.1443925274348901</v>
      </c>
      <c r="V44" s="35">
        <f t="shared" si="144"/>
        <v>2115847675</v>
      </c>
      <c r="W44" s="35">
        <f t="shared" si="145"/>
        <v>2598148404.7618999</v>
      </c>
      <c r="X44" s="9">
        <f t="shared" si="146"/>
        <v>18.563247922171676</v>
      </c>
      <c r="Y44" s="9">
        <f t="shared" si="147"/>
        <v>33.799907108885698</v>
      </c>
      <c r="Z44" s="9">
        <f t="shared" si="148"/>
        <v>32.613913276214298</v>
      </c>
      <c r="AA44" s="9">
        <f t="shared" si="149"/>
        <v>35.893127921100699</v>
      </c>
      <c r="AB44" s="9" t="str">
        <f t="shared" si="150"/>
        <v>#N/A</v>
      </c>
      <c r="AC44" s="9">
        <f t="shared" si="151"/>
        <v>0.58349913735427605</v>
      </c>
      <c r="AD44" s="9">
        <f t="shared" si="152"/>
        <v>0.56605384743016596</v>
      </c>
      <c r="AE44" s="9">
        <f t="shared" si="153"/>
        <v>0.27214768191338901</v>
      </c>
      <c r="AF44" s="9">
        <f t="shared" si="154"/>
        <v>0.51476460651047196</v>
      </c>
      <c r="AG44" s="9">
        <f t="shared" si="155"/>
        <v>0.65591447515581003</v>
      </c>
      <c r="AH44" s="9">
        <f t="shared" si="156"/>
        <v>1.43212848340983</v>
      </c>
      <c r="AI44" s="9">
        <f t="shared" si="157"/>
        <v>50.466666666666697</v>
      </c>
      <c r="AJ44" s="9">
        <f t="shared" si="158"/>
        <v>7448.34</v>
      </c>
      <c r="AK44" s="9">
        <f t="shared" si="159"/>
        <v>7124.1350000000002</v>
      </c>
      <c r="AL44" s="9">
        <f t="shared" si="160"/>
        <v>0.67453625632377701</v>
      </c>
      <c r="AM44" s="9">
        <f t="shared" si="161"/>
        <v>52.528035260599999</v>
      </c>
      <c r="AN44" s="9" t="str">
        <f t="shared" si="162"/>
        <v>NULL</v>
      </c>
      <c r="AO44" s="9" t="str">
        <f t="shared" si="163"/>
        <v>NULL</v>
      </c>
      <c r="AP44" s="35">
        <f t="shared" si="164"/>
        <v>935828.71050557296</v>
      </c>
      <c r="AS44" s="15" t="s">
        <v>47</v>
      </c>
      <c r="AT44" s="36">
        <v>77.918546868122206</v>
      </c>
      <c r="AU44" s="36">
        <v>47.379460036277003</v>
      </c>
      <c r="AV44" s="36" t="s">
        <v>199</v>
      </c>
      <c r="AW44" s="36" t="s">
        <v>199</v>
      </c>
      <c r="AX44" s="36">
        <v>3.06438235923072</v>
      </c>
      <c r="AY44" s="7">
        <v>16.8219901764657</v>
      </c>
      <c r="AZ44" s="7">
        <v>1.1443925274348901</v>
      </c>
      <c r="BA44" s="7">
        <v>2115847675</v>
      </c>
      <c r="BB44" s="7">
        <v>2598148404.7618999</v>
      </c>
      <c r="BC44" s="7">
        <v>33.799907108885698</v>
      </c>
      <c r="BD44" s="7">
        <v>32.613913276214298</v>
      </c>
      <c r="BE44" s="36">
        <v>35.893127921100699</v>
      </c>
      <c r="BF44" s="7" t="s">
        <v>257</v>
      </c>
      <c r="BG44" s="7">
        <v>0.58349913735427605</v>
      </c>
      <c r="BH44" s="7">
        <v>0.56605384743016596</v>
      </c>
      <c r="BI44" s="7">
        <v>0.27214768191338901</v>
      </c>
      <c r="BJ44" s="7">
        <v>0.51476460651047196</v>
      </c>
      <c r="BK44" s="7">
        <v>0.65591447515581003</v>
      </c>
      <c r="BL44" s="7">
        <v>1.43212848340983</v>
      </c>
      <c r="BM44" s="7">
        <v>50.466666666666697</v>
      </c>
      <c r="BN44" s="7">
        <v>7448.34</v>
      </c>
      <c r="BO44" s="7">
        <v>7124.1350000000002</v>
      </c>
      <c r="BP44" s="7">
        <v>0.67453625632377701</v>
      </c>
      <c r="BQ44" s="7">
        <v>52.528035260599999</v>
      </c>
      <c r="BR44" s="36" t="s">
        <v>199</v>
      </c>
      <c r="BS44" s="36" t="s">
        <v>199</v>
      </c>
      <c r="BT44" s="7">
        <v>935828.71050557296</v>
      </c>
      <c r="BU44" s="7">
        <v>77923320</v>
      </c>
      <c r="BV44" s="7">
        <v>90.790300000000002</v>
      </c>
      <c r="BW44" s="33">
        <v>18202</v>
      </c>
      <c r="BX44" s="15" t="s">
        <v>273</v>
      </c>
      <c r="BY44" s="7">
        <v>7790</v>
      </c>
      <c r="BZ44" s="15" t="s">
        <v>210</v>
      </c>
      <c r="CA44" t="str">
        <f t="shared" si="37"/>
        <v>JPYUSD=R</v>
      </c>
      <c r="CE44" t="str">
        <f t="shared" si="38"/>
        <v>2501.T</v>
      </c>
      <c r="CF44" s="15" t="s">
        <v>272</v>
      </c>
    </row>
    <row r="45" spans="1:84" x14ac:dyDescent="0.2">
      <c r="A45" t="s">
        <v>274</v>
      </c>
      <c r="B45" t="s">
        <v>274</v>
      </c>
      <c r="C45" t="s">
        <v>33</v>
      </c>
      <c r="D45" t="s">
        <v>34</v>
      </c>
      <c r="E45" t="s">
        <v>48</v>
      </c>
      <c r="F45" s="3"/>
      <c r="G45" t="str">
        <f t="shared" si="130"/>
        <v>JP3258000003</v>
      </c>
      <c r="H45" s="35">
        <f>((BU45*BY45)*CB45)/100</f>
        <v>0</v>
      </c>
      <c r="I45" s="9">
        <f t="shared" si="132"/>
        <v>98.277600000000007</v>
      </c>
      <c r="J45" s="20">
        <f t="shared" si="133"/>
        <v>18034</v>
      </c>
      <c r="K45" s="9" t="str">
        <f t="shared" si="134"/>
        <v>JPY</v>
      </c>
      <c r="L45" s="7">
        <f t="shared" si="135"/>
        <v>2039.5</v>
      </c>
      <c r="M45" s="9">
        <f>(BY45*CB45)/100</f>
        <v>0</v>
      </c>
      <c r="N45" s="8"/>
      <c r="O45" s="9">
        <f t="shared" si="137"/>
        <v>28.313291650417199</v>
      </c>
      <c r="P45" s="9">
        <f t="shared" si="138"/>
        <v>11.6514472824145</v>
      </c>
      <c r="Q45" s="9" t="str">
        <f t="shared" si="139"/>
        <v>NULL</v>
      </c>
      <c r="R45" s="9" t="str">
        <f t="shared" si="140"/>
        <v>NULL</v>
      </c>
      <c r="S45" s="9">
        <f t="shared" si="141"/>
        <v>1.3950940713061</v>
      </c>
      <c r="T45" s="9">
        <f t="shared" si="142"/>
        <v>7.6591968506530899</v>
      </c>
      <c r="U45" s="9">
        <f t="shared" si="143"/>
        <v>0.79541649471750697</v>
      </c>
      <c r="V45" s="35">
        <f t="shared" si="144"/>
        <v>7438964950</v>
      </c>
      <c r="W45" s="35">
        <f t="shared" si="145"/>
        <v>6990878178.5714302</v>
      </c>
      <c r="X45" s="9">
        <f t="shared" si="146"/>
        <v>-6.4095920424139807</v>
      </c>
      <c r="Y45" s="9">
        <f t="shared" si="147"/>
        <v>14.429794028170701</v>
      </c>
      <c r="Z45" s="9">
        <f t="shared" si="148"/>
        <v>15.215436375324501</v>
      </c>
      <c r="AA45" s="9">
        <f t="shared" si="149"/>
        <v>18.0962636736128</v>
      </c>
      <c r="AB45" s="9" t="str">
        <f t="shared" si="150"/>
        <v>#N/A</v>
      </c>
      <c r="AC45" s="9">
        <f t="shared" si="151"/>
        <v>0.36407570128585698</v>
      </c>
      <c r="AD45" s="9">
        <f t="shared" si="152"/>
        <v>0.31779733357082102</v>
      </c>
      <c r="AE45" s="9">
        <f t="shared" si="153"/>
        <v>0.54792797779610902</v>
      </c>
      <c r="AF45" s="9">
        <f t="shared" si="154"/>
        <v>0.69861795324542098</v>
      </c>
      <c r="AG45" s="9">
        <f t="shared" si="155"/>
        <v>0.95502447594254303</v>
      </c>
      <c r="AH45" s="9">
        <f t="shared" si="156"/>
        <v>1.1628544795062099</v>
      </c>
      <c r="AI45" s="9">
        <f t="shared" si="157"/>
        <v>57.808857808857802</v>
      </c>
      <c r="AJ45" s="9">
        <f t="shared" si="158"/>
        <v>1988.79</v>
      </c>
      <c r="AK45" s="9">
        <f t="shared" si="159"/>
        <v>2107.8649999999998</v>
      </c>
      <c r="AL45" s="9">
        <f t="shared" si="160"/>
        <v>3.48894348894349</v>
      </c>
      <c r="AM45" s="9">
        <f t="shared" si="161"/>
        <v>98.789981035500006</v>
      </c>
      <c r="AN45" s="9" t="str">
        <f t="shared" si="162"/>
        <v>NULL</v>
      </c>
      <c r="AO45" s="9" t="str">
        <f t="shared" si="163"/>
        <v>NULL</v>
      </c>
      <c r="AP45" s="35">
        <f t="shared" si="164"/>
        <v>14062501.9209827</v>
      </c>
      <c r="AS45" s="15" t="s">
        <v>48</v>
      </c>
      <c r="AT45" s="36">
        <v>28.313291650417199</v>
      </c>
      <c r="AU45" s="36">
        <v>11.6514472824145</v>
      </c>
      <c r="AV45" s="36" t="s">
        <v>199</v>
      </c>
      <c r="AW45" s="36" t="s">
        <v>199</v>
      </c>
      <c r="AX45" s="36">
        <v>1.3950940713061</v>
      </c>
      <c r="AY45" s="7">
        <v>7.6591968506530899</v>
      </c>
      <c r="AZ45" s="7">
        <v>0.79541649471750697</v>
      </c>
      <c r="BA45" s="7">
        <v>7438964950</v>
      </c>
      <c r="BB45" s="7">
        <v>6990878178.5714302</v>
      </c>
      <c r="BC45" s="7">
        <v>14.429794028170701</v>
      </c>
      <c r="BD45" s="7">
        <v>15.215436375324501</v>
      </c>
      <c r="BE45" s="36">
        <v>18.0962636736128</v>
      </c>
      <c r="BF45" s="7" t="s">
        <v>257</v>
      </c>
      <c r="BG45" s="7">
        <v>0.36407570128585698</v>
      </c>
      <c r="BH45" s="7">
        <v>0.31779733357082102</v>
      </c>
      <c r="BI45" s="7">
        <v>0.54792797779610902</v>
      </c>
      <c r="BJ45" s="7">
        <v>0.69861795324542098</v>
      </c>
      <c r="BK45" s="7">
        <v>0.95502447594254303</v>
      </c>
      <c r="BL45" s="7">
        <v>1.1628544795062099</v>
      </c>
      <c r="BM45" s="7">
        <v>57.808857808857802</v>
      </c>
      <c r="BN45" s="7">
        <v>1988.79</v>
      </c>
      <c r="BO45" s="7">
        <v>2107.8649999999998</v>
      </c>
      <c r="BP45" s="7">
        <v>3.48894348894349</v>
      </c>
      <c r="BQ45" s="7">
        <v>98.789981035500006</v>
      </c>
      <c r="BR45" s="36" t="s">
        <v>199</v>
      </c>
      <c r="BS45" s="36" t="s">
        <v>199</v>
      </c>
      <c r="BT45" s="7">
        <v>14062501.9209827</v>
      </c>
      <c r="BU45" s="7">
        <v>809994362</v>
      </c>
      <c r="BV45" s="7">
        <v>98.277600000000007</v>
      </c>
      <c r="BW45" s="33">
        <v>18034</v>
      </c>
      <c r="BX45" s="15" t="s">
        <v>275</v>
      </c>
      <c r="BY45" s="7">
        <v>2039.5</v>
      </c>
      <c r="BZ45" s="15" t="s">
        <v>210</v>
      </c>
      <c r="CA45" t="str">
        <f t="shared" si="37"/>
        <v>JPYUSD=R</v>
      </c>
      <c r="CE45" t="str">
        <f t="shared" si="38"/>
        <v>2503.T</v>
      </c>
      <c r="CF45" s="15" t="s">
        <v>274</v>
      </c>
    </row>
    <row r="46" spans="1:84" x14ac:dyDescent="0.2">
      <c r="A46" t="s">
        <v>276</v>
      </c>
      <c r="B46" t="s">
        <v>276</v>
      </c>
      <c r="C46" t="s">
        <v>33</v>
      </c>
      <c r="D46" t="s">
        <v>34</v>
      </c>
      <c r="E46" t="s">
        <v>49</v>
      </c>
      <c r="F46" s="3"/>
      <c r="G46" t="str">
        <f t="shared" si="130"/>
        <v>AU000000TWE9</v>
      </c>
      <c r="H46" s="35">
        <f t="shared" si="131"/>
        <v>0</v>
      </c>
      <c r="I46" s="9">
        <f t="shared" si="132"/>
        <v>97.579400000000007</v>
      </c>
      <c r="J46" s="20">
        <f t="shared" si="133"/>
        <v>40673</v>
      </c>
      <c r="K46" s="9" t="str">
        <f t="shared" si="134"/>
        <v>AUD</v>
      </c>
      <c r="L46" s="7">
        <f t="shared" si="135"/>
        <v>9.7899999999999991</v>
      </c>
      <c r="M46" s="9">
        <f t="shared" si="136"/>
        <v>0</v>
      </c>
      <c r="N46" s="8"/>
      <c r="O46" s="9">
        <f t="shared" si="137"/>
        <v>51.755127934024102</v>
      </c>
      <c r="P46" s="9">
        <f t="shared" si="138"/>
        <v>14.6448233082606</v>
      </c>
      <c r="Q46" s="9">
        <f t="shared" si="139"/>
        <v>3.25197159497481</v>
      </c>
      <c r="R46" s="9">
        <f t="shared" si="140"/>
        <v>0.92018996596045399</v>
      </c>
      <c r="S46" s="9">
        <f t="shared" si="141"/>
        <v>1.6353813577948</v>
      </c>
      <c r="T46" s="9">
        <f t="shared" si="142"/>
        <v>14.6484692910751</v>
      </c>
      <c r="U46" s="9">
        <f t="shared" si="143"/>
        <v>2.5915456550908602</v>
      </c>
      <c r="V46" s="35">
        <f t="shared" si="144"/>
        <v>42286297.494000003</v>
      </c>
      <c r="W46" s="35">
        <f t="shared" si="145"/>
        <v>44024013.906087004</v>
      </c>
      <c r="X46" s="9">
        <f t="shared" si="146"/>
        <v>3.9472012156681937</v>
      </c>
      <c r="Y46" s="9">
        <f t="shared" si="147"/>
        <v>32.157080869864402</v>
      </c>
      <c r="Z46" s="9">
        <f t="shared" si="148"/>
        <v>24.9574589316071</v>
      </c>
      <c r="AA46" s="9">
        <f t="shared" si="149"/>
        <v>25.391892171024601</v>
      </c>
      <c r="AB46" s="9" t="str">
        <f t="shared" si="150"/>
        <v>#N/A</v>
      </c>
      <c r="AC46" s="9">
        <f t="shared" si="151"/>
        <v>0.73698002325791701</v>
      </c>
      <c r="AD46" s="9">
        <f t="shared" si="152"/>
        <v>0.50119008598366099</v>
      </c>
      <c r="AE46" s="9">
        <f t="shared" si="153"/>
        <v>0.395078685296058</v>
      </c>
      <c r="AF46" s="9">
        <f t="shared" si="154"/>
        <v>0.596718526811582</v>
      </c>
      <c r="AG46" s="9">
        <f t="shared" si="155"/>
        <v>-0.651964574008709</v>
      </c>
      <c r="AH46" s="9">
        <f t="shared" si="156"/>
        <v>0.58291281273999795</v>
      </c>
      <c r="AI46" s="9">
        <f t="shared" si="157"/>
        <v>25.550660792951501</v>
      </c>
      <c r="AJ46" s="9">
        <f t="shared" si="158"/>
        <v>10.6472</v>
      </c>
      <c r="AK46" s="9">
        <f t="shared" si="159"/>
        <v>11.468299999999999</v>
      </c>
      <c r="AL46" s="9">
        <f t="shared" si="160"/>
        <v>5.2757544224765898</v>
      </c>
      <c r="AM46" s="9">
        <f t="shared" si="161"/>
        <v>295.34883720929997</v>
      </c>
      <c r="AN46" s="9" t="str">
        <f t="shared" si="162"/>
        <v>NULL</v>
      </c>
      <c r="AO46" s="9" t="str">
        <f t="shared" si="163"/>
        <v>NULL</v>
      </c>
      <c r="AP46" s="35">
        <f t="shared" si="164"/>
        <v>4148307.8950758898</v>
      </c>
      <c r="AS46" s="15" t="s">
        <v>49</v>
      </c>
      <c r="AT46" s="36">
        <v>51.755127934024102</v>
      </c>
      <c r="AU46" s="36">
        <v>14.6448233082606</v>
      </c>
      <c r="AV46" s="36">
        <v>3.25197159497481</v>
      </c>
      <c r="AW46" s="7">
        <v>0.92018996596045399</v>
      </c>
      <c r="AX46" s="36">
        <v>1.6353813577948</v>
      </c>
      <c r="AY46" s="7">
        <v>14.6484692910751</v>
      </c>
      <c r="AZ46" s="7">
        <v>2.5915456550908602</v>
      </c>
      <c r="BA46" s="7">
        <v>42286297.494000003</v>
      </c>
      <c r="BB46" s="7">
        <v>44024013.906087004</v>
      </c>
      <c r="BC46" s="7">
        <v>32.157080869864402</v>
      </c>
      <c r="BD46" s="7">
        <v>24.9574589316071</v>
      </c>
      <c r="BE46" s="7">
        <v>25.391892171024601</v>
      </c>
      <c r="BF46" s="7" t="s">
        <v>257</v>
      </c>
      <c r="BG46" s="7">
        <v>0.73698002325791701</v>
      </c>
      <c r="BH46" s="7">
        <v>0.50119008598366099</v>
      </c>
      <c r="BI46" s="7">
        <v>0.395078685296058</v>
      </c>
      <c r="BJ46" s="7">
        <v>0.596718526811582</v>
      </c>
      <c r="BK46" s="7">
        <v>-0.651964574008709</v>
      </c>
      <c r="BL46" s="7">
        <v>0.58291281273999795</v>
      </c>
      <c r="BM46" s="7">
        <v>25.550660792951501</v>
      </c>
      <c r="BN46" s="7">
        <v>10.6472</v>
      </c>
      <c r="BO46" s="7">
        <v>11.468299999999999</v>
      </c>
      <c r="BP46" s="7">
        <v>5.2757544224765898</v>
      </c>
      <c r="BQ46" s="7">
        <v>295.34883720929997</v>
      </c>
      <c r="BR46" s="36" t="s">
        <v>199</v>
      </c>
      <c r="BS46" s="36" t="s">
        <v>199</v>
      </c>
      <c r="BT46" s="7">
        <v>4148307.8950758898</v>
      </c>
      <c r="BU46" s="7">
        <v>811426445</v>
      </c>
      <c r="BV46" s="7">
        <v>97.579400000000007</v>
      </c>
      <c r="BW46" s="33">
        <v>40673</v>
      </c>
      <c r="BX46" s="15" t="s">
        <v>277</v>
      </c>
      <c r="BY46" s="7">
        <v>9.7899999999999991</v>
      </c>
      <c r="BZ46" s="15" t="s">
        <v>278</v>
      </c>
      <c r="CA46" t="str">
        <f t="shared" si="37"/>
        <v>AUD=</v>
      </c>
      <c r="CE46" t="str">
        <f t="shared" si="38"/>
        <v>TWE.AX</v>
      </c>
      <c r="CF46" s="15" t="s">
        <v>276</v>
      </c>
    </row>
    <row r="47" spans="1:84" x14ac:dyDescent="0.2">
      <c r="A47" t="s">
        <v>279</v>
      </c>
      <c r="B47" t="s">
        <v>279</v>
      </c>
      <c r="C47" t="s">
        <v>33</v>
      </c>
      <c r="D47" t="s">
        <v>34</v>
      </c>
      <c r="E47" t="s">
        <v>50</v>
      </c>
      <c r="F47" s="3"/>
      <c r="G47" t="str">
        <f t="shared" si="130"/>
        <v>GB00BRJ9BJ26</v>
      </c>
      <c r="H47" s="35">
        <f>((BU47*BY47)*CB47)/100</f>
        <v>0</v>
      </c>
      <c r="I47" s="9">
        <f t="shared" si="132"/>
        <v>81.875699999999995</v>
      </c>
      <c r="J47" s="20">
        <f t="shared" si="133"/>
        <v>41950</v>
      </c>
      <c r="K47" s="9" t="str">
        <f t="shared" si="134"/>
        <v>GBp</v>
      </c>
      <c r="L47" s="7">
        <f t="shared" si="135"/>
        <v>693.5</v>
      </c>
      <c r="M47" s="9">
        <f>(BY47*CB47)/100</f>
        <v>0</v>
      </c>
      <c r="N47" s="8"/>
      <c r="O47" s="9">
        <f t="shared" si="137"/>
        <v>36.990612331982099</v>
      </c>
      <c r="P47" s="9">
        <f t="shared" si="138"/>
        <v>27.161301314199701</v>
      </c>
      <c r="Q47" s="9">
        <f t="shared" si="139"/>
        <v>1.4900548774212301</v>
      </c>
      <c r="R47" s="9">
        <f t="shared" si="140"/>
        <v>1.0941108283665499</v>
      </c>
      <c r="S47" s="9">
        <f t="shared" si="141"/>
        <v>3.4737870388566501</v>
      </c>
      <c r="T47" s="9">
        <f t="shared" si="142"/>
        <v>32.969576867857199</v>
      </c>
      <c r="U47" s="9">
        <f t="shared" si="143"/>
        <v>2.4246357331628499</v>
      </c>
      <c r="V47" s="35">
        <f t="shared" si="144"/>
        <v>324538913.5</v>
      </c>
      <c r="W47" s="35">
        <f t="shared" si="145"/>
        <v>364553375.95652199</v>
      </c>
      <c r="X47" s="9">
        <f t="shared" si="146"/>
        <v>10.976297325880275</v>
      </c>
      <c r="Y47" s="9">
        <f t="shared" si="147"/>
        <v>40.5384868597938</v>
      </c>
      <c r="Z47" s="9">
        <f t="shared" si="148"/>
        <v>44.675017729858297</v>
      </c>
      <c r="AA47" s="9">
        <f t="shared" si="149"/>
        <v>38.464266368997798</v>
      </c>
      <c r="AB47" s="9" t="str">
        <f t="shared" si="150"/>
        <v>#N/A</v>
      </c>
      <c r="AC47" s="9">
        <f t="shared" si="151"/>
        <v>1.3940617001316</v>
      </c>
      <c r="AD47" s="9">
        <f t="shared" si="152"/>
        <v>1.4155628449002799</v>
      </c>
      <c r="AE47" s="9">
        <f t="shared" si="153"/>
        <v>1.4864572140726</v>
      </c>
      <c r="AF47" s="9">
        <f t="shared" si="154"/>
        <v>1.32430348507692</v>
      </c>
      <c r="AG47" s="9">
        <f t="shared" si="155"/>
        <v>3.1734730967923701</v>
      </c>
      <c r="AH47" s="9">
        <f t="shared" si="156"/>
        <v>1.1046657232112</v>
      </c>
      <c r="AI47" s="9">
        <f t="shared" si="157"/>
        <v>46.213592233009699</v>
      </c>
      <c r="AJ47" s="9">
        <f t="shared" si="158"/>
        <v>696.6</v>
      </c>
      <c r="AK47" s="9">
        <f t="shared" si="159"/>
        <v>806.25750000000005</v>
      </c>
      <c r="AL47" s="9">
        <f t="shared" si="160"/>
        <v>2.4152847873107399</v>
      </c>
      <c r="AM47" s="9">
        <f t="shared" si="161"/>
        <v>126.0964285714</v>
      </c>
      <c r="AN47" s="9" t="str">
        <f t="shared" si="162"/>
        <v>NULL</v>
      </c>
      <c r="AO47" s="9" t="str">
        <f t="shared" si="163"/>
        <v>NULL</v>
      </c>
      <c r="AP47" s="35">
        <f t="shared" si="164"/>
        <v>250559.777917208</v>
      </c>
      <c r="AS47" s="15" t="s">
        <v>50</v>
      </c>
      <c r="AT47" s="36">
        <v>36.990612331982099</v>
      </c>
      <c r="AU47" s="36">
        <v>27.161301314199701</v>
      </c>
      <c r="AV47" s="36">
        <v>1.4900548774212301</v>
      </c>
      <c r="AW47" s="7">
        <v>1.0941108283665499</v>
      </c>
      <c r="AX47" s="36">
        <v>3.4737870388566501</v>
      </c>
      <c r="AY47" s="36">
        <v>32.969576867857199</v>
      </c>
      <c r="AZ47" s="7">
        <v>2.4246357331628499</v>
      </c>
      <c r="BA47" s="7">
        <v>324538913.5</v>
      </c>
      <c r="BB47" s="7">
        <v>364553375.95652199</v>
      </c>
      <c r="BC47" s="7">
        <v>40.5384868597938</v>
      </c>
      <c r="BD47" s="7">
        <v>44.675017729858297</v>
      </c>
      <c r="BE47" s="7">
        <v>38.464266368997798</v>
      </c>
      <c r="BF47" s="7" t="s">
        <v>257</v>
      </c>
      <c r="BG47" s="7">
        <v>1.3940617001316</v>
      </c>
      <c r="BH47" s="7">
        <v>1.4155628449002799</v>
      </c>
      <c r="BI47" s="7">
        <v>1.4864572140726</v>
      </c>
      <c r="BJ47" s="7">
        <v>1.32430348507692</v>
      </c>
      <c r="BK47" s="7">
        <v>3.1734730967923701</v>
      </c>
      <c r="BL47" s="7">
        <v>1.1046657232112</v>
      </c>
      <c r="BM47" s="7">
        <v>46.213592233009699</v>
      </c>
      <c r="BN47" s="7">
        <v>696.6</v>
      </c>
      <c r="BO47" s="7">
        <v>806.25750000000005</v>
      </c>
      <c r="BP47" s="36">
        <v>2.4152847873107399</v>
      </c>
      <c r="BQ47" s="7">
        <v>126.0964285714</v>
      </c>
      <c r="BR47" s="36" t="s">
        <v>199</v>
      </c>
      <c r="BS47" s="36" t="s">
        <v>199</v>
      </c>
      <c r="BT47" s="7">
        <v>250559.777917208</v>
      </c>
      <c r="BU47" s="7">
        <v>126458651</v>
      </c>
      <c r="BV47" s="7">
        <v>81.875699999999995</v>
      </c>
      <c r="BW47" s="33">
        <v>41950</v>
      </c>
      <c r="BX47" s="15" t="s">
        <v>280</v>
      </c>
      <c r="BY47" s="7">
        <v>693.5</v>
      </c>
      <c r="BZ47" s="15" t="s">
        <v>220</v>
      </c>
      <c r="CA47" t="str">
        <f t="shared" si="37"/>
        <v>GBP=</v>
      </c>
      <c r="CE47" t="str">
        <f t="shared" si="38"/>
        <v>FEVR.L</v>
      </c>
      <c r="CF47" s="15" t="s">
        <v>279</v>
      </c>
    </row>
    <row r="48" spans="1:84" x14ac:dyDescent="0.2">
      <c r="A48" t="s">
        <v>281</v>
      </c>
      <c r="B48" t="s">
        <v>281</v>
      </c>
      <c r="C48" t="s">
        <v>33</v>
      </c>
      <c r="D48" t="s">
        <v>34</v>
      </c>
      <c r="E48" t="s">
        <v>51</v>
      </c>
      <c r="F48" s="3"/>
      <c r="G48" t="str">
        <f t="shared" si="130"/>
        <v>DK0060634707</v>
      </c>
      <c r="H48" s="35">
        <f t="shared" si="131"/>
        <v>0</v>
      </c>
      <c r="I48" s="9">
        <f t="shared" si="132"/>
        <v>84.822999999999993</v>
      </c>
      <c r="J48" s="20">
        <f t="shared" si="133"/>
        <v>35796</v>
      </c>
      <c r="K48" s="9" t="str">
        <f t="shared" si="134"/>
        <v>DKK</v>
      </c>
      <c r="L48" s="7">
        <f t="shared" si="135"/>
        <v>542</v>
      </c>
      <c r="M48" s="9">
        <f t="shared" si="136"/>
        <v>0</v>
      </c>
      <c r="N48" s="8"/>
      <c r="O48" s="9">
        <f t="shared" si="137"/>
        <v>18.498463979019601</v>
      </c>
      <c r="P48" s="9">
        <f t="shared" si="138"/>
        <v>17.744201375492501</v>
      </c>
      <c r="Q48" s="9">
        <f t="shared" si="139"/>
        <v>1.3760328712469001</v>
      </c>
      <c r="R48" s="9" t="str">
        <f t="shared" si="140"/>
        <v>NULL</v>
      </c>
      <c r="S48" s="9">
        <f t="shared" si="141"/>
        <v>4.2338294475647</v>
      </c>
      <c r="T48" s="9">
        <f t="shared" si="142"/>
        <v>12.429602558245801</v>
      </c>
      <c r="U48" s="9">
        <f t="shared" si="143"/>
        <v>1.8095504123437101</v>
      </c>
      <c r="V48" s="35">
        <f t="shared" si="144"/>
        <v>53568269</v>
      </c>
      <c r="W48" s="35">
        <f t="shared" si="145"/>
        <v>82779850.478260905</v>
      </c>
      <c r="X48" s="9">
        <f t="shared" si="146"/>
        <v>35.2882752378639</v>
      </c>
      <c r="Y48" s="9">
        <f t="shared" si="147"/>
        <v>23.089170441948099</v>
      </c>
      <c r="Z48" s="9">
        <f t="shared" si="148"/>
        <v>21.888464740970299</v>
      </c>
      <c r="AA48" s="9">
        <f t="shared" si="149"/>
        <v>22.625124804557</v>
      </c>
      <c r="AB48" s="9" t="str">
        <f t="shared" si="150"/>
        <v>#N/A</v>
      </c>
      <c r="AC48" s="9">
        <f t="shared" si="151"/>
        <v>6.9510786561189003E-2</v>
      </c>
      <c r="AD48" s="9">
        <f t="shared" si="152"/>
        <v>0.19558217487344901</v>
      </c>
      <c r="AE48" s="9">
        <f t="shared" si="153"/>
        <v>0.52993813648367205</v>
      </c>
      <c r="AF48" s="9">
        <f t="shared" si="154"/>
        <v>0.68662473769702403</v>
      </c>
      <c r="AG48" s="9">
        <f t="shared" si="155"/>
        <v>-0.14866292112879601</v>
      </c>
      <c r="AH48" s="9">
        <f t="shared" si="156"/>
        <v>-8.2107625344679996E-2</v>
      </c>
      <c r="AI48" s="9">
        <f t="shared" si="157"/>
        <v>46.107784431137702</v>
      </c>
      <c r="AJ48" s="9">
        <f t="shared" si="158"/>
        <v>512.60400000000004</v>
      </c>
      <c r="AK48" s="9">
        <f t="shared" si="159"/>
        <v>536.21600000000001</v>
      </c>
      <c r="AL48" s="9">
        <f t="shared" si="160"/>
        <v>2.7675276752767499</v>
      </c>
      <c r="AM48" s="9">
        <f t="shared" si="161"/>
        <v>51.434426229499998</v>
      </c>
      <c r="AN48" s="9" t="str">
        <f t="shared" si="162"/>
        <v>NULL</v>
      </c>
      <c r="AO48" s="9" t="str">
        <f t="shared" si="163"/>
        <v>NULL</v>
      </c>
      <c r="AP48" s="35">
        <f t="shared" si="164"/>
        <v>213106.26887661099</v>
      </c>
      <c r="AS48" s="15" t="s">
        <v>51</v>
      </c>
      <c r="AT48" s="36">
        <v>18.498463979019601</v>
      </c>
      <c r="AU48" s="36">
        <v>17.744201375492501</v>
      </c>
      <c r="AV48" s="36">
        <v>1.3760328712469001</v>
      </c>
      <c r="AW48" s="36" t="s">
        <v>199</v>
      </c>
      <c r="AX48" s="36">
        <v>4.2338294475647</v>
      </c>
      <c r="AY48" s="7">
        <v>12.429602558245801</v>
      </c>
      <c r="AZ48" s="7">
        <v>1.8095504123437101</v>
      </c>
      <c r="BA48" s="7">
        <v>53568269</v>
      </c>
      <c r="BB48" s="7">
        <v>82779850.478260905</v>
      </c>
      <c r="BC48" s="36">
        <v>23.089170441948099</v>
      </c>
      <c r="BD48" s="36">
        <v>21.888464740970299</v>
      </c>
      <c r="BE48" s="36">
        <v>22.625124804557</v>
      </c>
      <c r="BF48" s="7" t="s">
        <v>257</v>
      </c>
      <c r="BG48" s="7">
        <v>6.9510786561189003E-2</v>
      </c>
      <c r="BH48" s="7">
        <v>0.19558217487344901</v>
      </c>
      <c r="BI48" s="7">
        <v>0.52993813648367205</v>
      </c>
      <c r="BJ48" s="7">
        <v>0.68662473769702403</v>
      </c>
      <c r="BK48" s="7">
        <v>-0.14866292112879601</v>
      </c>
      <c r="BL48" s="7">
        <v>-8.2107625344679996E-2</v>
      </c>
      <c r="BM48" s="7">
        <v>46.107784431137702</v>
      </c>
      <c r="BN48" s="7">
        <v>512.60400000000004</v>
      </c>
      <c r="BO48" s="7">
        <v>536.21600000000001</v>
      </c>
      <c r="BP48" s="7">
        <v>2.7675276752767499</v>
      </c>
      <c r="BQ48" s="7">
        <v>51.434426229499998</v>
      </c>
      <c r="BR48" s="36" t="s">
        <v>199</v>
      </c>
      <c r="BS48" s="36" t="s">
        <v>199</v>
      </c>
      <c r="BT48" s="7">
        <v>213106.26887661099</v>
      </c>
      <c r="BU48" s="7">
        <v>50056052</v>
      </c>
      <c r="BV48" s="7">
        <v>84.822999999999993</v>
      </c>
      <c r="BW48" s="33">
        <v>35796</v>
      </c>
      <c r="BX48" s="15" t="s">
        <v>282</v>
      </c>
      <c r="BY48" s="7">
        <v>542</v>
      </c>
      <c r="BZ48" s="15" t="s">
        <v>256</v>
      </c>
      <c r="CA48" t="str">
        <f t="shared" si="37"/>
        <v>DKKUSD=R</v>
      </c>
      <c r="CE48" t="str">
        <f t="shared" si="38"/>
        <v>RBREW.CO</v>
      </c>
      <c r="CF48" s="15" t="s">
        <v>281</v>
      </c>
    </row>
    <row r="49" spans="1:84" x14ac:dyDescent="0.2">
      <c r="A49" t="s">
        <v>283</v>
      </c>
      <c r="B49" t="s">
        <v>283</v>
      </c>
      <c r="C49" t="s">
        <v>33</v>
      </c>
      <c r="D49" t="s">
        <v>34</v>
      </c>
      <c r="E49" t="s">
        <v>52</v>
      </c>
      <c r="F49" s="3"/>
      <c r="G49" t="str">
        <f t="shared" si="130"/>
        <v>KYG1674K1013</v>
      </c>
      <c r="H49" s="35">
        <f t="shared" si="131"/>
        <v>0</v>
      </c>
      <c r="I49" s="9">
        <f t="shared" si="132"/>
        <v>12.7768</v>
      </c>
      <c r="J49" s="20">
        <f t="shared" si="133"/>
        <v>43738</v>
      </c>
      <c r="K49" s="9" t="str">
        <f t="shared" si="134"/>
        <v>HKD</v>
      </c>
      <c r="L49" s="7">
        <f t="shared" si="135"/>
        <v>9.1</v>
      </c>
      <c r="M49" s="9">
        <f t="shared" si="136"/>
        <v>0</v>
      </c>
      <c r="N49" s="8"/>
      <c r="O49" s="9">
        <f t="shared" si="137"/>
        <v>20.360635781778502</v>
      </c>
      <c r="P49" s="9">
        <f t="shared" si="138"/>
        <v>17.427602527923</v>
      </c>
      <c r="Q49" s="9">
        <f t="shared" si="139"/>
        <v>2.2374325034921401</v>
      </c>
      <c r="R49" s="9">
        <f t="shared" si="140"/>
        <v>1.91512115691462</v>
      </c>
      <c r="S49" s="9">
        <f t="shared" si="141"/>
        <v>1.44614226631204</v>
      </c>
      <c r="T49" s="9">
        <f t="shared" si="142"/>
        <v>12.987614058379</v>
      </c>
      <c r="U49" s="9">
        <f t="shared" si="143"/>
        <v>2.3579818031062798</v>
      </c>
      <c r="V49" s="35">
        <f t="shared" si="144"/>
        <v>154797134.65000001</v>
      </c>
      <c r="W49" s="35">
        <f t="shared" si="145"/>
        <v>234874491.10173899</v>
      </c>
      <c r="X49" s="9">
        <f t="shared" si="146"/>
        <v>34.093679597182145</v>
      </c>
      <c r="Y49" s="9">
        <f t="shared" si="147"/>
        <v>47.766275513323698</v>
      </c>
      <c r="Z49" s="9">
        <f t="shared" si="148"/>
        <v>40.8403351719612</v>
      </c>
      <c r="AA49" s="9">
        <f t="shared" si="149"/>
        <v>42.367287136027301</v>
      </c>
      <c r="AB49" s="9" t="str">
        <f t="shared" si="150"/>
        <v>#N/A</v>
      </c>
      <c r="AC49" s="9">
        <f t="shared" si="151"/>
        <v>1.0863958416380599</v>
      </c>
      <c r="AD49" s="9">
        <f t="shared" si="152"/>
        <v>1.1028983391082401</v>
      </c>
      <c r="AE49" s="9">
        <f t="shared" si="153"/>
        <v>1.0434445862289501</v>
      </c>
      <c r="AF49" s="9">
        <f t="shared" si="154"/>
        <v>1.02896202852291</v>
      </c>
      <c r="AG49" s="9">
        <f t="shared" si="155"/>
        <v>1.1358609041074701</v>
      </c>
      <c r="AH49" s="9">
        <f t="shared" si="156"/>
        <v>0.85961617611754704</v>
      </c>
      <c r="AI49" s="9">
        <f t="shared" si="157"/>
        <v>60.990712074303403</v>
      </c>
      <c r="AJ49" s="9">
        <f t="shared" si="158"/>
        <v>7.6436000000000002</v>
      </c>
      <c r="AK49" s="9">
        <f t="shared" si="159"/>
        <v>8.5220000000000091</v>
      </c>
      <c r="AL49" s="9">
        <f t="shared" si="160"/>
        <v>4.7777777777777803</v>
      </c>
      <c r="AM49" s="9">
        <f t="shared" si="161"/>
        <v>103.2443250689</v>
      </c>
      <c r="AN49" s="9" t="str">
        <f t="shared" si="162"/>
        <v>NULL</v>
      </c>
      <c r="AO49" s="9" t="str">
        <f t="shared" si="163"/>
        <v>NULL</v>
      </c>
      <c r="AP49" s="35">
        <f t="shared" si="164"/>
        <v>38338526.5003227</v>
      </c>
      <c r="AS49" s="15" t="s">
        <v>52</v>
      </c>
      <c r="AT49" s="36">
        <v>20.360635781778502</v>
      </c>
      <c r="AU49" s="36">
        <v>17.427602527923</v>
      </c>
      <c r="AV49" s="36">
        <v>2.2374325034921401</v>
      </c>
      <c r="AW49" s="36">
        <v>1.91512115691462</v>
      </c>
      <c r="AX49" s="36">
        <v>1.44614226631204</v>
      </c>
      <c r="AY49" s="7">
        <v>12.987614058379</v>
      </c>
      <c r="AZ49" s="7">
        <v>2.3579818031062798</v>
      </c>
      <c r="BA49" s="7">
        <v>154797134.65000001</v>
      </c>
      <c r="BB49" s="7">
        <v>234874491.10173899</v>
      </c>
      <c r="BC49" s="7">
        <v>47.766275513323698</v>
      </c>
      <c r="BD49" s="7">
        <v>40.8403351719612</v>
      </c>
      <c r="BE49" s="7">
        <v>42.367287136027301</v>
      </c>
      <c r="BF49" s="36" t="s">
        <v>257</v>
      </c>
      <c r="BG49" s="7">
        <v>1.0863958416380599</v>
      </c>
      <c r="BH49" s="7">
        <v>1.1028983391082401</v>
      </c>
      <c r="BI49" s="7">
        <v>1.0434445862289501</v>
      </c>
      <c r="BJ49" s="7">
        <v>1.02896202852291</v>
      </c>
      <c r="BK49" s="7">
        <v>1.1358609041074701</v>
      </c>
      <c r="BL49" s="7">
        <v>0.85961617611754704</v>
      </c>
      <c r="BM49" s="7">
        <v>60.990712074303403</v>
      </c>
      <c r="BN49" s="7">
        <v>7.6436000000000002</v>
      </c>
      <c r="BO49" s="7">
        <v>8.5220000000000091</v>
      </c>
      <c r="BP49" s="36">
        <v>4.7777777777777803</v>
      </c>
      <c r="BQ49" s="7">
        <v>103.2443250689</v>
      </c>
      <c r="BR49" s="36" t="s">
        <v>199</v>
      </c>
      <c r="BS49" s="36" t="s">
        <v>199</v>
      </c>
      <c r="BT49" s="7">
        <v>38338526.5003227</v>
      </c>
      <c r="BU49" s="7">
        <v>13243397000</v>
      </c>
      <c r="BV49" s="7">
        <v>12.7768</v>
      </c>
      <c r="BW49" s="33">
        <v>43738</v>
      </c>
      <c r="BX49" s="15" t="s">
        <v>284</v>
      </c>
      <c r="BY49" s="7">
        <v>9.1</v>
      </c>
      <c r="BZ49" s="15" t="s">
        <v>285</v>
      </c>
      <c r="CA49" t="str">
        <f t="shared" si="37"/>
        <v>HKDUSD=R</v>
      </c>
      <c r="CE49" t="str">
        <f t="shared" si="38"/>
        <v>1876.HK</v>
      </c>
      <c r="CF49" s="15" t="s">
        <v>283</v>
      </c>
    </row>
    <row r="50" spans="1:84" x14ac:dyDescent="0.2">
      <c r="F50" s="3"/>
      <c r="G50" s="14" t="s">
        <v>194</v>
      </c>
      <c r="H50" s="39">
        <f>AVERAGE(H32:H49)</f>
        <v>0</v>
      </c>
      <c r="I50" s="38">
        <f t="shared" ref="I50" si="165">AVERAGE(I32:I49)</f>
        <v>77.542700000000025</v>
      </c>
      <c r="J50" s="10"/>
      <c r="K50" s="38"/>
      <c r="L50" s="10"/>
      <c r="M50" s="38"/>
      <c r="N50" s="10"/>
      <c r="O50" s="38">
        <f>AVERAGE(O32:O49)</f>
        <v>28.422368759750913</v>
      </c>
      <c r="P50" s="38">
        <f t="shared" ref="P50:AP50" si="166">AVERAGE(P32:P49)</f>
        <v>17.698889354775574</v>
      </c>
      <c r="Q50" s="38">
        <f>AVERAGE(Q32:Q49)</f>
        <v>3.5708922112807207</v>
      </c>
      <c r="R50" s="38">
        <f t="shared" si="166"/>
        <v>3.759029625191221</v>
      </c>
      <c r="S50" s="38">
        <f t="shared" si="166"/>
        <v>2.5561566710357631</v>
      </c>
      <c r="T50" s="38">
        <f t="shared" si="166"/>
        <v>12.776881964914217</v>
      </c>
      <c r="U50" s="38">
        <f t="shared" si="166"/>
        <v>1.9766733378734602</v>
      </c>
      <c r="V50" s="10"/>
      <c r="W50" s="38"/>
      <c r="X50" s="38">
        <f t="shared" si="166"/>
        <v>2.872150185647472</v>
      </c>
      <c r="Y50" s="38">
        <f t="shared" si="166"/>
        <v>32.363632200572411</v>
      </c>
      <c r="Z50" s="38">
        <f t="shared" si="166"/>
        <v>29.637503428925875</v>
      </c>
      <c r="AA50" s="38">
        <f t="shared" si="166"/>
        <v>28.701978872064753</v>
      </c>
      <c r="AB50" s="38">
        <f t="shared" si="166"/>
        <v>0.27660000000000001</v>
      </c>
      <c r="AC50" s="38">
        <f t="shared" si="166"/>
        <v>0.69348894407199591</v>
      </c>
      <c r="AD50" s="38">
        <f t="shared" si="166"/>
        <v>0.67627819261812061</v>
      </c>
      <c r="AE50" s="38">
        <f t="shared" si="166"/>
        <v>0.69649355045515815</v>
      </c>
      <c r="AF50" s="38">
        <f t="shared" si="166"/>
        <v>0.79766156930773846</v>
      </c>
      <c r="AG50" s="38">
        <f t="shared" si="166"/>
        <v>0.90874218190227196</v>
      </c>
      <c r="AH50" s="38">
        <f t="shared" si="166"/>
        <v>0.5396016619702908</v>
      </c>
      <c r="AI50" s="38">
        <f t="shared" si="166"/>
        <v>50.042046813926021</v>
      </c>
      <c r="AJ50" s="10"/>
      <c r="AK50" s="38"/>
      <c r="AL50" s="38">
        <f t="shared" si="166"/>
        <v>2.998815839794057</v>
      </c>
      <c r="AM50" s="38">
        <f t="shared" si="166"/>
        <v>75.867211816044446</v>
      </c>
      <c r="AN50" s="38">
        <f t="shared" si="166"/>
        <v>6.2753193497640298</v>
      </c>
      <c r="AO50" s="38">
        <f t="shared" si="166"/>
        <v>4.8544899935288166</v>
      </c>
      <c r="AP50" s="10">
        <f t="shared" si="166"/>
        <v>6582148.5072875582</v>
      </c>
      <c r="AS50" s="15"/>
    </row>
    <row r="51" spans="1:84" x14ac:dyDescent="0.2">
      <c r="F51" s="3"/>
      <c r="G51" s="16"/>
      <c r="H51" s="40"/>
      <c r="I51" s="16"/>
      <c r="J51" s="17"/>
      <c r="K51" s="17"/>
      <c r="L51" s="17"/>
      <c r="M51" s="18"/>
      <c r="N51" s="18"/>
      <c r="O51" s="18"/>
      <c r="P51" s="18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9"/>
      <c r="AB51" s="19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S51" s="15"/>
    </row>
    <row r="52" spans="1:84" x14ac:dyDescent="0.2">
      <c r="A52" s="2"/>
      <c r="B52" s="2"/>
      <c r="C52" s="2" t="s">
        <v>53</v>
      </c>
      <c r="D52" s="2"/>
      <c r="E52" s="2"/>
      <c r="F52" s="3"/>
      <c r="J52" s="7"/>
      <c r="K52" s="7"/>
      <c r="L52" s="7"/>
      <c r="M52" s="8"/>
      <c r="N52" s="8"/>
      <c r="O52" s="8"/>
      <c r="P52" s="8"/>
      <c r="Q52" s="7"/>
      <c r="R52" s="7"/>
      <c r="S52" s="7"/>
      <c r="T52" s="7"/>
      <c r="U52" s="7"/>
      <c r="V52" s="7"/>
      <c r="W52" s="7"/>
      <c r="X52" s="7"/>
      <c r="Y52" s="7"/>
      <c r="Z52" s="7"/>
      <c r="AA52" s="9"/>
      <c r="AB52" s="9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S52" s="15"/>
    </row>
    <row r="53" spans="1:84" x14ac:dyDescent="0.2">
      <c r="A53" t="s">
        <v>286</v>
      </c>
      <c r="B53" t="s">
        <v>286</v>
      </c>
      <c r="C53" t="s">
        <v>53</v>
      </c>
      <c r="E53" t="s">
        <v>54</v>
      </c>
      <c r="F53" s="3"/>
      <c r="G53" t="str">
        <f>BX53</f>
        <v>US7181721090</v>
      </c>
      <c r="H53" s="35">
        <f>(BU53*BY53)*CB53</f>
        <v>0</v>
      </c>
      <c r="I53" s="9">
        <f>BV53</f>
        <v>99.841300000000004</v>
      </c>
      <c r="J53" s="20">
        <f>BW53</f>
        <v>39524</v>
      </c>
      <c r="K53" s="9" t="str">
        <f>BZ53</f>
        <v>USD</v>
      </c>
      <c r="L53" s="7">
        <f>BY53</f>
        <v>150.49</v>
      </c>
      <c r="M53" s="9">
        <f>BY53*CB53</f>
        <v>0</v>
      </c>
      <c r="N53" s="8"/>
      <c r="O53" s="9">
        <f>AT53</f>
        <v>25.034435032571899</v>
      </c>
      <c r="P53" s="9">
        <f t="shared" ref="P53" si="167">AU53</f>
        <v>20.698438930746001</v>
      </c>
      <c r="Q53" s="9">
        <f t="shared" ref="Q53" si="168">AV53</f>
        <v>2.7971435790583099</v>
      </c>
      <c r="R53" s="9">
        <f t="shared" ref="R53" si="169">AW53</f>
        <v>2.3126747408654702</v>
      </c>
      <c r="S53" s="9">
        <f t="shared" ref="S53" si="170">AX53</f>
        <v>-19.913933135675499</v>
      </c>
      <c r="T53" s="9">
        <f t="shared" ref="T53" si="171">AY53</f>
        <v>19.152857754627998</v>
      </c>
      <c r="U53" s="9">
        <f t="shared" ref="U53" si="172">AZ53</f>
        <v>6.17747671968662</v>
      </c>
      <c r="V53" s="35">
        <f t="shared" ref="V53" si="173">BA53</f>
        <v>1097596080.74</v>
      </c>
      <c r="W53" s="35">
        <f t="shared" ref="W53" si="174">BB53</f>
        <v>1035901653.38818</v>
      </c>
      <c r="X53" s="9">
        <f>((W53-V53)/W53)*100</f>
        <v>-5.95562591777247</v>
      </c>
      <c r="Y53" s="9">
        <f>BC53</f>
        <v>34.024410167513601</v>
      </c>
      <c r="Z53" s="9">
        <f t="shared" ref="Z53" si="175">BD53</f>
        <v>27.2645682851782</v>
      </c>
      <c r="AA53" s="9">
        <f t="shared" ref="AA53" si="176">BE53</f>
        <v>24.058787469976799</v>
      </c>
      <c r="AB53" s="9">
        <f t="shared" ref="AB53" si="177">BF53</f>
        <v>0.23599999999999999</v>
      </c>
      <c r="AC53" s="9">
        <f t="shared" ref="AC53" si="178">BG53</f>
        <v>-3.0487208251989998E-3</v>
      </c>
      <c r="AD53" s="9">
        <f t="shared" ref="AD53" si="179">BH53</f>
        <v>0.20218511543794199</v>
      </c>
      <c r="AE53" s="9">
        <f t="shared" ref="AE53" si="180">BI53</f>
        <v>0.51461989022980703</v>
      </c>
      <c r="AF53" s="9">
        <f t="shared" ref="AF53" si="181">BJ53</f>
        <v>0.67641258373994395</v>
      </c>
      <c r="AG53" s="9">
        <f t="shared" ref="AG53" si="182">BK53</f>
        <v>0.32333410203680002</v>
      </c>
      <c r="AH53" s="9">
        <f t="shared" ref="AH53" si="183">BL53</f>
        <v>0.45845447864330602</v>
      </c>
      <c r="AI53" s="9">
        <f t="shared" ref="AI53" si="184">BM53</f>
        <v>41.620231461637403</v>
      </c>
      <c r="AJ53" s="9">
        <f t="shared" ref="AJ53" si="185">BN53</f>
        <v>137.84960000000001</v>
      </c>
      <c r="AK53" s="9">
        <f t="shared" ref="AK53" si="186">BO53</f>
        <v>123.04385000000001</v>
      </c>
      <c r="AL53" s="9">
        <f t="shared" ref="AL53" si="187">BP53</f>
        <v>3.56859635210151</v>
      </c>
      <c r="AM53" s="9">
        <f t="shared" ref="AM53" si="188">BQ53</f>
        <v>88.534759358299993</v>
      </c>
      <c r="AN53" s="9">
        <f t="shared" ref="AN53" si="189">BR53</f>
        <v>1.1023560366001499</v>
      </c>
      <c r="AO53" s="9">
        <f t="shared" ref="AO53" si="190">BS53</f>
        <v>2.6393590697728002</v>
      </c>
      <c r="AP53" s="35">
        <f t="shared" ref="AP53" si="191">BT53</f>
        <v>29716350.810138699</v>
      </c>
      <c r="AS53" s="15" t="s">
        <v>54</v>
      </c>
      <c r="AT53" s="36">
        <v>25.034435032571899</v>
      </c>
      <c r="AU53" s="36">
        <v>20.698438930746001</v>
      </c>
      <c r="AV53" s="36">
        <v>2.7971435790583099</v>
      </c>
      <c r="AW53" s="7">
        <v>2.3126747408654702</v>
      </c>
      <c r="AX53" s="36">
        <v>-19.913933135675499</v>
      </c>
      <c r="AY53" s="7">
        <v>19.152857754627998</v>
      </c>
      <c r="AZ53" s="7">
        <v>6.17747671968662</v>
      </c>
      <c r="BA53" s="7">
        <v>1097596080.74</v>
      </c>
      <c r="BB53" s="7">
        <v>1035901653.38818</v>
      </c>
      <c r="BC53" s="7">
        <v>34.024410167513601</v>
      </c>
      <c r="BD53" s="7">
        <v>27.2645682851782</v>
      </c>
      <c r="BE53" s="7">
        <v>24.058787469976799</v>
      </c>
      <c r="BF53" s="7">
        <v>0.23599999999999999</v>
      </c>
      <c r="BG53" s="7">
        <v>-3.0487208251989998E-3</v>
      </c>
      <c r="BH53" s="7">
        <v>0.20218511543794199</v>
      </c>
      <c r="BI53" s="7">
        <v>0.51461989022980703</v>
      </c>
      <c r="BJ53" s="7">
        <v>0.67641258373994395</v>
      </c>
      <c r="BK53" s="7">
        <v>0.32333410203680002</v>
      </c>
      <c r="BL53" s="7">
        <v>0.45845447864330602</v>
      </c>
      <c r="BM53" s="7">
        <v>41.620231461637403</v>
      </c>
      <c r="BN53" s="7">
        <v>137.84960000000001</v>
      </c>
      <c r="BO53" s="7">
        <v>123.04385000000001</v>
      </c>
      <c r="BP53" s="7">
        <v>3.56859635210151</v>
      </c>
      <c r="BQ53" s="36">
        <v>88.534759358299993</v>
      </c>
      <c r="BR53" s="36">
        <v>1.1023560366001499</v>
      </c>
      <c r="BS53" s="7">
        <v>2.6393590697728002</v>
      </c>
      <c r="BT53" s="7">
        <v>29716350.810138699</v>
      </c>
      <c r="BU53" s="7">
        <v>1554857221</v>
      </c>
      <c r="BV53" s="36">
        <v>99.841300000000004</v>
      </c>
      <c r="BW53" s="33">
        <v>39524</v>
      </c>
      <c r="BX53" s="15" t="s">
        <v>287</v>
      </c>
      <c r="BY53" s="7">
        <v>150.49</v>
      </c>
      <c r="BZ53" s="15" t="s">
        <v>205</v>
      </c>
      <c r="CA53" t="str">
        <f t="shared" si="37"/>
        <v>USD=</v>
      </c>
      <c r="CE53" t="str">
        <f t="shared" si="38"/>
        <v>PM</v>
      </c>
      <c r="CF53" s="15" t="s">
        <v>286</v>
      </c>
    </row>
    <row r="54" spans="1:84" x14ac:dyDescent="0.2">
      <c r="A54" t="s">
        <v>288</v>
      </c>
      <c r="B54" t="s">
        <v>288</v>
      </c>
      <c r="C54" t="s">
        <v>53</v>
      </c>
      <c r="E54" t="s">
        <v>55</v>
      </c>
      <c r="F54" s="3"/>
      <c r="G54" t="str">
        <f t="shared" ref="G54:G58" si="192">BX54</f>
        <v>US02209S1033</v>
      </c>
      <c r="H54" s="35">
        <f t="shared" ref="H54:H58" si="193">(BU54*BY54)*CB54</f>
        <v>0</v>
      </c>
      <c r="I54" s="9">
        <f t="shared" ref="I54:I58" si="194">BV54</f>
        <v>99.859700000000004</v>
      </c>
      <c r="J54" s="20">
        <f t="shared" ref="J54:J58" si="195">BW54</f>
        <v>8475</v>
      </c>
      <c r="K54" s="9" t="str">
        <f t="shared" ref="K54:K58" si="196">BZ54</f>
        <v>USD</v>
      </c>
      <c r="L54" s="7">
        <f t="shared" ref="L54:L58" si="197">BY54</f>
        <v>58.55</v>
      </c>
      <c r="M54" s="9">
        <f t="shared" ref="M54:M58" si="198">BY54*CB54</f>
        <v>0</v>
      </c>
      <c r="N54" s="8"/>
      <c r="O54" s="9">
        <f t="shared" ref="O54:O58" si="199">AT54</f>
        <v>8.9406375262454603</v>
      </c>
      <c r="P54" s="9">
        <f t="shared" ref="P54:P58" si="200">AU54</f>
        <v>10.905682773894601</v>
      </c>
      <c r="Q54" s="9">
        <f t="shared" ref="Q54:Q58" si="201">AV54</f>
        <v>4.4703187631227301</v>
      </c>
      <c r="R54" s="9">
        <f t="shared" ref="R54:R58" si="202">AW54</f>
        <v>5.45284138694731</v>
      </c>
      <c r="S54" s="9">
        <f t="shared" ref="S54:S58" si="203">AX54</f>
        <v>-44.230414202883601</v>
      </c>
      <c r="T54" s="9">
        <f t="shared" ref="T54:T58" si="204">AY54</f>
        <v>11.3090642157603</v>
      </c>
      <c r="U54" s="9">
        <f t="shared" ref="U54:U58" si="205">AZ54</f>
        <v>4.1214188975164499</v>
      </c>
      <c r="V54" s="35">
        <f t="shared" ref="V54:V58" si="206">BA54</f>
        <v>664910653.21249998</v>
      </c>
      <c r="W54" s="35">
        <f t="shared" ref="W54:W58" si="207">BB54</f>
        <v>513275432.43227297</v>
      </c>
      <c r="X54" s="9">
        <f t="shared" ref="X54:X58" si="208">((W54-V54)/W54)*100</f>
        <v>-29.542660957230865</v>
      </c>
      <c r="Y54" s="9">
        <f t="shared" ref="Y54:Y58" si="209">BC54</f>
        <v>20.470810835693499</v>
      </c>
      <c r="Z54" s="9">
        <f t="shared" ref="Z54:Z58" si="210">BD54</f>
        <v>21.856582378405701</v>
      </c>
      <c r="AA54" s="9">
        <f t="shared" ref="AA54:AA58" si="211">BE54</f>
        <v>19.104915703000099</v>
      </c>
      <c r="AB54" s="9">
        <f t="shared" ref="AB54:AB58" si="212">BF54</f>
        <v>0.21329999999999999</v>
      </c>
      <c r="AC54" s="9">
        <f t="shared" ref="AC54:AC58" si="213">BG54</f>
        <v>-0.17071741254372999</v>
      </c>
      <c r="AD54" s="9">
        <f t="shared" ref="AD54:AD58" si="214">BH54</f>
        <v>0.13892737637424399</v>
      </c>
      <c r="AE54" s="9">
        <f t="shared" ref="AE54:AE58" si="215">BI54</f>
        <v>0.58283566481085602</v>
      </c>
      <c r="AF54" s="9">
        <f t="shared" ref="AF54:AF58" si="216">BJ54</f>
        <v>0.72188972131679396</v>
      </c>
      <c r="AG54" s="9">
        <f t="shared" ref="AG54:AG58" si="217">BK54</f>
        <v>0.49794783129294201</v>
      </c>
      <c r="AH54" s="9">
        <f t="shared" ref="AH54:AH58" si="218">BL54</f>
        <v>0.77166698484594198</v>
      </c>
      <c r="AI54" s="9">
        <f t="shared" ref="AI54:AI58" si="219">BM54</f>
        <v>66.084558823529406</v>
      </c>
      <c r="AJ54" s="9">
        <f t="shared" ref="AJ54:AJ58" si="220">BN54</f>
        <v>53.6374</v>
      </c>
      <c r="AK54" s="9">
        <f t="shared" ref="AK54:AK58" si="221">BO54</f>
        <v>51.612699999999997</v>
      </c>
      <c r="AL54" s="9">
        <f t="shared" ref="AL54:AL58" si="222">BP54</f>
        <v>7.05760249091853</v>
      </c>
      <c r="AM54" s="9">
        <f t="shared" ref="AM54:AM58" si="223">BQ54</f>
        <v>60.8935564258</v>
      </c>
      <c r="AN54" s="9" t="str">
        <f t="shared" ref="AN54:AN58" si="224">BR54</f>
        <v>NULL</v>
      </c>
      <c r="AO54" s="9">
        <f t="shared" ref="AO54:AO58" si="225">BS54</f>
        <v>4.8191931111670696</v>
      </c>
      <c r="AP54" s="35">
        <f t="shared" ref="AP54:AP58" si="226">BT54</f>
        <v>19223615.3725782</v>
      </c>
      <c r="AS54" s="15" t="s">
        <v>55</v>
      </c>
      <c r="AT54" s="36">
        <v>8.9406375262454603</v>
      </c>
      <c r="AU54" s="36">
        <v>10.905682773894601</v>
      </c>
      <c r="AV54" s="36">
        <v>4.4703187631227301</v>
      </c>
      <c r="AW54" s="36">
        <v>5.45284138694731</v>
      </c>
      <c r="AX54" s="36">
        <v>-44.230414202883601</v>
      </c>
      <c r="AY54" s="7">
        <v>11.3090642157603</v>
      </c>
      <c r="AZ54" s="7">
        <v>4.1214188975164499</v>
      </c>
      <c r="BA54" s="7">
        <v>664910653.21249998</v>
      </c>
      <c r="BB54" s="7">
        <v>513275432.43227297</v>
      </c>
      <c r="BC54" s="7">
        <v>20.470810835693499</v>
      </c>
      <c r="BD54" s="7">
        <v>21.856582378405701</v>
      </c>
      <c r="BE54" s="7">
        <v>19.104915703000099</v>
      </c>
      <c r="BF54" s="7">
        <v>0.21329999999999999</v>
      </c>
      <c r="BG54" s="7">
        <v>-0.17071741254372999</v>
      </c>
      <c r="BH54" s="7">
        <v>0.13892737637424399</v>
      </c>
      <c r="BI54" s="7">
        <v>0.58283566481085602</v>
      </c>
      <c r="BJ54" s="7">
        <v>0.72188972131679396</v>
      </c>
      <c r="BK54" s="7">
        <v>0.49794783129294201</v>
      </c>
      <c r="BL54" s="7">
        <v>0.77166698484594198</v>
      </c>
      <c r="BM54" s="7">
        <v>66.084558823529406</v>
      </c>
      <c r="BN54" s="7">
        <v>53.6374</v>
      </c>
      <c r="BO54" s="7">
        <v>51.612699999999997</v>
      </c>
      <c r="BP54" s="7">
        <v>7.05760249091853</v>
      </c>
      <c r="BQ54" s="36">
        <v>60.8935564258</v>
      </c>
      <c r="BR54" s="36" t="s">
        <v>199</v>
      </c>
      <c r="BS54" s="7">
        <v>4.8191931111670696</v>
      </c>
      <c r="BT54" s="7">
        <v>19223615.3725782</v>
      </c>
      <c r="BU54" s="7">
        <v>1690661641</v>
      </c>
      <c r="BV54" s="36">
        <v>99.859700000000004</v>
      </c>
      <c r="BW54" s="33">
        <v>8475</v>
      </c>
      <c r="BX54" s="15" t="s">
        <v>289</v>
      </c>
      <c r="BY54" s="7">
        <v>58.55</v>
      </c>
      <c r="BZ54" s="15" t="s">
        <v>205</v>
      </c>
      <c r="CA54" t="str">
        <f t="shared" si="37"/>
        <v>USD=</v>
      </c>
      <c r="CE54" t="str">
        <f t="shared" si="38"/>
        <v>MO</v>
      </c>
      <c r="CF54" s="15" t="s">
        <v>288</v>
      </c>
    </row>
    <row r="55" spans="1:84" x14ac:dyDescent="0.2">
      <c r="A55" t="s">
        <v>290</v>
      </c>
      <c r="B55" t="s">
        <v>290</v>
      </c>
      <c r="C55" t="s">
        <v>53</v>
      </c>
      <c r="E55" t="s">
        <v>56</v>
      </c>
      <c r="F55" s="3"/>
      <c r="G55" t="str">
        <f t="shared" si="192"/>
        <v>GB0002875804</v>
      </c>
      <c r="H55" s="35">
        <f>((BU55*BY55)*CB55)/100</f>
        <v>0</v>
      </c>
      <c r="I55" s="9">
        <f t="shared" si="194"/>
        <v>85.990799999999993</v>
      </c>
      <c r="J55" s="20">
        <f t="shared" si="195"/>
        <v>22675</v>
      </c>
      <c r="K55" s="9" t="str">
        <f t="shared" si="196"/>
        <v>GBp</v>
      </c>
      <c r="L55" s="7">
        <f t="shared" si="197"/>
        <v>3190</v>
      </c>
      <c r="M55" s="9">
        <f>(BY55*CB55)/100</f>
        <v>0</v>
      </c>
      <c r="N55" s="8"/>
      <c r="O55" s="9">
        <f t="shared" si="199"/>
        <v>23.340211013067599</v>
      </c>
      <c r="P55" s="9">
        <f t="shared" si="200"/>
        <v>8.8339249989787696</v>
      </c>
      <c r="Q55" s="9">
        <f t="shared" si="201"/>
        <v>6.9053878736886398</v>
      </c>
      <c r="R55" s="9">
        <f t="shared" si="202"/>
        <v>2.6135872778043701</v>
      </c>
      <c r="S55" s="9">
        <f t="shared" si="203"/>
        <v>1.4198363372471901</v>
      </c>
      <c r="T55" s="9">
        <f t="shared" si="204"/>
        <v>6.9428056256098802</v>
      </c>
      <c r="U55" s="9">
        <f t="shared" si="205"/>
        <v>2.7175902485522099</v>
      </c>
      <c r="V55" s="35">
        <f t="shared" si="206"/>
        <v>12414003805.75</v>
      </c>
      <c r="W55" s="35">
        <f t="shared" si="207"/>
        <v>14196064905.6957</v>
      </c>
      <c r="X55" s="9">
        <f t="shared" si="208"/>
        <v>12.553204791496174</v>
      </c>
      <c r="Y55" s="9">
        <f t="shared" si="209"/>
        <v>31.85907127131</v>
      </c>
      <c r="Z55" s="9">
        <f t="shared" si="210"/>
        <v>22.5625769828039</v>
      </c>
      <c r="AA55" s="9">
        <f t="shared" si="211"/>
        <v>20.361389124874002</v>
      </c>
      <c r="AB55" s="9" t="str">
        <f t="shared" si="212"/>
        <v>#N/A</v>
      </c>
      <c r="AC55" s="9">
        <f t="shared" si="213"/>
        <v>0.518222926959231</v>
      </c>
      <c r="AD55" s="9">
        <f t="shared" si="214"/>
        <v>0.54541283550323805</v>
      </c>
      <c r="AE55" s="9">
        <f t="shared" si="215"/>
        <v>0.76470331568725403</v>
      </c>
      <c r="AF55" s="9">
        <f t="shared" si="216"/>
        <v>0.84313470065595897</v>
      </c>
      <c r="AG55" s="9">
        <f t="shared" si="217"/>
        <v>0.66457261576621995</v>
      </c>
      <c r="AH55" s="9">
        <f t="shared" si="218"/>
        <v>2.14219841858313</v>
      </c>
      <c r="AI55" s="9">
        <f t="shared" si="219"/>
        <v>79.373368146214105</v>
      </c>
      <c r="AJ55" s="9">
        <f t="shared" si="220"/>
        <v>3090.72</v>
      </c>
      <c r="AK55" s="9">
        <f t="shared" si="221"/>
        <v>2824.86</v>
      </c>
      <c r="AL55" s="9">
        <f t="shared" si="222"/>
        <v>7.4200626959247602</v>
      </c>
      <c r="AM55" s="9">
        <f t="shared" si="223"/>
        <v>173.0117340287</v>
      </c>
      <c r="AN55" s="9" t="str">
        <f t="shared" si="224"/>
        <v>NULL</v>
      </c>
      <c r="AO55" s="9" t="str">
        <f t="shared" si="225"/>
        <v>NULL</v>
      </c>
      <c r="AP55" s="35">
        <f t="shared" si="226"/>
        <v>11431272.7054106</v>
      </c>
      <c r="AS55" s="15" t="s">
        <v>56</v>
      </c>
      <c r="AT55" s="36">
        <v>23.340211013067599</v>
      </c>
      <c r="AU55" s="36">
        <v>8.8339249989787696</v>
      </c>
      <c r="AV55" s="36">
        <v>6.9053878736886398</v>
      </c>
      <c r="AW55" s="7">
        <v>2.6135872778043701</v>
      </c>
      <c r="AX55" s="36">
        <v>1.4198363372471901</v>
      </c>
      <c r="AY55" s="7">
        <v>6.9428056256098802</v>
      </c>
      <c r="AZ55" s="7">
        <v>2.7175902485522099</v>
      </c>
      <c r="BA55" s="7">
        <v>12414003805.75</v>
      </c>
      <c r="BB55" s="7">
        <v>14196064905.6957</v>
      </c>
      <c r="BC55" s="7">
        <v>31.85907127131</v>
      </c>
      <c r="BD55" s="7">
        <v>22.5625769828039</v>
      </c>
      <c r="BE55" s="7">
        <v>20.361389124874002</v>
      </c>
      <c r="BF55" s="7" t="s">
        <v>257</v>
      </c>
      <c r="BG55" s="7">
        <v>0.518222926959231</v>
      </c>
      <c r="BH55" s="7">
        <v>0.54541283550323805</v>
      </c>
      <c r="BI55" s="7">
        <v>0.76470331568725403</v>
      </c>
      <c r="BJ55" s="7">
        <v>0.84313470065595897</v>
      </c>
      <c r="BK55" s="7">
        <v>0.66457261576621995</v>
      </c>
      <c r="BL55" s="7">
        <v>2.14219841858313</v>
      </c>
      <c r="BM55" s="7">
        <v>79.373368146214105</v>
      </c>
      <c r="BN55" s="7">
        <v>3090.72</v>
      </c>
      <c r="BO55" s="7">
        <v>2824.86</v>
      </c>
      <c r="BP55" s="7">
        <v>7.4200626959247602</v>
      </c>
      <c r="BQ55" s="36">
        <v>173.0117340287</v>
      </c>
      <c r="BR55" s="36" t="s">
        <v>199</v>
      </c>
      <c r="BS55" s="36" t="s">
        <v>199</v>
      </c>
      <c r="BT55" s="7">
        <v>11431272.7054106</v>
      </c>
      <c r="BU55" s="7">
        <v>2203633447</v>
      </c>
      <c r="BV55" s="7">
        <v>85.990799999999993</v>
      </c>
      <c r="BW55" s="33">
        <v>22675</v>
      </c>
      <c r="BX55" s="15" t="s">
        <v>291</v>
      </c>
      <c r="BY55" s="7">
        <v>3190</v>
      </c>
      <c r="BZ55" s="15" t="s">
        <v>220</v>
      </c>
      <c r="CA55" t="str">
        <f t="shared" si="37"/>
        <v>GBP=</v>
      </c>
      <c r="CE55" t="str">
        <f t="shared" si="38"/>
        <v>BATS.L</v>
      </c>
      <c r="CF55" s="15" t="s">
        <v>290</v>
      </c>
    </row>
    <row r="56" spans="1:84" x14ac:dyDescent="0.2">
      <c r="A56" t="s">
        <v>292</v>
      </c>
      <c r="B56" t="s">
        <v>292</v>
      </c>
      <c r="C56" t="s">
        <v>53</v>
      </c>
      <c r="E56" t="s">
        <v>57</v>
      </c>
      <c r="F56" s="3"/>
      <c r="G56" t="str">
        <f t="shared" si="192"/>
        <v>JP3726800000</v>
      </c>
      <c r="H56" s="35">
        <f>((BU56*BY56)*CB56)/100</f>
        <v>0</v>
      </c>
      <c r="I56" s="9">
        <f t="shared" si="194"/>
        <v>60.716000000000001</v>
      </c>
      <c r="J56" s="20">
        <f t="shared" si="195"/>
        <v>34634</v>
      </c>
      <c r="K56" s="9" t="str">
        <f t="shared" si="196"/>
        <v>JPY</v>
      </c>
      <c r="L56" s="7">
        <f t="shared" si="197"/>
        <v>3910</v>
      </c>
      <c r="M56" s="9">
        <f>(BY56*CB56)/100</f>
        <v>0</v>
      </c>
      <c r="N56" s="8"/>
      <c r="O56" s="9">
        <f t="shared" si="199"/>
        <v>14.8953752216679</v>
      </c>
      <c r="P56" s="9">
        <f t="shared" si="200"/>
        <v>12.8876977359942</v>
      </c>
      <c r="Q56" s="9" t="str">
        <f t="shared" si="201"/>
        <v>NULL</v>
      </c>
      <c r="R56" s="9" t="str">
        <f t="shared" si="202"/>
        <v>NULL</v>
      </c>
      <c r="S56" s="9">
        <f t="shared" si="203"/>
        <v>1.7038124842745399</v>
      </c>
      <c r="T56" s="9">
        <f t="shared" si="204"/>
        <v>12.339467088669901</v>
      </c>
      <c r="U56" s="9">
        <f t="shared" si="205"/>
        <v>2.4681245555217002</v>
      </c>
      <c r="V56" s="35">
        <f t="shared" si="206"/>
        <v>12130743125</v>
      </c>
      <c r="W56" s="35">
        <f t="shared" si="207"/>
        <v>15859408871.4286</v>
      </c>
      <c r="X56" s="9">
        <f t="shared" si="208"/>
        <v>23.510748582476804</v>
      </c>
      <c r="Y56" s="9">
        <f t="shared" si="209"/>
        <v>13.2069433707298</v>
      </c>
      <c r="Z56" s="9">
        <f t="shared" si="210"/>
        <v>13.7909612324669</v>
      </c>
      <c r="AA56" s="9">
        <f t="shared" si="211"/>
        <v>28.818280285874</v>
      </c>
      <c r="AB56" s="9" t="str">
        <f t="shared" si="212"/>
        <v>#N/A</v>
      </c>
      <c r="AC56" s="9">
        <f t="shared" si="213"/>
        <v>0.90787579361843995</v>
      </c>
      <c r="AD56" s="9">
        <f t="shared" si="214"/>
        <v>0.56440439182820501</v>
      </c>
      <c r="AE56" s="9">
        <f t="shared" si="215"/>
        <v>0.62028339926558196</v>
      </c>
      <c r="AF56" s="9">
        <f t="shared" si="216"/>
        <v>0.74685485265478802</v>
      </c>
      <c r="AG56" s="9">
        <f t="shared" si="217"/>
        <v>0.75512057940053401</v>
      </c>
      <c r="AH56" s="9">
        <f t="shared" si="218"/>
        <v>0.42297007382301399</v>
      </c>
      <c r="AI56" s="9">
        <f t="shared" si="219"/>
        <v>86.864406779660996</v>
      </c>
      <c r="AJ56" s="9">
        <f t="shared" si="220"/>
        <v>3900.08</v>
      </c>
      <c r="AK56" s="9">
        <f t="shared" si="221"/>
        <v>4172.99</v>
      </c>
      <c r="AL56" s="9">
        <f t="shared" si="222"/>
        <v>4.9909956264471296</v>
      </c>
      <c r="AM56" s="9">
        <f t="shared" si="223"/>
        <v>74.339162654399999</v>
      </c>
      <c r="AN56" s="9" t="str">
        <f t="shared" si="224"/>
        <v>NULL</v>
      </c>
      <c r="AO56" s="9" t="str">
        <f t="shared" si="225"/>
        <v>NULL</v>
      </c>
      <c r="AP56" s="35">
        <f t="shared" si="226"/>
        <v>29003471.721744802</v>
      </c>
      <c r="AS56" s="15" t="s">
        <v>57</v>
      </c>
      <c r="AT56" s="36">
        <v>14.8953752216679</v>
      </c>
      <c r="AU56" s="36">
        <v>12.8876977359942</v>
      </c>
      <c r="AV56" s="36" t="s">
        <v>199</v>
      </c>
      <c r="AW56" s="36" t="s">
        <v>199</v>
      </c>
      <c r="AX56" s="36">
        <v>1.7038124842745399</v>
      </c>
      <c r="AY56" s="7">
        <v>12.339467088669901</v>
      </c>
      <c r="AZ56" s="7">
        <v>2.4681245555217002</v>
      </c>
      <c r="BA56" s="7">
        <v>12130743125</v>
      </c>
      <c r="BB56" s="7">
        <v>15859408871.4286</v>
      </c>
      <c r="BC56" s="7">
        <v>13.2069433707298</v>
      </c>
      <c r="BD56" s="7">
        <v>13.7909612324669</v>
      </c>
      <c r="BE56" s="36">
        <v>28.818280285874</v>
      </c>
      <c r="BF56" s="7" t="s">
        <v>257</v>
      </c>
      <c r="BG56" s="7">
        <v>0.90787579361843995</v>
      </c>
      <c r="BH56" s="7">
        <v>0.56440439182820501</v>
      </c>
      <c r="BI56" s="7">
        <v>0.62028339926558196</v>
      </c>
      <c r="BJ56" s="7">
        <v>0.74685485265478802</v>
      </c>
      <c r="BK56" s="7">
        <v>0.75512057940053401</v>
      </c>
      <c r="BL56" s="7">
        <v>0.42297007382301399</v>
      </c>
      <c r="BM56" s="7">
        <v>86.864406779660996</v>
      </c>
      <c r="BN56" s="7">
        <v>3900.08</v>
      </c>
      <c r="BO56" s="7">
        <v>4172.99</v>
      </c>
      <c r="BP56" s="7">
        <v>4.9909956264471296</v>
      </c>
      <c r="BQ56" s="7">
        <v>74.339162654399999</v>
      </c>
      <c r="BR56" s="36" t="s">
        <v>199</v>
      </c>
      <c r="BS56" s="36" t="s">
        <v>199</v>
      </c>
      <c r="BT56" s="7">
        <v>29003471.721744802</v>
      </c>
      <c r="BU56" s="7">
        <v>1775590899</v>
      </c>
      <c r="BV56" s="7">
        <v>60.716000000000001</v>
      </c>
      <c r="BW56" s="33">
        <v>34634</v>
      </c>
      <c r="BX56" s="15" t="s">
        <v>293</v>
      </c>
      <c r="BY56" s="7">
        <v>3910</v>
      </c>
      <c r="BZ56" s="15" t="s">
        <v>210</v>
      </c>
      <c r="CA56" t="str">
        <f t="shared" si="37"/>
        <v>JPYUSD=R</v>
      </c>
      <c r="CE56" t="str">
        <f t="shared" si="38"/>
        <v>2914.T</v>
      </c>
      <c r="CF56" s="15" t="s">
        <v>292</v>
      </c>
    </row>
    <row r="57" spans="1:84" x14ac:dyDescent="0.2">
      <c r="A57" t="s">
        <v>294</v>
      </c>
      <c r="B57" t="s">
        <v>294</v>
      </c>
      <c r="C57" t="s">
        <v>53</v>
      </c>
      <c r="E57" t="s">
        <v>58</v>
      </c>
      <c r="F57" s="3"/>
      <c r="G57" t="str">
        <f t="shared" si="192"/>
        <v>GB0004544929</v>
      </c>
      <c r="H57" s="35">
        <f>((BU57*BY57)*CB57)/100</f>
        <v>0</v>
      </c>
      <c r="I57" s="9">
        <f t="shared" si="194"/>
        <v>92.793599999999998</v>
      </c>
      <c r="J57" s="20">
        <f t="shared" si="195"/>
        <v>35339</v>
      </c>
      <c r="K57" s="9" t="str">
        <f t="shared" si="196"/>
        <v>GBp</v>
      </c>
      <c r="L57" s="7">
        <f t="shared" si="197"/>
        <v>2788</v>
      </c>
      <c r="M57" s="9">
        <f>(BY57*CB57)/100</f>
        <v>0</v>
      </c>
      <c r="N57" s="8"/>
      <c r="O57" s="9">
        <f t="shared" si="199"/>
        <v>9.2808351420087707</v>
      </c>
      <c r="P57" s="9" t="str">
        <f t="shared" si="200"/>
        <v>NULL</v>
      </c>
      <c r="Q57" s="9">
        <f t="shared" si="201"/>
        <v>0.97130666059746396</v>
      </c>
      <c r="R57" s="9" t="str">
        <f t="shared" si="202"/>
        <v>NULL</v>
      </c>
      <c r="S57" s="9">
        <f t="shared" si="203"/>
        <v>4.33525162626648</v>
      </c>
      <c r="T57" s="9">
        <f t="shared" si="204"/>
        <v>6.9807879076020596</v>
      </c>
      <c r="U57" s="9">
        <f t="shared" si="205"/>
        <v>0.71227254976520304</v>
      </c>
      <c r="V57" s="35">
        <f t="shared" si="206"/>
        <v>6249230695.25</v>
      </c>
      <c r="W57" s="35">
        <f t="shared" si="207"/>
        <v>6772481380.6086998</v>
      </c>
      <c r="X57" s="9">
        <f t="shared" si="208"/>
        <v>7.7261295521150757</v>
      </c>
      <c r="Y57" s="9">
        <f t="shared" si="209"/>
        <v>17.961632655311298</v>
      </c>
      <c r="Z57" s="9">
        <f t="shared" si="210"/>
        <v>15.393406361900301</v>
      </c>
      <c r="AA57" s="9">
        <f t="shared" si="211"/>
        <v>15.302778088345899</v>
      </c>
      <c r="AB57" s="9" t="str">
        <f t="shared" si="212"/>
        <v>#N/A</v>
      </c>
      <c r="AC57" s="9">
        <f t="shared" si="213"/>
        <v>0.325300156835096</v>
      </c>
      <c r="AD57" s="9">
        <f t="shared" si="214"/>
        <v>0.56181604813119101</v>
      </c>
      <c r="AE57" s="9">
        <f t="shared" si="215"/>
        <v>0.78950018948519496</v>
      </c>
      <c r="AF57" s="9">
        <f t="shared" si="216"/>
        <v>0.85966593332333696</v>
      </c>
      <c r="AG57" s="9">
        <f t="shared" si="217"/>
        <v>0.71600761756454301</v>
      </c>
      <c r="AH57" s="9">
        <f t="shared" si="218"/>
        <v>1.00311243684544</v>
      </c>
      <c r="AI57" s="9">
        <f t="shared" si="219"/>
        <v>64.525139664804499</v>
      </c>
      <c r="AJ57" s="9">
        <f t="shared" si="220"/>
        <v>2717.84</v>
      </c>
      <c r="AK57" s="9">
        <f t="shared" si="221"/>
        <v>2367.5174999999999</v>
      </c>
      <c r="AL57" s="9">
        <f t="shared" si="222"/>
        <v>6.7675753228120499</v>
      </c>
      <c r="AM57" s="9">
        <f t="shared" si="223"/>
        <v>50.057405281299999</v>
      </c>
      <c r="AN57" s="9" t="str">
        <f t="shared" si="224"/>
        <v>NULL</v>
      </c>
      <c r="AO57" s="9" t="str">
        <f t="shared" si="225"/>
        <v>NULL</v>
      </c>
      <c r="AP57" s="35">
        <f t="shared" si="226"/>
        <v>6688629.2227450702</v>
      </c>
      <c r="AS57" s="15" t="s">
        <v>58</v>
      </c>
      <c r="AT57" s="36">
        <v>9.2808351420087707</v>
      </c>
      <c r="AU57" s="36" t="s">
        <v>199</v>
      </c>
      <c r="AV57" s="36">
        <v>0.97130666059746396</v>
      </c>
      <c r="AW57" s="36" t="s">
        <v>199</v>
      </c>
      <c r="AX57" s="36">
        <v>4.33525162626648</v>
      </c>
      <c r="AY57" s="7">
        <v>6.9807879076020596</v>
      </c>
      <c r="AZ57" s="7">
        <v>0.71227254976520304</v>
      </c>
      <c r="BA57" s="7">
        <v>6249230695.25</v>
      </c>
      <c r="BB57" s="7">
        <v>6772481380.6086998</v>
      </c>
      <c r="BC57" s="7">
        <v>17.961632655311298</v>
      </c>
      <c r="BD57" s="7">
        <v>15.393406361900301</v>
      </c>
      <c r="BE57" s="36">
        <v>15.302778088345899</v>
      </c>
      <c r="BF57" s="7" t="s">
        <v>257</v>
      </c>
      <c r="BG57" s="7">
        <v>0.325300156835096</v>
      </c>
      <c r="BH57" s="7">
        <v>0.56181604813119101</v>
      </c>
      <c r="BI57" s="7">
        <v>0.78950018948519496</v>
      </c>
      <c r="BJ57" s="7">
        <v>0.85966593332333696</v>
      </c>
      <c r="BK57" s="7">
        <v>0.71600761756454301</v>
      </c>
      <c r="BL57" s="7">
        <v>1.00311243684544</v>
      </c>
      <c r="BM57" s="7">
        <v>64.525139664804499</v>
      </c>
      <c r="BN57" s="7">
        <v>2717.84</v>
      </c>
      <c r="BO57" s="7">
        <v>2367.5174999999999</v>
      </c>
      <c r="BP57" s="7">
        <v>6.7675753228120499</v>
      </c>
      <c r="BQ57" s="7">
        <v>50.057405281299999</v>
      </c>
      <c r="BR57" s="36" t="s">
        <v>199</v>
      </c>
      <c r="BS57" s="36" t="s">
        <v>199</v>
      </c>
      <c r="BT57" s="7">
        <v>6688629.2227450702</v>
      </c>
      <c r="BU57" s="7">
        <v>828029613</v>
      </c>
      <c r="BV57" s="7">
        <v>92.793599999999998</v>
      </c>
      <c r="BW57" s="33">
        <v>35339</v>
      </c>
      <c r="BX57" s="15" t="s">
        <v>295</v>
      </c>
      <c r="BY57" s="7">
        <v>2788</v>
      </c>
      <c r="BZ57" s="15" t="s">
        <v>220</v>
      </c>
      <c r="CA57" t="str">
        <f t="shared" si="37"/>
        <v>GBP=</v>
      </c>
      <c r="CE57" t="str">
        <f t="shared" si="38"/>
        <v>IMB.L</v>
      </c>
      <c r="CF57" s="15" t="s">
        <v>294</v>
      </c>
    </row>
    <row r="58" spans="1:84" x14ac:dyDescent="0.2">
      <c r="A58" t="s">
        <v>296</v>
      </c>
      <c r="B58" t="s">
        <v>296</v>
      </c>
      <c r="C58" t="s">
        <v>53</v>
      </c>
      <c r="E58" t="s">
        <v>59</v>
      </c>
      <c r="F58" s="3"/>
      <c r="G58" t="str">
        <f t="shared" si="192"/>
        <v>US74969N1037</v>
      </c>
      <c r="H58" s="35">
        <f t="shared" si="193"/>
        <v>0</v>
      </c>
      <c r="I58" s="9">
        <f t="shared" si="194"/>
        <v>11.7033</v>
      </c>
      <c r="J58" s="20">
        <f t="shared" si="195"/>
        <v>44218</v>
      </c>
      <c r="K58" s="9" t="str">
        <f t="shared" si="196"/>
        <v>USD</v>
      </c>
      <c r="L58" s="7">
        <f t="shared" si="197"/>
        <v>2.35</v>
      </c>
      <c r="M58" s="9">
        <f t="shared" si="198"/>
        <v>0</v>
      </c>
      <c r="N58" s="8"/>
      <c r="O58" s="9">
        <f t="shared" si="199"/>
        <v>34.082457404849102</v>
      </c>
      <c r="P58" s="9">
        <f t="shared" si="200"/>
        <v>19.939285505124499</v>
      </c>
      <c r="Q58" s="9" t="str">
        <f t="shared" si="201"/>
        <v>NULL</v>
      </c>
      <c r="R58" s="9" t="str">
        <f t="shared" si="202"/>
        <v>NULL</v>
      </c>
      <c r="S58" s="9">
        <f t="shared" si="203"/>
        <v>1.3820274473915799</v>
      </c>
      <c r="T58" s="9">
        <f t="shared" si="204"/>
        <v>32.672517380062601</v>
      </c>
      <c r="U58" s="9">
        <f t="shared" si="205"/>
        <v>8.5681435165639002</v>
      </c>
      <c r="V58" s="35">
        <f t="shared" si="206"/>
        <v>10036018.060000001</v>
      </c>
      <c r="W58" s="35">
        <f t="shared" si="207"/>
        <v>12542754.9959091</v>
      </c>
      <c r="X58" s="9">
        <f t="shared" si="208"/>
        <v>19.985536963184629</v>
      </c>
      <c r="Y58" s="9">
        <f t="shared" si="209"/>
        <v>53.197914550265402</v>
      </c>
      <c r="Z58" s="9">
        <f t="shared" si="210"/>
        <v>42.801467921765202</v>
      </c>
      <c r="AA58" s="9">
        <f t="shared" si="211"/>
        <v>44.254277259609502</v>
      </c>
      <c r="AB58" s="9">
        <f t="shared" si="212"/>
        <v>0.58819999999999995</v>
      </c>
      <c r="AC58" s="9">
        <f t="shared" si="213"/>
        <v>0.69019055085261705</v>
      </c>
      <c r="AD58" s="9">
        <f t="shared" si="214"/>
        <v>0.92895468717090002</v>
      </c>
      <c r="AE58" s="9">
        <f t="shared" si="215"/>
        <v>0.89203290819471603</v>
      </c>
      <c r="AF58" s="9">
        <f t="shared" si="216"/>
        <v>0.92802101077453802</v>
      </c>
      <c r="AG58" s="9">
        <f t="shared" si="217"/>
        <v>3.4335241149190501</v>
      </c>
      <c r="AH58" s="9">
        <f t="shared" si="218"/>
        <v>-0.11207119624141</v>
      </c>
      <c r="AI58" s="9">
        <f t="shared" si="219"/>
        <v>46.153846153846203</v>
      </c>
      <c r="AJ58" s="9">
        <f t="shared" si="220"/>
        <v>2.2686000000000002</v>
      </c>
      <c r="AK58" s="9">
        <f t="shared" si="221"/>
        <v>1.8932500000000001</v>
      </c>
      <c r="AL58" s="9">
        <f t="shared" si="222"/>
        <v>0.43290043290043301</v>
      </c>
      <c r="AM58" s="9">
        <f t="shared" si="223"/>
        <v>17.454634606500001</v>
      </c>
      <c r="AN58" s="9" t="str">
        <f t="shared" si="224"/>
        <v>NULL</v>
      </c>
      <c r="AO58" s="9">
        <f t="shared" si="225"/>
        <v>2.1084030179852302</v>
      </c>
      <c r="AP58" s="35">
        <f t="shared" si="226"/>
        <v>1915308.5961458299</v>
      </c>
      <c r="AS58" s="15" t="s">
        <v>59</v>
      </c>
      <c r="AT58" s="36">
        <v>34.082457404849102</v>
      </c>
      <c r="AU58" s="36">
        <v>19.939285505124499</v>
      </c>
      <c r="AV58" s="36" t="s">
        <v>199</v>
      </c>
      <c r="AW58" s="36" t="s">
        <v>199</v>
      </c>
      <c r="AX58" s="36">
        <v>1.3820274473915799</v>
      </c>
      <c r="AY58" s="36">
        <v>32.672517380062601</v>
      </c>
      <c r="AZ58" s="7">
        <v>8.5681435165639002</v>
      </c>
      <c r="BA58" s="7">
        <v>10036018.060000001</v>
      </c>
      <c r="BB58" s="7">
        <v>12542754.9959091</v>
      </c>
      <c r="BC58" s="7">
        <v>53.197914550265402</v>
      </c>
      <c r="BD58" s="7">
        <v>42.801467921765202</v>
      </c>
      <c r="BE58" s="7">
        <v>44.254277259609502</v>
      </c>
      <c r="BF58" s="36">
        <v>0.58819999999999995</v>
      </c>
      <c r="BG58" s="7">
        <v>0.69019055085261705</v>
      </c>
      <c r="BH58" s="7">
        <v>0.92895468717090002</v>
      </c>
      <c r="BI58" s="7">
        <v>0.89203290819471603</v>
      </c>
      <c r="BJ58" s="7">
        <v>0.92802101077453802</v>
      </c>
      <c r="BK58" s="7">
        <v>3.4335241149190501</v>
      </c>
      <c r="BL58" s="7">
        <v>-0.11207119624141</v>
      </c>
      <c r="BM58" s="7">
        <v>46.153846153846203</v>
      </c>
      <c r="BN58" s="36">
        <v>2.2686000000000002</v>
      </c>
      <c r="BO58" s="36">
        <v>1.8932500000000001</v>
      </c>
      <c r="BP58" s="36">
        <v>0.43290043290043301</v>
      </c>
      <c r="BQ58" s="7">
        <v>17.454634606500001</v>
      </c>
      <c r="BR58" s="36" t="s">
        <v>199</v>
      </c>
      <c r="BS58" s="7">
        <v>2.1084030179852302</v>
      </c>
      <c r="BT58" s="7">
        <v>1915308.5961458299</v>
      </c>
      <c r="BU58" s="7">
        <v>1271601744</v>
      </c>
      <c r="BV58" s="7">
        <v>11.7033</v>
      </c>
      <c r="BW58" s="33">
        <v>44218</v>
      </c>
      <c r="BX58" s="15" t="s">
        <v>297</v>
      </c>
      <c r="BY58" s="7">
        <v>2.35</v>
      </c>
      <c r="BZ58" s="15" t="s">
        <v>205</v>
      </c>
      <c r="CA58" t="str">
        <f t="shared" si="37"/>
        <v>USD=</v>
      </c>
      <c r="CE58" t="str">
        <f t="shared" si="38"/>
        <v>RLX</v>
      </c>
      <c r="CF58" s="15" t="s">
        <v>296</v>
      </c>
    </row>
    <row r="59" spans="1:84" x14ac:dyDescent="0.2">
      <c r="F59" s="3"/>
      <c r="G59" s="14" t="s">
        <v>194</v>
      </c>
      <c r="H59" s="39">
        <f>AVERAGE(H53:H58)</f>
        <v>0</v>
      </c>
      <c r="I59" s="38">
        <f t="shared" ref="I59" si="227">AVERAGE(I53:I58)</f>
        <v>75.150783333333337</v>
      </c>
      <c r="J59" s="10"/>
      <c r="K59" s="38"/>
      <c r="L59" s="10"/>
      <c r="M59" s="38"/>
      <c r="N59" s="10"/>
      <c r="O59" s="38">
        <f>AVERAGE(O53:O58)</f>
        <v>19.262325223401788</v>
      </c>
      <c r="P59" s="38">
        <f t="shared" ref="P59:AP59" si="228">AVERAGE(P53:P58)</f>
        <v>14.653005988947616</v>
      </c>
      <c r="Q59" s="38">
        <f>AVERAGE(Q53:Q58)</f>
        <v>3.7860392191167858</v>
      </c>
      <c r="R59" s="38">
        <f t="shared" si="228"/>
        <v>3.4597011352057172</v>
      </c>
      <c r="S59" s="38">
        <f t="shared" si="228"/>
        <v>-9.2172365738965514</v>
      </c>
      <c r="T59" s="38">
        <f t="shared" si="228"/>
        <v>14.899583328722121</v>
      </c>
      <c r="U59" s="38">
        <f t="shared" si="228"/>
        <v>4.127504414601014</v>
      </c>
      <c r="V59" s="10"/>
      <c r="W59" s="38"/>
      <c r="X59" s="38">
        <f t="shared" si="228"/>
        <v>4.7128888357115573</v>
      </c>
      <c r="Y59" s="38">
        <f t="shared" si="228"/>
        <v>28.453463808470602</v>
      </c>
      <c r="Z59" s="38">
        <f t="shared" si="228"/>
        <v>23.944927193753369</v>
      </c>
      <c r="AA59" s="38">
        <f t="shared" si="228"/>
        <v>25.316737988613383</v>
      </c>
      <c r="AB59" s="38">
        <f t="shared" si="228"/>
        <v>0.34583333333333327</v>
      </c>
      <c r="AC59" s="38">
        <f t="shared" si="228"/>
        <v>0.3779705491494092</v>
      </c>
      <c r="AD59" s="38">
        <f t="shared" si="228"/>
        <v>0.49028340907428669</v>
      </c>
      <c r="AE59" s="38">
        <f t="shared" si="228"/>
        <v>0.69399589461223499</v>
      </c>
      <c r="AF59" s="38">
        <f t="shared" si="228"/>
        <v>0.79599646707756</v>
      </c>
      <c r="AG59" s="38">
        <f t="shared" si="228"/>
        <v>1.0650844768300149</v>
      </c>
      <c r="AH59" s="38">
        <f t="shared" si="228"/>
        <v>0.7810551994165702</v>
      </c>
      <c r="AI59" s="38">
        <f t="shared" si="228"/>
        <v>64.1035918382821</v>
      </c>
      <c r="AJ59" s="10"/>
      <c r="AK59" s="38"/>
      <c r="AL59" s="38">
        <f t="shared" si="228"/>
        <v>5.0396221535174019</v>
      </c>
      <c r="AM59" s="38">
        <f t="shared" si="228"/>
        <v>77.381875392500007</v>
      </c>
      <c r="AN59" s="38">
        <f t="shared" si="228"/>
        <v>1.1023560366001499</v>
      </c>
      <c r="AO59" s="38">
        <f t="shared" si="228"/>
        <v>3.188985066308367</v>
      </c>
      <c r="AP59" s="10">
        <f t="shared" si="228"/>
        <v>16329774.7381272</v>
      </c>
      <c r="AS59" s="15"/>
    </row>
    <row r="60" spans="1:84" x14ac:dyDescent="0.2">
      <c r="F60" s="3"/>
      <c r="G60" s="16"/>
      <c r="H60" s="40"/>
      <c r="I60" s="16"/>
      <c r="J60" s="17"/>
      <c r="K60" s="17"/>
      <c r="L60" s="17"/>
      <c r="M60" s="18"/>
      <c r="N60" s="18"/>
      <c r="O60" s="18"/>
      <c r="P60" s="1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9"/>
      <c r="AB60" s="19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S60" s="15"/>
    </row>
    <row r="61" spans="1:84" x14ac:dyDescent="0.2">
      <c r="A61" s="1" t="s">
        <v>298</v>
      </c>
      <c r="B61" s="1"/>
      <c r="C61" s="1" t="s">
        <v>6</v>
      </c>
      <c r="D61" s="1"/>
      <c r="E61" s="1" t="s">
        <v>60</v>
      </c>
      <c r="F61" s="3"/>
      <c r="G61" t="str">
        <f>BX61</f>
        <v>US4278661081</v>
      </c>
      <c r="H61" s="35">
        <f>(BU61*BY61)*CB61</f>
        <v>0</v>
      </c>
      <c r="I61" s="9">
        <f>BV61</f>
        <v>99.591200000000001</v>
      </c>
      <c r="J61" s="20">
        <f>BW61</f>
        <v>10197</v>
      </c>
      <c r="K61" s="9" t="str">
        <f>BZ61</f>
        <v>USD</v>
      </c>
      <c r="L61" s="7">
        <f>BY61</f>
        <v>171.94</v>
      </c>
      <c r="M61" s="9">
        <f>BY61*CB61</f>
        <v>0</v>
      </c>
      <c r="N61" s="8"/>
      <c r="O61" s="9">
        <f>AT61</f>
        <v>19.995092515388201</v>
      </c>
      <c r="P61" s="9">
        <f t="shared" ref="P61" si="229">AU61</f>
        <v>27.524948759288499</v>
      </c>
      <c r="Q61" s="9">
        <f t="shared" ref="Q61" si="230">AV61</f>
        <v>-2.1419488500683701</v>
      </c>
      <c r="R61" s="9" t="str">
        <f t="shared" ref="R61" si="231">AW61</f>
        <v>NULL</v>
      </c>
      <c r="S61" s="9">
        <f t="shared" ref="S61" si="232">AX61</f>
        <v>7.3807632661449798</v>
      </c>
      <c r="T61" s="9">
        <f t="shared" ref="T61" si="233">AY61</f>
        <v>13.7472505810169</v>
      </c>
      <c r="U61" s="9">
        <f t="shared" ref="U61" si="234">AZ61</f>
        <v>3.1067369675127301</v>
      </c>
      <c r="V61" s="35">
        <f t="shared" ref="V61" si="235">BA61</f>
        <v>413637302.69999999</v>
      </c>
      <c r="W61" s="35">
        <f t="shared" ref="W61" si="236">BB61</f>
        <v>379075054.10000002</v>
      </c>
      <c r="X61" s="9">
        <f>((W61-V61)/W61)*100</f>
        <v>-9.1175212470938369</v>
      </c>
      <c r="Y61" s="9">
        <f>BC61</f>
        <v>36.125394869462298</v>
      </c>
      <c r="Z61" s="9">
        <f t="shared" ref="Z61" si="237">BD61</f>
        <v>35.6360062009025</v>
      </c>
      <c r="AA61" s="9">
        <f t="shared" ref="AA61" si="238">BE61</f>
        <v>27.215929640881701</v>
      </c>
      <c r="AB61" s="9">
        <f t="shared" ref="AB61" si="239">BF61</f>
        <v>0.30769999999999997</v>
      </c>
      <c r="AC61" s="9">
        <f t="shared" ref="AC61" si="240">BG61</f>
        <v>-0.103492505899792</v>
      </c>
      <c r="AD61" s="9">
        <f t="shared" ref="AD61" si="241">BH61</f>
        <v>0.13075330376212599</v>
      </c>
      <c r="AE61" s="9">
        <f t="shared" ref="AE61" si="242">BI61</f>
        <v>0.26306173472484101</v>
      </c>
      <c r="AF61" s="9">
        <f t="shared" ref="AF61" si="243">BJ61</f>
        <v>0.50870731444207096</v>
      </c>
      <c r="AG61" s="9">
        <f t="shared" ref="AG61" si="244">BK61</f>
        <v>0.395196871738619</v>
      </c>
      <c r="AH61" s="9">
        <f t="shared" ref="AH61" si="245">BL61</f>
        <v>-0.19239148253677299</v>
      </c>
      <c r="AI61" s="9">
        <f t="shared" ref="AI61" si="246">BM61</f>
        <v>49.058919803600602</v>
      </c>
      <c r="AJ61" s="9">
        <f t="shared" ref="AJ61" si="247">BN61</f>
        <v>162.77539999999999</v>
      </c>
      <c r="AK61" s="9">
        <f t="shared" ref="AK61" si="248">BO61</f>
        <v>181.40895</v>
      </c>
      <c r="AL61" s="9">
        <f t="shared" ref="AL61" si="249">BP61</f>
        <v>3.20580320580321</v>
      </c>
      <c r="AM61" s="9">
        <f t="shared" ref="AM61" si="250">BQ61</f>
        <v>48.854985888500003</v>
      </c>
      <c r="AN61" s="9" t="str">
        <f t="shared" ref="AN61" si="251">BR61</f>
        <v>NULL</v>
      </c>
      <c r="AO61" s="9">
        <f t="shared" ref="AO61" si="252">BS61</f>
        <v>3.6596171013093999</v>
      </c>
      <c r="AP61" s="35">
        <f t="shared" ref="AP61" si="253">BT61</f>
        <v>2393233.3406091002</v>
      </c>
      <c r="AS61" s="15" t="s">
        <v>60</v>
      </c>
      <c r="AT61" s="36">
        <v>19.995092515388201</v>
      </c>
      <c r="AU61" s="36">
        <v>27.524948759288499</v>
      </c>
      <c r="AV61" s="36">
        <v>-2.1419488500683701</v>
      </c>
      <c r="AW61" s="36" t="s">
        <v>199</v>
      </c>
      <c r="AX61" s="36">
        <v>7.3807632661449798</v>
      </c>
      <c r="AY61" s="7">
        <v>13.7472505810169</v>
      </c>
      <c r="AZ61" s="7">
        <v>3.1067369675127301</v>
      </c>
      <c r="BA61" s="7">
        <v>413637302.69999999</v>
      </c>
      <c r="BB61" s="7">
        <v>379075054.10000002</v>
      </c>
      <c r="BC61" s="7">
        <v>36.125394869462298</v>
      </c>
      <c r="BD61" s="7">
        <v>35.6360062009025</v>
      </c>
      <c r="BE61" s="7">
        <v>27.215929640881701</v>
      </c>
      <c r="BF61" s="7">
        <v>0.30769999999999997</v>
      </c>
      <c r="BG61" s="7">
        <v>-0.103492505899792</v>
      </c>
      <c r="BH61" s="7">
        <v>0.13075330376212599</v>
      </c>
      <c r="BI61" s="7">
        <v>0.26306173472484101</v>
      </c>
      <c r="BJ61" s="7">
        <v>0.50870731444207096</v>
      </c>
      <c r="BK61" s="7">
        <v>0.395196871738619</v>
      </c>
      <c r="BL61" s="7">
        <v>-0.19239148253677299</v>
      </c>
      <c r="BM61" s="7">
        <v>49.058919803600602</v>
      </c>
      <c r="BN61" s="7">
        <v>162.77539999999999</v>
      </c>
      <c r="BO61" s="7">
        <v>181.40895</v>
      </c>
      <c r="BP61" s="7">
        <v>3.20580320580321</v>
      </c>
      <c r="BQ61" s="7">
        <v>48.854985888500003</v>
      </c>
      <c r="BR61" s="36" t="s">
        <v>199</v>
      </c>
      <c r="BS61" s="7">
        <v>3.6596171013093999</v>
      </c>
      <c r="BT61" s="7">
        <v>2393233.3406091002</v>
      </c>
      <c r="BU61" s="7">
        <v>202410635</v>
      </c>
      <c r="BV61" s="7">
        <v>99.591200000000001</v>
      </c>
      <c r="BW61" s="33">
        <v>10197</v>
      </c>
      <c r="BX61" s="15" t="s">
        <v>299</v>
      </c>
      <c r="BY61" s="7">
        <v>171.94</v>
      </c>
      <c r="BZ61" s="15" t="s">
        <v>205</v>
      </c>
      <c r="CA61" t="str">
        <f t="shared" si="37"/>
        <v>USD=</v>
      </c>
      <c r="CE61" t="str">
        <f t="shared" si="38"/>
        <v>HSY</v>
      </c>
      <c r="CF61" s="15" t="s">
        <v>298</v>
      </c>
    </row>
    <row r="62" spans="1:84" x14ac:dyDescent="0.2">
      <c r="A62" t="s">
        <v>300</v>
      </c>
      <c r="B62" t="s">
        <v>300</v>
      </c>
      <c r="C62" t="s">
        <v>6</v>
      </c>
      <c r="D62" t="s">
        <v>61</v>
      </c>
      <c r="E62" t="s">
        <v>62</v>
      </c>
      <c r="F62" s="3"/>
      <c r="G62" t="str">
        <f t="shared" ref="G62:G109" si="254">BX62</f>
        <v>US6092071058</v>
      </c>
      <c r="H62" s="35">
        <f t="shared" ref="H62:H109" si="255">(BU62*BY62)*CB62</f>
        <v>0</v>
      </c>
      <c r="I62" s="9">
        <f t="shared" ref="I62:I109" si="256">BV62</f>
        <v>99.800399999999996</v>
      </c>
      <c r="J62" s="20">
        <f t="shared" ref="J62:J109" si="257">BW62</f>
        <v>37055</v>
      </c>
      <c r="K62" s="9" t="str">
        <f t="shared" ref="K62:K109" si="258">BZ62</f>
        <v>USD</v>
      </c>
      <c r="L62" s="7">
        <f t="shared" ref="L62:L109" si="259">BY62</f>
        <v>64.69</v>
      </c>
      <c r="M62" s="9">
        <f t="shared" ref="M62:M109" si="260">BY62*CB62</f>
        <v>0</v>
      </c>
      <c r="N62" s="8"/>
      <c r="O62" s="9">
        <f t="shared" ref="O62:O109" si="261">AT62</f>
        <v>18.893880006776001</v>
      </c>
      <c r="P62" s="9">
        <f t="shared" ref="P62:P109" si="262">AU62</f>
        <v>21.8495348600566</v>
      </c>
      <c r="Q62" s="9">
        <f t="shared" ref="Q62:Q109" si="263">AV62</f>
        <v>8.7337022122265093</v>
      </c>
      <c r="R62" s="9">
        <f t="shared" ref="R62:R109" si="264">AW62</f>
        <v>10.099954634779101</v>
      </c>
      <c r="S62" s="9">
        <f t="shared" ref="S62:S109" si="265">AX62</f>
        <v>3.1653931036229399</v>
      </c>
      <c r="T62" s="9">
        <f t="shared" ref="T62:T109" si="266">AY62</f>
        <v>17.0423916605356</v>
      </c>
      <c r="U62" s="9">
        <f t="shared" ref="U62:U109" si="267">AZ62</f>
        <v>2.2962636330844401</v>
      </c>
      <c r="V62" s="35">
        <f t="shared" ref="V62:V109" si="268">BA62</f>
        <v>708348503.08249998</v>
      </c>
      <c r="W62" s="35">
        <f t="shared" ref="W62:W109" si="269">BB62</f>
        <v>697168161.56727302</v>
      </c>
      <c r="X62" s="9">
        <f t="shared" ref="X62:X109" si="270">((W62-V62)/W62)*100</f>
        <v>-1.6036793031530481</v>
      </c>
      <c r="Y62" s="9">
        <f t="shared" ref="Y62:Y109" si="271">BC62</f>
        <v>27.377955234995401</v>
      </c>
      <c r="Z62" s="9">
        <f t="shared" ref="Z62:Z109" si="272">BD62</f>
        <v>23.495259912220298</v>
      </c>
      <c r="AA62" s="9">
        <f t="shared" ref="AA62:AA109" si="273">BE62</f>
        <v>20.353423432100701</v>
      </c>
      <c r="AB62" s="9">
        <f t="shared" ref="AB62:AB109" si="274">BF62</f>
        <v>0.26500000000000001</v>
      </c>
      <c r="AC62" s="9">
        <f t="shared" ref="AC62:AC109" si="275">BG62</f>
        <v>-3.575436611233E-3</v>
      </c>
      <c r="AD62" s="9">
        <f t="shared" ref="AD62:AD109" si="276">BH62</f>
        <v>0.13767109092804999</v>
      </c>
      <c r="AE62" s="9">
        <f t="shared" ref="AE62:AE109" si="277">BI62</f>
        <v>0.49788390536773097</v>
      </c>
      <c r="AF62" s="9">
        <f t="shared" ref="AF62:AF109" si="278">BJ62</f>
        <v>0.66525527165588405</v>
      </c>
      <c r="AG62" s="9">
        <f t="shared" ref="AG62:AG109" si="279">BK62</f>
        <v>0.51460481900880195</v>
      </c>
      <c r="AH62" s="9">
        <f t="shared" ref="AH62:AH109" si="280">BL62</f>
        <v>-1.6492483885049999E-3</v>
      </c>
      <c r="AI62" s="9">
        <f t="shared" ref="AI62:AI109" si="281">BM62</f>
        <v>50.078247261345801</v>
      </c>
      <c r="AJ62" s="9">
        <f t="shared" ref="AJ62:AJ109" si="282">BN62</f>
        <v>60.634399999999999</v>
      </c>
      <c r="AK62" s="9">
        <f t="shared" ref="AK62:AK109" si="283">BO62</f>
        <v>66.274100000000004</v>
      </c>
      <c r="AL62" s="9">
        <f t="shared" ref="AL62:AL109" si="284">BP62</f>
        <v>2.8931979070483198</v>
      </c>
      <c r="AM62" s="9">
        <f t="shared" ref="AM62:AM109" si="285">BQ62</f>
        <v>51.984385165900001</v>
      </c>
      <c r="AN62" s="9" t="str">
        <f t="shared" ref="AN62:AN109" si="286">BR62</f>
        <v>NULL</v>
      </c>
      <c r="AO62" s="9">
        <f t="shared" ref="AO62:AO109" si="287">BS62</f>
        <v>2.3536421522244302</v>
      </c>
      <c r="AP62" s="35">
        <f t="shared" ref="AP62:AP109" si="288">BT62</f>
        <v>28329788.6974525</v>
      </c>
      <c r="AS62" s="15" t="s">
        <v>62</v>
      </c>
      <c r="AT62" s="36">
        <v>18.893880006776001</v>
      </c>
      <c r="AU62" s="36">
        <v>21.8495348600566</v>
      </c>
      <c r="AV62" s="36">
        <v>8.7337022122265093</v>
      </c>
      <c r="AW62" s="7">
        <v>10.099954634779101</v>
      </c>
      <c r="AX62" s="36">
        <v>3.1653931036229399</v>
      </c>
      <c r="AY62" s="7">
        <v>17.0423916605356</v>
      </c>
      <c r="AZ62" s="7">
        <v>2.2962636330844401</v>
      </c>
      <c r="BA62" s="7">
        <v>708348503.08249998</v>
      </c>
      <c r="BB62" s="7">
        <v>697168161.56727302</v>
      </c>
      <c r="BC62" s="7">
        <v>27.377955234995401</v>
      </c>
      <c r="BD62" s="7">
        <v>23.495259912220298</v>
      </c>
      <c r="BE62" s="36">
        <v>20.353423432100701</v>
      </c>
      <c r="BF62" s="7">
        <v>0.26500000000000001</v>
      </c>
      <c r="BG62" s="7">
        <v>-3.575436611233E-3</v>
      </c>
      <c r="BH62" s="7">
        <v>0.13767109092804999</v>
      </c>
      <c r="BI62" s="7">
        <v>0.49788390536773097</v>
      </c>
      <c r="BJ62" s="7">
        <v>0.66525527165588405</v>
      </c>
      <c r="BK62" s="7">
        <v>0.51460481900880195</v>
      </c>
      <c r="BL62" s="7">
        <v>-1.6492483885049999E-3</v>
      </c>
      <c r="BM62" s="7">
        <v>50.078247261345801</v>
      </c>
      <c r="BN62" s="7">
        <v>60.634399999999999</v>
      </c>
      <c r="BO62" s="7">
        <v>66.274100000000004</v>
      </c>
      <c r="BP62" s="7">
        <v>2.8931979070483198</v>
      </c>
      <c r="BQ62" s="7">
        <v>51.984385165900001</v>
      </c>
      <c r="BR62" s="36" t="s">
        <v>199</v>
      </c>
      <c r="BS62" s="7">
        <v>2.3536421522244302</v>
      </c>
      <c r="BT62" s="7">
        <v>28329788.6974525</v>
      </c>
      <c r="BU62" s="7">
        <v>1293525167</v>
      </c>
      <c r="BV62" s="7">
        <v>99.800399999999996</v>
      </c>
      <c r="BW62" s="33">
        <v>37055</v>
      </c>
      <c r="BX62" s="15" t="s">
        <v>301</v>
      </c>
      <c r="BY62" s="7">
        <v>64.69</v>
      </c>
      <c r="BZ62" s="15" t="s">
        <v>205</v>
      </c>
      <c r="CA62" t="str">
        <f t="shared" si="37"/>
        <v>USD=</v>
      </c>
      <c r="CE62" t="str">
        <f t="shared" ref="CE62:CE125" si="289">E62</f>
        <v>MDLZ.O</v>
      </c>
      <c r="CF62" s="15" t="s">
        <v>300</v>
      </c>
    </row>
    <row r="63" spans="1:84" x14ac:dyDescent="0.2">
      <c r="A63" t="s">
        <v>302</v>
      </c>
      <c r="B63" t="s">
        <v>302</v>
      </c>
      <c r="C63" t="s">
        <v>6</v>
      </c>
      <c r="D63" t="s">
        <v>61</v>
      </c>
      <c r="E63" t="s">
        <v>63</v>
      </c>
      <c r="F63" s="3"/>
      <c r="G63" t="str">
        <f t="shared" si="254"/>
        <v>CH0010570759</v>
      </c>
      <c r="H63" s="35">
        <f t="shared" si="255"/>
        <v>0</v>
      </c>
      <c r="I63" s="9">
        <f t="shared" si="256"/>
        <v>81.269800000000004</v>
      </c>
      <c r="J63" s="20">
        <f t="shared" si="257"/>
        <v>36654</v>
      </c>
      <c r="K63" s="9" t="str">
        <f t="shared" si="258"/>
        <v>CHF</v>
      </c>
      <c r="L63" s="7">
        <f t="shared" si="259"/>
        <v>113400</v>
      </c>
      <c r="M63" s="9">
        <f t="shared" si="260"/>
        <v>0</v>
      </c>
      <c r="N63" s="8"/>
      <c r="O63" s="9">
        <f t="shared" si="261"/>
        <v>39.089346322408304</v>
      </c>
      <c r="P63" s="9">
        <f t="shared" si="262"/>
        <v>35.5319749952384</v>
      </c>
      <c r="Q63" s="9">
        <f t="shared" si="263"/>
        <v>3.8322888551380698</v>
      </c>
      <c r="R63" s="9">
        <f t="shared" si="264"/>
        <v>3.4835269603174899</v>
      </c>
      <c r="S63" s="9">
        <f t="shared" si="265"/>
        <v>5.3911629060252899</v>
      </c>
      <c r="T63" s="9">
        <f t="shared" si="266"/>
        <v>107.831311675127</v>
      </c>
      <c r="U63" s="9">
        <f t="shared" si="267"/>
        <v>23.3074170979245</v>
      </c>
      <c r="V63" s="35">
        <f t="shared" si="268"/>
        <v>11654300</v>
      </c>
      <c r="W63" s="35">
        <f t="shared" si="269"/>
        <v>14623530.4347826</v>
      </c>
      <c r="X63" s="9">
        <f t="shared" si="270"/>
        <v>20.304470579280753</v>
      </c>
      <c r="Y63" s="9">
        <f t="shared" si="271"/>
        <v>26.630295331391199</v>
      </c>
      <c r="Z63" s="9">
        <f t="shared" si="272"/>
        <v>19.7576599266947</v>
      </c>
      <c r="AA63" s="9">
        <f t="shared" si="273"/>
        <v>18.549710884529802</v>
      </c>
      <c r="AB63" s="9" t="str">
        <f t="shared" si="274"/>
        <v>#N/A</v>
      </c>
      <c r="AC63" s="9">
        <f t="shared" si="275"/>
        <v>0.281175795040284</v>
      </c>
      <c r="AD63" s="9">
        <f t="shared" si="276"/>
        <v>0.50610168896110796</v>
      </c>
      <c r="AE63" s="9">
        <f t="shared" si="277"/>
        <v>0.79526086510317395</v>
      </c>
      <c r="AF63" s="9">
        <f t="shared" si="278"/>
        <v>0.863506379894872</v>
      </c>
      <c r="AG63" s="9">
        <f t="shared" si="279"/>
        <v>0.259334318153845</v>
      </c>
      <c r="AH63" s="9">
        <f t="shared" si="280"/>
        <v>0.68357174560663803</v>
      </c>
      <c r="AI63" s="9">
        <f t="shared" si="281"/>
        <v>63.28125</v>
      </c>
      <c r="AJ63" s="9">
        <f t="shared" si="282"/>
        <v>104716</v>
      </c>
      <c r="AK63" s="9">
        <f t="shared" si="283"/>
        <v>105095</v>
      </c>
      <c r="AL63" s="9">
        <f t="shared" si="284"/>
        <v>1.3227513227513199</v>
      </c>
      <c r="AM63" s="9">
        <f t="shared" si="285"/>
        <v>51.944199018299997</v>
      </c>
      <c r="AN63" s="9" t="str">
        <f t="shared" si="286"/>
        <v>NULL</v>
      </c>
      <c r="AO63" s="9" t="str">
        <f t="shared" si="287"/>
        <v>NULL</v>
      </c>
      <c r="AP63" s="35">
        <f t="shared" si="288"/>
        <v>232.31068050715999</v>
      </c>
      <c r="AS63" s="15" t="s">
        <v>63</v>
      </c>
      <c r="AT63" s="36">
        <v>39.089346322408304</v>
      </c>
      <c r="AU63" s="36">
        <v>35.5319749952384</v>
      </c>
      <c r="AV63" s="36">
        <v>3.8322888551380698</v>
      </c>
      <c r="AW63" s="36">
        <v>3.4835269603174899</v>
      </c>
      <c r="AX63" s="36">
        <v>5.3911629060252899</v>
      </c>
      <c r="AY63" s="7">
        <v>107.831311675127</v>
      </c>
      <c r="AZ63" s="7">
        <v>23.3074170979245</v>
      </c>
      <c r="BA63" s="7">
        <v>11654300</v>
      </c>
      <c r="BB63" s="7">
        <v>14623530.4347826</v>
      </c>
      <c r="BC63" s="7">
        <v>26.630295331391199</v>
      </c>
      <c r="BD63" s="7">
        <v>19.7576599266947</v>
      </c>
      <c r="BE63" s="36">
        <v>18.549710884529802</v>
      </c>
      <c r="BF63" s="7" t="s">
        <v>257</v>
      </c>
      <c r="BG63" s="7">
        <v>0.281175795040284</v>
      </c>
      <c r="BH63" s="7">
        <v>0.50610168896110796</v>
      </c>
      <c r="BI63" s="7">
        <v>0.79526086510317395</v>
      </c>
      <c r="BJ63" s="7">
        <v>0.863506379894872</v>
      </c>
      <c r="BK63" s="7">
        <v>0.259334318153845</v>
      </c>
      <c r="BL63" s="7">
        <v>0.68357174560663803</v>
      </c>
      <c r="BM63" s="7">
        <v>63.28125</v>
      </c>
      <c r="BN63" s="7">
        <v>104716</v>
      </c>
      <c r="BO63" s="7">
        <v>105095</v>
      </c>
      <c r="BP63" s="7">
        <v>1.3227513227513199</v>
      </c>
      <c r="BQ63" s="7">
        <v>51.944199018299997</v>
      </c>
      <c r="BR63" s="36" t="s">
        <v>199</v>
      </c>
      <c r="BS63" s="36" t="s">
        <v>199</v>
      </c>
      <c r="BT63" s="7">
        <v>232.31068050715999</v>
      </c>
      <c r="BU63" s="7">
        <v>133905</v>
      </c>
      <c r="BV63" s="7">
        <v>81.269800000000004</v>
      </c>
      <c r="BW63" s="33">
        <v>36654</v>
      </c>
      <c r="BX63" s="15" t="s">
        <v>303</v>
      </c>
      <c r="BY63" s="7">
        <v>113400</v>
      </c>
      <c r="BZ63" s="15" t="s">
        <v>198</v>
      </c>
      <c r="CA63" t="str">
        <f t="shared" si="37"/>
        <v>CHF=</v>
      </c>
      <c r="CE63" t="str">
        <f t="shared" si="289"/>
        <v>LISN.S</v>
      </c>
      <c r="CF63" s="15" t="s">
        <v>302</v>
      </c>
    </row>
    <row r="64" spans="1:84" x14ac:dyDescent="0.2">
      <c r="A64" t="s">
        <v>304</v>
      </c>
      <c r="B64" t="s">
        <v>304</v>
      </c>
      <c r="C64" t="s">
        <v>6</v>
      </c>
      <c r="D64" t="s">
        <v>61</v>
      </c>
      <c r="E64" t="s">
        <v>64</v>
      </c>
      <c r="F64" s="3"/>
      <c r="G64" t="str">
        <f t="shared" si="254"/>
        <v>US3703341046</v>
      </c>
      <c r="H64" s="35">
        <f t="shared" si="255"/>
        <v>0</v>
      </c>
      <c r="I64" s="9">
        <f t="shared" si="256"/>
        <v>99.689300000000003</v>
      </c>
      <c r="J64" s="20">
        <f t="shared" si="257"/>
        <v>10562</v>
      </c>
      <c r="K64" s="9" t="str">
        <f t="shared" si="258"/>
        <v>USD</v>
      </c>
      <c r="L64" s="7">
        <f t="shared" si="259"/>
        <v>59.85</v>
      </c>
      <c r="M64" s="9">
        <f t="shared" si="260"/>
        <v>0</v>
      </c>
      <c r="N64" s="8"/>
      <c r="O64" s="9">
        <f t="shared" si="261"/>
        <v>13.0235533737205</v>
      </c>
      <c r="P64" s="9">
        <f t="shared" si="262"/>
        <v>13.5869837014437</v>
      </c>
      <c r="Q64" s="9">
        <f t="shared" si="263"/>
        <v>6.3529528652295104</v>
      </c>
      <c r="R64" s="9">
        <f t="shared" si="264"/>
        <v>6.62779692753349</v>
      </c>
      <c r="S64" s="9">
        <f t="shared" si="265"/>
        <v>3.5920277804934702</v>
      </c>
      <c r="T64" s="9">
        <f t="shared" si="266"/>
        <v>9.2115566976127194</v>
      </c>
      <c r="U64" s="9">
        <f t="shared" si="267"/>
        <v>1.65774046481888</v>
      </c>
      <c r="V64" s="35">
        <f t="shared" si="268"/>
        <v>402804293.45749998</v>
      </c>
      <c r="W64" s="35">
        <f t="shared" si="269"/>
        <v>339262856.96090901</v>
      </c>
      <c r="X64" s="9">
        <f t="shared" si="270"/>
        <v>-18.729264106831604</v>
      </c>
      <c r="Y64" s="9">
        <f t="shared" si="271"/>
        <v>31.511530592870699</v>
      </c>
      <c r="Z64" s="9">
        <f t="shared" si="272"/>
        <v>25.446064157084301</v>
      </c>
      <c r="AA64" s="9">
        <f t="shared" si="273"/>
        <v>21.734023233118599</v>
      </c>
      <c r="AB64" s="9">
        <f t="shared" si="274"/>
        <v>0.32369999999999999</v>
      </c>
      <c r="AC64" s="9">
        <f t="shared" si="275"/>
        <v>-0.19178335409124</v>
      </c>
      <c r="AD64" s="9">
        <f t="shared" si="276"/>
        <v>-7.1982105235580005E-2</v>
      </c>
      <c r="AE64" s="9">
        <f t="shared" si="277"/>
        <v>0.141458755197748</v>
      </c>
      <c r="AF64" s="9">
        <f t="shared" si="278"/>
        <v>0.42763874249266198</v>
      </c>
      <c r="AG64" s="9">
        <f t="shared" si="279"/>
        <v>0.38521157113106502</v>
      </c>
      <c r="AH64" s="9">
        <f t="shared" si="280"/>
        <v>-0.76140766367415502</v>
      </c>
      <c r="AI64" s="9">
        <f t="shared" si="281"/>
        <v>46.529873264936597</v>
      </c>
      <c r="AJ64" s="9">
        <f t="shared" si="282"/>
        <v>60.413600000000002</v>
      </c>
      <c r="AK64" s="9">
        <f t="shared" si="283"/>
        <v>66.096950000000007</v>
      </c>
      <c r="AL64" s="9">
        <f t="shared" si="284"/>
        <v>3.9980009995002499</v>
      </c>
      <c r="AM64" s="9">
        <f t="shared" si="285"/>
        <v>54.610269967199997</v>
      </c>
      <c r="AN64" s="9" t="str">
        <f t="shared" si="286"/>
        <v>NULL</v>
      </c>
      <c r="AO64" s="9">
        <f t="shared" si="287"/>
        <v>5.4887998128567803</v>
      </c>
      <c r="AP64" s="35">
        <f t="shared" si="288"/>
        <v>21742029.1315975</v>
      </c>
      <c r="AS64" s="15" t="s">
        <v>64</v>
      </c>
      <c r="AT64" s="36">
        <v>13.0235533737205</v>
      </c>
      <c r="AU64" s="36">
        <v>13.5869837014437</v>
      </c>
      <c r="AV64" s="36">
        <v>6.3529528652295104</v>
      </c>
      <c r="AW64" s="7">
        <v>6.62779692753349</v>
      </c>
      <c r="AX64" s="36">
        <v>3.5920277804934702</v>
      </c>
      <c r="AY64" s="7">
        <v>9.2115566976127194</v>
      </c>
      <c r="AZ64" s="7">
        <v>1.65774046481888</v>
      </c>
      <c r="BA64" s="7">
        <v>402804293.45749998</v>
      </c>
      <c r="BB64" s="7">
        <v>339262856.96090901</v>
      </c>
      <c r="BC64" s="7">
        <v>31.511530592870699</v>
      </c>
      <c r="BD64" s="7">
        <v>25.446064157084301</v>
      </c>
      <c r="BE64" s="7">
        <v>21.734023233118599</v>
      </c>
      <c r="BF64" s="7">
        <v>0.32369999999999999</v>
      </c>
      <c r="BG64" s="7">
        <v>-0.19178335409124</v>
      </c>
      <c r="BH64" s="7">
        <v>-7.1982105235580005E-2</v>
      </c>
      <c r="BI64" s="7">
        <v>0.141458755197748</v>
      </c>
      <c r="BJ64" s="7">
        <v>0.42763874249266198</v>
      </c>
      <c r="BK64" s="7">
        <v>0.38521157113106502</v>
      </c>
      <c r="BL64" s="7">
        <v>-0.76140766367415502</v>
      </c>
      <c r="BM64" s="7">
        <v>46.529873264936597</v>
      </c>
      <c r="BN64" s="7">
        <v>60.413600000000002</v>
      </c>
      <c r="BO64" s="7">
        <v>66.096950000000007</v>
      </c>
      <c r="BP64" s="7">
        <v>3.9980009995002499</v>
      </c>
      <c r="BQ64" s="7">
        <v>54.610269967199997</v>
      </c>
      <c r="BR64" s="36" t="s">
        <v>199</v>
      </c>
      <c r="BS64" s="7">
        <v>5.4887998128567803</v>
      </c>
      <c r="BT64" s="7">
        <v>21742029.1315975</v>
      </c>
      <c r="BU64" s="7">
        <v>551231250</v>
      </c>
      <c r="BV64" s="7">
        <v>99.689300000000003</v>
      </c>
      <c r="BW64" s="33">
        <v>10562</v>
      </c>
      <c r="BX64" s="15" t="s">
        <v>305</v>
      </c>
      <c r="BY64" s="7">
        <v>59.85</v>
      </c>
      <c r="BZ64" s="15" t="s">
        <v>205</v>
      </c>
      <c r="CA64" t="str">
        <f t="shared" si="37"/>
        <v>USD=</v>
      </c>
      <c r="CE64" t="str">
        <f t="shared" si="289"/>
        <v>GIS</v>
      </c>
      <c r="CF64" s="15" t="s">
        <v>304</v>
      </c>
    </row>
    <row r="65" spans="1:84" x14ac:dyDescent="0.2">
      <c r="A65" t="s">
        <v>306</v>
      </c>
      <c r="B65" t="s">
        <v>306</v>
      </c>
      <c r="C65" t="s">
        <v>6</v>
      </c>
      <c r="D65" t="s">
        <v>61</v>
      </c>
      <c r="E65" t="s">
        <v>65</v>
      </c>
      <c r="F65" s="3"/>
      <c r="G65" t="str">
        <f t="shared" si="254"/>
        <v>CH0009002962</v>
      </c>
      <c r="H65" s="35">
        <f t="shared" si="255"/>
        <v>0</v>
      </c>
      <c r="I65" s="9">
        <f t="shared" si="256"/>
        <v>64.178399999999996</v>
      </c>
      <c r="J65" s="20">
        <f t="shared" si="257"/>
        <v>35961</v>
      </c>
      <c r="K65" s="9" t="str">
        <f t="shared" si="258"/>
        <v>CHF</v>
      </c>
      <c r="L65" s="7">
        <f t="shared" si="259"/>
        <v>1121</v>
      </c>
      <c r="M65" s="9">
        <f t="shared" si="260"/>
        <v>0</v>
      </c>
      <c r="N65" s="8"/>
      <c r="O65" s="9">
        <f t="shared" si="261"/>
        <v>32.418651164324103</v>
      </c>
      <c r="P65" s="9">
        <f t="shared" si="262"/>
        <v>14.576321593495599</v>
      </c>
      <c r="Q65" s="9" t="str">
        <f t="shared" si="263"/>
        <v>NULL</v>
      </c>
      <c r="R65" s="9" t="str">
        <f t="shared" si="264"/>
        <v>NULL</v>
      </c>
      <c r="S65" s="9">
        <f t="shared" si="265"/>
        <v>2.1637374824875999</v>
      </c>
      <c r="T65" s="9" t="str">
        <f t="shared" si="266"/>
        <v>NULL</v>
      </c>
      <c r="U65" s="9">
        <f t="shared" si="267"/>
        <v>0.59241692316683503</v>
      </c>
      <c r="V65" s="35">
        <f t="shared" si="268"/>
        <v>21540920.75</v>
      </c>
      <c r="W65" s="35">
        <f t="shared" si="269"/>
        <v>25515296.826087002</v>
      </c>
      <c r="X65" s="9">
        <f t="shared" si="270"/>
        <v>15.576444605667195</v>
      </c>
      <c r="Y65" s="9">
        <f t="shared" si="271"/>
        <v>30.983179640979198</v>
      </c>
      <c r="Z65" s="9">
        <f t="shared" si="272"/>
        <v>29.535689593848598</v>
      </c>
      <c r="AA65" s="9">
        <f t="shared" si="273"/>
        <v>29.294642754816099</v>
      </c>
      <c r="AB65" s="9" t="str">
        <f t="shared" si="274"/>
        <v>#N/A</v>
      </c>
      <c r="AC65" s="9">
        <f t="shared" si="275"/>
        <v>0.24007530287328899</v>
      </c>
      <c r="AD65" s="9">
        <f t="shared" si="276"/>
        <v>0.36412581331930099</v>
      </c>
      <c r="AE65" s="9">
        <f t="shared" si="277"/>
        <v>0.40446360216113197</v>
      </c>
      <c r="AF65" s="9">
        <f t="shared" si="278"/>
        <v>0.60297513179835305</v>
      </c>
      <c r="AG65" s="9">
        <f t="shared" si="279"/>
        <v>-1.8417111488887E-2</v>
      </c>
      <c r="AH65" s="9">
        <f t="shared" si="280"/>
        <v>0.223343783955502</v>
      </c>
      <c r="AI65" s="9">
        <f t="shared" si="281"/>
        <v>62.601626016260198</v>
      </c>
      <c r="AJ65" s="9">
        <f t="shared" si="282"/>
        <v>1077.08</v>
      </c>
      <c r="AK65" s="9">
        <f t="shared" si="283"/>
        <v>1354.63</v>
      </c>
      <c r="AL65" s="9">
        <f t="shared" si="284"/>
        <v>2.58697591436218</v>
      </c>
      <c r="AM65" s="9">
        <f t="shared" si="285"/>
        <v>83.872276523400004</v>
      </c>
      <c r="AN65" s="9" t="str">
        <f t="shared" si="286"/>
        <v>NULL</v>
      </c>
      <c r="AO65" s="9" t="str">
        <f t="shared" si="287"/>
        <v>NULL</v>
      </c>
      <c r="AP65" s="35">
        <f t="shared" si="288"/>
        <v>49586.050039520502</v>
      </c>
      <c r="AS65" s="15" t="s">
        <v>65</v>
      </c>
      <c r="AT65" s="36">
        <v>32.418651164324103</v>
      </c>
      <c r="AU65" s="36">
        <v>14.576321593495599</v>
      </c>
      <c r="AV65" s="36" t="s">
        <v>199</v>
      </c>
      <c r="AW65" s="36" t="s">
        <v>199</v>
      </c>
      <c r="AX65" s="36">
        <v>2.1637374824875999</v>
      </c>
      <c r="AY65" s="36" t="s">
        <v>199</v>
      </c>
      <c r="AZ65" s="7">
        <v>0.59241692316683503</v>
      </c>
      <c r="BA65" s="7">
        <v>21540920.75</v>
      </c>
      <c r="BB65" s="7">
        <v>25515296.826087002</v>
      </c>
      <c r="BC65" s="7">
        <v>30.983179640979198</v>
      </c>
      <c r="BD65" s="7">
        <v>29.535689593848598</v>
      </c>
      <c r="BE65" s="7">
        <v>29.294642754816099</v>
      </c>
      <c r="BF65" s="7" t="s">
        <v>257</v>
      </c>
      <c r="BG65" s="7">
        <v>0.24007530287328899</v>
      </c>
      <c r="BH65" s="7">
        <v>0.36412581331930099</v>
      </c>
      <c r="BI65" s="7">
        <v>0.40446360216113197</v>
      </c>
      <c r="BJ65" s="7">
        <v>0.60297513179835305</v>
      </c>
      <c r="BK65" s="7">
        <v>-1.8417111488887E-2</v>
      </c>
      <c r="BL65" s="7">
        <v>0.223343783955502</v>
      </c>
      <c r="BM65" s="7">
        <v>62.601626016260198</v>
      </c>
      <c r="BN65" s="7">
        <v>1077.08</v>
      </c>
      <c r="BO65" s="7">
        <v>1354.63</v>
      </c>
      <c r="BP65" s="7">
        <v>2.58697591436218</v>
      </c>
      <c r="BQ65" s="7">
        <v>83.872276523400004</v>
      </c>
      <c r="BR65" s="36" t="s">
        <v>199</v>
      </c>
      <c r="BS65" s="36" t="s">
        <v>199</v>
      </c>
      <c r="BT65" s="7">
        <v>49586.050039520502</v>
      </c>
      <c r="BU65" s="7">
        <v>5480613</v>
      </c>
      <c r="BV65" s="7">
        <v>64.178399999999996</v>
      </c>
      <c r="BW65" s="33">
        <v>35961</v>
      </c>
      <c r="BX65" s="15" t="s">
        <v>307</v>
      </c>
      <c r="BY65" s="7">
        <v>1121</v>
      </c>
      <c r="BZ65" s="15" t="s">
        <v>198</v>
      </c>
      <c r="CA65" t="str">
        <f t="shared" si="37"/>
        <v>CHF=</v>
      </c>
      <c r="CE65" t="str">
        <f t="shared" si="289"/>
        <v>BARN.S</v>
      </c>
      <c r="CF65" s="15" t="s">
        <v>306</v>
      </c>
    </row>
    <row r="66" spans="1:84" x14ac:dyDescent="0.2">
      <c r="A66" t="s">
        <v>308</v>
      </c>
      <c r="B66" t="s">
        <v>308</v>
      </c>
      <c r="C66" t="s">
        <v>6</v>
      </c>
      <c r="D66" t="s">
        <v>61</v>
      </c>
      <c r="E66" t="s">
        <v>66</v>
      </c>
      <c r="F66" s="3"/>
      <c r="G66" t="str">
        <f t="shared" si="254"/>
        <v>DE0007297004</v>
      </c>
      <c r="H66" s="35">
        <f t="shared" si="255"/>
        <v>0</v>
      </c>
      <c r="I66" s="9">
        <f t="shared" si="256"/>
        <v>27.0228</v>
      </c>
      <c r="J66" s="20">
        <f t="shared" si="257"/>
        <v>36010</v>
      </c>
      <c r="K66" s="9" t="str">
        <f t="shared" si="258"/>
        <v>EUR</v>
      </c>
      <c r="L66" s="7">
        <f t="shared" si="259"/>
        <v>11.22</v>
      </c>
      <c r="M66" s="9">
        <f t="shared" si="260"/>
        <v>0</v>
      </c>
      <c r="N66" s="8"/>
      <c r="O66" s="9">
        <f t="shared" si="261"/>
        <v>4.1188520076650299</v>
      </c>
      <c r="P66" s="9">
        <f t="shared" si="262"/>
        <v>18.539574586073499</v>
      </c>
      <c r="Q66" s="9">
        <f t="shared" si="263"/>
        <v>-0.17753672446832</v>
      </c>
      <c r="R66" s="9" t="str">
        <f t="shared" si="264"/>
        <v>NULL</v>
      </c>
      <c r="S66" s="9">
        <f t="shared" si="265"/>
        <v>0.69186811395840897</v>
      </c>
      <c r="T66" s="9">
        <f t="shared" si="266"/>
        <v>2.3520908996303902</v>
      </c>
      <c r="U66" s="9">
        <f t="shared" si="267"/>
        <v>0.222658813902226</v>
      </c>
      <c r="V66" s="35">
        <f t="shared" si="268"/>
        <v>1850250.7925</v>
      </c>
      <c r="W66" s="35">
        <f t="shared" si="269"/>
        <v>1901788.2682608699</v>
      </c>
      <c r="X66" s="9">
        <f t="shared" si="270"/>
        <v>2.7099481378123884</v>
      </c>
      <c r="Y66" s="9">
        <f t="shared" si="271"/>
        <v>18.0464113228782</v>
      </c>
      <c r="Z66" s="9">
        <f t="shared" si="272"/>
        <v>16.561215513084601</v>
      </c>
      <c r="AA66" s="9">
        <f t="shared" si="273"/>
        <v>19.1558364728931</v>
      </c>
      <c r="AB66" s="9" t="str">
        <f t="shared" si="274"/>
        <v>#N/A</v>
      </c>
      <c r="AC66" s="9">
        <f t="shared" si="275"/>
        <v>0.42097099092716</v>
      </c>
      <c r="AD66" s="9">
        <f t="shared" si="276"/>
        <v>0.363010641403128</v>
      </c>
      <c r="AE66" s="9">
        <f t="shared" si="277"/>
        <v>0.320842254111039</v>
      </c>
      <c r="AF66" s="9">
        <f t="shared" si="278"/>
        <v>0.54722762217918997</v>
      </c>
      <c r="AG66" s="9">
        <f t="shared" si="279"/>
        <v>0.43612206501934703</v>
      </c>
      <c r="AH66" s="9">
        <f t="shared" si="280"/>
        <v>-0.46162867662511198</v>
      </c>
      <c r="AI66" s="9">
        <f t="shared" si="281"/>
        <v>72.519083969465697</v>
      </c>
      <c r="AJ66" s="9">
        <f t="shared" si="282"/>
        <v>10.610200000000001</v>
      </c>
      <c r="AK66" s="9">
        <f t="shared" si="283"/>
        <v>11.61265</v>
      </c>
      <c r="AL66" s="9">
        <f t="shared" si="284"/>
        <v>8.0213903743315509</v>
      </c>
      <c r="AM66" s="9">
        <f t="shared" si="285"/>
        <v>31.1878658744</v>
      </c>
      <c r="AN66" s="9" t="str">
        <f t="shared" si="286"/>
        <v>NULL</v>
      </c>
      <c r="AO66" s="9" t="str">
        <f t="shared" si="287"/>
        <v>NULL</v>
      </c>
      <c r="AP66" s="35">
        <f t="shared" si="288"/>
        <v>407185.39027143602</v>
      </c>
      <c r="AS66" s="15" t="s">
        <v>66</v>
      </c>
      <c r="AT66" s="36">
        <v>4.1188520076650299</v>
      </c>
      <c r="AU66" s="36">
        <v>18.539574586073499</v>
      </c>
      <c r="AV66" s="36">
        <v>-0.17753672446832</v>
      </c>
      <c r="AW66" s="36" t="s">
        <v>199</v>
      </c>
      <c r="AX66" s="36">
        <v>0.69186811395840897</v>
      </c>
      <c r="AY66" s="7">
        <v>2.3520908996303902</v>
      </c>
      <c r="AZ66" s="7">
        <v>0.222658813902226</v>
      </c>
      <c r="BA66" s="7">
        <v>1850250.7925</v>
      </c>
      <c r="BB66" s="7">
        <v>1901788.2682608699</v>
      </c>
      <c r="BC66" s="7">
        <v>18.0464113228782</v>
      </c>
      <c r="BD66" s="7">
        <v>16.561215513084601</v>
      </c>
      <c r="BE66" s="36">
        <v>19.1558364728931</v>
      </c>
      <c r="BF66" s="7" t="s">
        <v>257</v>
      </c>
      <c r="BG66" s="7">
        <v>0.42097099092716</v>
      </c>
      <c r="BH66" s="36">
        <v>0.363010641403128</v>
      </c>
      <c r="BI66" s="36">
        <v>0.320842254111039</v>
      </c>
      <c r="BJ66" s="36">
        <v>0.54722762217918997</v>
      </c>
      <c r="BK66" s="36">
        <v>0.43612206501934703</v>
      </c>
      <c r="BL66" s="36">
        <v>-0.46162867662511198</v>
      </c>
      <c r="BM66" s="36">
        <v>72.519083969465697</v>
      </c>
      <c r="BN66" s="36">
        <v>10.610200000000001</v>
      </c>
      <c r="BO66" s="36">
        <v>11.61265</v>
      </c>
      <c r="BP66" s="7">
        <v>8.0213903743315509</v>
      </c>
      <c r="BQ66" s="36">
        <v>31.1878658744</v>
      </c>
      <c r="BR66" s="36" t="s">
        <v>199</v>
      </c>
      <c r="BS66" s="36" t="s">
        <v>199</v>
      </c>
      <c r="BT66" s="36">
        <v>407185.39027143602</v>
      </c>
      <c r="BU66" s="36">
        <v>204107259</v>
      </c>
      <c r="BV66" s="36">
        <v>27.0228</v>
      </c>
      <c r="BW66" s="34">
        <v>36010</v>
      </c>
      <c r="BX66" s="15" t="s">
        <v>309</v>
      </c>
      <c r="BY66" s="36">
        <v>11.22</v>
      </c>
      <c r="BZ66" s="15" t="s">
        <v>202</v>
      </c>
      <c r="CA66" t="str">
        <f t="shared" si="37"/>
        <v>EUR=</v>
      </c>
      <c r="CE66" t="str">
        <f t="shared" si="289"/>
        <v>SZUG.DE</v>
      </c>
      <c r="CF66" s="15" t="s">
        <v>308</v>
      </c>
    </row>
    <row r="67" spans="1:84" x14ac:dyDescent="0.2">
      <c r="A67" t="s">
        <v>310</v>
      </c>
      <c r="B67" t="s">
        <v>310</v>
      </c>
      <c r="C67" t="s">
        <v>6</v>
      </c>
      <c r="D67" t="s">
        <v>61</v>
      </c>
      <c r="E67" t="s">
        <v>67</v>
      </c>
      <c r="F67" s="3"/>
      <c r="G67" t="str">
        <f t="shared" si="254"/>
        <v>US4878361082</v>
      </c>
      <c r="H67" s="35">
        <f t="shared" si="255"/>
        <v>0</v>
      </c>
      <c r="I67" s="9">
        <f t="shared" si="256"/>
        <v>98.989199999999997</v>
      </c>
      <c r="J67" s="20">
        <f t="shared" si="257"/>
        <v>19002</v>
      </c>
      <c r="K67" s="9" t="str">
        <f t="shared" si="258"/>
        <v>USD</v>
      </c>
      <c r="L67" s="7">
        <f t="shared" si="259"/>
        <v>82.3</v>
      </c>
      <c r="M67" s="9">
        <f t="shared" si="260"/>
        <v>0</v>
      </c>
      <c r="N67" s="8"/>
      <c r="O67" s="9">
        <f t="shared" si="261"/>
        <v>21.2291223318501</v>
      </c>
      <c r="P67" s="9">
        <f t="shared" si="262"/>
        <v>20.785912783213199</v>
      </c>
      <c r="Q67" s="9">
        <f t="shared" si="263"/>
        <v>4.7280896062027002</v>
      </c>
      <c r="R67" s="9">
        <f t="shared" si="264"/>
        <v>4.6293792390229802</v>
      </c>
      <c r="S67" s="9">
        <f t="shared" si="265"/>
        <v>7.5238295917684903</v>
      </c>
      <c r="T67" s="9">
        <f t="shared" si="266"/>
        <v>16.142767308465899</v>
      </c>
      <c r="U67" s="9">
        <f t="shared" si="267"/>
        <v>2.2285097233430098</v>
      </c>
      <c r="V67" s="35">
        <f t="shared" si="268"/>
        <v>215318175.36250001</v>
      </c>
      <c r="W67" s="35">
        <f t="shared" si="269"/>
        <v>214108257.04863599</v>
      </c>
      <c r="X67" s="9">
        <f t="shared" si="270"/>
        <v>-0.56509652198475568</v>
      </c>
      <c r="Y67" s="9">
        <f t="shared" si="271"/>
        <v>2.7871839184017402</v>
      </c>
      <c r="Z67" s="9">
        <f t="shared" si="272"/>
        <v>3.3116229199496701</v>
      </c>
      <c r="AA67" s="9">
        <f t="shared" si="273"/>
        <v>22.1336331246196</v>
      </c>
      <c r="AB67" s="9">
        <f t="shared" si="274"/>
        <v>0.1123</v>
      </c>
      <c r="AC67" s="9">
        <f t="shared" si="275"/>
        <v>-0.32329285910026301</v>
      </c>
      <c r="AD67" s="9">
        <f t="shared" si="276"/>
        <v>0.11487196342893501</v>
      </c>
      <c r="AE67" s="9">
        <f t="shared" si="277"/>
        <v>0.33322565141750299</v>
      </c>
      <c r="AF67" s="9">
        <f t="shared" si="278"/>
        <v>0.55548321212790097</v>
      </c>
      <c r="AG67" s="9">
        <f t="shared" si="279"/>
        <v>0.200928820001123</v>
      </c>
      <c r="AH67" s="9">
        <f t="shared" si="280"/>
        <v>-0.50069655842083105</v>
      </c>
      <c r="AI67" s="9">
        <f t="shared" si="281"/>
        <v>38.750000000000099</v>
      </c>
      <c r="AJ67" s="9">
        <f t="shared" si="282"/>
        <v>81.980199999999996</v>
      </c>
      <c r="AK67" s="9">
        <f t="shared" si="283"/>
        <v>75.388249999999999</v>
      </c>
      <c r="AL67" s="9">
        <f t="shared" si="284"/>
        <v>2.7706890266132</v>
      </c>
      <c r="AM67" s="9">
        <f t="shared" si="285"/>
        <v>57.781087118400002</v>
      </c>
      <c r="AN67" s="9" t="str">
        <f t="shared" si="286"/>
        <v>NULL</v>
      </c>
      <c r="AO67" s="9">
        <f t="shared" si="287"/>
        <v>2.65710361566616</v>
      </c>
      <c r="AP67" s="35">
        <f t="shared" si="288"/>
        <v>23434296.016326599</v>
      </c>
      <c r="AS67" s="15" t="s">
        <v>67</v>
      </c>
      <c r="AT67" s="36">
        <v>21.2291223318501</v>
      </c>
      <c r="AU67" s="36">
        <v>20.785912783213199</v>
      </c>
      <c r="AV67" s="36">
        <v>4.7280896062027002</v>
      </c>
      <c r="AW67" s="7">
        <v>4.6293792390229802</v>
      </c>
      <c r="AX67" s="36">
        <v>7.5238295917684903</v>
      </c>
      <c r="AY67" s="7">
        <v>16.142767308465899</v>
      </c>
      <c r="AZ67" s="7">
        <v>2.2285097233430098</v>
      </c>
      <c r="BA67" s="7">
        <v>215318175.36250001</v>
      </c>
      <c r="BB67" s="7">
        <v>214108257.04863599</v>
      </c>
      <c r="BC67" s="7">
        <v>2.7871839184017402</v>
      </c>
      <c r="BD67" s="7">
        <v>3.3116229199496701</v>
      </c>
      <c r="BE67" s="7">
        <v>22.1336331246196</v>
      </c>
      <c r="BF67" s="7">
        <v>0.1123</v>
      </c>
      <c r="BG67" s="7">
        <v>-0.32329285910026301</v>
      </c>
      <c r="BH67" s="7">
        <v>0.11487196342893501</v>
      </c>
      <c r="BI67" s="7">
        <v>0.33322565141750299</v>
      </c>
      <c r="BJ67" s="7">
        <v>0.55548321212790097</v>
      </c>
      <c r="BK67" s="7">
        <v>0.200928820001123</v>
      </c>
      <c r="BL67" s="7">
        <v>-0.50069655842083105</v>
      </c>
      <c r="BM67" s="7">
        <v>38.750000000000099</v>
      </c>
      <c r="BN67" s="7">
        <v>81.980199999999996</v>
      </c>
      <c r="BO67" s="7">
        <v>75.388249999999999</v>
      </c>
      <c r="BP67" s="7">
        <v>2.7706890266132</v>
      </c>
      <c r="BQ67" s="7">
        <v>57.781087118400002</v>
      </c>
      <c r="BR67" s="36" t="s">
        <v>199</v>
      </c>
      <c r="BS67" s="7">
        <v>2.65710361566616</v>
      </c>
      <c r="BT67" s="7">
        <v>23434296.016326599</v>
      </c>
      <c r="BU67" s="7">
        <v>345215923</v>
      </c>
      <c r="BV67" s="7">
        <v>98.989199999999997</v>
      </c>
      <c r="BW67" s="33">
        <v>19002</v>
      </c>
      <c r="BX67" s="15" t="s">
        <v>311</v>
      </c>
      <c r="BY67" s="7">
        <v>82.3</v>
      </c>
      <c r="BZ67" s="15" t="s">
        <v>205</v>
      </c>
      <c r="CA67" t="str">
        <f t="shared" si="37"/>
        <v>USD=</v>
      </c>
      <c r="CE67" t="str">
        <f t="shared" si="289"/>
        <v>K</v>
      </c>
      <c r="CF67" s="15" t="s">
        <v>310</v>
      </c>
    </row>
    <row r="68" spans="1:84" x14ac:dyDescent="0.2">
      <c r="A68" t="s">
        <v>312</v>
      </c>
      <c r="B68" t="s">
        <v>312</v>
      </c>
      <c r="C68" t="s">
        <v>6</v>
      </c>
      <c r="D68" t="s">
        <v>61</v>
      </c>
      <c r="E68" t="s">
        <v>68</v>
      </c>
      <c r="F68" s="3"/>
      <c r="G68" t="str">
        <f t="shared" si="254"/>
        <v>US3434981011</v>
      </c>
      <c r="H68" s="35">
        <f t="shared" si="255"/>
        <v>0</v>
      </c>
      <c r="I68" s="9">
        <f t="shared" si="256"/>
        <v>92.3249</v>
      </c>
      <c r="J68" s="20">
        <f t="shared" si="257"/>
        <v>29297</v>
      </c>
      <c r="K68" s="9" t="str">
        <f t="shared" si="258"/>
        <v>USD</v>
      </c>
      <c r="L68" s="7">
        <f t="shared" si="259"/>
        <v>18.53</v>
      </c>
      <c r="M68" s="9">
        <f t="shared" si="260"/>
        <v>0</v>
      </c>
      <c r="N68" s="8"/>
      <c r="O68" s="9">
        <f t="shared" si="261"/>
        <v>15.838148312762801</v>
      </c>
      <c r="P68" s="9">
        <f t="shared" si="262"/>
        <v>15.710065896235999</v>
      </c>
      <c r="Q68" s="9">
        <f t="shared" si="263"/>
        <v>8.5151335014853906</v>
      </c>
      <c r="R68" s="9">
        <f t="shared" si="264"/>
        <v>8.4462719872236391</v>
      </c>
      <c r="S68" s="9">
        <f t="shared" si="265"/>
        <v>2.7674165257499102</v>
      </c>
      <c r="T68" s="9">
        <f t="shared" si="266"/>
        <v>9.4676367830244406</v>
      </c>
      <c r="U68" s="9">
        <f t="shared" si="267"/>
        <v>0.76554576614577396</v>
      </c>
      <c r="V68" s="35">
        <f t="shared" si="268"/>
        <v>43263545.5</v>
      </c>
      <c r="W68" s="35">
        <f t="shared" si="269"/>
        <v>37679661.539090902</v>
      </c>
      <c r="X68" s="9">
        <f t="shared" si="270"/>
        <v>-14.819358064339506</v>
      </c>
      <c r="Y68" s="9">
        <f t="shared" si="271"/>
        <v>27.546095200071498</v>
      </c>
      <c r="Z68" s="9">
        <f t="shared" si="272"/>
        <v>22.5242668193391</v>
      </c>
      <c r="AA68" s="9">
        <f t="shared" si="273"/>
        <v>19.823313071125099</v>
      </c>
      <c r="AB68" s="9">
        <f t="shared" si="274"/>
        <v>0.27829999999999999</v>
      </c>
      <c r="AC68" s="9">
        <f t="shared" si="275"/>
        <v>0.100405865788278</v>
      </c>
      <c r="AD68" s="9">
        <f t="shared" si="276"/>
        <v>-4.9052055152346001E-2</v>
      </c>
      <c r="AE68" s="9">
        <f t="shared" si="277"/>
        <v>0.39707077671537</v>
      </c>
      <c r="AF68" s="9">
        <f t="shared" si="278"/>
        <v>0.59804658642972897</v>
      </c>
      <c r="AG68" s="9">
        <f t="shared" si="279"/>
        <v>0.56941184233936704</v>
      </c>
      <c r="AH68" s="9">
        <f t="shared" si="280"/>
        <v>0.24301757783630301</v>
      </c>
      <c r="AI68" s="9">
        <f t="shared" si="281"/>
        <v>38.817480719794403</v>
      </c>
      <c r="AJ68" s="9">
        <f t="shared" si="282"/>
        <v>19.3232</v>
      </c>
      <c r="AK68" s="9">
        <f t="shared" si="283"/>
        <v>21.653400000000001</v>
      </c>
      <c r="AL68" s="9">
        <f t="shared" si="284"/>
        <v>5.2060737527115002</v>
      </c>
      <c r="AM68" s="9">
        <f t="shared" si="285"/>
        <v>80.742072256499995</v>
      </c>
      <c r="AN68" s="9" t="str">
        <f t="shared" si="286"/>
        <v>NULL</v>
      </c>
      <c r="AO68" s="9">
        <f t="shared" si="287"/>
        <v>6.0899410098639004</v>
      </c>
      <c r="AP68" s="35">
        <f t="shared" si="288"/>
        <v>12848902.3621029</v>
      </c>
      <c r="AS68" s="15" t="s">
        <v>68</v>
      </c>
      <c r="AT68" s="36">
        <v>15.838148312762801</v>
      </c>
      <c r="AU68" s="36">
        <v>15.710065896235999</v>
      </c>
      <c r="AV68" s="36">
        <v>8.5151335014853906</v>
      </c>
      <c r="AW68" s="36">
        <v>8.4462719872236391</v>
      </c>
      <c r="AX68" s="36">
        <v>2.7674165257499102</v>
      </c>
      <c r="AY68" s="7">
        <v>9.4676367830244406</v>
      </c>
      <c r="AZ68" s="7">
        <v>0.76554576614577396</v>
      </c>
      <c r="BA68" s="7">
        <v>43263545.5</v>
      </c>
      <c r="BB68" s="7">
        <v>37679661.539090902</v>
      </c>
      <c r="BC68" s="7">
        <v>27.546095200071498</v>
      </c>
      <c r="BD68" s="7">
        <v>22.5242668193391</v>
      </c>
      <c r="BE68" s="7">
        <v>19.823313071125099</v>
      </c>
      <c r="BF68" s="7">
        <v>0.27829999999999999</v>
      </c>
      <c r="BG68" s="7">
        <v>0.100405865788278</v>
      </c>
      <c r="BH68" s="7">
        <v>-4.9052055152346001E-2</v>
      </c>
      <c r="BI68" s="7">
        <v>0.39707077671537</v>
      </c>
      <c r="BJ68" s="7">
        <v>0.59804658642972897</v>
      </c>
      <c r="BK68" s="7">
        <v>0.56941184233936704</v>
      </c>
      <c r="BL68" s="7">
        <v>0.24301757783630301</v>
      </c>
      <c r="BM68" s="7">
        <v>38.817480719794403</v>
      </c>
      <c r="BN68" s="7">
        <v>19.3232</v>
      </c>
      <c r="BO68" s="7">
        <v>21.653400000000001</v>
      </c>
      <c r="BP68" s="7">
        <v>5.2060737527115002</v>
      </c>
      <c r="BQ68" s="7">
        <v>80.742072256499995</v>
      </c>
      <c r="BR68" s="36" t="s">
        <v>199</v>
      </c>
      <c r="BS68" s="7">
        <v>6.0899410098639004</v>
      </c>
      <c r="BT68" s="7">
        <v>12848902.3621029</v>
      </c>
      <c r="BU68" s="7">
        <v>210844731</v>
      </c>
      <c r="BV68" s="7">
        <v>92.3249</v>
      </c>
      <c r="BW68" s="33">
        <v>29297</v>
      </c>
      <c r="BX68" s="15" t="s">
        <v>313</v>
      </c>
      <c r="BY68" s="7">
        <v>18.53</v>
      </c>
      <c r="BZ68" s="15" t="s">
        <v>205</v>
      </c>
      <c r="CA68" t="str">
        <f t="shared" si="37"/>
        <v>USD=</v>
      </c>
      <c r="CE68" t="str">
        <f t="shared" si="289"/>
        <v>FLO</v>
      </c>
      <c r="CF68" s="15" t="s">
        <v>312</v>
      </c>
    </row>
    <row r="69" spans="1:84" x14ac:dyDescent="0.2">
      <c r="A69" t="s">
        <v>314</v>
      </c>
      <c r="B69" t="s">
        <v>314</v>
      </c>
      <c r="C69" t="s">
        <v>6</v>
      </c>
      <c r="D69" t="s">
        <v>61</v>
      </c>
      <c r="E69" t="s">
        <v>69</v>
      </c>
      <c r="F69" s="3"/>
      <c r="G69" t="str">
        <f t="shared" si="254"/>
        <v>US7374461041</v>
      </c>
      <c r="H69" s="35">
        <f t="shared" si="255"/>
        <v>0</v>
      </c>
      <c r="I69" s="9">
        <f t="shared" si="256"/>
        <v>89.082499999999996</v>
      </c>
      <c r="J69" s="20">
        <f t="shared" si="257"/>
        <v>40935</v>
      </c>
      <c r="K69" s="9" t="str">
        <f t="shared" si="258"/>
        <v>USD</v>
      </c>
      <c r="L69" s="7">
        <f t="shared" si="259"/>
        <v>111.67</v>
      </c>
      <c r="M69" s="9">
        <f t="shared" si="260"/>
        <v>0</v>
      </c>
      <c r="N69" s="8"/>
      <c r="O69" s="9">
        <f t="shared" si="261"/>
        <v>18.392701554658501</v>
      </c>
      <c r="P69" s="9">
        <f t="shared" si="262"/>
        <v>16.608553590986599</v>
      </c>
      <c r="Q69" s="9" t="str">
        <f t="shared" si="263"/>
        <v>NULL</v>
      </c>
      <c r="R69" s="9" t="str">
        <f t="shared" si="264"/>
        <v>NULL</v>
      </c>
      <c r="S69" s="9">
        <f t="shared" si="265"/>
        <v>1.6713462433828099</v>
      </c>
      <c r="T69" s="9">
        <f t="shared" si="266"/>
        <v>5.9073971772595302</v>
      </c>
      <c r="U69" s="9">
        <f t="shared" si="267"/>
        <v>0.79522511078106295</v>
      </c>
      <c r="V69" s="35">
        <f t="shared" si="268"/>
        <v>89570578.202500001</v>
      </c>
      <c r="W69" s="35">
        <f t="shared" si="269"/>
        <v>74421261.886363596</v>
      </c>
      <c r="X69" s="9">
        <f t="shared" si="270"/>
        <v>-20.356166950337958</v>
      </c>
      <c r="Y69" s="9">
        <f t="shared" si="271"/>
        <v>26.189912128244501</v>
      </c>
      <c r="Z69" s="9">
        <f t="shared" si="272"/>
        <v>21.9259016951478</v>
      </c>
      <c r="AA69" s="9">
        <f t="shared" si="273"/>
        <v>18.3069174387538</v>
      </c>
      <c r="AB69" s="9">
        <f t="shared" si="274"/>
        <v>0.22919999999999999</v>
      </c>
      <c r="AC69" s="9">
        <f t="shared" si="275"/>
        <v>0.145657443248321</v>
      </c>
      <c r="AD69" s="9">
        <f t="shared" si="276"/>
        <v>0.31259732044698602</v>
      </c>
      <c r="AE69" s="9">
        <f t="shared" si="277"/>
        <v>0.54428442335143701</v>
      </c>
      <c r="AF69" s="9">
        <f t="shared" si="278"/>
        <v>0.69618891937800897</v>
      </c>
      <c r="AG69" s="9">
        <f t="shared" si="279"/>
        <v>0.699641839071794</v>
      </c>
      <c r="AH69" s="9">
        <f t="shared" si="280"/>
        <v>-0.16464260766059</v>
      </c>
      <c r="AI69" s="9">
        <f t="shared" si="281"/>
        <v>38.527889591719401</v>
      </c>
      <c r="AJ69" s="9">
        <f t="shared" si="282"/>
        <v>110.54640000000001</v>
      </c>
      <c r="AK69" s="9">
        <f t="shared" si="283"/>
        <v>111.27835</v>
      </c>
      <c r="AL69" s="9" t="str">
        <f t="shared" si="284"/>
        <v>NULL</v>
      </c>
      <c r="AM69" s="9">
        <f t="shared" si="285"/>
        <v>0</v>
      </c>
      <c r="AN69" s="9" t="str">
        <f t="shared" si="286"/>
        <v>NULL</v>
      </c>
      <c r="AO69" s="9">
        <f t="shared" si="287"/>
        <v>4.3830182821086998</v>
      </c>
      <c r="AP69" s="35">
        <f t="shared" si="288"/>
        <v>1124143.37128193</v>
      </c>
      <c r="AS69" s="15" t="s">
        <v>69</v>
      </c>
      <c r="AT69" s="36">
        <v>18.392701554658501</v>
      </c>
      <c r="AU69" s="36">
        <v>16.608553590986599</v>
      </c>
      <c r="AV69" s="36" t="s">
        <v>199</v>
      </c>
      <c r="AW69" s="36" t="s">
        <v>199</v>
      </c>
      <c r="AX69" s="36">
        <v>1.6713462433828099</v>
      </c>
      <c r="AY69" s="7">
        <v>5.9073971772595302</v>
      </c>
      <c r="AZ69" s="7">
        <v>0.79522511078106295</v>
      </c>
      <c r="BA69" s="7">
        <v>89570578.202500001</v>
      </c>
      <c r="BB69" s="7">
        <v>74421261.886363596</v>
      </c>
      <c r="BC69" s="7">
        <v>26.189912128244501</v>
      </c>
      <c r="BD69" s="7">
        <v>21.9259016951478</v>
      </c>
      <c r="BE69" s="7">
        <v>18.3069174387538</v>
      </c>
      <c r="BF69" s="7">
        <v>0.22919999999999999</v>
      </c>
      <c r="BG69" s="7">
        <v>0.145657443248321</v>
      </c>
      <c r="BH69" s="7">
        <v>0.31259732044698602</v>
      </c>
      <c r="BI69" s="7">
        <v>0.54428442335143701</v>
      </c>
      <c r="BJ69" s="7">
        <v>0.69618891937800897</v>
      </c>
      <c r="BK69" s="7">
        <v>0.699641839071794</v>
      </c>
      <c r="BL69" s="7">
        <v>-0.16464260766059</v>
      </c>
      <c r="BM69" s="7">
        <v>38.527889591719401</v>
      </c>
      <c r="BN69" s="7">
        <v>110.54640000000001</v>
      </c>
      <c r="BO69" s="36">
        <v>111.27835</v>
      </c>
      <c r="BP69" s="36" t="s">
        <v>199</v>
      </c>
      <c r="BQ69" s="7">
        <v>0</v>
      </c>
      <c r="BR69" s="36" t="s">
        <v>199</v>
      </c>
      <c r="BS69" s="7">
        <v>4.3830182821086998</v>
      </c>
      <c r="BT69" s="7">
        <v>1124143.37128193</v>
      </c>
      <c r="BU69" s="7">
        <v>56481848</v>
      </c>
      <c r="BV69" s="7">
        <v>89.082499999999996</v>
      </c>
      <c r="BW69" s="33">
        <v>40935</v>
      </c>
      <c r="BX69" s="15" t="s">
        <v>315</v>
      </c>
      <c r="BY69" s="7">
        <v>111.67</v>
      </c>
      <c r="BZ69" s="15" t="s">
        <v>205</v>
      </c>
      <c r="CA69" t="str">
        <f t="shared" ref="CA69:CA132" si="290">IF(BZ69="EUR","EUR=",IF(BZ69="USD","USD=",IF(BZ69="CHF","CHF=",IF(BZ69="HKD","HKDUSD=R",IF(BZ69="GBp","GBP=",IF(BZ69="CAD","CADUSD=R",IF(BZ69="DKK","DKKUSD=R",IF(BZ69="SEK","SEKUSD=R",IF(BZ69="AUD","AUD=",IF(BZ69="JPY","JPYUSD=R",IF(BZ69="KRW","KRWUSD=R",IF(BZ69="TWD","TWDUSD=R",IF(BZ69="MXN","MXNUSD=R",IF(BZ69="SGD","SGDUSD=R",IF(BZ69="NOK","NOKUSD=R",IF(BZ69="NZD","NZD="))))))))))))))))</f>
        <v>USD=</v>
      </c>
      <c r="CE69" t="str">
        <f t="shared" si="289"/>
        <v>POST.K</v>
      </c>
      <c r="CF69" s="15" t="s">
        <v>314</v>
      </c>
    </row>
    <row r="70" spans="1:84" x14ac:dyDescent="0.2">
      <c r="A70" t="s">
        <v>316</v>
      </c>
      <c r="B70" t="s">
        <v>316</v>
      </c>
      <c r="C70" t="s">
        <v>6</v>
      </c>
      <c r="D70" t="s">
        <v>61</v>
      </c>
      <c r="E70" t="s">
        <v>70</v>
      </c>
      <c r="F70" s="3"/>
      <c r="G70" t="str">
        <f t="shared" si="254"/>
        <v>BE0003604155</v>
      </c>
      <c r="H70" s="35">
        <f t="shared" si="255"/>
        <v>0</v>
      </c>
      <c r="I70" s="9">
        <f t="shared" si="256"/>
        <v>49.780200000000001</v>
      </c>
      <c r="J70" s="20">
        <f t="shared" si="257"/>
        <v>32497</v>
      </c>
      <c r="K70" s="9" t="str">
        <f t="shared" si="258"/>
        <v>EUR</v>
      </c>
      <c r="L70" s="7">
        <f t="shared" si="259"/>
        <v>8240</v>
      </c>
      <c r="M70" s="9">
        <f t="shared" si="260"/>
        <v>0</v>
      </c>
      <c r="N70" s="8"/>
      <c r="O70" s="9">
        <f t="shared" si="261"/>
        <v>43.910482087534099</v>
      </c>
      <c r="P70" s="9">
        <f t="shared" si="262"/>
        <v>38.349975082963503</v>
      </c>
      <c r="Q70" s="9">
        <f t="shared" si="263"/>
        <v>2.5381781553487999</v>
      </c>
      <c r="R70" s="9">
        <f t="shared" si="264"/>
        <v>2.2167615654892199</v>
      </c>
      <c r="S70" s="9">
        <f t="shared" si="265"/>
        <v>8.4619989761801193</v>
      </c>
      <c r="T70" s="9">
        <f t="shared" si="266"/>
        <v>39.004502143408203</v>
      </c>
      <c r="U70" s="9">
        <f t="shared" si="267"/>
        <v>5.4581302915625596</v>
      </c>
      <c r="V70" s="35">
        <f t="shared" si="268"/>
        <v>7499310</v>
      </c>
      <c r="W70" s="35">
        <f t="shared" si="269"/>
        <v>8308403.9130434804</v>
      </c>
      <c r="X70" s="9">
        <f t="shared" si="270"/>
        <v>9.7382592554662928</v>
      </c>
      <c r="Y70" s="9">
        <f t="shared" si="271"/>
        <v>34.210297737752903</v>
      </c>
      <c r="Z70" s="9">
        <f t="shared" si="272"/>
        <v>27.757125254313699</v>
      </c>
      <c r="AA70" s="9">
        <f t="shared" si="273"/>
        <v>24.431401592738499</v>
      </c>
      <c r="AB70" s="9" t="str">
        <f t="shared" si="274"/>
        <v>#N/A</v>
      </c>
      <c r="AC70" s="9">
        <f t="shared" si="275"/>
        <v>0.63650358313433197</v>
      </c>
      <c r="AD70" s="9">
        <f t="shared" si="276"/>
        <v>0.55840232511425103</v>
      </c>
      <c r="AE70" s="9">
        <f t="shared" si="277"/>
        <v>0.43782036618725301</v>
      </c>
      <c r="AF70" s="9">
        <f t="shared" si="278"/>
        <v>0.62521295224459195</v>
      </c>
      <c r="AG70" s="9">
        <f t="shared" si="279"/>
        <v>4.2361943736916999E-2</v>
      </c>
      <c r="AH70" s="9">
        <f t="shared" si="280"/>
        <v>0.94325555774791703</v>
      </c>
      <c r="AI70" s="9">
        <f t="shared" si="281"/>
        <v>26.136363636363601</v>
      </c>
      <c r="AJ70" s="9">
        <f t="shared" si="282"/>
        <v>9598.4</v>
      </c>
      <c r="AK70" s="9">
        <f t="shared" si="283"/>
        <v>10669.75</v>
      </c>
      <c r="AL70" s="9">
        <f t="shared" si="284"/>
        <v>0.92233009708737901</v>
      </c>
      <c r="AM70" s="9">
        <f t="shared" si="285"/>
        <v>28.328911959199999</v>
      </c>
      <c r="AN70" s="9" t="str">
        <f t="shared" si="286"/>
        <v>NULL</v>
      </c>
      <c r="AO70" s="9" t="str">
        <f t="shared" si="287"/>
        <v>NULL</v>
      </c>
      <c r="AP70" s="35">
        <f t="shared" si="288"/>
        <v>1893.99752494473</v>
      </c>
      <c r="AS70" s="15" t="s">
        <v>70</v>
      </c>
      <c r="AT70" s="36">
        <v>43.910482087534099</v>
      </c>
      <c r="AU70" s="36">
        <v>38.349975082963503</v>
      </c>
      <c r="AV70" s="36">
        <v>2.5381781553487999</v>
      </c>
      <c r="AW70" s="7">
        <v>2.2167615654892199</v>
      </c>
      <c r="AX70" s="36">
        <v>8.4619989761801193</v>
      </c>
      <c r="AY70" s="7">
        <v>39.004502143408203</v>
      </c>
      <c r="AZ70" s="7">
        <v>5.4581302915625596</v>
      </c>
      <c r="BA70" s="7">
        <v>7499310</v>
      </c>
      <c r="BB70" s="7">
        <v>8308403.9130434804</v>
      </c>
      <c r="BC70" s="7">
        <v>34.210297737752903</v>
      </c>
      <c r="BD70" s="7">
        <v>27.757125254313699</v>
      </c>
      <c r="BE70" s="36">
        <v>24.431401592738499</v>
      </c>
      <c r="BF70" s="7" t="s">
        <v>257</v>
      </c>
      <c r="BG70" s="7">
        <v>0.63650358313433197</v>
      </c>
      <c r="BH70" s="7">
        <v>0.55840232511425103</v>
      </c>
      <c r="BI70" s="7">
        <v>0.43782036618725301</v>
      </c>
      <c r="BJ70" s="7">
        <v>0.62521295224459195</v>
      </c>
      <c r="BK70" s="7">
        <v>4.2361943736916999E-2</v>
      </c>
      <c r="BL70" s="7">
        <v>0.94325555774791703</v>
      </c>
      <c r="BM70" s="7">
        <v>26.136363636363601</v>
      </c>
      <c r="BN70" s="7">
        <v>9598.4</v>
      </c>
      <c r="BO70" s="7">
        <v>10669.75</v>
      </c>
      <c r="BP70" s="7">
        <v>0.92233009708737901</v>
      </c>
      <c r="BQ70" s="7">
        <v>28.328911959199999</v>
      </c>
      <c r="BR70" s="36" t="s">
        <v>199</v>
      </c>
      <c r="BS70" s="36" t="s">
        <v>199</v>
      </c>
      <c r="BT70" s="7">
        <v>1893.99752494473</v>
      </c>
      <c r="BU70" s="7">
        <v>812466</v>
      </c>
      <c r="BV70" s="7">
        <v>49.780200000000001</v>
      </c>
      <c r="BW70" s="33">
        <v>32497</v>
      </c>
      <c r="BX70" s="15" t="s">
        <v>317</v>
      </c>
      <c r="BY70" s="7">
        <v>8240</v>
      </c>
      <c r="BZ70" s="15" t="s">
        <v>202</v>
      </c>
      <c r="CA70" t="str">
        <f t="shared" si="290"/>
        <v>EUR=</v>
      </c>
      <c r="CE70" t="str">
        <f t="shared" si="289"/>
        <v>LOTB.BR</v>
      </c>
      <c r="CF70" s="15" t="s">
        <v>316</v>
      </c>
    </row>
    <row r="71" spans="1:84" x14ac:dyDescent="0.2">
      <c r="A71" t="s">
        <v>318</v>
      </c>
      <c r="B71" t="s">
        <v>318</v>
      </c>
      <c r="C71" t="s">
        <v>6</v>
      </c>
      <c r="D71" t="s">
        <v>61</v>
      </c>
      <c r="E71" t="s">
        <v>71</v>
      </c>
      <c r="F71" s="3"/>
      <c r="G71" t="str">
        <f t="shared" si="254"/>
        <v>MXP495211262</v>
      </c>
      <c r="H71" s="35">
        <f t="shared" si="255"/>
        <v>0</v>
      </c>
      <c r="I71" s="9">
        <f t="shared" si="256"/>
        <v>28.207899999999999</v>
      </c>
      <c r="J71" s="20">
        <f t="shared" si="257"/>
        <v>29270</v>
      </c>
      <c r="K71" s="9" t="str">
        <f t="shared" si="258"/>
        <v>MXN</v>
      </c>
      <c r="L71" s="7">
        <f t="shared" si="259"/>
        <v>55.27</v>
      </c>
      <c r="M71" s="9">
        <f t="shared" si="260"/>
        <v>0</v>
      </c>
      <c r="N71" s="8"/>
      <c r="O71" s="9">
        <f t="shared" si="261"/>
        <v>18.844092445294098</v>
      </c>
      <c r="P71" s="9" t="str">
        <f t="shared" si="262"/>
        <v>NULL</v>
      </c>
      <c r="Q71" s="9">
        <f t="shared" si="263"/>
        <v>5.7103310440285204</v>
      </c>
      <c r="R71" s="9" t="str">
        <f t="shared" si="264"/>
        <v>NULL</v>
      </c>
      <c r="S71" s="9">
        <f t="shared" si="265"/>
        <v>1.89669758680978</v>
      </c>
      <c r="T71" s="9">
        <f t="shared" si="266"/>
        <v>5.95923261985065</v>
      </c>
      <c r="U71" s="9">
        <f t="shared" si="267"/>
        <v>0.58411437167223401</v>
      </c>
      <c r="V71" s="35">
        <f t="shared" si="268"/>
        <v>115780941.99250001</v>
      </c>
      <c r="W71" s="35">
        <f t="shared" si="269"/>
        <v>118702589.468696</v>
      </c>
      <c r="X71" s="9">
        <f t="shared" si="270"/>
        <v>2.461317389345143</v>
      </c>
      <c r="Y71" s="9">
        <f t="shared" si="271"/>
        <v>28.013029263959101</v>
      </c>
      <c r="Z71" s="9">
        <f t="shared" si="272"/>
        <v>26.817166355543701</v>
      </c>
      <c r="AA71" s="9">
        <f t="shared" si="273"/>
        <v>30.394284820965598</v>
      </c>
      <c r="AB71" s="9" t="str">
        <f t="shared" si="274"/>
        <v>#N/A</v>
      </c>
      <c r="AC71" s="9">
        <f t="shared" si="275"/>
        <v>0.97912889489188304</v>
      </c>
      <c r="AD71" s="9">
        <f t="shared" si="276"/>
        <v>0.61628625382810798</v>
      </c>
      <c r="AE71" s="9">
        <f t="shared" si="277"/>
        <v>0.72955931123579798</v>
      </c>
      <c r="AF71" s="9">
        <f t="shared" si="278"/>
        <v>0.819705387784325</v>
      </c>
      <c r="AG71" s="9">
        <f t="shared" si="279"/>
        <v>0.88188701319651397</v>
      </c>
      <c r="AH71" s="9">
        <f t="shared" si="280"/>
        <v>-0.18554596909968299</v>
      </c>
      <c r="AI71" s="9">
        <f t="shared" si="281"/>
        <v>46.069066862600998</v>
      </c>
      <c r="AJ71" s="9">
        <f t="shared" si="282"/>
        <v>54.5762</v>
      </c>
      <c r="AK71" s="9">
        <f t="shared" si="283"/>
        <v>62.338299999999997</v>
      </c>
      <c r="AL71" s="9">
        <f t="shared" si="284"/>
        <v>1.7115804806992001</v>
      </c>
      <c r="AM71" s="9">
        <f t="shared" si="285"/>
        <v>31.932235186300002</v>
      </c>
      <c r="AN71" s="9" t="str">
        <f t="shared" si="286"/>
        <v>NULL</v>
      </c>
      <c r="AO71" s="9" t="str">
        <f t="shared" si="287"/>
        <v>NULL</v>
      </c>
      <c r="AP71" s="35">
        <f t="shared" si="288"/>
        <v>8111394.71840885</v>
      </c>
      <c r="AS71" s="15" t="s">
        <v>71</v>
      </c>
      <c r="AT71" s="36">
        <v>18.844092445294098</v>
      </c>
      <c r="AU71" s="36" t="s">
        <v>199</v>
      </c>
      <c r="AV71" s="36">
        <v>5.7103310440285204</v>
      </c>
      <c r="AW71" s="36" t="s">
        <v>199</v>
      </c>
      <c r="AX71" s="36">
        <v>1.89669758680978</v>
      </c>
      <c r="AY71" s="7">
        <v>5.95923261985065</v>
      </c>
      <c r="AZ71" s="7">
        <v>0.58411437167223401</v>
      </c>
      <c r="BA71" s="7">
        <v>115780941.99250001</v>
      </c>
      <c r="BB71" s="7">
        <v>118702589.468696</v>
      </c>
      <c r="BC71" s="7">
        <v>28.013029263959101</v>
      </c>
      <c r="BD71" s="7">
        <v>26.817166355543701</v>
      </c>
      <c r="BE71" s="36">
        <v>30.394284820965598</v>
      </c>
      <c r="BF71" s="7" t="s">
        <v>257</v>
      </c>
      <c r="BG71" s="7">
        <v>0.97912889489188304</v>
      </c>
      <c r="BH71" s="7">
        <v>0.61628625382810798</v>
      </c>
      <c r="BI71" s="7">
        <v>0.72955931123579798</v>
      </c>
      <c r="BJ71" s="7">
        <v>0.819705387784325</v>
      </c>
      <c r="BK71" s="7">
        <v>0.88188701319651397</v>
      </c>
      <c r="BL71" s="7">
        <v>-0.18554596909968299</v>
      </c>
      <c r="BM71" s="7">
        <v>46.069066862600998</v>
      </c>
      <c r="BN71" s="7">
        <v>54.5762</v>
      </c>
      <c r="BO71" s="7">
        <v>62.338299999999997</v>
      </c>
      <c r="BP71" s="7">
        <v>1.7115804806992001</v>
      </c>
      <c r="BQ71" s="7">
        <v>31.932235186300002</v>
      </c>
      <c r="BR71" s="36" t="s">
        <v>199</v>
      </c>
      <c r="BS71" s="36" t="s">
        <v>199</v>
      </c>
      <c r="BT71" s="7">
        <v>8111394.71840885</v>
      </c>
      <c r="BU71" s="7">
        <v>4319085333</v>
      </c>
      <c r="BV71" s="7">
        <v>28.207899999999999</v>
      </c>
      <c r="BW71" s="33">
        <v>29270</v>
      </c>
      <c r="BX71" s="15" t="s">
        <v>319</v>
      </c>
      <c r="BY71" s="7">
        <v>55.27</v>
      </c>
      <c r="BZ71" s="15" t="s">
        <v>233</v>
      </c>
      <c r="CA71" t="str">
        <f t="shared" si="290"/>
        <v>MXNUSD=R</v>
      </c>
      <c r="CE71" t="str">
        <f t="shared" si="289"/>
        <v>BIMBOA.MX</v>
      </c>
      <c r="CF71" s="15" t="s">
        <v>318</v>
      </c>
    </row>
    <row r="72" spans="1:84" x14ac:dyDescent="0.2">
      <c r="A72" t="s">
        <v>312</v>
      </c>
      <c r="B72" t="s">
        <v>312</v>
      </c>
      <c r="C72" t="s">
        <v>6</v>
      </c>
      <c r="D72" t="s">
        <v>61</v>
      </c>
      <c r="E72" t="s">
        <v>68</v>
      </c>
      <c r="F72" s="3"/>
      <c r="G72" t="str">
        <f t="shared" si="254"/>
        <v>US3434981011</v>
      </c>
      <c r="H72" s="35">
        <f t="shared" si="255"/>
        <v>0</v>
      </c>
      <c r="I72" s="9">
        <f t="shared" si="256"/>
        <v>92.3249</v>
      </c>
      <c r="J72" s="20">
        <f t="shared" si="257"/>
        <v>29297</v>
      </c>
      <c r="K72" s="9" t="str">
        <f t="shared" si="258"/>
        <v>USD</v>
      </c>
      <c r="L72" s="7">
        <f t="shared" si="259"/>
        <v>18.53</v>
      </c>
      <c r="M72" s="9">
        <f t="shared" si="260"/>
        <v>0</v>
      </c>
      <c r="N72" s="8"/>
      <c r="O72" s="9">
        <f t="shared" si="261"/>
        <v>15.838148312762801</v>
      </c>
      <c r="P72" s="9">
        <f t="shared" si="262"/>
        <v>15.710065896235999</v>
      </c>
      <c r="Q72" s="9">
        <f t="shared" si="263"/>
        <v>8.5151335014853906</v>
      </c>
      <c r="R72" s="9">
        <f t="shared" si="264"/>
        <v>8.4462719872236391</v>
      </c>
      <c r="S72" s="9">
        <f t="shared" si="265"/>
        <v>2.7674165257499102</v>
      </c>
      <c r="T72" s="9">
        <f t="shared" si="266"/>
        <v>9.4676367830244406</v>
      </c>
      <c r="U72" s="9">
        <f t="shared" si="267"/>
        <v>0.76554576614577396</v>
      </c>
      <c r="V72" s="35">
        <f t="shared" si="268"/>
        <v>43263545.5</v>
      </c>
      <c r="W72" s="35">
        <f t="shared" si="269"/>
        <v>37679661.539090902</v>
      </c>
      <c r="X72" s="9">
        <f t="shared" si="270"/>
        <v>-14.819358064339506</v>
      </c>
      <c r="Y72" s="9">
        <f t="shared" si="271"/>
        <v>27.546095200071498</v>
      </c>
      <c r="Z72" s="9">
        <f t="shared" si="272"/>
        <v>22.5242668193391</v>
      </c>
      <c r="AA72" s="9">
        <f t="shared" si="273"/>
        <v>19.823313071125099</v>
      </c>
      <c r="AB72" s="9">
        <f t="shared" si="274"/>
        <v>0.27829999999999999</v>
      </c>
      <c r="AC72" s="9">
        <f t="shared" si="275"/>
        <v>0.100405865788278</v>
      </c>
      <c r="AD72" s="9">
        <f t="shared" si="276"/>
        <v>-4.9052055152346001E-2</v>
      </c>
      <c r="AE72" s="9">
        <f t="shared" si="277"/>
        <v>0.39707077671537</v>
      </c>
      <c r="AF72" s="9">
        <f t="shared" si="278"/>
        <v>0.59804658642972897</v>
      </c>
      <c r="AG72" s="9">
        <f t="shared" si="279"/>
        <v>0.56941184233936704</v>
      </c>
      <c r="AH72" s="9">
        <f t="shared" si="280"/>
        <v>0.24301757783630301</v>
      </c>
      <c r="AI72" s="9">
        <f t="shared" si="281"/>
        <v>38.817480719794403</v>
      </c>
      <c r="AJ72" s="9">
        <f t="shared" si="282"/>
        <v>19.3232</v>
      </c>
      <c r="AK72" s="9">
        <f t="shared" si="283"/>
        <v>21.653400000000001</v>
      </c>
      <c r="AL72" s="9">
        <f t="shared" si="284"/>
        <v>5.2060737527115002</v>
      </c>
      <c r="AM72" s="9">
        <f t="shared" si="285"/>
        <v>80.742072256499995</v>
      </c>
      <c r="AN72" s="9" t="str">
        <f t="shared" si="286"/>
        <v>NULL</v>
      </c>
      <c r="AO72" s="9">
        <f t="shared" si="287"/>
        <v>6.0899410098639004</v>
      </c>
      <c r="AP72" s="35">
        <f t="shared" si="288"/>
        <v>12848902.3621029</v>
      </c>
      <c r="AS72" s="15" t="s">
        <v>68</v>
      </c>
      <c r="AT72" s="36">
        <v>15.838148312762801</v>
      </c>
      <c r="AU72" s="36">
        <v>15.710065896235999</v>
      </c>
      <c r="AV72" s="36">
        <v>8.5151335014853906</v>
      </c>
      <c r="AW72" s="36">
        <v>8.4462719872236391</v>
      </c>
      <c r="AX72" s="36">
        <v>2.7674165257499102</v>
      </c>
      <c r="AY72" s="7">
        <v>9.4676367830244406</v>
      </c>
      <c r="AZ72" s="7">
        <v>0.76554576614577396</v>
      </c>
      <c r="BA72" s="7">
        <v>43263545.5</v>
      </c>
      <c r="BB72" s="7">
        <v>37679661.539090902</v>
      </c>
      <c r="BC72" s="7">
        <v>27.546095200071498</v>
      </c>
      <c r="BD72" s="7">
        <v>22.5242668193391</v>
      </c>
      <c r="BE72" s="7">
        <v>19.823313071125099</v>
      </c>
      <c r="BF72" s="7">
        <v>0.27829999999999999</v>
      </c>
      <c r="BG72" s="7">
        <v>0.100405865788278</v>
      </c>
      <c r="BH72" s="7">
        <v>-4.9052055152346001E-2</v>
      </c>
      <c r="BI72" s="7">
        <v>0.39707077671537</v>
      </c>
      <c r="BJ72" s="7">
        <v>0.59804658642972897</v>
      </c>
      <c r="BK72" s="7">
        <v>0.56941184233936704</v>
      </c>
      <c r="BL72" s="7">
        <v>0.24301757783630301</v>
      </c>
      <c r="BM72" s="7">
        <v>38.817480719794403</v>
      </c>
      <c r="BN72" s="7">
        <v>19.3232</v>
      </c>
      <c r="BO72" s="7">
        <v>21.653400000000001</v>
      </c>
      <c r="BP72" s="7">
        <v>5.2060737527115002</v>
      </c>
      <c r="BQ72" s="7">
        <v>80.742072256499995</v>
      </c>
      <c r="BR72" s="36" t="s">
        <v>199</v>
      </c>
      <c r="BS72" s="7">
        <v>6.0899410098639004</v>
      </c>
      <c r="BT72" s="7">
        <v>12848902.3621029</v>
      </c>
      <c r="BU72" s="7">
        <v>210844731</v>
      </c>
      <c r="BV72" s="7">
        <v>92.3249</v>
      </c>
      <c r="BW72" s="33">
        <v>29297</v>
      </c>
      <c r="BX72" s="15" t="s">
        <v>313</v>
      </c>
      <c r="BY72" s="7">
        <v>18.53</v>
      </c>
      <c r="BZ72" s="15" t="s">
        <v>205</v>
      </c>
      <c r="CA72" t="str">
        <f t="shared" si="290"/>
        <v>USD=</v>
      </c>
      <c r="CE72" t="str">
        <f t="shared" si="289"/>
        <v>FLO</v>
      </c>
      <c r="CF72" s="15" t="s">
        <v>312</v>
      </c>
    </row>
    <row r="73" spans="1:84" x14ac:dyDescent="0.2">
      <c r="A73" t="s">
        <v>320</v>
      </c>
      <c r="B73" t="s">
        <v>320</v>
      </c>
      <c r="C73" t="s">
        <v>6</v>
      </c>
      <c r="D73" t="s">
        <v>18</v>
      </c>
      <c r="E73" t="s">
        <v>72</v>
      </c>
      <c r="F73" s="3"/>
      <c r="G73" t="str">
        <f t="shared" si="254"/>
        <v>CH0012829898</v>
      </c>
      <c r="H73" s="35">
        <f t="shared" si="255"/>
        <v>0</v>
      </c>
      <c r="I73" s="9">
        <f t="shared" si="256"/>
        <v>39.53</v>
      </c>
      <c r="J73" s="20">
        <f t="shared" si="257"/>
        <v>38327</v>
      </c>
      <c r="K73" s="9" t="str">
        <f t="shared" si="258"/>
        <v>CHF</v>
      </c>
      <c r="L73" s="7">
        <f t="shared" si="259"/>
        <v>810</v>
      </c>
      <c r="M73" s="9">
        <f t="shared" si="260"/>
        <v>0</v>
      </c>
      <c r="N73" s="8"/>
      <c r="O73" s="9">
        <f t="shared" si="261"/>
        <v>19.671256869457899</v>
      </c>
      <c r="P73" s="9">
        <f t="shared" si="262"/>
        <v>17.8490053784076</v>
      </c>
      <c r="Q73" s="9" t="str">
        <f t="shared" si="263"/>
        <v>NULL</v>
      </c>
      <c r="R73" s="9" t="str">
        <f t="shared" si="264"/>
        <v>NULL</v>
      </c>
      <c r="S73" s="9">
        <f t="shared" si="265"/>
        <v>4.3592706827508696</v>
      </c>
      <c r="T73" s="9">
        <f t="shared" si="266"/>
        <v>10.650260643880101</v>
      </c>
      <c r="U73" s="9">
        <f t="shared" si="267"/>
        <v>0.99644364943805397</v>
      </c>
      <c r="V73" s="35">
        <f t="shared" si="268"/>
        <v>3531068.25</v>
      </c>
      <c r="W73" s="35">
        <f t="shared" si="269"/>
        <v>3628833.2173913</v>
      </c>
      <c r="X73" s="9">
        <f t="shared" si="270"/>
        <v>2.694115753867063</v>
      </c>
      <c r="Y73" s="9">
        <f t="shared" si="271"/>
        <v>14.4969534760311</v>
      </c>
      <c r="Z73" s="9">
        <f t="shared" si="272"/>
        <v>18.6718474116139</v>
      </c>
      <c r="AA73" s="9">
        <f t="shared" si="273"/>
        <v>16.343435585240801</v>
      </c>
      <c r="AB73" s="9" t="str">
        <f t="shared" si="274"/>
        <v>#N/A</v>
      </c>
      <c r="AC73" s="9">
        <f t="shared" si="275"/>
        <v>0.50142669454326805</v>
      </c>
      <c r="AD73" s="9">
        <f t="shared" si="276"/>
        <v>0.47660280987086601</v>
      </c>
      <c r="AE73" s="9">
        <f t="shared" si="277"/>
        <v>0.67981351849359595</v>
      </c>
      <c r="AF73" s="9">
        <f t="shared" si="278"/>
        <v>0.78654155912005197</v>
      </c>
      <c r="AG73" s="9">
        <f t="shared" si="279"/>
        <v>0.568229569486982</v>
      </c>
      <c r="AH73" s="9">
        <f t="shared" si="280"/>
        <v>0.51309396350856196</v>
      </c>
      <c r="AI73" s="9">
        <f t="shared" si="281"/>
        <v>40.740740740740698</v>
      </c>
      <c r="AJ73" s="9">
        <f t="shared" si="282"/>
        <v>788.12</v>
      </c>
      <c r="AK73" s="9">
        <f t="shared" si="283"/>
        <v>838.57</v>
      </c>
      <c r="AL73" s="9">
        <f t="shared" si="284"/>
        <v>2.0370370370370399</v>
      </c>
      <c r="AM73" s="9">
        <f t="shared" si="285"/>
        <v>40.071179546800003</v>
      </c>
      <c r="AN73" s="9" t="str">
        <f t="shared" si="286"/>
        <v>NULL</v>
      </c>
      <c r="AO73" s="9" t="str">
        <f t="shared" si="287"/>
        <v>NULL</v>
      </c>
      <c r="AP73" s="35">
        <f t="shared" si="288"/>
        <v>12355.494500000001</v>
      </c>
      <c r="AS73" s="15" t="s">
        <v>72</v>
      </c>
      <c r="AT73" s="36">
        <v>19.671256869457899</v>
      </c>
      <c r="AU73" s="36">
        <v>17.8490053784076</v>
      </c>
      <c r="AV73" s="36" t="s">
        <v>199</v>
      </c>
      <c r="AW73" s="36" t="s">
        <v>199</v>
      </c>
      <c r="AX73" s="36">
        <v>4.3592706827508696</v>
      </c>
      <c r="AY73" s="7">
        <v>10.650260643880101</v>
      </c>
      <c r="AZ73" s="7">
        <v>0.99644364943805397</v>
      </c>
      <c r="BA73" s="7">
        <v>3531068.25</v>
      </c>
      <c r="BB73" s="7">
        <v>3628833.2173913</v>
      </c>
      <c r="BC73" s="7">
        <v>14.4969534760311</v>
      </c>
      <c r="BD73" s="7">
        <v>18.6718474116139</v>
      </c>
      <c r="BE73" s="7">
        <v>16.343435585240801</v>
      </c>
      <c r="BF73" s="7" t="s">
        <v>257</v>
      </c>
      <c r="BG73" s="7">
        <v>0.50142669454326805</v>
      </c>
      <c r="BH73" s="7">
        <v>0.47660280987086601</v>
      </c>
      <c r="BI73" s="7">
        <v>0.67981351849359595</v>
      </c>
      <c r="BJ73" s="7">
        <v>0.78654155912005197</v>
      </c>
      <c r="BK73" s="7">
        <v>0.568229569486982</v>
      </c>
      <c r="BL73" s="7">
        <v>0.51309396350856196</v>
      </c>
      <c r="BM73" s="7">
        <v>40.740740740740698</v>
      </c>
      <c r="BN73" s="7">
        <v>788.12</v>
      </c>
      <c r="BO73" s="7">
        <v>838.57</v>
      </c>
      <c r="BP73" s="7">
        <v>2.0370370370370399</v>
      </c>
      <c r="BQ73" s="7">
        <v>40.071179546800003</v>
      </c>
      <c r="BR73" s="36" t="s">
        <v>199</v>
      </c>
      <c r="BS73" s="36" t="s">
        <v>199</v>
      </c>
      <c r="BT73" s="7">
        <v>12355.494500000001</v>
      </c>
      <c r="BU73" s="7">
        <v>5349810</v>
      </c>
      <c r="BV73" s="7">
        <v>39.53</v>
      </c>
      <c r="BW73" s="33">
        <v>38327</v>
      </c>
      <c r="BX73" s="15" t="s">
        <v>321</v>
      </c>
      <c r="BY73" s="7">
        <v>810</v>
      </c>
      <c r="BZ73" s="15" t="s">
        <v>198</v>
      </c>
      <c r="CA73" t="str">
        <f t="shared" si="290"/>
        <v>CHF=</v>
      </c>
      <c r="CE73" t="str">
        <f t="shared" si="289"/>
        <v>EMMN.S</v>
      </c>
      <c r="CF73" s="15" t="s">
        <v>320</v>
      </c>
    </row>
    <row r="74" spans="1:84" x14ac:dyDescent="0.2">
      <c r="A74" t="s">
        <v>322</v>
      </c>
      <c r="B74" t="s">
        <v>322</v>
      </c>
      <c r="C74" t="s">
        <v>6</v>
      </c>
      <c r="D74" t="s">
        <v>18</v>
      </c>
      <c r="E74" t="s">
        <v>73</v>
      </c>
      <c r="F74" s="3"/>
      <c r="G74" t="str">
        <f t="shared" si="254"/>
        <v>CA8029121057</v>
      </c>
      <c r="H74" s="35">
        <f t="shared" si="255"/>
        <v>0</v>
      </c>
      <c r="I74" s="9">
        <f t="shared" si="256"/>
        <v>59.1586</v>
      </c>
      <c r="J74" s="20">
        <f t="shared" si="257"/>
        <v>35712</v>
      </c>
      <c r="K74" s="9" t="str">
        <f t="shared" si="258"/>
        <v>CAD</v>
      </c>
      <c r="L74" s="7">
        <f t="shared" si="259"/>
        <v>24.78</v>
      </c>
      <c r="M74" s="9">
        <f t="shared" si="260"/>
        <v>0</v>
      </c>
      <c r="N74" s="8"/>
      <c r="O74" s="9" t="str">
        <f t="shared" si="261"/>
        <v>NULL</v>
      </c>
      <c r="P74" s="9">
        <f t="shared" si="262"/>
        <v>13.0081699950443</v>
      </c>
      <c r="Q74" s="9" t="str">
        <f t="shared" si="263"/>
        <v>NULL</v>
      </c>
      <c r="R74" s="9">
        <f t="shared" si="264"/>
        <v>0.75761036663041803</v>
      </c>
      <c r="S74" s="9">
        <f t="shared" si="265"/>
        <v>1.4970633212413</v>
      </c>
      <c r="T74" s="9">
        <f t="shared" si="266"/>
        <v>9.5484423497895605</v>
      </c>
      <c r="U74" s="9">
        <f t="shared" si="267"/>
        <v>0.55356959042698695</v>
      </c>
      <c r="V74" s="35">
        <f t="shared" si="268"/>
        <v>18663726.969999999</v>
      </c>
      <c r="W74" s="35">
        <f t="shared" si="269"/>
        <v>21226104.763636399</v>
      </c>
      <c r="X74" s="9">
        <f t="shared" si="270"/>
        <v>12.071822984809486</v>
      </c>
      <c r="Y74" s="9">
        <f t="shared" si="271"/>
        <v>25.514274946401098</v>
      </c>
      <c r="Z74" s="9">
        <f t="shared" si="272"/>
        <v>20.6314505177032</v>
      </c>
      <c r="AA74" s="9">
        <f t="shared" si="273"/>
        <v>20.926123526973502</v>
      </c>
      <c r="AB74" s="9" t="str">
        <f t="shared" si="274"/>
        <v>#N/A</v>
      </c>
      <c r="AC74" s="9">
        <f t="shared" si="275"/>
        <v>0.68879655404864004</v>
      </c>
      <c r="AD74" s="9">
        <f t="shared" si="276"/>
        <v>0.55121672870364702</v>
      </c>
      <c r="AE74" s="9">
        <f t="shared" si="277"/>
        <v>0.17241370729455299</v>
      </c>
      <c r="AF74" s="9">
        <f t="shared" si="278"/>
        <v>0.44827535658723</v>
      </c>
      <c r="AG74" s="9">
        <f t="shared" si="279"/>
        <v>0.77590962534525398</v>
      </c>
      <c r="AH74" s="9">
        <f t="shared" si="280"/>
        <v>-0.53006275172718598</v>
      </c>
      <c r="AI74" s="9">
        <f t="shared" si="281"/>
        <v>43.137254901960802</v>
      </c>
      <c r="AJ74" s="9">
        <f t="shared" si="282"/>
        <v>24.365400000000001</v>
      </c>
      <c r="AK74" s="9">
        <f t="shared" si="283"/>
        <v>27.603950000000001</v>
      </c>
      <c r="AL74" s="9">
        <f t="shared" si="284"/>
        <v>3.0460921843687401</v>
      </c>
      <c r="AM74" s="9">
        <f t="shared" si="285"/>
        <v>117.358490566</v>
      </c>
      <c r="AN74" s="9" t="str">
        <f t="shared" si="286"/>
        <v>NULL</v>
      </c>
      <c r="AO74" s="9">
        <f t="shared" si="287"/>
        <v>2.8055365482680701</v>
      </c>
      <c r="AP74" s="35">
        <f t="shared" si="288"/>
        <v>1188455.4862669599</v>
      </c>
      <c r="AS74" s="15" t="s">
        <v>73</v>
      </c>
      <c r="AT74" s="36" t="s">
        <v>199</v>
      </c>
      <c r="AU74" s="36">
        <v>13.0081699950443</v>
      </c>
      <c r="AV74" s="36" t="s">
        <v>199</v>
      </c>
      <c r="AW74" s="36">
        <v>0.75761036663041803</v>
      </c>
      <c r="AX74" s="36">
        <v>1.4970633212413</v>
      </c>
      <c r="AY74" s="7">
        <v>9.5484423497895605</v>
      </c>
      <c r="AZ74" s="7">
        <v>0.55356959042698695</v>
      </c>
      <c r="BA74" s="7">
        <v>18663726.969999999</v>
      </c>
      <c r="BB74" s="7">
        <v>21226104.763636399</v>
      </c>
      <c r="BC74" s="7">
        <v>25.514274946401098</v>
      </c>
      <c r="BD74" s="7">
        <v>20.6314505177032</v>
      </c>
      <c r="BE74" s="7">
        <v>20.926123526973502</v>
      </c>
      <c r="BF74" s="7" t="s">
        <v>257</v>
      </c>
      <c r="BG74" s="7">
        <v>0.68879655404864004</v>
      </c>
      <c r="BH74" s="7">
        <v>0.55121672870364702</v>
      </c>
      <c r="BI74" s="7">
        <v>0.17241370729455299</v>
      </c>
      <c r="BJ74" s="7">
        <v>0.44827535658723</v>
      </c>
      <c r="BK74" s="7">
        <v>0.77590962534525398</v>
      </c>
      <c r="BL74" s="7">
        <v>-0.53006275172718598</v>
      </c>
      <c r="BM74" s="7">
        <v>43.137254901960802</v>
      </c>
      <c r="BN74" s="7">
        <v>24.365400000000001</v>
      </c>
      <c r="BO74" s="7">
        <v>27.603950000000001</v>
      </c>
      <c r="BP74" s="7">
        <v>3.0460921843687401</v>
      </c>
      <c r="BQ74" s="7">
        <v>117.358490566</v>
      </c>
      <c r="BR74" s="36" t="s">
        <v>199</v>
      </c>
      <c r="BS74" s="7">
        <v>2.8055365482680701</v>
      </c>
      <c r="BT74" s="7">
        <v>1188455.4862669599</v>
      </c>
      <c r="BU74" s="7">
        <v>421164144</v>
      </c>
      <c r="BV74" s="7">
        <v>59.1586</v>
      </c>
      <c r="BW74" s="33">
        <v>35712</v>
      </c>
      <c r="BX74" s="15" t="s">
        <v>323</v>
      </c>
      <c r="BY74" s="7">
        <v>24.78</v>
      </c>
      <c r="BZ74" s="15" t="s">
        <v>217</v>
      </c>
      <c r="CA74" t="str">
        <f t="shared" si="290"/>
        <v>CADUSD=R</v>
      </c>
      <c r="CE74" t="str">
        <f t="shared" si="289"/>
        <v>SAP.TO</v>
      </c>
      <c r="CF74" s="15" t="s">
        <v>322</v>
      </c>
    </row>
    <row r="75" spans="1:84" x14ac:dyDescent="0.2">
      <c r="A75" t="s">
        <v>324</v>
      </c>
      <c r="B75" t="s">
        <v>324</v>
      </c>
      <c r="C75" t="s">
        <v>6</v>
      </c>
      <c r="D75" t="s">
        <v>18</v>
      </c>
      <c r="E75" t="s">
        <v>74</v>
      </c>
      <c r="F75" s="3"/>
      <c r="G75" t="str">
        <f t="shared" si="254"/>
        <v>JP3918000005</v>
      </c>
      <c r="H75" s="35">
        <f>((BU75*BY75)*CB75)/100</f>
        <v>0</v>
      </c>
      <c r="I75" s="9">
        <f t="shared" si="256"/>
        <v>90.813599999999994</v>
      </c>
      <c r="J75" s="20">
        <f t="shared" si="257"/>
        <v>39904</v>
      </c>
      <c r="K75" s="9" t="str">
        <f t="shared" si="258"/>
        <v>JPY</v>
      </c>
      <c r="L75" s="7">
        <f t="shared" si="259"/>
        <v>3300</v>
      </c>
      <c r="M75" s="9">
        <f>(BY75*CB75)/100</f>
        <v>0</v>
      </c>
      <c r="N75" s="8"/>
      <c r="O75" s="9">
        <f t="shared" si="261"/>
        <v>18.215063741057499</v>
      </c>
      <c r="P75" s="9">
        <f t="shared" si="262"/>
        <v>15.9058926619856</v>
      </c>
      <c r="Q75" s="9" t="str">
        <f t="shared" si="263"/>
        <v>NULL</v>
      </c>
      <c r="R75" s="9" t="str">
        <f t="shared" si="264"/>
        <v>NULL</v>
      </c>
      <c r="S75" s="9">
        <f t="shared" si="265"/>
        <v>1.19565006150179</v>
      </c>
      <c r="T75" s="9">
        <f t="shared" si="266"/>
        <v>14.287118439946299</v>
      </c>
      <c r="U75" s="9">
        <f t="shared" si="267"/>
        <v>0.80637916475311699</v>
      </c>
      <c r="V75" s="35">
        <f t="shared" si="268"/>
        <v>6056260800</v>
      </c>
      <c r="W75" s="35">
        <f t="shared" si="269"/>
        <v>5645995188.0952396</v>
      </c>
      <c r="X75" s="9">
        <f t="shared" si="270"/>
        <v>-7.2664888693107361</v>
      </c>
      <c r="Y75" s="9">
        <f t="shared" si="271"/>
        <v>18.840830104521899</v>
      </c>
      <c r="Z75" s="9">
        <f t="shared" si="272"/>
        <v>16.310648371558301</v>
      </c>
      <c r="AA75" s="9">
        <f t="shared" si="273"/>
        <v>17.9767574079602</v>
      </c>
      <c r="AB75" s="9" t="str">
        <f t="shared" si="274"/>
        <v>#N/A</v>
      </c>
      <c r="AC75" s="9">
        <f t="shared" si="275"/>
        <v>0.174155880668143</v>
      </c>
      <c r="AD75" s="9">
        <f t="shared" si="276"/>
        <v>7.6955965096088E-2</v>
      </c>
      <c r="AE75" s="9">
        <f t="shared" si="277"/>
        <v>0.20507229257815601</v>
      </c>
      <c r="AF75" s="9">
        <f t="shared" si="278"/>
        <v>0.47004772500390901</v>
      </c>
      <c r="AG75" s="9">
        <f t="shared" si="279"/>
        <v>0.229846718378344</v>
      </c>
      <c r="AH75" s="9">
        <f t="shared" si="280"/>
        <v>0.51800769040051997</v>
      </c>
      <c r="AI75" s="9">
        <f t="shared" si="281"/>
        <v>86.387434554973794</v>
      </c>
      <c r="AJ75" s="9">
        <f t="shared" si="282"/>
        <v>3091.25</v>
      </c>
      <c r="AK75" s="9">
        <f t="shared" si="283"/>
        <v>3399.0174999999999</v>
      </c>
      <c r="AL75" s="9">
        <f t="shared" si="284"/>
        <v>2.9734675205855399</v>
      </c>
      <c r="AM75" s="9">
        <f t="shared" si="285"/>
        <v>52.321657622099998</v>
      </c>
      <c r="AN75" s="9" t="str">
        <f t="shared" si="286"/>
        <v>NULL</v>
      </c>
      <c r="AO75" s="9" t="str">
        <f t="shared" si="287"/>
        <v>NULL</v>
      </c>
      <c r="AP75" s="35">
        <f t="shared" si="288"/>
        <v>3035663.4352575499</v>
      </c>
      <c r="AS75" s="15" t="s">
        <v>74</v>
      </c>
      <c r="AT75" s="36">
        <v>18.215063741057499</v>
      </c>
      <c r="AU75" s="36">
        <v>15.9058926619856</v>
      </c>
      <c r="AV75" s="36" t="s">
        <v>199</v>
      </c>
      <c r="AW75" s="36" t="s">
        <v>199</v>
      </c>
      <c r="AX75" s="36">
        <v>1.19565006150179</v>
      </c>
      <c r="AY75" s="7">
        <v>14.287118439946299</v>
      </c>
      <c r="AZ75" s="7">
        <v>0.80637916475311699</v>
      </c>
      <c r="BA75" s="7">
        <v>6056260800</v>
      </c>
      <c r="BB75" s="7">
        <v>5645995188.0952396</v>
      </c>
      <c r="BC75" s="7">
        <v>18.840830104521899</v>
      </c>
      <c r="BD75" s="7">
        <v>16.310648371558301</v>
      </c>
      <c r="BE75" s="36">
        <v>17.9767574079602</v>
      </c>
      <c r="BF75" s="7" t="s">
        <v>257</v>
      </c>
      <c r="BG75" s="7">
        <v>0.174155880668143</v>
      </c>
      <c r="BH75" s="7">
        <v>7.6955965096088E-2</v>
      </c>
      <c r="BI75" s="7">
        <v>0.20507229257815601</v>
      </c>
      <c r="BJ75" s="7">
        <v>0.47004772500390901</v>
      </c>
      <c r="BK75" s="7">
        <v>0.229846718378344</v>
      </c>
      <c r="BL75" s="7">
        <v>0.51800769040051997</v>
      </c>
      <c r="BM75" s="7">
        <v>86.387434554973794</v>
      </c>
      <c r="BN75" s="7">
        <v>3091.25</v>
      </c>
      <c r="BO75" s="7">
        <v>3399.0174999999999</v>
      </c>
      <c r="BP75" s="36">
        <v>2.9734675205855399</v>
      </c>
      <c r="BQ75" s="7">
        <v>52.321657622099998</v>
      </c>
      <c r="BR75" s="36" t="s">
        <v>199</v>
      </c>
      <c r="BS75" s="36" t="s">
        <v>199</v>
      </c>
      <c r="BT75" s="7">
        <v>3035663.4352575499</v>
      </c>
      <c r="BU75" s="7">
        <v>270891864</v>
      </c>
      <c r="BV75" s="7">
        <v>90.813599999999994</v>
      </c>
      <c r="BW75" s="33">
        <v>39904</v>
      </c>
      <c r="BX75" s="15" t="s">
        <v>325</v>
      </c>
      <c r="BY75" s="7">
        <v>3300</v>
      </c>
      <c r="BZ75" s="15" t="s">
        <v>210</v>
      </c>
      <c r="CA75" t="str">
        <f t="shared" si="290"/>
        <v>JPYUSD=R</v>
      </c>
      <c r="CE75" t="str">
        <f t="shared" si="289"/>
        <v>2269.T</v>
      </c>
      <c r="CF75" s="15" t="s">
        <v>324</v>
      </c>
    </row>
    <row r="76" spans="1:84" x14ac:dyDescent="0.2">
      <c r="A76" t="s">
        <v>326</v>
      </c>
      <c r="B76" t="s">
        <v>326</v>
      </c>
      <c r="C76" t="s">
        <v>6</v>
      </c>
      <c r="D76" t="s">
        <v>18</v>
      </c>
      <c r="E76" t="s">
        <v>75</v>
      </c>
      <c r="F76" s="3"/>
      <c r="G76" t="str">
        <f t="shared" si="254"/>
        <v>NZATME0002S8</v>
      </c>
      <c r="H76" s="35">
        <f t="shared" si="255"/>
        <v>0</v>
      </c>
      <c r="I76" s="9">
        <f t="shared" si="256"/>
        <v>90.110200000000006</v>
      </c>
      <c r="J76" s="20">
        <f t="shared" si="257"/>
        <v>38098</v>
      </c>
      <c r="K76" s="9" t="str">
        <f t="shared" si="258"/>
        <v>NZD</v>
      </c>
      <c r="L76" s="7">
        <f t="shared" si="259"/>
        <v>9.4499999999999993</v>
      </c>
      <c r="M76" s="9">
        <f t="shared" si="260"/>
        <v>0</v>
      </c>
      <c r="N76" s="8"/>
      <c r="O76" s="9">
        <f t="shared" si="261"/>
        <v>39.514948776918303</v>
      </c>
      <c r="P76" s="9">
        <f t="shared" si="262"/>
        <v>31.183450392068298</v>
      </c>
      <c r="Q76" s="9">
        <f t="shared" si="263"/>
        <v>2.7652168493294802</v>
      </c>
      <c r="R76" s="9">
        <f t="shared" si="264"/>
        <v>2.1821868713833701</v>
      </c>
      <c r="S76" s="9">
        <f t="shared" si="265"/>
        <v>4.9794190352090801</v>
      </c>
      <c r="T76" s="9">
        <f t="shared" si="266"/>
        <v>25.116850088103799</v>
      </c>
      <c r="U76" s="9">
        <f t="shared" si="267"/>
        <v>3.89853338212686</v>
      </c>
      <c r="V76" s="35">
        <f t="shared" si="268"/>
        <v>11089253.772</v>
      </c>
      <c r="W76" s="35">
        <f t="shared" si="269"/>
        <v>9585134.9886956494</v>
      </c>
      <c r="X76" s="9">
        <f t="shared" si="270"/>
        <v>-15.692202405894671</v>
      </c>
      <c r="Y76" s="9">
        <f t="shared" si="271"/>
        <v>56.079638045621003</v>
      </c>
      <c r="Z76" s="9">
        <f t="shared" si="272"/>
        <v>49.051811303470402</v>
      </c>
      <c r="AA76" s="9">
        <f t="shared" si="273"/>
        <v>47.764573394022399</v>
      </c>
      <c r="AB76" s="9" t="str">
        <f t="shared" si="274"/>
        <v>#N/A</v>
      </c>
      <c r="AC76" s="9">
        <f t="shared" si="275"/>
        <v>1.27024378411589</v>
      </c>
      <c r="AD76" s="9">
        <f t="shared" si="276"/>
        <v>1.16998942756835</v>
      </c>
      <c r="AE76" s="9">
        <f t="shared" si="277"/>
        <v>0.68576974558853099</v>
      </c>
      <c r="AF76" s="9">
        <f t="shared" si="278"/>
        <v>0.79051237321252299</v>
      </c>
      <c r="AG76" s="9">
        <f t="shared" si="279"/>
        <v>1.2824211832164201</v>
      </c>
      <c r="AH76" s="9">
        <f t="shared" si="280"/>
        <v>1.3799501079199701</v>
      </c>
      <c r="AI76" s="9">
        <f t="shared" si="281"/>
        <v>75.238095238095298</v>
      </c>
      <c r="AJ76" s="9">
        <f t="shared" si="282"/>
        <v>7.2961999999999998</v>
      </c>
      <c r="AK76" s="9">
        <f t="shared" si="283"/>
        <v>6.8501500000000002</v>
      </c>
      <c r="AL76" s="9" t="str">
        <f t="shared" si="284"/>
        <v>NULL</v>
      </c>
      <c r="AM76" s="9">
        <f t="shared" si="285"/>
        <v>0</v>
      </c>
      <c r="AN76" s="9" t="str">
        <f t="shared" si="286"/>
        <v>NULL</v>
      </c>
      <c r="AO76" s="9" t="str">
        <f t="shared" si="287"/>
        <v>NULL</v>
      </c>
      <c r="AP76" s="35">
        <f t="shared" si="288"/>
        <v>1315035.5996622799</v>
      </c>
      <c r="AS76" s="15" t="s">
        <v>75</v>
      </c>
      <c r="AT76" s="36">
        <v>39.514948776918303</v>
      </c>
      <c r="AU76" s="36">
        <v>31.183450392068298</v>
      </c>
      <c r="AV76" s="36">
        <v>2.7652168493294802</v>
      </c>
      <c r="AW76" s="7">
        <v>2.1821868713833701</v>
      </c>
      <c r="AX76" s="36">
        <v>4.9794190352090801</v>
      </c>
      <c r="AY76" s="7">
        <v>25.116850088103799</v>
      </c>
      <c r="AZ76" s="7">
        <v>3.89853338212686</v>
      </c>
      <c r="BA76" s="7">
        <v>11089253.772</v>
      </c>
      <c r="BB76" s="7">
        <v>9585134.9886956494</v>
      </c>
      <c r="BC76" s="7">
        <v>56.079638045621003</v>
      </c>
      <c r="BD76" s="7">
        <v>49.051811303470402</v>
      </c>
      <c r="BE76" s="7">
        <v>47.764573394022399</v>
      </c>
      <c r="BF76" s="7" t="s">
        <v>257</v>
      </c>
      <c r="BG76" s="7">
        <v>1.27024378411589</v>
      </c>
      <c r="BH76" s="7">
        <v>1.16998942756835</v>
      </c>
      <c r="BI76" s="7">
        <v>0.68576974558853099</v>
      </c>
      <c r="BJ76" s="7">
        <v>0.79051237321252299</v>
      </c>
      <c r="BK76" s="7">
        <v>1.2824211832164201</v>
      </c>
      <c r="BL76" s="7">
        <v>1.3799501079199701</v>
      </c>
      <c r="BM76" s="7">
        <v>75.238095238095298</v>
      </c>
      <c r="BN76" s="7">
        <v>7.2961999999999998</v>
      </c>
      <c r="BO76" s="36">
        <v>6.8501500000000002</v>
      </c>
      <c r="BP76" s="36" t="s">
        <v>199</v>
      </c>
      <c r="BQ76" s="7">
        <v>0</v>
      </c>
      <c r="BR76" s="36" t="s">
        <v>199</v>
      </c>
      <c r="BS76" s="36" t="s">
        <v>199</v>
      </c>
      <c r="BT76" s="7">
        <v>1315035.5996622799</v>
      </c>
      <c r="BU76" s="7">
        <v>724019118</v>
      </c>
      <c r="BV76" s="7">
        <v>90.110200000000006</v>
      </c>
      <c r="BW76" s="33">
        <v>38098</v>
      </c>
      <c r="BX76" s="15" t="s">
        <v>327</v>
      </c>
      <c r="BY76" s="7">
        <v>9.4499999999999993</v>
      </c>
      <c r="BZ76" s="15" t="s">
        <v>328</v>
      </c>
      <c r="CA76" t="str">
        <f t="shared" si="290"/>
        <v>NZD=</v>
      </c>
      <c r="CE76" t="str">
        <f t="shared" si="289"/>
        <v>ATM.NZ</v>
      </c>
      <c r="CF76" s="15" t="s">
        <v>326</v>
      </c>
    </row>
    <row r="77" spans="1:84" x14ac:dyDescent="0.2">
      <c r="A77" t="s">
        <v>329</v>
      </c>
      <c r="B77" t="s">
        <v>329</v>
      </c>
      <c r="C77" t="s">
        <v>6</v>
      </c>
      <c r="D77" t="s">
        <v>18</v>
      </c>
      <c r="E77" t="s">
        <v>76</v>
      </c>
      <c r="F77" s="3"/>
      <c r="G77" t="str">
        <f t="shared" si="254"/>
        <v>US67421J2078</v>
      </c>
      <c r="H77" s="35">
        <f t="shared" si="255"/>
        <v>0</v>
      </c>
      <c r="I77" s="9">
        <f t="shared" si="256"/>
        <v>98.240200000000002</v>
      </c>
      <c r="J77" s="20">
        <f t="shared" si="257"/>
        <v>44336</v>
      </c>
      <c r="K77" s="9" t="str">
        <f t="shared" si="258"/>
        <v>USD</v>
      </c>
      <c r="L77" s="7">
        <f t="shared" si="259"/>
        <v>8.31</v>
      </c>
      <c r="M77" s="9">
        <f t="shared" si="260"/>
        <v>0</v>
      </c>
      <c r="N77" s="8"/>
      <c r="O77" s="9" t="str">
        <f t="shared" si="261"/>
        <v>NULL</v>
      </c>
      <c r="P77" s="9" t="str">
        <f t="shared" si="262"/>
        <v>NULL</v>
      </c>
      <c r="Q77" s="9" t="str">
        <f t="shared" si="263"/>
        <v>NULL</v>
      </c>
      <c r="R77" s="9" t="str">
        <f t="shared" si="264"/>
        <v>NULL</v>
      </c>
      <c r="S77" s="9">
        <f t="shared" si="265"/>
        <v>2.37330482001245</v>
      </c>
      <c r="T77" s="9" t="str">
        <f t="shared" si="266"/>
        <v>NULL</v>
      </c>
      <c r="U77" s="9">
        <f t="shared" si="267"/>
        <v>1.5008968321504E-2</v>
      </c>
      <c r="V77" s="35">
        <f t="shared" si="268"/>
        <v>1057696.095</v>
      </c>
      <c r="W77" s="35">
        <f t="shared" si="269"/>
        <v>4034090.0732727302</v>
      </c>
      <c r="X77" s="9">
        <f t="shared" si="270"/>
        <v>73.781049114207704</v>
      </c>
      <c r="Y77" s="9">
        <f t="shared" si="271"/>
        <v>191.89570390440201</v>
      </c>
      <c r="Z77" s="9">
        <f t="shared" si="272"/>
        <v>126.082343960464</v>
      </c>
      <c r="AA77" s="9">
        <f t="shared" si="273"/>
        <v>93.583562240825501</v>
      </c>
      <c r="AB77" s="9">
        <f t="shared" si="274"/>
        <v>1.1623000000000001</v>
      </c>
      <c r="AC77" s="9">
        <f t="shared" si="275"/>
        <v>1.40096533190797</v>
      </c>
      <c r="AD77" s="9">
        <f t="shared" si="276"/>
        <v>2.6274887042917299</v>
      </c>
      <c r="AE77" s="9">
        <f t="shared" si="277"/>
        <v>1.96455584589843</v>
      </c>
      <c r="AF77" s="9">
        <f t="shared" si="278"/>
        <v>1.64303558756172</v>
      </c>
      <c r="AG77" s="9">
        <f t="shared" si="279"/>
        <v>3.89366124581916</v>
      </c>
      <c r="AH77" s="9">
        <f t="shared" si="280"/>
        <v>0.12685615808942999</v>
      </c>
      <c r="AI77" s="9">
        <f t="shared" si="281"/>
        <v>52.107728337236502</v>
      </c>
      <c r="AJ77" s="9">
        <f t="shared" si="282"/>
        <v>11.19528</v>
      </c>
      <c r="AK77" s="9">
        <f t="shared" si="283"/>
        <v>15.803739999999999</v>
      </c>
      <c r="AL77" s="9" t="str">
        <f t="shared" si="284"/>
        <v>NULL</v>
      </c>
      <c r="AM77" s="9" t="str">
        <f t="shared" si="285"/>
        <v>NULL</v>
      </c>
      <c r="AN77" s="9" t="str">
        <f t="shared" si="286"/>
        <v>NULL</v>
      </c>
      <c r="AO77" s="9">
        <f t="shared" si="287"/>
        <v>5.6911918277179003</v>
      </c>
      <c r="AP77" s="35">
        <f t="shared" si="288"/>
        <v>145899.435070159</v>
      </c>
      <c r="AS77" s="15" t="s">
        <v>76</v>
      </c>
      <c r="AT77" s="36" t="s">
        <v>199</v>
      </c>
      <c r="AU77" s="36" t="s">
        <v>199</v>
      </c>
      <c r="AV77" s="36" t="s">
        <v>199</v>
      </c>
      <c r="AW77" s="36" t="s">
        <v>199</v>
      </c>
      <c r="AX77" s="36">
        <v>2.37330482001245</v>
      </c>
      <c r="AY77" s="36" t="s">
        <v>199</v>
      </c>
      <c r="AZ77" s="7">
        <v>1.5008968321504E-2</v>
      </c>
      <c r="BA77" s="7">
        <v>1057696.095</v>
      </c>
      <c r="BB77" s="7">
        <v>4034090.0732727302</v>
      </c>
      <c r="BC77" s="7">
        <v>191.89570390440201</v>
      </c>
      <c r="BD77" s="7">
        <v>126.082343960464</v>
      </c>
      <c r="BE77" s="7">
        <v>93.583562240825501</v>
      </c>
      <c r="BF77" s="36">
        <v>1.1623000000000001</v>
      </c>
      <c r="BG77" s="36">
        <v>1.40096533190797</v>
      </c>
      <c r="BH77" s="7">
        <v>2.6274887042917299</v>
      </c>
      <c r="BI77" s="36">
        <v>1.96455584589843</v>
      </c>
      <c r="BJ77" s="36">
        <v>1.64303558756172</v>
      </c>
      <c r="BK77" s="7">
        <v>3.89366124581916</v>
      </c>
      <c r="BL77" s="36">
        <v>0.12685615808942999</v>
      </c>
      <c r="BM77" s="36">
        <v>52.107728337236502</v>
      </c>
      <c r="BN77" s="36">
        <v>11.19528</v>
      </c>
      <c r="BO77" s="36">
        <v>15.803739999999999</v>
      </c>
      <c r="BP77" s="36" t="s">
        <v>199</v>
      </c>
      <c r="BQ77" s="36" t="s">
        <v>199</v>
      </c>
      <c r="BR77" s="36" t="s">
        <v>199</v>
      </c>
      <c r="BS77" s="7">
        <v>5.6911918277179003</v>
      </c>
      <c r="BT77" s="7">
        <v>145899.435070159</v>
      </c>
      <c r="BU77" s="7">
        <v>29753013</v>
      </c>
      <c r="BV77" s="7">
        <v>98.240200000000002</v>
      </c>
      <c r="BW77" s="33">
        <v>44336</v>
      </c>
      <c r="BX77" s="15" t="s">
        <v>808</v>
      </c>
      <c r="BY77" s="7">
        <v>8.31</v>
      </c>
      <c r="BZ77" s="15" t="s">
        <v>205</v>
      </c>
      <c r="CA77" t="str">
        <f t="shared" si="290"/>
        <v>USD=</v>
      </c>
      <c r="CE77" t="str">
        <f t="shared" si="289"/>
        <v>OTLY.O</v>
      </c>
      <c r="CF77" s="15" t="s">
        <v>329</v>
      </c>
    </row>
    <row r="78" spans="1:84" x14ac:dyDescent="0.2">
      <c r="A78" t="s">
        <v>330</v>
      </c>
      <c r="B78" t="s">
        <v>330</v>
      </c>
      <c r="C78" t="s">
        <v>6</v>
      </c>
      <c r="D78" t="s">
        <v>18</v>
      </c>
      <c r="E78" t="s">
        <v>77</v>
      </c>
      <c r="F78" s="3"/>
      <c r="G78" t="str">
        <f t="shared" si="254"/>
        <v>KYG210961051</v>
      </c>
      <c r="H78" s="35">
        <f t="shared" si="255"/>
        <v>0</v>
      </c>
      <c r="I78" s="9">
        <f t="shared" si="256"/>
        <v>75.659400000000005</v>
      </c>
      <c r="J78" s="20">
        <f t="shared" si="257"/>
        <v>38148</v>
      </c>
      <c r="K78" s="9" t="str">
        <f t="shared" si="258"/>
        <v>HKD</v>
      </c>
      <c r="L78" s="7">
        <f t="shared" si="259"/>
        <v>19.78</v>
      </c>
      <c r="M78" s="9">
        <f t="shared" si="260"/>
        <v>0</v>
      </c>
      <c r="N78" s="8"/>
      <c r="O78" s="9">
        <f t="shared" si="261"/>
        <v>15.7399102807383</v>
      </c>
      <c r="P78" s="9">
        <f t="shared" si="262"/>
        <v>13.113541530405801</v>
      </c>
      <c r="Q78" s="9">
        <f t="shared" si="263"/>
        <v>3.6647055368424502</v>
      </c>
      <c r="R78" s="9">
        <f t="shared" si="264"/>
        <v>3.0532110664507202</v>
      </c>
      <c r="S78" s="9">
        <f t="shared" si="265"/>
        <v>1.4883558728784301</v>
      </c>
      <c r="T78" s="9">
        <f t="shared" si="266"/>
        <v>9.7201759560138505</v>
      </c>
      <c r="U78" s="9">
        <f t="shared" si="267"/>
        <v>0.71903979468823398</v>
      </c>
      <c r="V78" s="35">
        <f t="shared" si="268"/>
        <v>518801652.53500003</v>
      </c>
      <c r="W78" s="35">
        <f t="shared" si="269"/>
        <v>696537292.50608695</v>
      </c>
      <c r="X78" s="9">
        <f t="shared" si="270"/>
        <v>25.517031447319628</v>
      </c>
      <c r="Y78" s="9">
        <f t="shared" si="271"/>
        <v>45.509798923872602</v>
      </c>
      <c r="Z78" s="9">
        <f t="shared" si="272"/>
        <v>40.750829487361301</v>
      </c>
      <c r="AA78" s="9">
        <f t="shared" si="273"/>
        <v>54.955943610607001</v>
      </c>
      <c r="AB78" s="9" t="str">
        <f t="shared" si="274"/>
        <v>#N/A</v>
      </c>
      <c r="AC78" s="9">
        <f t="shared" si="275"/>
        <v>1.5459163477964399</v>
      </c>
      <c r="AD78" s="9">
        <f t="shared" si="276"/>
        <v>1.40339093616983</v>
      </c>
      <c r="AE78" s="9">
        <f t="shared" si="277"/>
        <v>1.14687010370047</v>
      </c>
      <c r="AF78" s="9">
        <f t="shared" si="278"/>
        <v>1.0979123045535799</v>
      </c>
      <c r="AG78" s="9">
        <f t="shared" si="279"/>
        <v>1.7554198721709799</v>
      </c>
      <c r="AH78" s="9">
        <f t="shared" si="280"/>
        <v>1.2434816183419899</v>
      </c>
      <c r="AI78" s="9">
        <f t="shared" si="281"/>
        <v>65.8333333333333</v>
      </c>
      <c r="AJ78" s="9">
        <f t="shared" si="282"/>
        <v>16.456</v>
      </c>
      <c r="AK78" s="9">
        <f t="shared" si="283"/>
        <v>15.5556</v>
      </c>
      <c r="AL78" s="9">
        <f t="shared" si="284"/>
        <v>2.95649779735683</v>
      </c>
      <c r="AM78" s="9">
        <f t="shared" si="285"/>
        <v>40.014122939899998</v>
      </c>
      <c r="AN78" s="9" t="str">
        <f t="shared" si="286"/>
        <v>NULL</v>
      </c>
      <c r="AO78" s="9" t="str">
        <f t="shared" si="287"/>
        <v>NULL</v>
      </c>
      <c r="AP78" s="35">
        <f t="shared" si="288"/>
        <v>25532097.8330222</v>
      </c>
      <c r="AS78" s="15" t="s">
        <v>77</v>
      </c>
      <c r="AT78" s="36">
        <v>15.7399102807383</v>
      </c>
      <c r="AU78" s="36">
        <v>13.113541530405801</v>
      </c>
      <c r="AV78" s="36">
        <v>3.6647055368424502</v>
      </c>
      <c r="AW78" s="7">
        <v>3.0532110664507202</v>
      </c>
      <c r="AX78" s="36">
        <v>1.4883558728784301</v>
      </c>
      <c r="AY78" s="7">
        <v>9.7201759560138505</v>
      </c>
      <c r="AZ78" s="7">
        <v>0.71903979468823398</v>
      </c>
      <c r="BA78" s="7">
        <v>518801652.53500003</v>
      </c>
      <c r="BB78" s="7">
        <v>696537292.50608695</v>
      </c>
      <c r="BC78" s="7">
        <v>45.509798923872602</v>
      </c>
      <c r="BD78" s="7">
        <v>40.750829487361301</v>
      </c>
      <c r="BE78" s="7">
        <v>54.955943610607001</v>
      </c>
      <c r="BF78" s="7" t="s">
        <v>257</v>
      </c>
      <c r="BG78" s="7">
        <v>1.5459163477964399</v>
      </c>
      <c r="BH78" s="7">
        <v>1.40339093616983</v>
      </c>
      <c r="BI78" s="7">
        <v>1.14687010370047</v>
      </c>
      <c r="BJ78" s="7">
        <v>1.0979123045535799</v>
      </c>
      <c r="BK78" s="7">
        <v>1.7554198721709799</v>
      </c>
      <c r="BL78" s="7">
        <v>1.2434816183419899</v>
      </c>
      <c r="BM78" s="7">
        <v>65.8333333333333</v>
      </c>
      <c r="BN78" s="36">
        <v>16.456</v>
      </c>
      <c r="BO78" s="36">
        <v>15.5556</v>
      </c>
      <c r="BP78" s="7">
        <v>2.95649779735683</v>
      </c>
      <c r="BQ78" s="7">
        <v>40.014122939899998</v>
      </c>
      <c r="BR78" s="36" t="s">
        <v>199</v>
      </c>
      <c r="BS78" s="36" t="s">
        <v>199</v>
      </c>
      <c r="BT78" s="7">
        <v>25532097.8330222</v>
      </c>
      <c r="BU78" s="7">
        <v>3917970513</v>
      </c>
      <c r="BV78" s="7">
        <v>75.659400000000005</v>
      </c>
      <c r="BW78" s="33">
        <v>38148</v>
      </c>
      <c r="BX78" s="15" t="s">
        <v>331</v>
      </c>
      <c r="BY78" s="7">
        <v>19.78</v>
      </c>
      <c r="BZ78" s="15" t="s">
        <v>285</v>
      </c>
      <c r="CA78" t="str">
        <f t="shared" si="290"/>
        <v>HKDUSD=R</v>
      </c>
      <c r="CE78" t="str">
        <f t="shared" si="289"/>
        <v>2319.HK</v>
      </c>
      <c r="CF78" s="15" t="s">
        <v>330</v>
      </c>
    </row>
    <row r="79" spans="1:84" x14ac:dyDescent="0.2">
      <c r="A79" t="s">
        <v>332</v>
      </c>
      <c r="B79" t="s">
        <v>332</v>
      </c>
      <c r="C79" t="s">
        <v>6</v>
      </c>
      <c r="D79" t="s">
        <v>18</v>
      </c>
      <c r="E79" t="s">
        <v>78</v>
      </c>
      <c r="F79" s="3"/>
      <c r="G79" t="str">
        <f t="shared" si="254"/>
        <v>KYG9431R1039</v>
      </c>
      <c r="H79" s="35">
        <f t="shared" si="255"/>
        <v>0</v>
      </c>
      <c r="I79" s="9">
        <f t="shared" si="256"/>
        <v>35.181800000000003</v>
      </c>
      <c r="J79" s="20">
        <f t="shared" si="257"/>
        <v>39533</v>
      </c>
      <c r="K79" s="9" t="str">
        <f t="shared" si="258"/>
        <v>HKD</v>
      </c>
      <c r="L79" s="7">
        <f t="shared" si="259"/>
        <v>5.07</v>
      </c>
      <c r="M79" s="9">
        <f t="shared" si="260"/>
        <v>0</v>
      </c>
      <c r="N79" s="8"/>
      <c r="O79" s="9">
        <f t="shared" si="261"/>
        <v>13.6057135742836</v>
      </c>
      <c r="P79" s="9">
        <f t="shared" si="262"/>
        <v>12.948630538903499</v>
      </c>
      <c r="Q79" s="9" t="str">
        <f t="shared" si="263"/>
        <v>NULL</v>
      </c>
      <c r="R79" s="9" t="str">
        <f t="shared" si="264"/>
        <v>NULL</v>
      </c>
      <c r="S79" s="9">
        <f t="shared" si="265"/>
        <v>3.6365336728457498</v>
      </c>
      <c r="T79" s="9">
        <f t="shared" si="266"/>
        <v>12.0639805562351</v>
      </c>
      <c r="U79" s="9">
        <f t="shared" si="267"/>
        <v>2.4134629869117301</v>
      </c>
      <c r="V79" s="35">
        <f t="shared" si="268"/>
        <v>45324038.710000001</v>
      </c>
      <c r="W79" s="35">
        <f t="shared" si="269"/>
        <v>38970675.285652198</v>
      </c>
      <c r="X79" s="9">
        <f t="shared" si="270"/>
        <v>-16.302933879841994</v>
      </c>
      <c r="Y79" s="9">
        <f t="shared" si="271"/>
        <v>25.030419795745601</v>
      </c>
      <c r="Z79" s="9">
        <f t="shared" si="272"/>
        <v>28.1343767289457</v>
      </c>
      <c r="AA79" s="9">
        <f t="shared" si="273"/>
        <v>35.029529259407397</v>
      </c>
      <c r="AB79" s="9" t="str">
        <f t="shared" si="274"/>
        <v>#N/A</v>
      </c>
      <c r="AC79" s="9">
        <f t="shared" si="275"/>
        <v>0.50167955211850102</v>
      </c>
      <c r="AD79" s="9">
        <f t="shared" si="276"/>
        <v>0.33234830858860098</v>
      </c>
      <c r="AE79" s="9">
        <f t="shared" si="277"/>
        <v>0.248264321876394</v>
      </c>
      <c r="AF79" s="9">
        <f t="shared" si="278"/>
        <v>0.49884238240804801</v>
      </c>
      <c r="AG79" s="9">
        <f t="shared" si="279"/>
        <v>0.19109051147577699</v>
      </c>
      <c r="AH79" s="9">
        <f t="shared" si="280"/>
        <v>8.3544347017130996E-2</v>
      </c>
      <c r="AI79" s="9">
        <f t="shared" si="281"/>
        <v>68.292682926829301</v>
      </c>
      <c r="AJ79" s="9">
        <f t="shared" si="282"/>
        <v>4.6494</v>
      </c>
      <c r="AK79" s="9">
        <f t="shared" si="283"/>
        <v>4.7095000000000002</v>
      </c>
      <c r="AL79" s="9">
        <f t="shared" si="284"/>
        <v>5.0550098231827096</v>
      </c>
      <c r="AM79" s="9">
        <f t="shared" si="285"/>
        <v>69.853756721600007</v>
      </c>
      <c r="AN79" s="9" t="str">
        <f t="shared" si="286"/>
        <v>NULL</v>
      </c>
      <c r="AO79" s="9" t="str">
        <f t="shared" si="287"/>
        <v>NULL</v>
      </c>
      <c r="AP79" s="35">
        <f t="shared" si="288"/>
        <v>6047767.1347162202</v>
      </c>
      <c r="AS79" s="15" t="s">
        <v>78</v>
      </c>
      <c r="AT79" s="36">
        <v>13.6057135742836</v>
      </c>
      <c r="AU79" s="36">
        <v>12.948630538903499</v>
      </c>
      <c r="AV79" s="36" t="s">
        <v>199</v>
      </c>
      <c r="AW79" s="36" t="s">
        <v>199</v>
      </c>
      <c r="AX79" s="36">
        <v>3.6365336728457498</v>
      </c>
      <c r="AY79" s="7">
        <v>12.0639805562351</v>
      </c>
      <c r="AZ79" s="7">
        <v>2.4134629869117301</v>
      </c>
      <c r="BA79" s="7">
        <v>45324038.710000001</v>
      </c>
      <c r="BB79" s="7">
        <v>38970675.285652198</v>
      </c>
      <c r="BC79" s="7">
        <v>25.030419795745601</v>
      </c>
      <c r="BD79" s="7">
        <v>28.1343767289457</v>
      </c>
      <c r="BE79" s="7">
        <v>35.029529259407397</v>
      </c>
      <c r="BF79" s="7" t="s">
        <v>257</v>
      </c>
      <c r="BG79" s="7">
        <v>0.50167955211850102</v>
      </c>
      <c r="BH79" s="7">
        <v>0.33234830858860098</v>
      </c>
      <c r="BI79" s="7">
        <v>0.248264321876394</v>
      </c>
      <c r="BJ79" s="7">
        <v>0.49884238240804801</v>
      </c>
      <c r="BK79" s="7">
        <v>0.19109051147577699</v>
      </c>
      <c r="BL79" s="36">
        <v>8.3544347017130996E-2</v>
      </c>
      <c r="BM79" s="7">
        <v>68.292682926829301</v>
      </c>
      <c r="BN79" s="36">
        <v>4.6494</v>
      </c>
      <c r="BO79" s="36">
        <v>4.7095000000000002</v>
      </c>
      <c r="BP79" s="36">
        <v>5.0550098231827096</v>
      </c>
      <c r="BQ79" s="7">
        <v>69.853756721600007</v>
      </c>
      <c r="BR79" s="36" t="s">
        <v>199</v>
      </c>
      <c r="BS79" s="36" t="s">
        <v>199</v>
      </c>
      <c r="BT79" s="7">
        <v>6047767.1347162202</v>
      </c>
      <c r="BU79" s="7">
        <v>11803071135</v>
      </c>
      <c r="BV79" s="7">
        <v>35.181800000000003</v>
      </c>
      <c r="BW79" s="33">
        <v>39533</v>
      </c>
      <c r="BX79" s="15" t="s">
        <v>333</v>
      </c>
      <c r="BY79" s="7">
        <v>5.07</v>
      </c>
      <c r="BZ79" s="15" t="s">
        <v>285</v>
      </c>
      <c r="CA79" t="str">
        <f t="shared" si="290"/>
        <v>HKDUSD=R</v>
      </c>
      <c r="CE79" t="str">
        <f t="shared" si="289"/>
        <v>0151.HK</v>
      </c>
      <c r="CF79" s="15" t="s">
        <v>332</v>
      </c>
    </row>
    <row r="80" spans="1:84" x14ac:dyDescent="0.2">
      <c r="A80" t="s">
        <v>334</v>
      </c>
      <c r="B80" t="s">
        <v>334</v>
      </c>
      <c r="C80" t="s">
        <v>6</v>
      </c>
      <c r="D80" t="s">
        <v>18</v>
      </c>
      <c r="E80" t="s">
        <v>79</v>
      </c>
      <c r="F80" s="3"/>
      <c r="G80" t="str">
        <f t="shared" si="254"/>
        <v>KYG2121Q1055</v>
      </c>
      <c r="H80" s="35">
        <f t="shared" si="255"/>
        <v>0</v>
      </c>
      <c r="I80" s="9">
        <f t="shared" si="256"/>
        <v>42.805599999999998</v>
      </c>
      <c r="J80" s="20">
        <f t="shared" si="257"/>
        <v>43782</v>
      </c>
      <c r="K80" s="9" t="str">
        <f t="shared" si="258"/>
        <v>HKD</v>
      </c>
      <c r="L80" s="7">
        <f t="shared" si="259"/>
        <v>6.95</v>
      </c>
      <c r="M80" s="9">
        <f t="shared" si="260"/>
        <v>0</v>
      </c>
      <c r="N80" s="8"/>
      <c r="O80" s="9">
        <f t="shared" si="261"/>
        <v>14.0322485073919</v>
      </c>
      <c r="P80" s="9" t="str">
        <f t="shared" si="262"/>
        <v>NULL</v>
      </c>
      <c r="Q80" s="9" t="str">
        <f t="shared" si="263"/>
        <v>NULL</v>
      </c>
      <c r="R80" s="9" t="str">
        <f t="shared" si="264"/>
        <v>NULL</v>
      </c>
      <c r="S80" s="9">
        <f t="shared" si="265"/>
        <v>1.9552006391297601</v>
      </c>
      <c r="T80" s="9">
        <f t="shared" si="266"/>
        <v>10.943760058115</v>
      </c>
      <c r="U80" s="9">
        <f t="shared" si="267"/>
        <v>2.5179518103340102</v>
      </c>
      <c r="V80" s="35">
        <f t="shared" si="268"/>
        <v>159216234.23750001</v>
      </c>
      <c r="W80" s="35">
        <f t="shared" si="269"/>
        <v>175578299.22304299</v>
      </c>
      <c r="X80" s="9">
        <f t="shared" si="270"/>
        <v>9.3189563049347601</v>
      </c>
      <c r="Y80" s="9">
        <f t="shared" si="271"/>
        <v>37.567653479049099</v>
      </c>
      <c r="Z80" s="9">
        <f t="shared" si="272"/>
        <v>33.2510291348609</v>
      </c>
      <c r="AA80" s="9">
        <f t="shared" si="273"/>
        <v>43.260823742527499</v>
      </c>
      <c r="AB80" s="9" t="str">
        <f t="shared" si="274"/>
        <v>#N/A</v>
      </c>
      <c r="AC80" s="9">
        <f t="shared" si="275"/>
        <v>1.00493201570988</v>
      </c>
      <c r="AD80" s="9">
        <f t="shared" si="276"/>
        <v>0.92270964621197005</v>
      </c>
      <c r="AE80" s="9">
        <f t="shared" si="277"/>
        <v>1.4120908177748701</v>
      </c>
      <c r="AF80" s="9">
        <f t="shared" si="278"/>
        <v>1.2747259371227</v>
      </c>
      <c r="AG80" s="9">
        <f t="shared" si="279"/>
        <v>1.69979562653873</v>
      </c>
      <c r="AH80" s="9">
        <f t="shared" si="280"/>
        <v>0.89038246290063605</v>
      </c>
      <c r="AI80" s="9">
        <f t="shared" si="281"/>
        <v>64.670658682634695</v>
      </c>
      <c r="AJ80" s="9">
        <f t="shared" si="282"/>
        <v>5.3941999999999997</v>
      </c>
      <c r="AK80" s="9">
        <f t="shared" si="283"/>
        <v>4.83725</v>
      </c>
      <c r="AL80" s="9">
        <f t="shared" si="284"/>
        <v>5.2546374367622297</v>
      </c>
      <c r="AM80" s="9">
        <f t="shared" si="285"/>
        <v>69.616334351899994</v>
      </c>
      <c r="AN80" s="9" t="str">
        <f t="shared" si="286"/>
        <v>NULL</v>
      </c>
      <c r="AO80" s="9" t="str">
        <f t="shared" si="287"/>
        <v>NULL</v>
      </c>
      <c r="AP80" s="35">
        <f t="shared" si="288"/>
        <v>17907280.842197102</v>
      </c>
      <c r="AS80" s="15" t="s">
        <v>79</v>
      </c>
      <c r="AT80" s="36">
        <v>14.0322485073919</v>
      </c>
      <c r="AU80" s="36" t="s">
        <v>199</v>
      </c>
      <c r="AV80" s="36" t="s">
        <v>199</v>
      </c>
      <c r="AW80" s="36" t="s">
        <v>199</v>
      </c>
      <c r="AX80" s="36">
        <v>1.9552006391297601</v>
      </c>
      <c r="AY80" s="7">
        <v>10.943760058115</v>
      </c>
      <c r="AZ80" s="7">
        <v>2.5179518103340102</v>
      </c>
      <c r="BA80" s="7">
        <v>159216234.23750001</v>
      </c>
      <c r="BB80" s="7">
        <v>175578299.22304299</v>
      </c>
      <c r="BC80" s="7">
        <v>37.567653479049099</v>
      </c>
      <c r="BD80" s="7">
        <v>33.2510291348609</v>
      </c>
      <c r="BE80" s="7">
        <v>43.260823742527499</v>
      </c>
      <c r="BF80" s="36" t="s">
        <v>257</v>
      </c>
      <c r="BG80" s="7">
        <v>1.00493201570988</v>
      </c>
      <c r="BH80" s="7">
        <v>0.92270964621197005</v>
      </c>
      <c r="BI80" s="7">
        <v>1.4120908177748701</v>
      </c>
      <c r="BJ80" s="7">
        <v>1.2747259371227</v>
      </c>
      <c r="BK80" s="7">
        <v>1.69979562653873</v>
      </c>
      <c r="BL80" s="7">
        <v>0.89038246290063605</v>
      </c>
      <c r="BM80" s="7">
        <v>64.670658682634695</v>
      </c>
      <c r="BN80" s="36">
        <v>5.3941999999999997</v>
      </c>
      <c r="BO80" s="36">
        <v>4.83725</v>
      </c>
      <c r="BP80" s="36">
        <v>5.2546374367622297</v>
      </c>
      <c r="BQ80" s="7">
        <v>69.616334351899994</v>
      </c>
      <c r="BR80" s="36" t="s">
        <v>199</v>
      </c>
      <c r="BS80" s="36" t="s">
        <v>199</v>
      </c>
      <c r="BT80" s="7">
        <v>17907280.842197102</v>
      </c>
      <c r="BU80" s="7">
        <v>9067251704</v>
      </c>
      <c r="BV80" s="7">
        <v>42.805599999999998</v>
      </c>
      <c r="BW80" s="33">
        <v>43782</v>
      </c>
      <c r="BX80" s="15" t="s">
        <v>335</v>
      </c>
      <c r="BY80" s="7">
        <v>6.95</v>
      </c>
      <c r="BZ80" s="15" t="s">
        <v>285</v>
      </c>
      <c r="CA80" t="str">
        <f t="shared" si="290"/>
        <v>HKDUSD=R</v>
      </c>
      <c r="CE80" t="str">
        <f t="shared" si="289"/>
        <v>6186.HK</v>
      </c>
      <c r="CF80" s="15" t="s">
        <v>334</v>
      </c>
    </row>
    <row r="81" spans="1:84" x14ac:dyDescent="0.2">
      <c r="A81" t="s">
        <v>336</v>
      </c>
      <c r="B81" t="s">
        <v>336</v>
      </c>
      <c r="C81" t="s">
        <v>6</v>
      </c>
      <c r="D81" t="s">
        <v>18</v>
      </c>
      <c r="E81" t="s">
        <v>80</v>
      </c>
      <c r="F81" s="3"/>
      <c r="G81" t="str">
        <f t="shared" si="254"/>
        <v>IE0000669501</v>
      </c>
      <c r="H81" s="35">
        <f t="shared" si="255"/>
        <v>0</v>
      </c>
      <c r="I81" s="9">
        <f t="shared" si="256"/>
        <v>68.981300000000005</v>
      </c>
      <c r="J81" s="20">
        <f t="shared" si="257"/>
        <v>32203</v>
      </c>
      <c r="K81" s="9" t="str">
        <f t="shared" si="258"/>
        <v>EUR</v>
      </c>
      <c r="L81" s="7">
        <f t="shared" si="259"/>
        <v>10.199999999999999</v>
      </c>
      <c r="M81" s="9">
        <f t="shared" si="260"/>
        <v>0</v>
      </c>
      <c r="N81" s="8"/>
      <c r="O81" s="9">
        <f t="shared" si="261"/>
        <v>17.854818076681799</v>
      </c>
      <c r="P81" s="9" t="str">
        <f t="shared" si="262"/>
        <v>NULL</v>
      </c>
      <c r="Q81" s="9">
        <f t="shared" si="263"/>
        <v>4.3075556276675098</v>
      </c>
      <c r="R81" s="9" t="str">
        <f t="shared" si="264"/>
        <v>NULL</v>
      </c>
      <c r="S81" s="9">
        <f t="shared" si="265"/>
        <v>1.38658034930774</v>
      </c>
      <c r="T81" s="9">
        <f t="shared" si="266"/>
        <v>6.4253848912835299</v>
      </c>
      <c r="U81" s="9">
        <f t="shared" si="267"/>
        <v>0.74165444795605395</v>
      </c>
      <c r="V81" s="35">
        <f t="shared" si="268"/>
        <v>8617395.7825000007</v>
      </c>
      <c r="W81" s="35">
        <f t="shared" si="269"/>
        <v>11169297.768695701</v>
      </c>
      <c r="X81" s="9">
        <f t="shared" si="270"/>
        <v>22.847470262167608</v>
      </c>
      <c r="Y81" s="9">
        <f t="shared" si="271"/>
        <v>82.502104465337098</v>
      </c>
      <c r="Z81" s="9">
        <f t="shared" si="272"/>
        <v>52.478104629318302</v>
      </c>
      <c r="AA81" s="9">
        <f t="shared" si="273"/>
        <v>40.046024068691402</v>
      </c>
      <c r="AB81" s="9" t="str">
        <f t="shared" si="274"/>
        <v>#N/A</v>
      </c>
      <c r="AC81" s="9">
        <f t="shared" si="275"/>
        <v>0.64332873166990101</v>
      </c>
      <c r="AD81" s="9">
        <f t="shared" si="276"/>
        <v>4.3030401380213003E-2</v>
      </c>
      <c r="AE81" s="9">
        <f t="shared" si="277"/>
        <v>0.69588566282262498</v>
      </c>
      <c r="AF81" s="9">
        <f t="shared" si="278"/>
        <v>0.79725631129130803</v>
      </c>
      <c r="AG81" s="9">
        <f t="shared" si="279"/>
        <v>0.56186887419593401</v>
      </c>
      <c r="AH81" s="9">
        <f t="shared" si="280"/>
        <v>0.63090491322397402</v>
      </c>
      <c r="AI81" s="9">
        <f t="shared" si="281"/>
        <v>17.5757575757575</v>
      </c>
      <c r="AJ81" s="9">
        <f t="shared" si="282"/>
        <v>13.239800000000001</v>
      </c>
      <c r="AK81" s="9">
        <f t="shared" si="283"/>
        <v>15.4688</v>
      </c>
      <c r="AL81" s="9">
        <f t="shared" si="284"/>
        <v>3.8205882352941201</v>
      </c>
      <c r="AM81" s="9" t="str">
        <f t="shared" si="285"/>
        <v>NULL</v>
      </c>
      <c r="AN81" s="9" t="str">
        <f t="shared" si="286"/>
        <v>NULL</v>
      </c>
      <c r="AO81" s="9" t="str">
        <f t="shared" si="287"/>
        <v>NULL</v>
      </c>
      <c r="AP81" s="35">
        <f t="shared" si="288"/>
        <v>647218.36068990303</v>
      </c>
      <c r="AS81" s="15" t="s">
        <v>80</v>
      </c>
      <c r="AT81" s="36">
        <v>17.854818076681799</v>
      </c>
      <c r="AU81" s="36" t="s">
        <v>199</v>
      </c>
      <c r="AV81" s="36">
        <v>4.3075556276675098</v>
      </c>
      <c r="AW81" s="36" t="s">
        <v>199</v>
      </c>
      <c r="AX81" s="36">
        <v>1.38658034930774</v>
      </c>
      <c r="AY81" s="7">
        <v>6.4253848912835299</v>
      </c>
      <c r="AZ81" s="7">
        <v>0.74165444795605395</v>
      </c>
      <c r="BA81" s="7">
        <v>8617395.7825000007</v>
      </c>
      <c r="BB81" s="7">
        <v>11169297.768695701</v>
      </c>
      <c r="BC81" s="7">
        <v>82.502104465337098</v>
      </c>
      <c r="BD81" s="7">
        <v>52.478104629318302</v>
      </c>
      <c r="BE81" s="36">
        <v>40.046024068691402</v>
      </c>
      <c r="BF81" s="7" t="s">
        <v>257</v>
      </c>
      <c r="BG81" s="7">
        <v>0.64332873166990101</v>
      </c>
      <c r="BH81" s="7">
        <v>4.3030401380213003E-2</v>
      </c>
      <c r="BI81" s="7">
        <v>0.69588566282262498</v>
      </c>
      <c r="BJ81" s="7">
        <v>0.79725631129130803</v>
      </c>
      <c r="BK81" s="7">
        <v>0.56186887419593401</v>
      </c>
      <c r="BL81" s="7">
        <v>0.63090491322397402</v>
      </c>
      <c r="BM81" s="7">
        <v>17.5757575757575</v>
      </c>
      <c r="BN81" s="7">
        <v>13.239800000000001</v>
      </c>
      <c r="BO81" s="7">
        <v>15.4688</v>
      </c>
      <c r="BP81" s="7">
        <v>3.8205882352941201</v>
      </c>
      <c r="BQ81" s="36" t="s">
        <v>199</v>
      </c>
      <c r="BR81" s="36" t="s">
        <v>199</v>
      </c>
      <c r="BS81" s="36" t="s">
        <v>199</v>
      </c>
      <c r="BT81" s="7">
        <v>647218.36068990303</v>
      </c>
      <c r="BU81" s="7">
        <v>256466058</v>
      </c>
      <c r="BV81" s="7">
        <v>68.981300000000005</v>
      </c>
      <c r="BW81" s="33">
        <v>32203</v>
      </c>
      <c r="BX81" s="15" t="s">
        <v>337</v>
      </c>
      <c r="BY81" s="7">
        <v>10.199999999999999</v>
      </c>
      <c r="BZ81" s="15" t="s">
        <v>202</v>
      </c>
      <c r="CA81" t="str">
        <f t="shared" si="290"/>
        <v>EUR=</v>
      </c>
      <c r="CE81" t="str">
        <f t="shared" si="289"/>
        <v>GL9.I</v>
      </c>
      <c r="CF81" s="15" t="s">
        <v>336</v>
      </c>
    </row>
    <row r="82" spans="1:84" x14ac:dyDescent="0.2">
      <c r="A82" t="s">
        <v>338</v>
      </c>
      <c r="B82" t="s">
        <v>338</v>
      </c>
      <c r="C82" t="s">
        <v>6</v>
      </c>
      <c r="D82" t="s">
        <v>81</v>
      </c>
      <c r="E82" t="s">
        <v>82</v>
      </c>
      <c r="F82" s="3"/>
      <c r="G82" t="str">
        <f t="shared" si="254"/>
        <v>US5797802064</v>
      </c>
      <c r="H82" s="35">
        <f t="shared" si="255"/>
        <v>0</v>
      </c>
      <c r="I82" s="9">
        <f t="shared" si="256"/>
        <v>99.977099999999993</v>
      </c>
      <c r="J82" s="20">
        <f t="shared" si="257"/>
        <v>29297</v>
      </c>
      <c r="K82" s="9" t="str">
        <f t="shared" si="258"/>
        <v>USD</v>
      </c>
      <c r="L82" s="7">
        <f t="shared" si="259"/>
        <v>80.73</v>
      </c>
      <c r="M82" s="9">
        <f t="shared" si="260"/>
        <v>0</v>
      </c>
      <c r="N82" s="8"/>
      <c r="O82" s="9">
        <f t="shared" si="261"/>
        <v>27.608022844245301</v>
      </c>
      <c r="P82" s="9">
        <f t="shared" si="262"/>
        <v>25.743239055467399</v>
      </c>
      <c r="Q82" s="9">
        <f t="shared" si="263"/>
        <v>4.0303682984299796</v>
      </c>
      <c r="R82" s="9">
        <f t="shared" si="264"/>
        <v>3.7581370883894101</v>
      </c>
      <c r="S82" s="9">
        <f t="shared" si="265"/>
        <v>4.0891400491468497</v>
      </c>
      <c r="T82" s="9">
        <f t="shared" si="266"/>
        <v>23.482041408948898</v>
      </c>
      <c r="U82" s="9">
        <f t="shared" si="267"/>
        <v>3.2196698209185399</v>
      </c>
      <c r="V82" s="35">
        <f t="shared" si="268"/>
        <v>252390390.16249999</v>
      </c>
      <c r="W82" s="35">
        <f t="shared" si="269"/>
        <v>184531998.30772701</v>
      </c>
      <c r="X82" s="9">
        <f t="shared" si="270"/>
        <v>-36.773238504474328</v>
      </c>
      <c r="Y82" s="9">
        <f t="shared" si="271"/>
        <v>25.275985291681099</v>
      </c>
      <c r="Z82" s="9">
        <f t="shared" si="272"/>
        <v>22.476702920721198</v>
      </c>
      <c r="AA82" s="9">
        <f t="shared" si="273"/>
        <v>20.709408809510101</v>
      </c>
      <c r="AB82" s="9">
        <f t="shared" si="274"/>
        <v>0.31430000000000002</v>
      </c>
      <c r="AC82" s="9">
        <f t="shared" si="275"/>
        <v>9.6519504730499996E-3</v>
      </c>
      <c r="AD82" s="9">
        <f t="shared" si="276"/>
        <v>0.213077819668018</v>
      </c>
      <c r="AE82" s="9">
        <f t="shared" si="277"/>
        <v>0.74883910436505796</v>
      </c>
      <c r="AF82" s="9">
        <f t="shared" si="278"/>
        <v>0.83255857035063596</v>
      </c>
      <c r="AG82" s="9">
        <f t="shared" si="279"/>
        <v>0.55994846826386302</v>
      </c>
      <c r="AH82" s="9">
        <f t="shared" si="280"/>
        <v>0.54643780278284204</v>
      </c>
      <c r="AI82" s="9">
        <f t="shared" si="281"/>
        <v>51.529289787454701</v>
      </c>
      <c r="AJ82" s="9">
        <f t="shared" si="282"/>
        <v>77.624200000000002</v>
      </c>
      <c r="AK82" s="9">
        <f t="shared" si="283"/>
        <v>77.0685</v>
      </c>
      <c r="AL82" s="9">
        <f t="shared" si="284"/>
        <v>2.20723482526058</v>
      </c>
      <c r="AM82" s="9">
        <f t="shared" si="285"/>
        <v>58.224476854800002</v>
      </c>
      <c r="AN82" s="9" t="str">
        <f t="shared" si="286"/>
        <v>NULL</v>
      </c>
      <c r="AO82" s="9">
        <f t="shared" si="287"/>
        <v>3.2335687821607499</v>
      </c>
      <c r="AP82" s="35">
        <f t="shared" si="288"/>
        <v>3310042.2422997602</v>
      </c>
      <c r="AS82" s="15" t="s">
        <v>82</v>
      </c>
      <c r="AT82" s="36">
        <v>27.608022844245301</v>
      </c>
      <c r="AU82" s="36">
        <v>25.743239055467399</v>
      </c>
      <c r="AV82" s="36">
        <v>4.0303682984299796</v>
      </c>
      <c r="AW82" s="36">
        <v>3.7581370883894101</v>
      </c>
      <c r="AX82" s="36">
        <v>4.0891400491468497</v>
      </c>
      <c r="AY82" s="7">
        <v>23.482041408948898</v>
      </c>
      <c r="AZ82" s="7">
        <v>3.2196698209185399</v>
      </c>
      <c r="BA82" s="7">
        <v>252390390.16249999</v>
      </c>
      <c r="BB82" s="7">
        <v>184531998.30772701</v>
      </c>
      <c r="BC82" s="7">
        <v>25.275985291681099</v>
      </c>
      <c r="BD82" s="7">
        <v>22.476702920721198</v>
      </c>
      <c r="BE82" s="7">
        <v>20.709408809510101</v>
      </c>
      <c r="BF82" s="7">
        <v>0.31430000000000002</v>
      </c>
      <c r="BG82" s="7">
        <v>9.6519504730499996E-3</v>
      </c>
      <c r="BH82" s="7">
        <v>0.213077819668018</v>
      </c>
      <c r="BI82" s="7">
        <v>0.74883910436505796</v>
      </c>
      <c r="BJ82" s="7">
        <v>0.83255857035063596</v>
      </c>
      <c r="BK82" s="7">
        <v>0.55994846826386302</v>
      </c>
      <c r="BL82" s="7">
        <v>0.54643780278284204</v>
      </c>
      <c r="BM82" s="7">
        <v>51.529289787454701</v>
      </c>
      <c r="BN82" s="7">
        <v>77.624200000000002</v>
      </c>
      <c r="BO82" s="7">
        <v>77.0685</v>
      </c>
      <c r="BP82" s="7">
        <v>2.20723482526058</v>
      </c>
      <c r="BQ82" s="7">
        <v>58.224476854800002</v>
      </c>
      <c r="BR82" s="36" t="s">
        <v>199</v>
      </c>
      <c r="BS82" s="7">
        <v>3.2335687821607499</v>
      </c>
      <c r="BT82" s="7">
        <v>3310042.2422997602</v>
      </c>
      <c r="BU82" s="7">
        <v>252517977</v>
      </c>
      <c r="BV82" s="7">
        <v>99.977099999999993</v>
      </c>
      <c r="BW82" s="33">
        <v>29297</v>
      </c>
      <c r="BX82" s="15" t="s">
        <v>339</v>
      </c>
      <c r="BY82" s="7">
        <v>80.73</v>
      </c>
      <c r="BZ82" s="15" t="s">
        <v>205</v>
      </c>
      <c r="CA82" t="str">
        <f t="shared" si="290"/>
        <v>USD=</v>
      </c>
      <c r="CE82" t="str">
        <f t="shared" si="289"/>
        <v>MKC</v>
      </c>
      <c r="CF82" s="15" t="s">
        <v>338</v>
      </c>
    </row>
    <row r="83" spans="1:84" x14ac:dyDescent="0.2">
      <c r="A83" t="s">
        <v>340</v>
      </c>
      <c r="B83" t="s">
        <v>340</v>
      </c>
      <c r="C83" t="s">
        <v>6</v>
      </c>
      <c r="D83" t="s">
        <v>81</v>
      </c>
      <c r="E83" t="s">
        <v>804</v>
      </c>
      <c r="F83" s="3"/>
      <c r="G83" t="str">
        <f t="shared" si="254"/>
        <v>US1344291091</v>
      </c>
      <c r="H83" s="35">
        <f t="shared" si="255"/>
        <v>0</v>
      </c>
      <c r="I83" s="9">
        <f t="shared" si="256"/>
        <v>64.835300000000004</v>
      </c>
      <c r="J83" s="20">
        <f t="shared" si="257"/>
        <v>20044</v>
      </c>
      <c r="K83" s="9" t="str">
        <f t="shared" si="258"/>
        <v>USD</v>
      </c>
      <c r="L83" s="7">
        <f t="shared" si="259"/>
        <v>38.47</v>
      </c>
      <c r="M83" s="9">
        <f t="shared" si="260"/>
        <v>0</v>
      </c>
      <c r="N83" s="8"/>
      <c r="O83" s="9">
        <f t="shared" si="261"/>
        <v>22.158734181589899</v>
      </c>
      <c r="P83" s="9">
        <f t="shared" si="262"/>
        <v>12.5273830305903</v>
      </c>
      <c r="Q83" s="9">
        <f t="shared" si="263"/>
        <v>10.942584781032</v>
      </c>
      <c r="R83" s="9">
        <f t="shared" si="264"/>
        <v>6.1863619904149401</v>
      </c>
      <c r="S83" s="9">
        <f t="shared" si="265"/>
        <v>2.9319846547376098</v>
      </c>
      <c r="T83" s="9">
        <f t="shared" si="266"/>
        <v>9.2657967568820805</v>
      </c>
      <c r="U83" s="9">
        <f t="shared" si="267"/>
        <v>1.13361561271074</v>
      </c>
      <c r="V83" s="35">
        <f t="shared" si="268"/>
        <v>163951530.44</v>
      </c>
      <c r="W83" s="35">
        <f t="shared" si="269"/>
        <v>151465952.400455</v>
      </c>
      <c r="X83" s="9">
        <f t="shared" si="270"/>
        <v>-8.2431581762578965</v>
      </c>
      <c r="Y83" s="9">
        <f t="shared" si="271"/>
        <v>34.880811017962401</v>
      </c>
      <c r="Z83" s="9">
        <f t="shared" si="272"/>
        <v>28.676224537507402</v>
      </c>
      <c r="AA83" s="9">
        <f t="shared" si="273"/>
        <v>24.641738287512201</v>
      </c>
      <c r="AB83" s="9" t="str">
        <f t="shared" si="274"/>
        <v>#N/A</v>
      </c>
      <c r="AC83" s="9">
        <f t="shared" si="275"/>
        <v>-0.13700786010350899</v>
      </c>
      <c r="AD83" s="9">
        <f t="shared" si="276"/>
        <v>0.185717053632316</v>
      </c>
      <c r="AE83" s="9">
        <f t="shared" si="277"/>
        <v>0.20213136465475701</v>
      </c>
      <c r="AF83" s="9">
        <f t="shared" si="278"/>
        <v>0.46808710834892803</v>
      </c>
      <c r="AG83" s="9">
        <f t="shared" si="279"/>
        <v>0.53814806071805998</v>
      </c>
      <c r="AH83" s="9">
        <f t="shared" si="280"/>
        <v>-0.29178389053852299</v>
      </c>
      <c r="AI83" s="9">
        <f t="shared" si="281"/>
        <v>41.757387247278402</v>
      </c>
      <c r="AJ83" s="9">
        <f t="shared" si="282"/>
        <v>39.395699999999998</v>
      </c>
      <c r="AK83" s="9">
        <f t="shared" si="283"/>
        <v>44.766275</v>
      </c>
      <c r="AL83" s="9">
        <f t="shared" si="284"/>
        <v>4.04354587869362</v>
      </c>
      <c r="AM83" s="9">
        <f t="shared" si="285"/>
        <v>79.188712522000003</v>
      </c>
      <c r="AN83" s="9" t="str">
        <f t="shared" si="286"/>
        <v>NULL</v>
      </c>
      <c r="AO83" s="9">
        <f t="shared" si="287"/>
        <v>5.9623018726171599</v>
      </c>
      <c r="AP83" s="35">
        <f t="shared" si="288"/>
        <v>5715807.8752936302</v>
      </c>
      <c r="AS83" s="15" t="s">
        <v>804</v>
      </c>
      <c r="AT83" s="36">
        <v>22.158734181589899</v>
      </c>
      <c r="AU83" s="36">
        <v>12.5273830305903</v>
      </c>
      <c r="AV83" s="36">
        <v>10.942584781032</v>
      </c>
      <c r="AW83" s="7">
        <v>6.1863619904149401</v>
      </c>
      <c r="AX83" s="36">
        <v>2.9319846547376098</v>
      </c>
      <c r="AY83" s="7">
        <v>9.2657967568820805</v>
      </c>
      <c r="AZ83" s="7">
        <v>1.13361561271074</v>
      </c>
      <c r="BA83" s="7">
        <v>163951530.44</v>
      </c>
      <c r="BB83" s="7">
        <v>151465952.400455</v>
      </c>
      <c r="BC83" s="7">
        <v>34.880811017962401</v>
      </c>
      <c r="BD83" s="7">
        <v>28.676224537507402</v>
      </c>
      <c r="BE83" s="7">
        <v>24.641738287512201</v>
      </c>
      <c r="BF83" s="36" t="s">
        <v>257</v>
      </c>
      <c r="BG83" s="7">
        <v>-0.13700786010350899</v>
      </c>
      <c r="BH83" s="7">
        <v>0.185717053632316</v>
      </c>
      <c r="BI83" s="7">
        <v>0.20213136465475701</v>
      </c>
      <c r="BJ83" s="7">
        <v>0.46808710834892803</v>
      </c>
      <c r="BK83" s="7">
        <v>0.53814806071805998</v>
      </c>
      <c r="BL83" s="7">
        <v>-0.29178389053852299</v>
      </c>
      <c r="BM83" s="7">
        <v>41.757387247278402</v>
      </c>
      <c r="BN83" s="7">
        <v>39.395699999999998</v>
      </c>
      <c r="BO83" s="7">
        <v>44.766275</v>
      </c>
      <c r="BP83" s="7">
        <v>4.04354587869362</v>
      </c>
      <c r="BQ83" s="7">
        <v>79.188712522000003</v>
      </c>
      <c r="BR83" s="36" t="s">
        <v>199</v>
      </c>
      <c r="BS83" s="7">
        <v>5.9623018726171599</v>
      </c>
      <c r="BT83" s="7">
        <v>5715807.8752936302</v>
      </c>
      <c r="BU83" s="7">
        <v>298181866</v>
      </c>
      <c r="BV83" s="7">
        <v>64.835300000000004</v>
      </c>
      <c r="BW83" s="33">
        <v>20044</v>
      </c>
      <c r="BX83" s="15" t="s">
        <v>341</v>
      </c>
      <c r="BY83" s="36">
        <v>38.47</v>
      </c>
      <c r="BZ83" s="15" t="s">
        <v>205</v>
      </c>
      <c r="CA83" t="str">
        <f t="shared" si="290"/>
        <v>USD=</v>
      </c>
      <c r="CE83" t="str">
        <f t="shared" si="289"/>
        <v>CPB.O</v>
      </c>
      <c r="CF83" s="15" t="s">
        <v>806</v>
      </c>
    </row>
    <row r="84" spans="1:84" x14ac:dyDescent="0.2">
      <c r="A84" t="s">
        <v>342</v>
      </c>
      <c r="B84" t="s">
        <v>342</v>
      </c>
      <c r="C84" t="s">
        <v>6</v>
      </c>
      <c r="D84" t="s">
        <v>81</v>
      </c>
      <c r="E84" t="s">
        <v>84</v>
      </c>
      <c r="F84" s="3"/>
      <c r="G84" t="str">
        <f t="shared" si="254"/>
        <v>JP3240400006</v>
      </c>
      <c r="H84" s="35">
        <f>((BU84*BY84)*CB84)/100</f>
        <v>0</v>
      </c>
      <c r="I84" s="9">
        <f t="shared" si="256"/>
        <v>77.942499999999995</v>
      </c>
      <c r="J84" s="20">
        <f t="shared" si="257"/>
        <v>18034</v>
      </c>
      <c r="K84" s="9" t="str">
        <f t="shared" si="258"/>
        <v>JPY</v>
      </c>
      <c r="L84" s="7">
        <f t="shared" si="259"/>
        <v>1460</v>
      </c>
      <c r="M84" s="9">
        <f>(BY84*CB84)/100</f>
        <v>0</v>
      </c>
      <c r="N84" s="8"/>
      <c r="O84" s="9">
        <f t="shared" si="261"/>
        <v>22.369774430608</v>
      </c>
      <c r="P84" s="9">
        <f t="shared" si="262"/>
        <v>22.235595734438501</v>
      </c>
      <c r="Q84" s="9" t="str">
        <f t="shared" si="263"/>
        <v>NULL</v>
      </c>
      <c r="R84" s="9" t="str">
        <f t="shared" si="264"/>
        <v>NULL</v>
      </c>
      <c r="S84" s="9">
        <f t="shared" si="265"/>
        <v>2.8311687186516798</v>
      </c>
      <c r="T84" s="9">
        <f t="shared" si="266"/>
        <v>17.522445597537398</v>
      </c>
      <c r="U84" s="9">
        <f t="shared" si="267"/>
        <v>2.0494595105237399</v>
      </c>
      <c r="V84" s="35">
        <f t="shared" si="268"/>
        <v>3933986437.5</v>
      </c>
      <c r="W84" s="35">
        <f t="shared" si="269"/>
        <v>3654390383.3333302</v>
      </c>
      <c r="X84" s="9">
        <f t="shared" si="270"/>
        <v>-7.6509629469755227</v>
      </c>
      <c r="Y84" s="9">
        <f t="shared" si="271"/>
        <v>28.646898475712899</v>
      </c>
      <c r="Z84" s="9">
        <f t="shared" si="272"/>
        <v>23.3576391464869</v>
      </c>
      <c r="AA84" s="9">
        <f t="shared" si="273"/>
        <v>39.852909463187601</v>
      </c>
      <c r="AB84" s="9" t="str">
        <f t="shared" si="274"/>
        <v>#N/A</v>
      </c>
      <c r="AC84" s="9">
        <f t="shared" si="275"/>
        <v>1.25135577967843</v>
      </c>
      <c r="AD84" s="9">
        <f t="shared" si="276"/>
        <v>0.99628142313405499</v>
      </c>
      <c r="AE84" s="9">
        <f t="shared" si="277"/>
        <v>1.4740628840246399</v>
      </c>
      <c r="AF84" s="9">
        <f t="shared" si="278"/>
        <v>1.3160406066411701</v>
      </c>
      <c r="AG84" s="9">
        <f t="shared" si="279"/>
        <v>1.36868274106168</v>
      </c>
      <c r="AH84" s="9">
        <f t="shared" si="280"/>
        <v>0.80155834619381905</v>
      </c>
      <c r="AI84" s="9">
        <f t="shared" si="281"/>
        <v>60.597826086956502</v>
      </c>
      <c r="AJ84" s="9">
        <f t="shared" si="282"/>
        <v>1555.16</v>
      </c>
      <c r="AK84" s="9">
        <f t="shared" si="283"/>
        <v>1701.7625</v>
      </c>
      <c r="AL84" s="9">
        <f t="shared" si="284"/>
        <v>1.6365496079099899</v>
      </c>
      <c r="AM84" s="9">
        <f t="shared" si="285"/>
        <v>35.093283251499997</v>
      </c>
      <c r="AN84" s="9" t="str">
        <f t="shared" si="286"/>
        <v>NULL</v>
      </c>
      <c r="AO84" s="9" t="str">
        <f t="shared" si="287"/>
        <v>NULL</v>
      </c>
      <c r="AP84" s="35">
        <f t="shared" si="288"/>
        <v>10200779.078733901</v>
      </c>
      <c r="AS84" s="15" t="s">
        <v>84</v>
      </c>
      <c r="AT84" s="36">
        <v>22.369774430608</v>
      </c>
      <c r="AU84" s="36">
        <v>22.235595734438501</v>
      </c>
      <c r="AV84" s="36" t="s">
        <v>199</v>
      </c>
      <c r="AW84" s="36" t="s">
        <v>199</v>
      </c>
      <c r="AX84" s="36">
        <v>2.8311687186516798</v>
      </c>
      <c r="AY84" s="7">
        <v>17.522445597537398</v>
      </c>
      <c r="AZ84" s="7">
        <v>2.0494595105237399</v>
      </c>
      <c r="BA84" s="7">
        <v>3933986437.5</v>
      </c>
      <c r="BB84" s="7">
        <v>3654390383.3333302</v>
      </c>
      <c r="BC84" s="7">
        <v>28.646898475712899</v>
      </c>
      <c r="BD84" s="7">
        <v>23.3576391464869</v>
      </c>
      <c r="BE84" s="36">
        <v>39.852909463187601</v>
      </c>
      <c r="BF84" s="7" t="s">
        <v>257</v>
      </c>
      <c r="BG84" s="7">
        <v>1.25135577967843</v>
      </c>
      <c r="BH84" s="7">
        <v>0.99628142313405499</v>
      </c>
      <c r="BI84" s="7">
        <v>1.4740628840246399</v>
      </c>
      <c r="BJ84" s="7">
        <v>1.3160406066411701</v>
      </c>
      <c r="BK84" s="7">
        <v>1.36868274106168</v>
      </c>
      <c r="BL84" s="7">
        <v>0.80155834619381905</v>
      </c>
      <c r="BM84" s="7">
        <v>60.597826086956502</v>
      </c>
      <c r="BN84" s="7">
        <v>1555.16</v>
      </c>
      <c r="BO84" s="7">
        <v>1701.7625</v>
      </c>
      <c r="BP84" s="36">
        <v>1.6365496079099899</v>
      </c>
      <c r="BQ84" s="7">
        <v>35.093283251499997</v>
      </c>
      <c r="BR84" s="36" t="s">
        <v>199</v>
      </c>
      <c r="BS84" s="36" t="s">
        <v>199</v>
      </c>
      <c r="BT84" s="7">
        <v>10200779.078733901</v>
      </c>
      <c r="BU84" s="7">
        <v>942537043</v>
      </c>
      <c r="BV84" s="7">
        <v>77.942499999999995</v>
      </c>
      <c r="BW84" s="33">
        <v>18034</v>
      </c>
      <c r="BX84" s="15" t="s">
        <v>343</v>
      </c>
      <c r="BY84" s="7">
        <v>1460</v>
      </c>
      <c r="BZ84" s="15" t="s">
        <v>210</v>
      </c>
      <c r="CA84" t="str">
        <f t="shared" si="290"/>
        <v>JPYUSD=R</v>
      </c>
      <c r="CE84" t="str">
        <f t="shared" si="289"/>
        <v>2801.T</v>
      </c>
      <c r="CF84" s="15" t="s">
        <v>342</v>
      </c>
    </row>
    <row r="85" spans="1:84" x14ac:dyDescent="0.2">
      <c r="A85" t="s">
        <v>344</v>
      </c>
      <c r="B85" t="s">
        <v>344</v>
      </c>
      <c r="C85" t="s">
        <v>6</v>
      </c>
      <c r="D85" t="s">
        <v>81</v>
      </c>
      <c r="E85" t="s">
        <v>85</v>
      </c>
      <c r="F85" s="3"/>
      <c r="G85" t="str">
        <f t="shared" si="254"/>
        <v>JP3675600005</v>
      </c>
      <c r="H85" s="35">
        <f>((BU85*BY85)*CB85)/100</f>
        <v>0</v>
      </c>
      <c r="I85" s="9">
        <f t="shared" si="256"/>
        <v>70.244</v>
      </c>
      <c r="J85" s="20">
        <f t="shared" si="257"/>
        <v>23305</v>
      </c>
      <c r="K85" s="9" t="str">
        <f t="shared" si="258"/>
        <v>JPY</v>
      </c>
      <c r="L85" s="7">
        <f t="shared" si="259"/>
        <v>3153</v>
      </c>
      <c r="M85" s="9">
        <f>(BY85*CB85)/100</f>
        <v>0</v>
      </c>
      <c r="N85" s="8"/>
      <c r="O85" s="9">
        <f t="shared" si="261"/>
        <v>19.4453787105017</v>
      </c>
      <c r="P85" s="9">
        <f t="shared" si="262"/>
        <v>15.968567521830501</v>
      </c>
      <c r="Q85" s="9" t="str">
        <f t="shared" si="263"/>
        <v>NULL</v>
      </c>
      <c r="R85" s="9" t="str">
        <f t="shared" si="264"/>
        <v>NULL</v>
      </c>
      <c r="S85" s="9">
        <f t="shared" si="265"/>
        <v>1.9446321332255601</v>
      </c>
      <c r="T85" s="9">
        <f t="shared" si="266"/>
        <v>14.119232805960401</v>
      </c>
      <c r="U85" s="9">
        <f t="shared" si="267"/>
        <v>1.24147274653916</v>
      </c>
      <c r="V85" s="35">
        <f t="shared" si="268"/>
        <v>5524180000</v>
      </c>
      <c r="W85" s="35">
        <f t="shared" si="269"/>
        <v>4895597302.38095</v>
      </c>
      <c r="X85" s="9">
        <f t="shared" si="270"/>
        <v>-12.839754963369677</v>
      </c>
      <c r="Y85" s="9">
        <f t="shared" si="271"/>
        <v>25.3360078728901</v>
      </c>
      <c r="Z85" s="9">
        <f t="shared" si="272"/>
        <v>25.060137903035098</v>
      </c>
      <c r="AA85" s="9">
        <f t="shared" si="273"/>
        <v>25.0931004311838</v>
      </c>
      <c r="AB85" s="9" t="str">
        <f t="shared" si="274"/>
        <v>#N/A</v>
      </c>
      <c r="AC85" s="9">
        <f t="shared" si="275"/>
        <v>0.478789955486776</v>
      </c>
      <c r="AD85" s="9">
        <f t="shared" si="276"/>
        <v>0.35394484330500098</v>
      </c>
      <c r="AE85" s="9">
        <f t="shared" si="277"/>
        <v>0.15687382556174601</v>
      </c>
      <c r="AF85" s="9">
        <f t="shared" si="278"/>
        <v>0.43791544579194702</v>
      </c>
      <c r="AG85" s="9">
        <f t="shared" si="279"/>
        <v>-8.8268634133348997E-2</v>
      </c>
      <c r="AH85" s="9">
        <f t="shared" si="280"/>
        <v>1.3616178195122</v>
      </c>
      <c r="AI85" s="9">
        <f t="shared" si="281"/>
        <v>76.551724137931004</v>
      </c>
      <c r="AJ85" s="9">
        <f t="shared" si="282"/>
        <v>3320.84</v>
      </c>
      <c r="AK85" s="9">
        <f t="shared" si="283"/>
        <v>3839.8049999999998</v>
      </c>
      <c r="AL85" s="9">
        <f t="shared" si="284"/>
        <v>2.3854961832061101</v>
      </c>
      <c r="AM85" s="9">
        <f t="shared" si="285"/>
        <v>37.448772383200001</v>
      </c>
      <c r="AN85" s="9" t="str">
        <f t="shared" si="286"/>
        <v>NULL</v>
      </c>
      <c r="AO85" s="9" t="str">
        <f t="shared" si="287"/>
        <v>NULL</v>
      </c>
      <c r="AP85" s="35">
        <f t="shared" si="288"/>
        <v>4359825.5088199601</v>
      </c>
      <c r="AS85" s="15" t="s">
        <v>85</v>
      </c>
      <c r="AT85" s="36">
        <v>19.4453787105017</v>
      </c>
      <c r="AU85" s="36">
        <v>15.968567521830501</v>
      </c>
      <c r="AV85" s="36" t="s">
        <v>199</v>
      </c>
      <c r="AW85" s="36" t="s">
        <v>199</v>
      </c>
      <c r="AX85" s="36">
        <v>1.9446321332255601</v>
      </c>
      <c r="AY85" s="7">
        <v>14.119232805960401</v>
      </c>
      <c r="AZ85" s="7">
        <v>1.24147274653916</v>
      </c>
      <c r="BA85" s="7">
        <v>5524180000</v>
      </c>
      <c r="BB85" s="7">
        <v>4895597302.38095</v>
      </c>
      <c r="BC85" s="7">
        <v>25.3360078728901</v>
      </c>
      <c r="BD85" s="7">
        <v>25.060137903035098</v>
      </c>
      <c r="BE85" s="36">
        <v>25.0931004311838</v>
      </c>
      <c r="BF85" s="7" t="s">
        <v>257</v>
      </c>
      <c r="BG85" s="7">
        <v>0.478789955486776</v>
      </c>
      <c r="BH85" s="7">
        <v>0.35394484330500098</v>
      </c>
      <c r="BI85" s="7">
        <v>0.15687382556174601</v>
      </c>
      <c r="BJ85" s="7">
        <v>0.43791544579194702</v>
      </c>
      <c r="BK85" s="7">
        <v>-8.8268634133348997E-2</v>
      </c>
      <c r="BL85" s="7">
        <v>1.3616178195122</v>
      </c>
      <c r="BM85" s="7">
        <v>76.551724137931004</v>
      </c>
      <c r="BN85" s="7">
        <v>3320.84</v>
      </c>
      <c r="BO85" s="7">
        <v>3839.8049999999998</v>
      </c>
      <c r="BP85" s="36">
        <v>2.3854961832061101</v>
      </c>
      <c r="BQ85" s="7">
        <v>37.448772383200001</v>
      </c>
      <c r="BR85" s="36" t="s">
        <v>199</v>
      </c>
      <c r="BS85" s="36" t="s">
        <v>199</v>
      </c>
      <c r="BT85" s="7">
        <v>4359825.5088199601</v>
      </c>
      <c r="BU85" s="7">
        <v>293835785</v>
      </c>
      <c r="BV85" s="7">
        <v>70.244</v>
      </c>
      <c r="BW85" s="33">
        <v>23305</v>
      </c>
      <c r="BX85" s="15" t="s">
        <v>345</v>
      </c>
      <c r="BY85" s="7">
        <v>3153</v>
      </c>
      <c r="BZ85" s="15" t="s">
        <v>210</v>
      </c>
      <c r="CA85" t="str">
        <f t="shared" si="290"/>
        <v>JPYUSD=R</v>
      </c>
      <c r="CE85" t="str">
        <f t="shared" si="289"/>
        <v>2897.T</v>
      </c>
      <c r="CF85" s="15" t="s">
        <v>344</v>
      </c>
    </row>
    <row r="86" spans="1:84" x14ac:dyDescent="0.2">
      <c r="A86" t="s">
        <v>346</v>
      </c>
      <c r="B86" t="s">
        <v>346</v>
      </c>
      <c r="C86" t="s">
        <v>6</v>
      </c>
      <c r="D86" t="s">
        <v>81</v>
      </c>
      <c r="E86" t="s">
        <v>86</v>
      </c>
      <c r="F86" s="3"/>
      <c r="G86" t="str">
        <f t="shared" si="254"/>
        <v>GB00BP92CJ43</v>
      </c>
      <c r="H86" s="35">
        <f>((BU86*BY86)*CB86)/100</f>
        <v>0</v>
      </c>
      <c r="I86" s="9">
        <f t="shared" si="256"/>
        <v>81.203299999999999</v>
      </c>
      <c r="J86" s="20">
        <f t="shared" si="257"/>
        <v>14223</v>
      </c>
      <c r="K86" s="9" t="str">
        <f t="shared" si="258"/>
        <v>GBp</v>
      </c>
      <c r="L86" s="7">
        <f t="shared" si="259"/>
        <v>518.5</v>
      </c>
      <c r="M86" s="9">
        <f>(BY86*CB86)/100</f>
        <v>0</v>
      </c>
      <c r="N86" s="8"/>
      <c r="O86" s="9">
        <f t="shared" si="261"/>
        <v>14.331914423130099</v>
      </c>
      <c r="P86" s="9">
        <f t="shared" si="262"/>
        <v>9.9298189315808507</v>
      </c>
      <c r="Q86" s="9">
        <f t="shared" si="263"/>
        <v>1.71845496680217</v>
      </c>
      <c r="R86" s="9">
        <f t="shared" si="264"/>
        <v>1.1906257711727599</v>
      </c>
      <c r="S86" s="9">
        <f t="shared" si="265"/>
        <v>1.7443766960758</v>
      </c>
      <c r="T86" s="9">
        <f t="shared" si="266"/>
        <v>10.1742409417181</v>
      </c>
      <c r="U86" s="9">
        <f t="shared" si="267"/>
        <v>1.4757525199808299</v>
      </c>
      <c r="V86" s="35">
        <f t="shared" si="268"/>
        <v>608548835</v>
      </c>
      <c r="W86" s="35">
        <f t="shared" si="269"/>
        <v>875035406.76086998</v>
      </c>
      <c r="X86" s="9">
        <f t="shared" si="270"/>
        <v>30.454375868895045</v>
      </c>
      <c r="Y86" s="9">
        <f t="shared" si="271"/>
        <v>27.614308200865601</v>
      </c>
      <c r="Z86" s="9">
        <f t="shared" si="272"/>
        <v>22.015637403955999</v>
      </c>
      <c r="AA86" s="9">
        <f t="shared" si="273"/>
        <v>24.8396658876426</v>
      </c>
      <c r="AB86" s="9" t="str">
        <f t="shared" si="274"/>
        <v>#N/A</v>
      </c>
      <c r="AC86" s="9">
        <f t="shared" si="275"/>
        <v>0.922589511694202</v>
      </c>
      <c r="AD86" s="9">
        <f t="shared" si="276"/>
        <v>0.85660736365009904</v>
      </c>
      <c r="AE86" s="9">
        <f t="shared" si="277"/>
        <v>0.95969813464118303</v>
      </c>
      <c r="AF86" s="9">
        <f t="shared" si="278"/>
        <v>0.973131116628699</v>
      </c>
      <c r="AG86" s="9">
        <f t="shared" si="279"/>
        <v>1.2483360785517601</v>
      </c>
      <c r="AH86" s="9">
        <f t="shared" si="280"/>
        <v>1.2782372406469</v>
      </c>
      <c r="AI86" s="9">
        <f t="shared" si="281"/>
        <v>32.972972972972997</v>
      </c>
      <c r="AJ86" s="9">
        <f t="shared" si="282"/>
        <v>604.26</v>
      </c>
      <c r="AK86" s="9">
        <f t="shared" si="283"/>
        <v>663.83249999999998</v>
      </c>
      <c r="AL86" s="9">
        <f t="shared" si="284"/>
        <v>3.7222757955641299</v>
      </c>
      <c r="AM86" s="9">
        <f t="shared" si="285"/>
        <v>43.604651162800003</v>
      </c>
      <c r="AN86" s="9" t="str">
        <f t="shared" si="286"/>
        <v>NULL</v>
      </c>
      <c r="AO86" s="9" t="str">
        <f t="shared" si="287"/>
        <v>NULL</v>
      </c>
      <c r="AP86" s="35">
        <f t="shared" si="288"/>
        <v>1921049.2881342301</v>
      </c>
      <c r="AS86" s="15" t="s">
        <v>86</v>
      </c>
      <c r="AT86" s="36">
        <v>14.331914423130099</v>
      </c>
      <c r="AU86" s="36">
        <v>9.9298189315808507</v>
      </c>
      <c r="AV86" s="36">
        <v>1.71845496680217</v>
      </c>
      <c r="AW86" s="36">
        <v>1.1906257711727599</v>
      </c>
      <c r="AX86" s="36">
        <v>1.7443766960758</v>
      </c>
      <c r="AY86" s="7">
        <v>10.1742409417181</v>
      </c>
      <c r="AZ86" s="7">
        <v>1.4757525199808299</v>
      </c>
      <c r="BA86" s="7">
        <v>608548835</v>
      </c>
      <c r="BB86" s="7">
        <v>875035406.76086998</v>
      </c>
      <c r="BC86" s="7">
        <v>27.614308200865601</v>
      </c>
      <c r="BD86" s="7">
        <v>22.015637403955999</v>
      </c>
      <c r="BE86" s="7">
        <v>24.8396658876426</v>
      </c>
      <c r="BF86" s="7" t="s">
        <v>257</v>
      </c>
      <c r="BG86" s="7">
        <v>0.922589511694202</v>
      </c>
      <c r="BH86" s="7">
        <v>0.85660736365009904</v>
      </c>
      <c r="BI86" s="7">
        <v>0.95969813464118303</v>
      </c>
      <c r="BJ86" s="7">
        <v>0.973131116628699</v>
      </c>
      <c r="BK86" s="7">
        <v>1.2483360785517601</v>
      </c>
      <c r="BL86" s="7">
        <v>1.2782372406469</v>
      </c>
      <c r="BM86" s="7">
        <v>32.972972972972997</v>
      </c>
      <c r="BN86" s="7">
        <v>604.26</v>
      </c>
      <c r="BO86" s="7">
        <v>663.83249999999998</v>
      </c>
      <c r="BP86" s="7">
        <v>3.7222757955641299</v>
      </c>
      <c r="BQ86" s="7">
        <v>43.604651162800003</v>
      </c>
      <c r="BR86" s="36" t="s">
        <v>199</v>
      </c>
      <c r="BS86" s="36" t="s">
        <v>199</v>
      </c>
      <c r="BT86" s="7">
        <v>1921049.2881342301</v>
      </c>
      <c r="BU86" s="7">
        <v>445429642</v>
      </c>
      <c r="BV86" s="7">
        <v>81.203299999999999</v>
      </c>
      <c r="BW86" s="33">
        <v>14223</v>
      </c>
      <c r="BX86" s="15" t="s">
        <v>347</v>
      </c>
      <c r="BY86" s="7">
        <v>518.5</v>
      </c>
      <c r="BZ86" s="15" t="s">
        <v>220</v>
      </c>
      <c r="CA86" t="str">
        <f t="shared" si="290"/>
        <v>GBP=</v>
      </c>
      <c r="CE86" t="str">
        <f t="shared" si="289"/>
        <v>TATE.L</v>
      </c>
      <c r="CF86" s="15" t="s">
        <v>346</v>
      </c>
    </row>
    <row r="87" spans="1:84" x14ac:dyDescent="0.2">
      <c r="A87" t="s">
        <v>348</v>
      </c>
      <c r="B87" t="s">
        <v>348</v>
      </c>
      <c r="C87" t="s">
        <v>6</v>
      </c>
      <c r="D87" t="s">
        <v>81</v>
      </c>
      <c r="E87" t="s">
        <v>87</v>
      </c>
      <c r="F87" s="3"/>
      <c r="G87" t="str">
        <f t="shared" si="254"/>
        <v>JP3613000003</v>
      </c>
      <c r="H87" s="35">
        <f>((BU87*BY87)*CB87)/100</f>
        <v>0</v>
      </c>
      <c r="I87" s="9">
        <f t="shared" si="256"/>
        <v>88.700400000000002</v>
      </c>
      <c r="J87" s="20">
        <f t="shared" si="257"/>
        <v>25839</v>
      </c>
      <c r="K87" s="9" t="str">
        <f t="shared" si="258"/>
        <v>JPY</v>
      </c>
      <c r="L87" s="7">
        <f t="shared" si="259"/>
        <v>9166</v>
      </c>
      <c r="M87" s="9">
        <f>(BY87*CB87)/100</f>
        <v>0</v>
      </c>
      <c r="N87" s="8"/>
      <c r="O87" s="9">
        <f t="shared" si="261"/>
        <v>13.406092076079499</v>
      </c>
      <c r="P87" s="9">
        <f t="shared" si="262"/>
        <v>14.096145338471599</v>
      </c>
      <c r="Q87" s="9" t="str">
        <f t="shared" si="263"/>
        <v>NULL</v>
      </c>
      <c r="R87" s="9" t="str">
        <f t="shared" si="264"/>
        <v>NULL</v>
      </c>
      <c r="S87" s="9">
        <f t="shared" si="265"/>
        <v>1.8723060610561699</v>
      </c>
      <c r="T87" s="9">
        <f t="shared" si="266"/>
        <v>14.2093076415116</v>
      </c>
      <c r="U87" s="9">
        <f t="shared" si="267"/>
        <v>1.9049943165750001</v>
      </c>
      <c r="V87" s="35">
        <f t="shared" si="268"/>
        <v>3586088650</v>
      </c>
      <c r="W87" s="35">
        <f t="shared" si="269"/>
        <v>5198488780.9523802</v>
      </c>
      <c r="X87" s="9">
        <f t="shared" si="270"/>
        <v>31.016708872400088</v>
      </c>
      <c r="Y87" s="9">
        <f t="shared" si="271"/>
        <v>42.486269713592201</v>
      </c>
      <c r="Z87" s="9">
        <f t="shared" si="272"/>
        <v>32.867504910315503</v>
      </c>
      <c r="AA87" s="9">
        <f t="shared" si="273"/>
        <v>36.744401153196598</v>
      </c>
      <c r="AB87" s="9" t="str">
        <f t="shared" si="274"/>
        <v>#N/A</v>
      </c>
      <c r="AC87" s="9">
        <f t="shared" si="275"/>
        <v>0.93899396612473196</v>
      </c>
      <c r="AD87" s="9">
        <f t="shared" si="276"/>
        <v>0.78988169790227603</v>
      </c>
      <c r="AE87" s="9">
        <f t="shared" si="277"/>
        <v>0.41056037158921999</v>
      </c>
      <c r="AF87" s="9">
        <f t="shared" si="278"/>
        <v>0.607039640685899</v>
      </c>
      <c r="AG87" s="9">
        <f t="shared" si="279"/>
        <v>0.37116166289858799</v>
      </c>
      <c r="AH87" s="9">
        <f t="shared" si="280"/>
        <v>1.34321145407024</v>
      </c>
      <c r="AI87" s="9">
        <f t="shared" si="281"/>
        <v>45.912361020274702</v>
      </c>
      <c r="AJ87" s="9">
        <f t="shared" si="282"/>
        <v>9626.06</v>
      </c>
      <c r="AK87" s="9">
        <f t="shared" si="283"/>
        <v>9725.4750000000004</v>
      </c>
      <c r="AL87" s="9">
        <f t="shared" si="284"/>
        <v>2.1031658180208099</v>
      </c>
      <c r="AM87" s="9">
        <f t="shared" si="285"/>
        <v>31.209458609599999</v>
      </c>
      <c r="AN87" s="9" t="str">
        <f t="shared" si="286"/>
        <v>NULL</v>
      </c>
      <c r="AO87" s="9" t="str">
        <f t="shared" si="287"/>
        <v>NULL</v>
      </c>
      <c r="AP87" s="35">
        <f t="shared" si="288"/>
        <v>3327062.6766685899</v>
      </c>
      <c r="AS87" s="15" t="s">
        <v>87</v>
      </c>
      <c r="AT87" s="36">
        <v>13.406092076079499</v>
      </c>
      <c r="AU87" s="36">
        <v>14.096145338471599</v>
      </c>
      <c r="AV87" s="36" t="s">
        <v>199</v>
      </c>
      <c r="AW87" s="36" t="s">
        <v>199</v>
      </c>
      <c r="AX87" s="36">
        <v>1.8723060610561699</v>
      </c>
      <c r="AY87" s="7">
        <v>14.2093076415116</v>
      </c>
      <c r="AZ87" s="7">
        <v>1.9049943165750001</v>
      </c>
      <c r="BA87" s="7">
        <v>3586088650</v>
      </c>
      <c r="BB87" s="7">
        <v>5198488780.9523802</v>
      </c>
      <c r="BC87" s="7">
        <v>42.486269713592201</v>
      </c>
      <c r="BD87" s="7">
        <v>32.867504910315503</v>
      </c>
      <c r="BE87" s="36">
        <v>36.744401153196598</v>
      </c>
      <c r="BF87" s="7" t="s">
        <v>257</v>
      </c>
      <c r="BG87" s="7">
        <v>0.93899396612473196</v>
      </c>
      <c r="BH87" s="7">
        <v>0.78988169790227603</v>
      </c>
      <c r="BI87" s="7">
        <v>0.41056037158921999</v>
      </c>
      <c r="BJ87" s="7">
        <v>0.607039640685899</v>
      </c>
      <c r="BK87" s="7">
        <v>0.37116166289858799</v>
      </c>
      <c r="BL87" s="7">
        <v>1.34321145407024</v>
      </c>
      <c r="BM87" s="7">
        <v>45.912361020274702</v>
      </c>
      <c r="BN87" s="7">
        <v>9626.06</v>
      </c>
      <c r="BO87" s="7">
        <v>9725.4750000000004</v>
      </c>
      <c r="BP87" s="36">
        <v>2.1031658180208099</v>
      </c>
      <c r="BQ87" s="7">
        <v>31.209458609599999</v>
      </c>
      <c r="BR87" s="36" t="s">
        <v>199</v>
      </c>
      <c r="BS87" s="36" t="s">
        <v>199</v>
      </c>
      <c r="BT87" s="7">
        <v>3327062.6766685899</v>
      </c>
      <c r="BU87" s="7">
        <v>99626620</v>
      </c>
      <c r="BV87" s="7">
        <v>88.700400000000002</v>
      </c>
      <c r="BW87" s="33">
        <v>25839</v>
      </c>
      <c r="BX87" s="15" t="s">
        <v>349</v>
      </c>
      <c r="BY87" s="7">
        <v>9166</v>
      </c>
      <c r="BZ87" s="15" t="s">
        <v>210</v>
      </c>
      <c r="CA87" t="str">
        <f t="shared" si="290"/>
        <v>JPYUSD=R</v>
      </c>
      <c r="CE87" t="str">
        <f t="shared" si="289"/>
        <v>2875.T</v>
      </c>
      <c r="CF87" s="15" t="s">
        <v>348</v>
      </c>
    </row>
    <row r="88" spans="1:84" x14ac:dyDescent="0.2">
      <c r="A88" t="s">
        <v>350</v>
      </c>
      <c r="B88" t="s">
        <v>350</v>
      </c>
      <c r="C88" t="s">
        <v>6</v>
      </c>
      <c r="D88" t="s">
        <v>88</v>
      </c>
      <c r="E88" t="s">
        <v>89</v>
      </c>
      <c r="F88" s="3"/>
      <c r="G88" t="str">
        <f t="shared" si="254"/>
        <v>NO0003054108</v>
      </c>
      <c r="H88" s="35">
        <f t="shared" si="255"/>
        <v>0</v>
      </c>
      <c r="I88" s="9">
        <f t="shared" si="256"/>
        <v>83.712500000000006</v>
      </c>
      <c r="J88" s="20">
        <f t="shared" si="257"/>
        <v>35963</v>
      </c>
      <c r="K88" s="9" t="str">
        <f t="shared" si="258"/>
        <v>NOK</v>
      </c>
      <c r="L88" s="7">
        <f t="shared" si="259"/>
        <v>198.5</v>
      </c>
      <c r="M88" s="9">
        <f t="shared" si="260"/>
        <v>0</v>
      </c>
      <c r="N88" s="8"/>
      <c r="O88" s="9">
        <f t="shared" si="261"/>
        <v>19.058617471157699</v>
      </c>
      <c r="P88" s="9">
        <f t="shared" si="262"/>
        <v>11.1533489674874</v>
      </c>
      <c r="Q88" s="9" t="str">
        <f t="shared" si="263"/>
        <v>NULL</v>
      </c>
      <c r="R88" s="9" t="str">
        <f t="shared" si="264"/>
        <v>NULL</v>
      </c>
      <c r="S88" s="9">
        <f t="shared" si="265"/>
        <v>2.3103459598162299</v>
      </c>
      <c r="T88" s="9">
        <f t="shared" si="266"/>
        <v>9.6769367511627902</v>
      </c>
      <c r="U88" s="9">
        <f t="shared" si="267"/>
        <v>1.58283311790496</v>
      </c>
      <c r="V88" s="35">
        <f t="shared" si="268"/>
        <v>224622522.27500001</v>
      </c>
      <c r="W88" s="35">
        <f t="shared" si="269"/>
        <v>241971127.60217401</v>
      </c>
      <c r="X88" s="9">
        <f t="shared" si="270"/>
        <v>7.1697005750607321</v>
      </c>
      <c r="Y88" s="9">
        <f t="shared" si="271"/>
        <v>21.299622262512699</v>
      </c>
      <c r="Z88" s="9">
        <f t="shared" si="272"/>
        <v>20.692207553215201</v>
      </c>
      <c r="AA88" s="9">
        <f t="shared" si="273"/>
        <v>19.459513144605399</v>
      </c>
      <c r="AB88" s="9" t="str">
        <f t="shared" si="274"/>
        <v>#N/A</v>
      </c>
      <c r="AC88" s="9">
        <f t="shared" si="275"/>
        <v>0.78241009490187197</v>
      </c>
      <c r="AD88" s="9">
        <f t="shared" si="276"/>
        <v>0.78668449507487304</v>
      </c>
      <c r="AE88" s="9">
        <f t="shared" si="277"/>
        <v>1.1402816400631901</v>
      </c>
      <c r="AF88" s="9">
        <f t="shared" si="278"/>
        <v>1.0935199998543701</v>
      </c>
      <c r="AG88" s="9">
        <f t="shared" si="279"/>
        <v>1.07359431263699</v>
      </c>
      <c r="AH88" s="9">
        <f t="shared" si="280"/>
        <v>1.8663860655458699</v>
      </c>
      <c r="AI88" s="9">
        <f t="shared" si="281"/>
        <v>24.622356495468299</v>
      </c>
      <c r="AJ88" s="9">
        <f t="shared" si="282"/>
        <v>210.066</v>
      </c>
      <c r="AK88" s="9">
        <f t="shared" si="283"/>
        <v>194.27574999999999</v>
      </c>
      <c r="AL88" s="9">
        <f t="shared" si="284"/>
        <v>3.3753148614609598</v>
      </c>
      <c r="AM88" s="9">
        <f t="shared" si="285"/>
        <v>62.846933518699998</v>
      </c>
      <c r="AN88" s="9" t="str">
        <f t="shared" si="286"/>
        <v>NULL</v>
      </c>
      <c r="AO88" s="9" t="str">
        <f t="shared" si="287"/>
        <v>NULL</v>
      </c>
      <c r="AP88" s="35">
        <f t="shared" si="288"/>
        <v>1893712.37637122</v>
      </c>
      <c r="AS88" s="15" t="s">
        <v>89</v>
      </c>
      <c r="AT88" s="36">
        <v>19.058617471157699</v>
      </c>
      <c r="AU88" s="36">
        <v>11.1533489674874</v>
      </c>
      <c r="AV88" s="36" t="s">
        <v>199</v>
      </c>
      <c r="AW88" s="36" t="s">
        <v>199</v>
      </c>
      <c r="AX88" s="36">
        <v>2.3103459598162299</v>
      </c>
      <c r="AY88" s="7">
        <v>9.6769367511627902</v>
      </c>
      <c r="AZ88" s="7">
        <v>1.58283311790496</v>
      </c>
      <c r="BA88" s="7">
        <v>224622522.27500001</v>
      </c>
      <c r="BB88" s="7">
        <v>241971127.60217401</v>
      </c>
      <c r="BC88" s="7">
        <v>21.299622262512699</v>
      </c>
      <c r="BD88" s="7">
        <v>20.692207553215201</v>
      </c>
      <c r="BE88" s="36">
        <v>19.459513144605399</v>
      </c>
      <c r="BF88" s="7" t="s">
        <v>257</v>
      </c>
      <c r="BG88" s="7">
        <v>0.78241009490187197</v>
      </c>
      <c r="BH88" s="7">
        <v>0.78668449507487304</v>
      </c>
      <c r="BI88" s="7">
        <v>1.1402816400631901</v>
      </c>
      <c r="BJ88" s="7">
        <v>1.0935199998543701</v>
      </c>
      <c r="BK88" s="7">
        <v>1.07359431263699</v>
      </c>
      <c r="BL88" s="7">
        <v>1.8663860655458699</v>
      </c>
      <c r="BM88" s="7">
        <v>24.622356495468299</v>
      </c>
      <c r="BN88" s="7">
        <v>210.066</v>
      </c>
      <c r="BO88" s="7">
        <v>194.27574999999999</v>
      </c>
      <c r="BP88" s="7">
        <v>3.3753148614609598</v>
      </c>
      <c r="BQ88" s="7">
        <v>62.846933518699998</v>
      </c>
      <c r="BR88" s="36" t="s">
        <v>199</v>
      </c>
      <c r="BS88" s="36" t="s">
        <v>199</v>
      </c>
      <c r="BT88" s="7">
        <v>1893712.37637122</v>
      </c>
      <c r="BU88" s="7">
        <v>517111091</v>
      </c>
      <c r="BV88" s="7">
        <v>83.712500000000006</v>
      </c>
      <c r="BW88" s="33">
        <v>35963</v>
      </c>
      <c r="BX88" s="15" t="s">
        <v>351</v>
      </c>
      <c r="BY88" s="7">
        <v>198.5</v>
      </c>
      <c r="BZ88" s="15" t="s">
        <v>352</v>
      </c>
      <c r="CA88" t="str">
        <f t="shared" si="290"/>
        <v>NOKUSD=R</v>
      </c>
      <c r="CE88" t="str">
        <f t="shared" si="289"/>
        <v>MOWI.OL</v>
      </c>
      <c r="CF88" s="15" t="s">
        <v>350</v>
      </c>
    </row>
    <row r="89" spans="1:84" x14ac:dyDescent="0.2">
      <c r="A89" t="s">
        <v>353</v>
      </c>
      <c r="B89" t="s">
        <v>353</v>
      </c>
      <c r="C89" t="s">
        <v>6</v>
      </c>
      <c r="D89" t="s">
        <v>88</v>
      </c>
      <c r="E89" t="s">
        <v>90</v>
      </c>
      <c r="F89" s="3"/>
      <c r="G89" t="str">
        <f t="shared" si="254"/>
        <v>NO0010310956</v>
      </c>
      <c r="H89" s="35">
        <f t="shared" si="255"/>
        <v>0</v>
      </c>
      <c r="I89" s="9">
        <f t="shared" si="256"/>
        <v>50.906399999999998</v>
      </c>
      <c r="J89" s="20">
        <f t="shared" si="257"/>
        <v>39210</v>
      </c>
      <c r="K89" s="9" t="str">
        <f t="shared" si="258"/>
        <v>NOK</v>
      </c>
      <c r="L89" s="7">
        <f t="shared" si="259"/>
        <v>520.5</v>
      </c>
      <c r="M89" s="9">
        <f t="shared" si="260"/>
        <v>0</v>
      </c>
      <c r="N89" s="8"/>
      <c r="O89" s="9">
        <f t="shared" si="261"/>
        <v>23.133333333333301</v>
      </c>
      <c r="P89" s="9">
        <f t="shared" si="262"/>
        <v>13.668863740300999</v>
      </c>
      <c r="Q89" s="9" t="str">
        <f t="shared" si="263"/>
        <v>NULL</v>
      </c>
      <c r="R89" s="9" t="str">
        <f t="shared" si="264"/>
        <v>NULL</v>
      </c>
      <c r="S89" s="9">
        <f t="shared" si="265"/>
        <v>3.8303472184418701</v>
      </c>
      <c r="T89" s="9">
        <f t="shared" si="266"/>
        <v>12.9380738201078</v>
      </c>
      <c r="U89" s="9">
        <f t="shared" si="267"/>
        <v>2.6344184064025402</v>
      </c>
      <c r="V89" s="35">
        <f t="shared" si="268"/>
        <v>71292697.375</v>
      </c>
      <c r="W89" s="35">
        <f t="shared" si="269"/>
        <v>105116834.369565</v>
      </c>
      <c r="X89" s="9">
        <f t="shared" si="270"/>
        <v>32.177659456189126</v>
      </c>
      <c r="Y89" s="9">
        <f t="shared" si="271"/>
        <v>26.528663719526101</v>
      </c>
      <c r="Z89" s="9">
        <f t="shared" si="272"/>
        <v>26.2446137783298</v>
      </c>
      <c r="AA89" s="9">
        <f t="shared" si="273"/>
        <v>26.7475570526165</v>
      </c>
      <c r="AB89" s="9" t="str">
        <f t="shared" si="274"/>
        <v>#N/A</v>
      </c>
      <c r="AC89" s="9">
        <f t="shared" si="275"/>
        <v>1.15348897463125</v>
      </c>
      <c r="AD89" s="9">
        <f t="shared" si="276"/>
        <v>1.0773922681645101</v>
      </c>
      <c r="AE89" s="9">
        <f t="shared" si="277"/>
        <v>0.92929814056461502</v>
      </c>
      <c r="AF89" s="9">
        <f t="shared" si="278"/>
        <v>0.95286447417764997</v>
      </c>
      <c r="AG89" s="9">
        <f t="shared" si="279"/>
        <v>4.3753781146909997E-2</v>
      </c>
      <c r="AH89" s="9">
        <f t="shared" si="280"/>
        <v>2.5207890195638698</v>
      </c>
      <c r="AI89" s="9">
        <f t="shared" si="281"/>
        <v>23.414634146341498</v>
      </c>
      <c r="AJ89" s="9">
        <f t="shared" si="282"/>
        <v>563.55999999999995</v>
      </c>
      <c r="AK89" s="9">
        <f t="shared" si="283"/>
        <v>572.0675</v>
      </c>
      <c r="AL89" s="9">
        <f t="shared" si="284"/>
        <v>4.2267050912584097</v>
      </c>
      <c r="AM89" s="9">
        <f t="shared" si="285"/>
        <v>97.7546695857</v>
      </c>
      <c r="AN89" s="9" t="str">
        <f t="shared" si="286"/>
        <v>NULL</v>
      </c>
      <c r="AO89" s="9" t="str">
        <f t="shared" si="287"/>
        <v>NULL</v>
      </c>
      <c r="AP89" s="35">
        <f t="shared" si="288"/>
        <v>213037.44595558601</v>
      </c>
      <c r="AS89" s="15" t="s">
        <v>90</v>
      </c>
      <c r="AT89" s="36">
        <v>23.133333333333301</v>
      </c>
      <c r="AU89" s="36">
        <v>13.668863740300999</v>
      </c>
      <c r="AV89" s="36" t="s">
        <v>199</v>
      </c>
      <c r="AW89" s="36" t="s">
        <v>199</v>
      </c>
      <c r="AX89" s="36">
        <v>3.8303472184418701</v>
      </c>
      <c r="AY89" s="7">
        <v>12.9380738201078</v>
      </c>
      <c r="AZ89" s="7">
        <v>2.6344184064025402</v>
      </c>
      <c r="BA89" s="7">
        <v>71292697.375</v>
      </c>
      <c r="BB89" s="7">
        <v>105116834.369565</v>
      </c>
      <c r="BC89" s="7">
        <v>26.528663719526101</v>
      </c>
      <c r="BD89" s="7">
        <v>26.2446137783298</v>
      </c>
      <c r="BE89" s="36">
        <v>26.7475570526165</v>
      </c>
      <c r="BF89" s="7" t="s">
        <v>257</v>
      </c>
      <c r="BG89" s="7">
        <v>1.15348897463125</v>
      </c>
      <c r="BH89" s="7">
        <v>1.0773922681645101</v>
      </c>
      <c r="BI89" s="7">
        <v>0.92929814056461502</v>
      </c>
      <c r="BJ89" s="7">
        <v>0.95286447417764997</v>
      </c>
      <c r="BK89" s="7">
        <v>4.3753781146909997E-2</v>
      </c>
      <c r="BL89" s="7">
        <v>2.5207890195638698</v>
      </c>
      <c r="BM89" s="7">
        <v>23.414634146341498</v>
      </c>
      <c r="BN89" s="7">
        <v>563.55999999999995</v>
      </c>
      <c r="BO89" s="7">
        <v>572.0675</v>
      </c>
      <c r="BP89" s="7">
        <v>4.2267050912584097</v>
      </c>
      <c r="BQ89" s="7">
        <v>97.7546695857</v>
      </c>
      <c r="BR89" s="36" t="s">
        <v>199</v>
      </c>
      <c r="BS89" s="36" t="s">
        <v>199</v>
      </c>
      <c r="BT89" s="7">
        <v>213037.44595558601</v>
      </c>
      <c r="BU89" s="7">
        <v>131924366</v>
      </c>
      <c r="BV89" s="7">
        <v>50.906399999999998</v>
      </c>
      <c r="BW89" s="33">
        <v>39210</v>
      </c>
      <c r="BX89" s="15" t="s">
        <v>354</v>
      </c>
      <c r="BY89" s="7">
        <v>520.5</v>
      </c>
      <c r="BZ89" s="15" t="s">
        <v>352</v>
      </c>
      <c r="CA89" t="str">
        <f t="shared" si="290"/>
        <v>NOKUSD=R</v>
      </c>
      <c r="CE89" t="str">
        <f t="shared" si="289"/>
        <v>SALM.OL</v>
      </c>
      <c r="CF89" s="15" t="s">
        <v>353</v>
      </c>
    </row>
    <row r="90" spans="1:84" x14ac:dyDescent="0.2">
      <c r="A90" t="s">
        <v>355</v>
      </c>
      <c r="B90" t="s">
        <v>355</v>
      </c>
      <c r="C90" t="s">
        <v>6</v>
      </c>
      <c r="D90" t="s">
        <v>88</v>
      </c>
      <c r="E90" t="s">
        <v>91</v>
      </c>
      <c r="F90" s="3"/>
      <c r="G90" t="str">
        <f t="shared" si="254"/>
        <v>NO0003096208</v>
      </c>
      <c r="H90" s="35">
        <f t="shared" si="255"/>
        <v>0</v>
      </c>
      <c r="I90" s="9">
        <f t="shared" si="256"/>
        <v>46.764200000000002</v>
      </c>
      <c r="J90" s="20">
        <f t="shared" si="257"/>
        <v>37410</v>
      </c>
      <c r="K90" s="9" t="str">
        <f t="shared" si="258"/>
        <v>NOK</v>
      </c>
      <c r="L90" s="7">
        <f t="shared" si="259"/>
        <v>48.72</v>
      </c>
      <c r="M90" s="9">
        <f t="shared" si="260"/>
        <v>0</v>
      </c>
      <c r="N90" s="8"/>
      <c r="O90" s="9">
        <f t="shared" si="261"/>
        <v>10.850779510022299</v>
      </c>
      <c r="P90" s="9">
        <f t="shared" si="262"/>
        <v>10.2931311710968</v>
      </c>
      <c r="Q90" s="9" t="str">
        <f t="shared" si="263"/>
        <v>NULL</v>
      </c>
      <c r="R90" s="9" t="str">
        <f t="shared" si="264"/>
        <v>NULL</v>
      </c>
      <c r="S90" s="9">
        <f t="shared" si="265"/>
        <v>1.44990035278476</v>
      </c>
      <c r="T90" s="9">
        <f t="shared" si="266"/>
        <v>14.200598183272501</v>
      </c>
      <c r="U90" s="9">
        <f t="shared" si="267"/>
        <v>0.93257451743376296</v>
      </c>
      <c r="V90" s="35">
        <f t="shared" si="268"/>
        <v>24558681.355</v>
      </c>
      <c r="W90" s="35">
        <f t="shared" si="269"/>
        <v>25978034.011739101</v>
      </c>
      <c r="X90" s="9">
        <f t="shared" si="270"/>
        <v>5.4636646333502981</v>
      </c>
      <c r="Y90" s="9">
        <f t="shared" si="271"/>
        <v>24.7278563303888</v>
      </c>
      <c r="Z90" s="9">
        <f t="shared" si="272"/>
        <v>25.339164140443302</v>
      </c>
      <c r="AA90" s="9">
        <f t="shared" si="273"/>
        <v>26.947954022813999</v>
      </c>
      <c r="AB90" s="9" t="str">
        <f t="shared" si="274"/>
        <v>#N/A</v>
      </c>
      <c r="AC90" s="9">
        <f t="shared" si="275"/>
        <v>0.82330330824474995</v>
      </c>
      <c r="AD90" s="9">
        <f t="shared" si="276"/>
        <v>0.84628060684383899</v>
      </c>
      <c r="AE90" s="9">
        <f t="shared" si="277"/>
        <v>1.29947752817139</v>
      </c>
      <c r="AF90" s="9">
        <f t="shared" si="278"/>
        <v>1.19965048579591</v>
      </c>
      <c r="AG90" s="9">
        <f t="shared" si="279"/>
        <v>1.4103057938997401</v>
      </c>
      <c r="AH90" s="9">
        <f t="shared" si="280"/>
        <v>2.10414557039529</v>
      </c>
      <c r="AI90" s="9">
        <f t="shared" si="281"/>
        <v>35.571687840290402</v>
      </c>
      <c r="AJ90" s="9">
        <f t="shared" si="282"/>
        <v>52.292000000000002</v>
      </c>
      <c r="AK90" s="9">
        <f t="shared" si="283"/>
        <v>49.4208</v>
      </c>
      <c r="AL90" s="9">
        <f t="shared" si="284"/>
        <v>5.1313628899835804</v>
      </c>
      <c r="AM90" s="9">
        <f t="shared" si="285"/>
        <v>55.6836583969</v>
      </c>
      <c r="AN90" s="9" t="str">
        <f t="shared" si="286"/>
        <v>NULL</v>
      </c>
      <c r="AO90" s="9" t="str">
        <f t="shared" si="287"/>
        <v>NULL</v>
      </c>
      <c r="AP90" s="35">
        <f t="shared" si="288"/>
        <v>491723.34680449299</v>
      </c>
      <c r="AS90" s="15" t="s">
        <v>91</v>
      </c>
      <c r="AT90" s="36">
        <v>10.850779510022299</v>
      </c>
      <c r="AU90" s="36">
        <v>10.2931311710968</v>
      </c>
      <c r="AV90" s="36" t="s">
        <v>199</v>
      </c>
      <c r="AW90" s="36" t="s">
        <v>199</v>
      </c>
      <c r="AX90" s="36">
        <v>1.44990035278476</v>
      </c>
      <c r="AY90" s="7">
        <v>14.200598183272501</v>
      </c>
      <c r="AZ90" s="7">
        <v>0.93257451743376296</v>
      </c>
      <c r="BA90" s="7">
        <v>24558681.355</v>
      </c>
      <c r="BB90" s="7">
        <v>25978034.011739101</v>
      </c>
      <c r="BC90" s="7">
        <v>24.7278563303888</v>
      </c>
      <c r="BD90" s="7">
        <v>25.339164140443302</v>
      </c>
      <c r="BE90" s="7">
        <v>26.947954022813999</v>
      </c>
      <c r="BF90" s="7" t="s">
        <v>257</v>
      </c>
      <c r="BG90" s="7">
        <v>0.82330330824474995</v>
      </c>
      <c r="BH90" s="7">
        <v>0.84628060684383899</v>
      </c>
      <c r="BI90" s="7">
        <v>1.29947752817139</v>
      </c>
      <c r="BJ90" s="7">
        <v>1.19965048579591</v>
      </c>
      <c r="BK90" s="7">
        <v>1.4103057938997401</v>
      </c>
      <c r="BL90" s="7">
        <v>2.10414557039529</v>
      </c>
      <c r="BM90" s="7">
        <v>35.571687840290402</v>
      </c>
      <c r="BN90" s="7">
        <v>52.292000000000002</v>
      </c>
      <c r="BO90" s="7">
        <v>49.4208</v>
      </c>
      <c r="BP90" s="7">
        <v>5.1313628899835804</v>
      </c>
      <c r="BQ90" s="7">
        <v>55.6836583969</v>
      </c>
      <c r="BR90" s="36" t="s">
        <v>199</v>
      </c>
      <c r="BS90" s="36" t="s">
        <v>199</v>
      </c>
      <c r="BT90" s="7">
        <v>491723.34680449299</v>
      </c>
      <c r="BU90" s="7">
        <v>595475920</v>
      </c>
      <c r="BV90" s="7">
        <v>46.764200000000002</v>
      </c>
      <c r="BW90" s="33">
        <v>37410</v>
      </c>
      <c r="BX90" s="15" t="s">
        <v>356</v>
      </c>
      <c r="BY90" s="7">
        <v>48.72</v>
      </c>
      <c r="BZ90" s="15" t="s">
        <v>352</v>
      </c>
      <c r="CA90" t="str">
        <f t="shared" si="290"/>
        <v>NOKUSD=R</v>
      </c>
      <c r="CE90" t="str">
        <f t="shared" si="289"/>
        <v>LSG.OL</v>
      </c>
      <c r="CF90" s="15" t="s">
        <v>355</v>
      </c>
    </row>
    <row r="91" spans="1:84" x14ac:dyDescent="0.2">
      <c r="A91" t="s">
        <v>357</v>
      </c>
      <c r="B91" t="s">
        <v>357</v>
      </c>
      <c r="C91" t="s">
        <v>6</v>
      </c>
      <c r="D91" t="s">
        <v>88</v>
      </c>
      <c r="E91" t="s">
        <v>92</v>
      </c>
      <c r="F91" s="3"/>
      <c r="G91" t="str">
        <f t="shared" si="254"/>
        <v>US1280302027</v>
      </c>
      <c r="H91" s="35">
        <f t="shared" si="255"/>
        <v>0</v>
      </c>
      <c r="I91" s="9">
        <f t="shared" si="256"/>
        <v>95.252300000000005</v>
      </c>
      <c r="J91" s="20">
        <f t="shared" si="257"/>
        <v>35411</v>
      </c>
      <c r="K91" s="9" t="str">
        <f t="shared" si="258"/>
        <v>USD</v>
      </c>
      <c r="L91" s="7">
        <f t="shared" si="259"/>
        <v>80.87</v>
      </c>
      <c r="M91" s="9">
        <f t="shared" si="260"/>
        <v>0</v>
      </c>
      <c r="N91" s="8"/>
      <c r="O91" s="9">
        <f t="shared" si="261"/>
        <v>6.29066333944224</v>
      </c>
      <c r="P91" s="9">
        <f t="shared" si="262"/>
        <v>10.254404588211401</v>
      </c>
      <c r="Q91" s="9" t="str">
        <f t="shared" si="263"/>
        <v>NULL</v>
      </c>
      <c r="R91" s="9" t="str">
        <f t="shared" si="264"/>
        <v>NULL</v>
      </c>
      <c r="S91" s="9">
        <f t="shared" si="265"/>
        <v>1.93875253194261</v>
      </c>
      <c r="T91" s="9">
        <f t="shared" si="266"/>
        <v>6.4191060659786396</v>
      </c>
      <c r="U91" s="9">
        <f t="shared" si="267"/>
        <v>1.28593482664577</v>
      </c>
      <c r="V91" s="35">
        <f t="shared" si="268"/>
        <v>85880834.870000005</v>
      </c>
      <c r="W91" s="35">
        <f t="shared" si="269"/>
        <v>106702411.968182</v>
      </c>
      <c r="X91" s="9">
        <f t="shared" si="270"/>
        <v>19.513689254176239</v>
      </c>
      <c r="Y91" s="9">
        <f t="shared" si="271"/>
        <v>59.446043708179403</v>
      </c>
      <c r="Z91" s="9">
        <f t="shared" si="272"/>
        <v>43.552650045367002</v>
      </c>
      <c r="AA91" s="9">
        <f t="shared" si="273"/>
        <v>35.146853983608302</v>
      </c>
      <c r="AB91" s="9">
        <f t="shared" si="274"/>
        <v>0.53539999999999999</v>
      </c>
      <c r="AC91" s="9">
        <f t="shared" si="275"/>
        <v>0.457795706324237</v>
      </c>
      <c r="AD91" s="9">
        <f t="shared" si="276"/>
        <v>0.67675665855584299</v>
      </c>
      <c r="AE91" s="9">
        <f t="shared" si="277"/>
        <v>0.167877925556534</v>
      </c>
      <c r="AF91" s="9">
        <f t="shared" si="278"/>
        <v>0.44525150511907202</v>
      </c>
      <c r="AG91" s="9">
        <f t="shared" si="279"/>
        <v>0.147745240774738</v>
      </c>
      <c r="AH91" s="9">
        <f t="shared" si="280"/>
        <v>0.35798751087754299</v>
      </c>
      <c r="AI91" s="9">
        <f t="shared" si="281"/>
        <v>29.877324891175299</v>
      </c>
      <c r="AJ91" s="9">
        <f t="shared" si="282"/>
        <v>100.87479999999999</v>
      </c>
      <c r="AK91" s="9">
        <f t="shared" si="283"/>
        <v>83.688050000000004</v>
      </c>
      <c r="AL91" s="9">
        <f t="shared" si="284"/>
        <v>4.9456396021281499</v>
      </c>
      <c r="AM91" s="9">
        <f t="shared" si="285"/>
        <v>33.0550437586</v>
      </c>
      <c r="AN91" s="9" t="str">
        <f t="shared" si="286"/>
        <v>NULL</v>
      </c>
      <c r="AO91" s="9">
        <f t="shared" si="287"/>
        <v>5.2952903180693296</v>
      </c>
      <c r="AP91" s="35">
        <f t="shared" si="288"/>
        <v>725668.95793567598</v>
      </c>
      <c r="AS91" s="15" t="s">
        <v>92</v>
      </c>
      <c r="AT91" s="36">
        <v>6.29066333944224</v>
      </c>
      <c r="AU91" s="36">
        <v>10.254404588211401</v>
      </c>
      <c r="AV91" s="36" t="s">
        <v>199</v>
      </c>
      <c r="AW91" s="36" t="s">
        <v>199</v>
      </c>
      <c r="AX91" s="36">
        <v>1.93875253194261</v>
      </c>
      <c r="AY91" s="7">
        <v>6.4191060659786396</v>
      </c>
      <c r="AZ91" s="7">
        <v>1.28593482664577</v>
      </c>
      <c r="BA91" s="7">
        <v>85880834.870000005</v>
      </c>
      <c r="BB91" s="7">
        <v>106702411.968182</v>
      </c>
      <c r="BC91" s="7">
        <v>59.446043708179403</v>
      </c>
      <c r="BD91" s="7">
        <v>43.552650045367002</v>
      </c>
      <c r="BE91" s="36">
        <v>35.146853983608302</v>
      </c>
      <c r="BF91" s="7">
        <v>0.53539999999999999</v>
      </c>
      <c r="BG91" s="7">
        <v>0.457795706324237</v>
      </c>
      <c r="BH91" s="7">
        <v>0.67675665855584299</v>
      </c>
      <c r="BI91" s="7">
        <v>0.167877925556534</v>
      </c>
      <c r="BJ91" s="7">
        <v>0.44525150511907202</v>
      </c>
      <c r="BK91" s="7">
        <v>0.147745240774738</v>
      </c>
      <c r="BL91" s="7">
        <v>0.35798751087754299</v>
      </c>
      <c r="BM91" s="7">
        <v>29.877324891175299</v>
      </c>
      <c r="BN91" s="7">
        <v>100.87479999999999</v>
      </c>
      <c r="BO91" s="36">
        <v>83.688050000000004</v>
      </c>
      <c r="BP91" s="36">
        <v>4.9456396021281499</v>
      </c>
      <c r="BQ91" s="7">
        <v>33.0550437586</v>
      </c>
      <c r="BR91" s="36" t="s">
        <v>199</v>
      </c>
      <c r="BS91" s="36">
        <v>5.2952903180693296</v>
      </c>
      <c r="BT91" s="7">
        <v>725668.95793567598</v>
      </c>
      <c r="BU91" s="7">
        <v>49045955</v>
      </c>
      <c r="BV91" s="7">
        <v>95.252300000000005</v>
      </c>
      <c r="BW91" s="33">
        <v>35411</v>
      </c>
      <c r="BX91" s="15" t="s">
        <v>358</v>
      </c>
      <c r="BY91" s="7">
        <v>80.87</v>
      </c>
      <c r="BZ91" s="15" t="s">
        <v>205</v>
      </c>
      <c r="CA91" t="str">
        <f t="shared" si="290"/>
        <v>USD=</v>
      </c>
      <c r="CE91" t="str">
        <f t="shared" si="289"/>
        <v>CALM.O</v>
      </c>
      <c r="CF91" s="15" t="s">
        <v>357</v>
      </c>
    </row>
    <row r="92" spans="1:84" x14ac:dyDescent="0.2">
      <c r="A92" t="s">
        <v>359</v>
      </c>
      <c r="B92" t="s">
        <v>359</v>
      </c>
      <c r="C92" t="s">
        <v>6</v>
      </c>
      <c r="D92" t="s">
        <v>93</v>
      </c>
      <c r="E92" t="s">
        <v>94</v>
      </c>
      <c r="F92" s="3"/>
      <c r="G92" t="str">
        <f t="shared" si="254"/>
        <v>US5132721045</v>
      </c>
      <c r="H92" s="35">
        <f t="shared" si="255"/>
        <v>0</v>
      </c>
      <c r="I92" s="9">
        <f t="shared" si="256"/>
        <v>96.320099999999996</v>
      </c>
      <c r="J92" s="20">
        <f t="shared" si="257"/>
        <v>42674</v>
      </c>
      <c r="K92" s="9" t="str">
        <f t="shared" si="258"/>
        <v>USD</v>
      </c>
      <c r="L92" s="7">
        <f t="shared" si="259"/>
        <v>48.65</v>
      </c>
      <c r="M92" s="9">
        <f t="shared" si="260"/>
        <v>0</v>
      </c>
      <c r="N92" s="8"/>
      <c r="O92" s="9">
        <f t="shared" si="261"/>
        <v>19.224006101102901</v>
      </c>
      <c r="P92" s="9">
        <f t="shared" si="262"/>
        <v>13.788916344162899</v>
      </c>
      <c r="Q92" s="9">
        <f t="shared" si="263"/>
        <v>7.1200022596677304</v>
      </c>
      <c r="R92" s="9" t="str">
        <f t="shared" si="264"/>
        <v>NULL</v>
      </c>
      <c r="S92" s="9">
        <f t="shared" si="265"/>
        <v>4.25004111708175</v>
      </c>
      <c r="T92" s="9">
        <f t="shared" si="266"/>
        <v>8.9854589007510199</v>
      </c>
      <c r="U92" s="9">
        <f t="shared" si="267"/>
        <v>1.0971147013612199</v>
      </c>
      <c r="V92" s="35">
        <f t="shared" si="268"/>
        <v>126278851.03</v>
      </c>
      <c r="W92" s="35">
        <f t="shared" si="269"/>
        <v>173488715.77272701</v>
      </c>
      <c r="X92" s="9">
        <f t="shared" si="270"/>
        <v>27.212066521129071</v>
      </c>
      <c r="Y92" s="9">
        <f t="shared" si="271"/>
        <v>32.7603834358246</v>
      </c>
      <c r="Z92" s="9">
        <f t="shared" si="272"/>
        <v>50.278327199528597</v>
      </c>
      <c r="AA92" s="9">
        <f t="shared" si="273"/>
        <v>55.6480971480376</v>
      </c>
      <c r="AB92" s="9">
        <f t="shared" si="274"/>
        <v>0.61209999999999998</v>
      </c>
      <c r="AC92" s="9">
        <f t="shared" si="275"/>
        <v>1.13988662366807</v>
      </c>
      <c r="AD92" s="9">
        <f t="shared" si="276"/>
        <v>0.96827840196402803</v>
      </c>
      <c r="AE92" s="9">
        <f t="shared" si="277"/>
        <v>0.51500719436292197</v>
      </c>
      <c r="AF92" s="9">
        <f t="shared" si="278"/>
        <v>0.67667078623715204</v>
      </c>
      <c r="AG92" s="9">
        <f t="shared" si="279"/>
        <v>1.3432467474956</v>
      </c>
      <c r="AH92" s="9">
        <f t="shared" si="280"/>
        <v>-0.68657706675435204</v>
      </c>
      <c r="AI92" s="9">
        <f t="shared" si="281"/>
        <v>25.1908396946565</v>
      </c>
      <c r="AJ92" s="9">
        <f t="shared" si="282"/>
        <v>57.8444</v>
      </c>
      <c r="AK92" s="9">
        <f t="shared" si="283"/>
        <v>69.107150000000004</v>
      </c>
      <c r="AL92" s="9">
        <f t="shared" si="284"/>
        <v>2.88442798674722</v>
      </c>
      <c r="AM92" s="9">
        <f t="shared" si="285"/>
        <v>25.485871812500001</v>
      </c>
      <c r="AN92" s="9" t="str">
        <f t="shared" si="286"/>
        <v>NULL</v>
      </c>
      <c r="AO92" s="9">
        <f t="shared" si="287"/>
        <v>3.7553147748807598</v>
      </c>
      <c r="AP92" s="35">
        <f t="shared" si="288"/>
        <v>4815700.4783502398</v>
      </c>
      <c r="AS92" s="15" t="s">
        <v>94</v>
      </c>
      <c r="AT92" s="36">
        <v>19.224006101102901</v>
      </c>
      <c r="AU92" s="36">
        <v>13.788916344162899</v>
      </c>
      <c r="AV92" s="36">
        <v>7.1200022596677304</v>
      </c>
      <c r="AW92" s="36" t="s">
        <v>199</v>
      </c>
      <c r="AX92" s="36">
        <v>4.25004111708175</v>
      </c>
      <c r="AY92" s="7">
        <v>8.9854589007510199</v>
      </c>
      <c r="AZ92" s="7">
        <v>1.0971147013612199</v>
      </c>
      <c r="BA92" s="7">
        <v>126278851.03</v>
      </c>
      <c r="BB92" s="7">
        <v>173488715.77272701</v>
      </c>
      <c r="BC92" s="7">
        <v>32.7603834358246</v>
      </c>
      <c r="BD92" s="7">
        <v>50.278327199528597</v>
      </c>
      <c r="BE92" s="36">
        <v>55.6480971480376</v>
      </c>
      <c r="BF92" s="7">
        <v>0.61209999999999998</v>
      </c>
      <c r="BG92" s="7">
        <v>1.13988662366807</v>
      </c>
      <c r="BH92" s="7">
        <v>0.96827840196402803</v>
      </c>
      <c r="BI92" s="7">
        <v>0.51500719436292197</v>
      </c>
      <c r="BJ92" s="7">
        <v>0.67667078623715204</v>
      </c>
      <c r="BK92" s="7">
        <v>1.3432467474956</v>
      </c>
      <c r="BL92" s="7">
        <v>-0.68657706675435204</v>
      </c>
      <c r="BM92" s="7">
        <v>25.1908396946565</v>
      </c>
      <c r="BN92" s="7">
        <v>57.8444</v>
      </c>
      <c r="BO92" s="7">
        <v>69.107150000000004</v>
      </c>
      <c r="BP92" s="7">
        <v>2.88442798674722</v>
      </c>
      <c r="BQ92" s="7">
        <v>25.485871812500001</v>
      </c>
      <c r="BR92" s="36" t="s">
        <v>199</v>
      </c>
      <c r="BS92" s="7">
        <v>3.7553147748807598</v>
      </c>
      <c r="BT92" s="7">
        <v>4815700.4783502398</v>
      </c>
      <c r="BU92" s="7">
        <v>142640697</v>
      </c>
      <c r="BV92" s="7">
        <v>96.320099999999996</v>
      </c>
      <c r="BW92" s="33">
        <v>42674</v>
      </c>
      <c r="BX92" s="15" t="s">
        <v>360</v>
      </c>
      <c r="BY92" s="7">
        <v>48.65</v>
      </c>
      <c r="BZ92" s="15" t="s">
        <v>205</v>
      </c>
      <c r="CA92" t="str">
        <f t="shared" si="290"/>
        <v>USD=</v>
      </c>
      <c r="CE92" t="str">
        <f t="shared" si="289"/>
        <v>LW</v>
      </c>
      <c r="CF92" s="15" t="s">
        <v>359</v>
      </c>
    </row>
    <row r="93" spans="1:84" x14ac:dyDescent="0.2">
      <c r="A93" t="s">
        <v>361</v>
      </c>
      <c r="B93" t="s">
        <v>361</v>
      </c>
      <c r="C93" t="s">
        <v>6</v>
      </c>
      <c r="D93" t="s">
        <v>93</v>
      </c>
      <c r="E93" t="s">
        <v>95</v>
      </c>
      <c r="F93" s="3"/>
      <c r="G93" t="str">
        <f t="shared" si="254"/>
        <v>CH0315966322</v>
      </c>
      <c r="H93" s="35">
        <f t="shared" si="255"/>
        <v>0</v>
      </c>
      <c r="I93" s="9">
        <f t="shared" si="256"/>
        <v>28.558700000000002</v>
      </c>
      <c r="J93" s="20">
        <f t="shared" si="257"/>
        <v>35279</v>
      </c>
      <c r="K93" s="9" t="str">
        <f t="shared" si="258"/>
        <v>CHF</v>
      </c>
      <c r="L93" s="7">
        <f t="shared" si="259"/>
        <v>243</v>
      </c>
      <c r="M93" s="9">
        <f t="shared" si="260"/>
        <v>0</v>
      </c>
      <c r="N93" s="8"/>
      <c r="O93" s="9">
        <f t="shared" si="261"/>
        <v>12.3288922262022</v>
      </c>
      <c r="P93" s="9">
        <f t="shared" si="262"/>
        <v>11.623612140495201</v>
      </c>
      <c r="Q93" s="9" t="str">
        <f t="shared" si="263"/>
        <v>NULL</v>
      </c>
      <c r="R93" s="9" t="str">
        <f t="shared" si="264"/>
        <v>NULL</v>
      </c>
      <c r="S93" s="9">
        <f t="shared" si="265"/>
        <v>0.95500688662134303</v>
      </c>
      <c r="T93" s="9">
        <f t="shared" si="266"/>
        <v>5.06945906405576</v>
      </c>
      <c r="U93" s="9">
        <f t="shared" si="267"/>
        <v>0.32303957363111502</v>
      </c>
      <c r="V93" s="35">
        <f t="shared" si="268"/>
        <v>557218.75</v>
      </c>
      <c r="W93" s="35">
        <f t="shared" si="269"/>
        <v>416976.67391304299</v>
      </c>
      <c r="X93" s="9">
        <f t="shared" si="270"/>
        <v>-33.633074668393398</v>
      </c>
      <c r="Y93" s="9">
        <f t="shared" si="271"/>
        <v>23.298324663105099</v>
      </c>
      <c r="Z93" s="9">
        <f t="shared" si="272"/>
        <v>21.351540865788898</v>
      </c>
      <c r="AA93" s="9">
        <f t="shared" si="273"/>
        <v>19.3958938408189</v>
      </c>
      <c r="AB93" s="9" t="str">
        <f t="shared" si="274"/>
        <v>#N/A</v>
      </c>
      <c r="AC93" s="9">
        <f t="shared" si="275"/>
        <v>8.1989392853433998E-2</v>
      </c>
      <c r="AD93" s="9">
        <f t="shared" si="276"/>
        <v>0.110603331661092</v>
      </c>
      <c r="AE93" s="9">
        <f t="shared" si="277"/>
        <v>0.44315117203597998</v>
      </c>
      <c r="AF93" s="9">
        <f t="shared" si="278"/>
        <v>0.62876681925653799</v>
      </c>
      <c r="AG93" s="9">
        <f t="shared" si="279"/>
        <v>0.74482509932198604</v>
      </c>
      <c r="AH93" s="9">
        <f t="shared" si="280"/>
        <v>0.58824824199526204</v>
      </c>
      <c r="AI93" s="9">
        <f t="shared" si="281"/>
        <v>37.681159420289802</v>
      </c>
      <c r="AJ93" s="9">
        <f t="shared" si="282"/>
        <v>255.84</v>
      </c>
      <c r="AK93" s="9">
        <f t="shared" si="283"/>
        <v>260.75749999999999</v>
      </c>
      <c r="AL93" s="9">
        <f t="shared" si="284"/>
        <v>2.8806584362139902</v>
      </c>
      <c r="AM93" s="9">
        <f t="shared" si="285"/>
        <v>35.569911075199997</v>
      </c>
      <c r="AN93" s="9" t="str">
        <f t="shared" si="286"/>
        <v>NULL</v>
      </c>
      <c r="AO93" s="9" t="str">
        <f t="shared" si="287"/>
        <v>NULL</v>
      </c>
      <c r="AP93" s="35">
        <f t="shared" si="288"/>
        <v>2275.65994444444</v>
      </c>
      <c r="AS93" s="15" t="s">
        <v>95</v>
      </c>
      <c r="AT93" s="36">
        <v>12.3288922262022</v>
      </c>
      <c r="AU93" s="36">
        <v>11.623612140495201</v>
      </c>
      <c r="AV93" s="36" t="s">
        <v>199</v>
      </c>
      <c r="AW93" s="36" t="s">
        <v>199</v>
      </c>
      <c r="AX93" s="36">
        <v>0.95500688662134303</v>
      </c>
      <c r="AY93" s="7">
        <v>5.06945906405576</v>
      </c>
      <c r="AZ93" s="7">
        <v>0.32303957363111502</v>
      </c>
      <c r="BA93" s="7">
        <v>557218.75</v>
      </c>
      <c r="BB93" s="7">
        <v>416976.67391304299</v>
      </c>
      <c r="BC93" s="7">
        <v>23.298324663105099</v>
      </c>
      <c r="BD93" s="7">
        <v>21.351540865788898</v>
      </c>
      <c r="BE93" s="36">
        <v>19.3958938408189</v>
      </c>
      <c r="BF93" s="7" t="s">
        <v>257</v>
      </c>
      <c r="BG93" s="36">
        <v>8.1989392853433998E-2</v>
      </c>
      <c r="BH93" s="7">
        <v>0.110603331661092</v>
      </c>
      <c r="BI93" s="7">
        <v>0.44315117203597998</v>
      </c>
      <c r="BJ93" s="7">
        <v>0.62876681925653799</v>
      </c>
      <c r="BK93" s="7">
        <v>0.74482509932198604</v>
      </c>
      <c r="BL93" s="7">
        <v>0.58824824199526204</v>
      </c>
      <c r="BM93" s="7">
        <v>37.681159420289802</v>
      </c>
      <c r="BN93" s="7">
        <v>255.84</v>
      </c>
      <c r="BO93" s="7">
        <v>260.75749999999999</v>
      </c>
      <c r="BP93" s="7">
        <v>2.8806584362139902</v>
      </c>
      <c r="BQ93" s="7">
        <v>35.569911075199997</v>
      </c>
      <c r="BR93" s="36" t="s">
        <v>199</v>
      </c>
      <c r="BS93" s="36" t="s">
        <v>199</v>
      </c>
      <c r="BT93" s="7">
        <v>2275.65994444444</v>
      </c>
      <c r="BU93" s="7">
        <v>6277502</v>
      </c>
      <c r="BV93" s="7">
        <v>28.558700000000002</v>
      </c>
      <c r="BW93" s="33">
        <v>35279</v>
      </c>
      <c r="BX93" s="15" t="s">
        <v>362</v>
      </c>
      <c r="BY93" s="7">
        <v>243</v>
      </c>
      <c r="BZ93" s="15" t="s">
        <v>198</v>
      </c>
      <c r="CA93" t="str">
        <f t="shared" si="290"/>
        <v>CHF=</v>
      </c>
      <c r="CE93" t="str">
        <f t="shared" si="289"/>
        <v>BELL.S</v>
      </c>
      <c r="CF93" s="15" t="s">
        <v>361</v>
      </c>
    </row>
    <row r="94" spans="1:84" x14ac:dyDescent="0.2">
      <c r="A94" t="s">
        <v>363</v>
      </c>
      <c r="B94" t="s">
        <v>363</v>
      </c>
      <c r="C94" t="s">
        <v>6</v>
      </c>
      <c r="D94" t="s">
        <v>93</v>
      </c>
      <c r="E94" t="s">
        <v>96</v>
      </c>
      <c r="F94" s="3"/>
      <c r="G94" t="str">
        <f t="shared" si="254"/>
        <v>US9024941034</v>
      </c>
      <c r="H94" s="35">
        <f t="shared" si="255"/>
        <v>0</v>
      </c>
      <c r="I94" s="9">
        <f t="shared" si="256"/>
        <v>97.444900000000004</v>
      </c>
      <c r="J94" s="20">
        <f t="shared" si="257"/>
        <v>29297</v>
      </c>
      <c r="K94" s="9" t="str">
        <f t="shared" si="258"/>
        <v>USD</v>
      </c>
      <c r="L94" s="7">
        <f t="shared" si="259"/>
        <v>60</v>
      </c>
      <c r="M94" s="9">
        <f t="shared" si="260"/>
        <v>0</v>
      </c>
      <c r="N94" s="8"/>
      <c r="O94" s="9">
        <f t="shared" si="261"/>
        <v>20.2574724751593</v>
      </c>
      <c r="P94" s="9">
        <f t="shared" si="262"/>
        <v>15.5557711509732</v>
      </c>
      <c r="Q94" s="9">
        <f t="shared" si="263"/>
        <v>0.96006978555257205</v>
      </c>
      <c r="R94" s="9">
        <f t="shared" si="264"/>
        <v>0.73724033890868401</v>
      </c>
      <c r="S94" s="9">
        <f t="shared" si="265"/>
        <v>1.1576501107919701</v>
      </c>
      <c r="T94" s="9">
        <f t="shared" si="266"/>
        <v>9.2079544937527107</v>
      </c>
      <c r="U94" s="9">
        <f t="shared" si="267"/>
        <v>0.39862836215097203</v>
      </c>
      <c r="V94" s="35">
        <f t="shared" si="268"/>
        <v>187005310.405</v>
      </c>
      <c r="W94" s="35">
        <f t="shared" si="269"/>
        <v>156084199.65363601</v>
      </c>
      <c r="X94" s="9">
        <f t="shared" si="270"/>
        <v>-19.810532276797101</v>
      </c>
      <c r="Y94" s="9">
        <f t="shared" si="271"/>
        <v>19.668021561263899</v>
      </c>
      <c r="Z94" s="9">
        <f t="shared" si="272"/>
        <v>21.425400088280298</v>
      </c>
      <c r="AA94" s="9">
        <f t="shared" si="273"/>
        <v>20.768434627908</v>
      </c>
      <c r="AB94" s="9">
        <f t="shared" si="274"/>
        <v>0.22450000000000001</v>
      </c>
      <c r="AC94" s="9">
        <f t="shared" si="275"/>
        <v>-0.115522681811331</v>
      </c>
      <c r="AD94" s="9">
        <f t="shared" si="276"/>
        <v>0.144319364025467</v>
      </c>
      <c r="AE94" s="9">
        <f t="shared" si="277"/>
        <v>0.63865246502059703</v>
      </c>
      <c r="AF94" s="9">
        <f t="shared" si="278"/>
        <v>0.75910088424542099</v>
      </c>
      <c r="AG94" s="9">
        <f t="shared" si="279"/>
        <v>0.82053444322638003</v>
      </c>
      <c r="AH94" s="9">
        <f t="shared" si="280"/>
        <v>0.242460211120376</v>
      </c>
      <c r="AI94" s="9">
        <f t="shared" si="281"/>
        <v>47.374562427071197</v>
      </c>
      <c r="AJ94" s="9">
        <f t="shared" si="282"/>
        <v>58.095999999999997</v>
      </c>
      <c r="AK94" s="9">
        <f t="shared" si="283"/>
        <v>59.582250000000002</v>
      </c>
      <c r="AL94" s="9">
        <f t="shared" si="284"/>
        <v>3.3255736614566</v>
      </c>
      <c r="AM94" s="9">
        <f t="shared" si="285"/>
        <v>85.875</v>
      </c>
      <c r="AN94" s="9">
        <f t="shared" si="286"/>
        <v>1.5559847836157199</v>
      </c>
      <c r="AO94" s="9" t="str">
        <f t="shared" si="287"/>
        <v>NULL</v>
      </c>
      <c r="AP94" s="35">
        <f t="shared" si="288"/>
        <v>4211228.3210658198</v>
      </c>
      <c r="AS94" s="15" t="s">
        <v>96</v>
      </c>
      <c r="AT94" s="36">
        <v>20.2574724751593</v>
      </c>
      <c r="AU94" s="36">
        <v>15.5557711509732</v>
      </c>
      <c r="AV94" s="36">
        <v>0.96006978555257205</v>
      </c>
      <c r="AW94" s="36">
        <v>0.73724033890868401</v>
      </c>
      <c r="AX94" s="36">
        <v>1.1576501107919701</v>
      </c>
      <c r="AY94" s="7">
        <v>9.2079544937527107</v>
      </c>
      <c r="AZ94" s="7">
        <v>0.39862836215097203</v>
      </c>
      <c r="BA94" s="7">
        <v>187005310.405</v>
      </c>
      <c r="BB94" s="7">
        <v>156084199.65363601</v>
      </c>
      <c r="BC94" s="7">
        <v>19.668021561263899</v>
      </c>
      <c r="BD94" s="7">
        <v>21.425400088280298</v>
      </c>
      <c r="BE94" s="7">
        <v>20.768434627908</v>
      </c>
      <c r="BF94" s="7">
        <v>0.22450000000000001</v>
      </c>
      <c r="BG94" s="7">
        <v>-0.115522681811331</v>
      </c>
      <c r="BH94" s="7">
        <v>0.144319364025467</v>
      </c>
      <c r="BI94" s="7">
        <v>0.63865246502059703</v>
      </c>
      <c r="BJ94" s="7">
        <v>0.75910088424542099</v>
      </c>
      <c r="BK94" s="7">
        <v>0.82053444322638003</v>
      </c>
      <c r="BL94" s="7">
        <v>0.242460211120376</v>
      </c>
      <c r="BM94" s="7">
        <v>47.374562427071197</v>
      </c>
      <c r="BN94" s="7">
        <v>58.095999999999997</v>
      </c>
      <c r="BO94" s="7">
        <v>59.582250000000002</v>
      </c>
      <c r="BP94" s="7">
        <v>3.3255736614566</v>
      </c>
      <c r="BQ94" s="36">
        <v>85.875</v>
      </c>
      <c r="BR94" s="7">
        <v>1.5559847836157199</v>
      </c>
      <c r="BS94" s="36" t="s">
        <v>199</v>
      </c>
      <c r="BT94" s="7">
        <v>4211228.3210658198</v>
      </c>
      <c r="BU94" s="7">
        <v>356194373</v>
      </c>
      <c r="BV94" s="7">
        <v>97.444900000000004</v>
      </c>
      <c r="BW94" s="33">
        <v>29297</v>
      </c>
      <c r="BX94" s="15" t="s">
        <v>364</v>
      </c>
      <c r="BY94" s="7">
        <v>60</v>
      </c>
      <c r="BZ94" s="15" t="s">
        <v>205</v>
      </c>
      <c r="CA94" t="str">
        <f t="shared" si="290"/>
        <v>USD=</v>
      </c>
      <c r="CE94" t="str">
        <f t="shared" si="289"/>
        <v>TSN</v>
      </c>
      <c r="CF94" s="15" t="s">
        <v>363</v>
      </c>
    </row>
    <row r="95" spans="1:84" x14ac:dyDescent="0.2">
      <c r="A95" t="s">
        <v>365</v>
      </c>
      <c r="B95" t="s">
        <v>365</v>
      </c>
      <c r="C95" t="s">
        <v>6</v>
      </c>
      <c r="D95" t="s">
        <v>93</v>
      </c>
      <c r="E95" t="s">
        <v>97</v>
      </c>
      <c r="F95" s="3"/>
      <c r="G95" t="str">
        <f t="shared" si="254"/>
        <v>US4404521001</v>
      </c>
      <c r="H95" s="35">
        <f t="shared" si="255"/>
        <v>0</v>
      </c>
      <c r="I95" s="9">
        <f t="shared" si="256"/>
        <v>53.103900000000003</v>
      </c>
      <c r="J95" s="20">
        <f t="shared" si="257"/>
        <v>32889</v>
      </c>
      <c r="K95" s="9" t="str">
        <f t="shared" si="258"/>
        <v>USD</v>
      </c>
      <c r="L95" s="7">
        <f t="shared" si="259"/>
        <v>29.49</v>
      </c>
      <c r="M95" s="9">
        <f t="shared" si="260"/>
        <v>0</v>
      </c>
      <c r="N95" s="8"/>
      <c r="O95" s="9">
        <f t="shared" si="261"/>
        <v>21.406172875351999</v>
      </c>
      <c r="P95" s="9">
        <f t="shared" si="262"/>
        <v>17.597330206185799</v>
      </c>
      <c r="Q95" s="9">
        <f t="shared" si="263"/>
        <v>2.9323524486783601</v>
      </c>
      <c r="R95" s="9">
        <f t="shared" si="264"/>
        <v>2.41059317892956</v>
      </c>
      <c r="S95" s="9">
        <f t="shared" si="265"/>
        <v>2.0194924213058298</v>
      </c>
      <c r="T95" s="9">
        <f t="shared" si="266"/>
        <v>13.8373990087486</v>
      </c>
      <c r="U95" s="9">
        <f t="shared" si="267"/>
        <v>1.36131364139142</v>
      </c>
      <c r="V95" s="35">
        <f t="shared" si="268"/>
        <v>91472919.819999993</v>
      </c>
      <c r="W95" s="35">
        <f t="shared" si="269"/>
        <v>92919166.049999997</v>
      </c>
      <c r="X95" s="9">
        <f t="shared" si="270"/>
        <v>1.5564563173347639</v>
      </c>
      <c r="Y95" s="9">
        <f t="shared" si="271"/>
        <v>22.749328877006199</v>
      </c>
      <c r="Z95" s="9">
        <f t="shared" si="272"/>
        <v>21.980379773175599</v>
      </c>
      <c r="AA95" s="9">
        <f t="shared" si="273"/>
        <v>23.769801447772601</v>
      </c>
      <c r="AB95" s="9">
        <f t="shared" si="274"/>
        <v>0.26719999999999999</v>
      </c>
      <c r="AC95" s="9">
        <f t="shared" si="275"/>
        <v>-6.2900086446763995E-2</v>
      </c>
      <c r="AD95" s="9">
        <f t="shared" si="276"/>
        <v>0.28187453886466601</v>
      </c>
      <c r="AE95" s="9">
        <f t="shared" si="277"/>
        <v>0.329283700044951</v>
      </c>
      <c r="AF95" s="9">
        <f t="shared" si="278"/>
        <v>0.55285524717416701</v>
      </c>
      <c r="AG95" s="9">
        <f t="shared" si="279"/>
        <v>0.26998531466042502</v>
      </c>
      <c r="AH95" s="9">
        <f t="shared" si="280"/>
        <v>-0.13342370219252001</v>
      </c>
      <c r="AI95" s="9">
        <f t="shared" si="281"/>
        <v>48.730158730158699</v>
      </c>
      <c r="AJ95" s="9">
        <f t="shared" si="282"/>
        <v>29.7332</v>
      </c>
      <c r="AK95" s="9">
        <f t="shared" si="283"/>
        <v>31.044350000000001</v>
      </c>
      <c r="AL95" s="9">
        <f t="shared" si="284"/>
        <v>3.9698836413415499</v>
      </c>
      <c r="AM95" s="9">
        <f t="shared" si="285"/>
        <v>77.071268685500002</v>
      </c>
      <c r="AN95" s="9" t="str">
        <f t="shared" si="286"/>
        <v>NULL</v>
      </c>
      <c r="AO95" s="9">
        <f t="shared" si="287"/>
        <v>3.7243136549556599</v>
      </c>
      <c r="AP95" s="35">
        <f t="shared" si="288"/>
        <v>12807128.068594599</v>
      </c>
      <c r="AS95" s="15" t="s">
        <v>97</v>
      </c>
      <c r="AT95" s="36">
        <v>21.406172875351999</v>
      </c>
      <c r="AU95" s="36">
        <v>17.597330206185799</v>
      </c>
      <c r="AV95" s="36">
        <v>2.9323524486783601</v>
      </c>
      <c r="AW95" s="36">
        <v>2.41059317892956</v>
      </c>
      <c r="AX95" s="36">
        <v>2.0194924213058298</v>
      </c>
      <c r="AY95" s="7">
        <v>13.8373990087486</v>
      </c>
      <c r="AZ95" s="7">
        <v>1.36131364139142</v>
      </c>
      <c r="BA95" s="7">
        <v>91472919.819999993</v>
      </c>
      <c r="BB95" s="7">
        <v>92919166.049999997</v>
      </c>
      <c r="BC95" s="7">
        <v>22.749328877006199</v>
      </c>
      <c r="BD95" s="7">
        <v>21.980379773175599</v>
      </c>
      <c r="BE95" s="7">
        <v>23.769801447772601</v>
      </c>
      <c r="BF95" s="7">
        <v>0.26719999999999999</v>
      </c>
      <c r="BG95" s="7">
        <v>-6.2900086446763995E-2</v>
      </c>
      <c r="BH95" s="7">
        <v>0.28187453886466601</v>
      </c>
      <c r="BI95" s="7">
        <v>0.329283700044951</v>
      </c>
      <c r="BJ95" s="7">
        <v>0.55285524717416701</v>
      </c>
      <c r="BK95" s="7">
        <v>0.26998531466042502</v>
      </c>
      <c r="BL95" s="7">
        <v>-0.13342370219252001</v>
      </c>
      <c r="BM95" s="7">
        <v>48.730158730158699</v>
      </c>
      <c r="BN95" s="7">
        <v>29.7332</v>
      </c>
      <c r="BO95" s="7">
        <v>31.044350000000001</v>
      </c>
      <c r="BP95" s="7">
        <v>3.9698836413415499</v>
      </c>
      <c r="BQ95" s="7">
        <v>77.071268685500002</v>
      </c>
      <c r="BR95" s="36" t="s">
        <v>199</v>
      </c>
      <c r="BS95" s="7">
        <v>3.7243136549556599</v>
      </c>
      <c r="BT95" s="7">
        <v>12807128.068594599</v>
      </c>
      <c r="BU95" s="7">
        <v>549912501</v>
      </c>
      <c r="BV95" s="7">
        <v>53.103900000000003</v>
      </c>
      <c r="BW95" s="33">
        <v>32889</v>
      </c>
      <c r="BX95" s="15" t="s">
        <v>366</v>
      </c>
      <c r="BY95" s="7">
        <v>29.49</v>
      </c>
      <c r="BZ95" s="15" t="s">
        <v>205</v>
      </c>
      <c r="CA95" t="str">
        <f t="shared" si="290"/>
        <v>USD=</v>
      </c>
      <c r="CE95" t="str">
        <f t="shared" si="289"/>
        <v>HRL</v>
      </c>
      <c r="CF95" s="15" t="s">
        <v>365</v>
      </c>
    </row>
    <row r="96" spans="1:84" x14ac:dyDescent="0.2">
      <c r="A96" t="s">
        <v>367</v>
      </c>
      <c r="B96" t="s">
        <v>367</v>
      </c>
      <c r="C96" t="s">
        <v>6</v>
      </c>
      <c r="D96" t="s">
        <v>93</v>
      </c>
      <c r="E96" t="s">
        <v>98</v>
      </c>
      <c r="F96" s="3"/>
      <c r="G96" t="str">
        <f t="shared" si="254"/>
        <v>CH0111677362</v>
      </c>
      <c r="H96" s="35">
        <f t="shared" si="255"/>
        <v>0</v>
      </c>
      <c r="I96" s="9">
        <f t="shared" si="256"/>
        <v>99.6798</v>
      </c>
      <c r="J96" s="20">
        <f t="shared" si="257"/>
        <v>40290</v>
      </c>
      <c r="K96" s="9" t="str">
        <f t="shared" si="258"/>
        <v>CHF</v>
      </c>
      <c r="L96" s="7">
        <f t="shared" si="259"/>
        <v>23</v>
      </c>
      <c r="M96" s="9">
        <f t="shared" si="260"/>
        <v>0</v>
      </c>
      <c r="N96" s="8"/>
      <c r="O96" s="9">
        <f t="shared" si="261"/>
        <v>7.0635783473683604</v>
      </c>
      <c r="P96" s="9">
        <f t="shared" si="262"/>
        <v>11.7627203592233</v>
      </c>
      <c r="Q96" s="9" t="str">
        <f t="shared" si="263"/>
        <v>NULL</v>
      </c>
      <c r="R96" s="9" t="str">
        <f t="shared" si="264"/>
        <v>NULL</v>
      </c>
      <c r="S96" s="9">
        <f t="shared" si="265"/>
        <v>1.84839711271419</v>
      </c>
      <c r="T96" s="9">
        <f t="shared" si="266"/>
        <v>3.0157159147844599</v>
      </c>
      <c r="U96" s="9">
        <f t="shared" si="267"/>
        <v>0.23331040208882201</v>
      </c>
      <c r="V96" s="35">
        <f t="shared" si="268"/>
        <v>1184586.0375000001</v>
      </c>
      <c r="W96" s="35">
        <f t="shared" si="269"/>
        <v>1198736.89130435</v>
      </c>
      <c r="X96" s="9">
        <f t="shared" si="270"/>
        <v>1.1804803795562095</v>
      </c>
      <c r="Y96" s="9">
        <f t="shared" si="271"/>
        <v>108.83257437842801</v>
      </c>
      <c r="Z96" s="9">
        <f t="shared" si="272"/>
        <v>70.069331265210295</v>
      </c>
      <c r="AA96" s="9">
        <f t="shared" si="273"/>
        <v>50.518629172558697</v>
      </c>
      <c r="AB96" s="9" t="str">
        <f t="shared" si="274"/>
        <v>#N/A</v>
      </c>
      <c r="AC96" s="9">
        <f t="shared" si="275"/>
        <v>0.45213095152514599</v>
      </c>
      <c r="AD96" s="9">
        <f t="shared" si="276"/>
        <v>0.39613448349626001</v>
      </c>
      <c r="AE96" s="9">
        <f t="shared" si="277"/>
        <v>0.64812313692665102</v>
      </c>
      <c r="AF96" s="9">
        <f t="shared" si="278"/>
        <v>0.76541465920234297</v>
      </c>
      <c r="AG96" s="9">
        <f t="shared" si="279"/>
        <v>0.26880343672519003</v>
      </c>
      <c r="AH96" s="9">
        <f t="shared" si="280"/>
        <v>0.10229563521120399</v>
      </c>
      <c r="AI96" s="9">
        <f t="shared" si="281"/>
        <v>14.176245210728</v>
      </c>
      <c r="AJ96" s="9">
        <f t="shared" si="282"/>
        <v>37.128999999999998</v>
      </c>
      <c r="AK96" s="9">
        <f t="shared" si="283"/>
        <v>47.063249999999996</v>
      </c>
      <c r="AL96" s="9">
        <f t="shared" si="284"/>
        <v>10.913043478260899</v>
      </c>
      <c r="AM96" s="9">
        <f t="shared" si="285"/>
        <v>65.888378094999993</v>
      </c>
      <c r="AN96" s="9" t="str">
        <f t="shared" si="286"/>
        <v>NULL</v>
      </c>
      <c r="AO96" s="9" t="str">
        <f t="shared" si="287"/>
        <v>NULL</v>
      </c>
      <c r="AP96" s="35">
        <f t="shared" si="288"/>
        <v>17349.394832155602</v>
      </c>
      <c r="AS96" s="15" t="s">
        <v>98</v>
      </c>
      <c r="AT96" s="36">
        <v>7.0635783473683604</v>
      </c>
      <c r="AU96" s="36">
        <v>11.7627203592233</v>
      </c>
      <c r="AV96" s="36" t="s">
        <v>199</v>
      </c>
      <c r="AW96" s="36" t="s">
        <v>199</v>
      </c>
      <c r="AX96" s="36">
        <v>1.84839711271419</v>
      </c>
      <c r="AY96" s="7">
        <v>3.0157159147844599</v>
      </c>
      <c r="AZ96" s="7">
        <v>0.23331040208882201</v>
      </c>
      <c r="BA96" s="7">
        <v>1184586.0375000001</v>
      </c>
      <c r="BB96" s="7">
        <v>1198736.89130435</v>
      </c>
      <c r="BC96" s="7">
        <v>108.83257437842801</v>
      </c>
      <c r="BD96" s="7">
        <v>70.069331265210295</v>
      </c>
      <c r="BE96" s="7">
        <v>50.518629172558697</v>
      </c>
      <c r="BF96" s="7" t="s">
        <v>257</v>
      </c>
      <c r="BG96" s="7">
        <v>0.45213095152514599</v>
      </c>
      <c r="BH96" s="7">
        <v>0.39613448349626001</v>
      </c>
      <c r="BI96" s="7">
        <v>0.64812313692665102</v>
      </c>
      <c r="BJ96" s="7">
        <v>0.76541465920234297</v>
      </c>
      <c r="BK96" s="7">
        <v>0.26880343672519003</v>
      </c>
      <c r="BL96" s="7">
        <v>0.10229563521120399</v>
      </c>
      <c r="BM96" s="7">
        <v>14.176245210728</v>
      </c>
      <c r="BN96" s="7">
        <v>37.128999999999998</v>
      </c>
      <c r="BO96" s="7">
        <v>47.063249999999996</v>
      </c>
      <c r="BP96" s="7">
        <v>10.913043478260899</v>
      </c>
      <c r="BQ96" s="7">
        <v>65.888378094999993</v>
      </c>
      <c r="BR96" s="36" t="s">
        <v>199</v>
      </c>
      <c r="BS96" s="36" t="s">
        <v>199</v>
      </c>
      <c r="BT96" s="7">
        <v>17349.394832155602</v>
      </c>
      <c r="BU96" s="7">
        <v>6535445</v>
      </c>
      <c r="BV96" s="7">
        <v>99.6798</v>
      </c>
      <c r="BW96" s="33">
        <v>40290</v>
      </c>
      <c r="BX96" s="15" t="s">
        <v>368</v>
      </c>
      <c r="BY96" s="7">
        <v>23</v>
      </c>
      <c r="BZ96" s="15" t="s">
        <v>198</v>
      </c>
      <c r="CA96" t="str">
        <f t="shared" si="290"/>
        <v>CHF=</v>
      </c>
      <c r="CE96" t="str">
        <f t="shared" si="289"/>
        <v>ORON.S</v>
      </c>
      <c r="CF96" s="15" t="s">
        <v>367</v>
      </c>
    </row>
    <row r="97" spans="1:84" x14ac:dyDescent="0.2">
      <c r="A97" t="s">
        <v>369</v>
      </c>
      <c r="B97" t="s">
        <v>369</v>
      </c>
      <c r="C97" t="s">
        <v>6</v>
      </c>
      <c r="D97" t="s">
        <v>93</v>
      </c>
      <c r="E97" t="s">
        <v>99</v>
      </c>
      <c r="F97" s="3"/>
      <c r="G97" t="str">
        <f t="shared" si="254"/>
        <v>JP3743000006</v>
      </c>
      <c r="H97" s="35">
        <f>((BU97*BY97)*CB97)/100</f>
        <v>0</v>
      </c>
      <c r="I97" s="9">
        <f t="shared" si="256"/>
        <v>99.305000000000007</v>
      </c>
      <c r="J97" s="20">
        <f t="shared" si="257"/>
        <v>23053</v>
      </c>
      <c r="K97" s="9" t="str">
        <f t="shared" si="258"/>
        <v>JPY</v>
      </c>
      <c r="L97" s="7">
        <f t="shared" si="259"/>
        <v>4771</v>
      </c>
      <c r="M97" s="9">
        <f>(BY97*CB97)/100</f>
        <v>0</v>
      </c>
      <c r="N97" s="8"/>
      <c r="O97" s="9">
        <f t="shared" si="261"/>
        <v>17.517521188243101</v>
      </c>
      <c r="P97" s="9">
        <f t="shared" si="262"/>
        <v>14.998004913040401</v>
      </c>
      <c r="Q97" s="9" t="str">
        <f t="shared" si="263"/>
        <v>NULL</v>
      </c>
      <c r="R97" s="9" t="str">
        <f t="shared" si="264"/>
        <v>NULL</v>
      </c>
      <c r="S97" s="9">
        <f t="shared" si="265"/>
        <v>0.88853558457606796</v>
      </c>
      <c r="T97" s="9">
        <f t="shared" si="266"/>
        <v>7.88265089351074</v>
      </c>
      <c r="U97" s="9">
        <f t="shared" si="267"/>
        <v>0.34794507146159598</v>
      </c>
      <c r="V97" s="35">
        <f t="shared" si="268"/>
        <v>1641335000</v>
      </c>
      <c r="W97" s="35">
        <f t="shared" si="269"/>
        <v>1876664128.57143</v>
      </c>
      <c r="X97" s="9">
        <f t="shared" si="270"/>
        <v>12.539757380590483</v>
      </c>
      <c r="Y97" s="9">
        <f t="shared" si="271"/>
        <v>35.918928625174999</v>
      </c>
      <c r="Z97" s="9">
        <f t="shared" si="272"/>
        <v>29.024834542911499</v>
      </c>
      <c r="AA97" s="9">
        <f t="shared" si="273"/>
        <v>26.532655883406399</v>
      </c>
      <c r="AB97" s="9" t="str">
        <f t="shared" si="274"/>
        <v>#N/A</v>
      </c>
      <c r="AC97" s="9">
        <f t="shared" si="275"/>
        <v>0.31863251557050398</v>
      </c>
      <c r="AD97" s="9">
        <f t="shared" si="276"/>
        <v>0.185861020523019</v>
      </c>
      <c r="AE97" s="9">
        <f t="shared" si="277"/>
        <v>0.15922136342354101</v>
      </c>
      <c r="AF97" s="9">
        <f t="shared" si="278"/>
        <v>0.43948046946811797</v>
      </c>
      <c r="AG97" s="9">
        <f t="shared" si="279"/>
        <v>0.48164161120151899</v>
      </c>
      <c r="AH97" s="9">
        <f t="shared" si="280"/>
        <v>0.65311134444306396</v>
      </c>
      <c r="AI97" s="9">
        <f t="shared" si="281"/>
        <v>90.340909090909093</v>
      </c>
      <c r="AJ97" s="9">
        <f t="shared" si="282"/>
        <v>4744.62</v>
      </c>
      <c r="AK97" s="9">
        <f t="shared" si="283"/>
        <v>4988.5</v>
      </c>
      <c r="AL97" s="9">
        <f t="shared" si="284"/>
        <v>2.4911032028469799</v>
      </c>
      <c r="AM97" s="9">
        <f t="shared" si="285"/>
        <v>43.791106662899999</v>
      </c>
      <c r="AN97" s="9" t="str">
        <f t="shared" si="286"/>
        <v>NULL</v>
      </c>
      <c r="AO97" s="9" t="str">
        <f t="shared" si="287"/>
        <v>NULL</v>
      </c>
      <c r="AP97" s="35">
        <f t="shared" si="288"/>
        <v>927681.59798304597</v>
      </c>
      <c r="AS97" s="15" t="s">
        <v>99</v>
      </c>
      <c r="AT97" s="36">
        <v>17.517521188243101</v>
      </c>
      <c r="AU97" s="36">
        <v>14.998004913040401</v>
      </c>
      <c r="AV97" s="36" t="s">
        <v>199</v>
      </c>
      <c r="AW97" s="36" t="s">
        <v>199</v>
      </c>
      <c r="AX97" s="36">
        <v>0.88853558457606796</v>
      </c>
      <c r="AY97" s="7">
        <v>7.88265089351074</v>
      </c>
      <c r="AZ97" s="7">
        <v>0.34794507146159598</v>
      </c>
      <c r="BA97" s="7">
        <v>1641335000</v>
      </c>
      <c r="BB97" s="7">
        <v>1876664128.57143</v>
      </c>
      <c r="BC97" s="7">
        <v>35.918928625174999</v>
      </c>
      <c r="BD97" s="7">
        <v>29.024834542911499</v>
      </c>
      <c r="BE97" s="36">
        <v>26.532655883406399</v>
      </c>
      <c r="BF97" s="7" t="s">
        <v>257</v>
      </c>
      <c r="BG97" s="7">
        <v>0.31863251557050398</v>
      </c>
      <c r="BH97" s="7">
        <v>0.185861020523019</v>
      </c>
      <c r="BI97" s="7">
        <v>0.15922136342354101</v>
      </c>
      <c r="BJ97" s="7">
        <v>0.43948046946811797</v>
      </c>
      <c r="BK97" s="7">
        <v>0.48164161120151899</v>
      </c>
      <c r="BL97" s="7">
        <v>0.65311134444306396</v>
      </c>
      <c r="BM97" s="7">
        <v>90.340909090909093</v>
      </c>
      <c r="BN97" s="7">
        <v>4744.62</v>
      </c>
      <c r="BO97" s="7">
        <v>4988.5</v>
      </c>
      <c r="BP97" s="7">
        <v>2.4911032028469799</v>
      </c>
      <c r="BQ97" s="7">
        <v>43.791106662899999</v>
      </c>
      <c r="BR97" s="36" t="s">
        <v>199</v>
      </c>
      <c r="BS97" s="36" t="s">
        <v>199</v>
      </c>
      <c r="BT97" s="7">
        <v>927681.59798304597</v>
      </c>
      <c r="BU97" s="7">
        <v>98917803</v>
      </c>
      <c r="BV97" s="7">
        <v>99.305000000000007</v>
      </c>
      <c r="BW97" s="33">
        <v>23053</v>
      </c>
      <c r="BX97" s="15" t="s">
        <v>370</v>
      </c>
      <c r="BY97" s="7">
        <v>4771</v>
      </c>
      <c r="BZ97" s="15" t="s">
        <v>210</v>
      </c>
      <c r="CA97" t="str">
        <f t="shared" si="290"/>
        <v>JPYUSD=R</v>
      </c>
      <c r="CE97" t="str">
        <f t="shared" si="289"/>
        <v>2282.T</v>
      </c>
      <c r="CF97" s="15" t="s">
        <v>369</v>
      </c>
    </row>
    <row r="98" spans="1:84" x14ac:dyDescent="0.2">
      <c r="A98" t="s">
        <v>371</v>
      </c>
      <c r="B98" t="s">
        <v>371</v>
      </c>
      <c r="C98" t="s">
        <v>6</v>
      </c>
      <c r="D98" t="s">
        <v>93</v>
      </c>
      <c r="E98" t="s">
        <v>100</v>
      </c>
      <c r="F98" s="3"/>
      <c r="G98" t="str">
        <f t="shared" si="254"/>
        <v>JP3665200006</v>
      </c>
      <c r="H98" s="35">
        <f>((BU98*BY98)*CB98)/100</f>
        <v>0</v>
      </c>
      <c r="I98" s="9">
        <f t="shared" si="256"/>
        <v>92.476399999999998</v>
      </c>
      <c r="J98" s="20">
        <f t="shared" si="257"/>
        <v>18034</v>
      </c>
      <c r="K98" s="9" t="str">
        <f t="shared" si="258"/>
        <v>JPY</v>
      </c>
      <c r="L98" s="7">
        <f t="shared" si="259"/>
        <v>3616</v>
      </c>
      <c r="M98" s="9">
        <f>(BY98*CB98)/100</f>
        <v>0</v>
      </c>
      <c r="N98" s="8"/>
      <c r="O98" s="9">
        <f t="shared" si="261"/>
        <v>18.3272359112947</v>
      </c>
      <c r="P98" s="9">
        <f t="shared" si="262"/>
        <v>15.6583319551461</v>
      </c>
      <c r="Q98" s="9" t="str">
        <f t="shared" si="263"/>
        <v>NULL</v>
      </c>
      <c r="R98" s="9" t="str">
        <f t="shared" si="264"/>
        <v>NULL</v>
      </c>
      <c r="S98" s="9">
        <f t="shared" si="265"/>
        <v>1.7469590185757899</v>
      </c>
      <c r="T98" s="9">
        <f t="shared" si="266"/>
        <v>7.3858761684443301</v>
      </c>
      <c r="U98" s="9">
        <f t="shared" si="267"/>
        <v>0.65834937569501795</v>
      </c>
      <c r="V98" s="35">
        <f t="shared" si="268"/>
        <v>2440912200</v>
      </c>
      <c r="W98" s="35">
        <f t="shared" si="269"/>
        <v>2433471652.38095</v>
      </c>
      <c r="X98" s="9">
        <f t="shared" si="270"/>
        <v>-0.30575854918096407</v>
      </c>
      <c r="Y98" s="9">
        <f t="shared" si="271"/>
        <v>23.681594481693999</v>
      </c>
      <c r="Z98" s="9">
        <f t="shared" si="272"/>
        <v>19.4007891830815</v>
      </c>
      <c r="AA98" s="9">
        <f t="shared" si="273"/>
        <v>24.024918418685701</v>
      </c>
      <c r="AB98" s="9" t="str">
        <f t="shared" si="274"/>
        <v>#N/A</v>
      </c>
      <c r="AC98" s="9">
        <f t="shared" si="275"/>
        <v>0.303464668034375</v>
      </c>
      <c r="AD98" s="9">
        <f t="shared" si="276"/>
        <v>0.225602431180632</v>
      </c>
      <c r="AE98" s="9">
        <f t="shared" si="277"/>
        <v>0.31200355453155298</v>
      </c>
      <c r="AF98" s="9">
        <f t="shared" si="278"/>
        <v>0.54133516168533202</v>
      </c>
      <c r="AG98" s="9">
        <f t="shared" si="279"/>
        <v>0.269047177826021</v>
      </c>
      <c r="AH98" s="9">
        <f t="shared" si="280"/>
        <v>1.01701059584361</v>
      </c>
      <c r="AI98" s="9">
        <f t="shared" si="281"/>
        <v>60.981912144702797</v>
      </c>
      <c r="AJ98" s="9">
        <f t="shared" si="282"/>
        <v>3750.46</v>
      </c>
      <c r="AK98" s="9">
        <f t="shared" si="283"/>
        <v>3952.72</v>
      </c>
      <c r="AL98" s="9">
        <f t="shared" si="284"/>
        <v>2.1727019498607198</v>
      </c>
      <c r="AM98" s="9">
        <f t="shared" si="285"/>
        <v>38.579301898300002</v>
      </c>
      <c r="AN98" s="9" t="str">
        <f t="shared" si="286"/>
        <v>NULL</v>
      </c>
      <c r="AO98" s="9" t="str">
        <f t="shared" si="287"/>
        <v>NULL</v>
      </c>
      <c r="AP98" s="35">
        <f t="shared" si="288"/>
        <v>1003058.75240722</v>
      </c>
      <c r="AS98" s="15" t="s">
        <v>100</v>
      </c>
      <c r="AT98" s="36">
        <v>18.3272359112947</v>
      </c>
      <c r="AU98" s="36">
        <v>15.6583319551461</v>
      </c>
      <c r="AV98" s="36" t="s">
        <v>199</v>
      </c>
      <c r="AW98" s="36" t="s">
        <v>199</v>
      </c>
      <c r="AX98" s="36">
        <v>1.7469590185757899</v>
      </c>
      <c r="AY98" s="7">
        <v>7.3858761684443301</v>
      </c>
      <c r="AZ98" s="7">
        <v>0.65834937569501795</v>
      </c>
      <c r="BA98" s="7">
        <v>2440912200</v>
      </c>
      <c r="BB98" s="7">
        <v>2433471652.38095</v>
      </c>
      <c r="BC98" s="7">
        <v>23.681594481693999</v>
      </c>
      <c r="BD98" s="7">
        <v>19.4007891830815</v>
      </c>
      <c r="BE98" s="36">
        <v>24.024918418685701</v>
      </c>
      <c r="BF98" s="7" t="s">
        <v>257</v>
      </c>
      <c r="BG98" s="7">
        <v>0.303464668034375</v>
      </c>
      <c r="BH98" s="7">
        <v>0.225602431180632</v>
      </c>
      <c r="BI98" s="7">
        <v>0.31200355453155298</v>
      </c>
      <c r="BJ98" s="7">
        <v>0.54133516168533202</v>
      </c>
      <c r="BK98" s="7">
        <v>0.269047177826021</v>
      </c>
      <c r="BL98" s="7">
        <v>1.01701059584361</v>
      </c>
      <c r="BM98" s="7">
        <v>60.981912144702797</v>
      </c>
      <c r="BN98" s="7">
        <v>3750.46</v>
      </c>
      <c r="BO98" s="7">
        <v>3952.72</v>
      </c>
      <c r="BP98" s="7">
        <v>2.1727019498607198</v>
      </c>
      <c r="BQ98" s="7">
        <v>38.579301898300002</v>
      </c>
      <c r="BR98" s="36" t="s">
        <v>199</v>
      </c>
      <c r="BS98" s="36" t="s">
        <v>199</v>
      </c>
      <c r="BT98" s="7">
        <v>1003058.75240722</v>
      </c>
      <c r="BU98" s="7">
        <v>125282640</v>
      </c>
      <c r="BV98" s="7">
        <v>92.476399999999998</v>
      </c>
      <c r="BW98" s="33">
        <v>18034</v>
      </c>
      <c r="BX98" s="15" t="s">
        <v>372</v>
      </c>
      <c r="BY98" s="7">
        <v>3616</v>
      </c>
      <c r="BZ98" s="15" t="s">
        <v>210</v>
      </c>
      <c r="CA98" t="str">
        <f t="shared" si="290"/>
        <v>JPYUSD=R</v>
      </c>
      <c r="CE98" t="str">
        <f t="shared" si="289"/>
        <v>2871.T</v>
      </c>
      <c r="CF98" s="15" t="s">
        <v>371</v>
      </c>
    </row>
    <row r="99" spans="1:84" x14ac:dyDescent="0.2">
      <c r="A99" t="s">
        <v>373</v>
      </c>
      <c r="B99" t="s">
        <v>373</v>
      </c>
      <c r="C99" t="s">
        <v>6</v>
      </c>
      <c r="D99" t="s">
        <v>93</v>
      </c>
      <c r="E99" t="s">
        <v>101</v>
      </c>
      <c r="F99" s="3"/>
      <c r="G99" t="str">
        <f t="shared" si="254"/>
        <v>US72147K1088</v>
      </c>
      <c r="H99" s="35">
        <f t="shared" si="255"/>
        <v>0</v>
      </c>
      <c r="I99" s="9">
        <f t="shared" si="256"/>
        <v>17.411300000000001</v>
      </c>
      <c r="J99" s="20">
        <f t="shared" si="257"/>
        <v>31730</v>
      </c>
      <c r="K99" s="9" t="str">
        <f t="shared" si="258"/>
        <v>USD</v>
      </c>
      <c r="L99" s="7">
        <f t="shared" si="259"/>
        <v>50.27</v>
      </c>
      <c r="M99" s="9">
        <f t="shared" si="260"/>
        <v>0</v>
      </c>
      <c r="N99" s="8"/>
      <c r="O99" s="9">
        <f t="shared" si="261"/>
        <v>11.0046956578847</v>
      </c>
      <c r="P99" s="9">
        <f t="shared" si="262"/>
        <v>10.3227904683954</v>
      </c>
      <c r="Q99" s="9" t="str">
        <f t="shared" si="263"/>
        <v>NULL</v>
      </c>
      <c r="R99" s="9">
        <f t="shared" si="264"/>
        <v>0.214165777352603</v>
      </c>
      <c r="S99" s="9">
        <f t="shared" si="265"/>
        <v>2.8117461495101801</v>
      </c>
      <c r="T99" s="9">
        <f t="shared" si="266"/>
        <v>5.9896344531530001</v>
      </c>
      <c r="U99" s="9">
        <f t="shared" si="267"/>
        <v>0.666737846774617</v>
      </c>
      <c r="V99" s="35">
        <f t="shared" si="268"/>
        <v>77701920.420000002</v>
      </c>
      <c r="W99" s="35">
        <f t="shared" si="269"/>
        <v>73472608.739999995</v>
      </c>
      <c r="X99" s="9">
        <f t="shared" si="270"/>
        <v>-5.7563107565248099</v>
      </c>
      <c r="Y99" s="9">
        <f t="shared" si="271"/>
        <v>39.231712869593402</v>
      </c>
      <c r="Z99" s="9">
        <f t="shared" si="272"/>
        <v>34.218846116915699</v>
      </c>
      <c r="AA99" s="9">
        <f t="shared" si="273"/>
        <v>31.950262891880701</v>
      </c>
      <c r="AB99" s="9">
        <f t="shared" si="274"/>
        <v>0.42399999999999999</v>
      </c>
      <c r="AC99" s="9">
        <f t="shared" si="275"/>
        <v>7.1096647831786999E-2</v>
      </c>
      <c r="AD99" s="9">
        <f t="shared" si="276"/>
        <v>0.38582465152187101</v>
      </c>
      <c r="AE99" s="9">
        <f t="shared" si="277"/>
        <v>0.67317987565258197</v>
      </c>
      <c r="AF99" s="9">
        <f t="shared" si="278"/>
        <v>0.78211913498180397</v>
      </c>
      <c r="AG99" s="9">
        <f t="shared" si="279"/>
        <v>0.44942392494202699</v>
      </c>
      <c r="AH99" s="9">
        <f t="shared" si="280"/>
        <v>1.24937273493187</v>
      </c>
      <c r="AI99" s="9">
        <f t="shared" si="281"/>
        <v>39.500734214390597</v>
      </c>
      <c r="AJ99" s="9">
        <f t="shared" si="282"/>
        <v>49.518000000000001</v>
      </c>
      <c r="AK99" s="9">
        <f t="shared" si="283"/>
        <v>45.33625</v>
      </c>
      <c r="AL99" s="9" t="str">
        <f t="shared" si="284"/>
        <v>NULL</v>
      </c>
      <c r="AM99" s="9">
        <f t="shared" si="285"/>
        <v>0</v>
      </c>
      <c r="AN99" s="9" t="str">
        <f t="shared" si="286"/>
        <v>NULL</v>
      </c>
      <c r="AO99" s="9">
        <f t="shared" si="287"/>
        <v>6.37078645459402</v>
      </c>
      <c r="AP99" s="35">
        <f t="shared" si="288"/>
        <v>1238276.6477713999</v>
      </c>
      <c r="AS99" s="15" t="s">
        <v>101</v>
      </c>
      <c r="AT99" s="36">
        <v>11.0046956578847</v>
      </c>
      <c r="AU99" s="36">
        <v>10.3227904683954</v>
      </c>
      <c r="AV99" s="36" t="s">
        <v>199</v>
      </c>
      <c r="AW99" s="7">
        <v>0.214165777352603</v>
      </c>
      <c r="AX99" s="36">
        <v>2.8117461495101801</v>
      </c>
      <c r="AY99" s="7">
        <v>5.9896344531530001</v>
      </c>
      <c r="AZ99" s="7">
        <v>0.666737846774617</v>
      </c>
      <c r="BA99" s="7">
        <v>77701920.420000002</v>
      </c>
      <c r="BB99" s="7">
        <v>73472608.739999995</v>
      </c>
      <c r="BC99" s="7">
        <v>39.231712869593402</v>
      </c>
      <c r="BD99" s="7">
        <v>34.218846116915699</v>
      </c>
      <c r="BE99" s="36">
        <v>31.950262891880701</v>
      </c>
      <c r="BF99" s="7">
        <v>0.42399999999999999</v>
      </c>
      <c r="BG99" s="7">
        <v>7.1096647831786999E-2</v>
      </c>
      <c r="BH99" s="7">
        <v>0.38582465152187101</v>
      </c>
      <c r="BI99" s="7">
        <v>0.67317987565258197</v>
      </c>
      <c r="BJ99" s="7">
        <v>0.78211913498180397</v>
      </c>
      <c r="BK99" s="7">
        <v>0.44942392494202699</v>
      </c>
      <c r="BL99" s="7">
        <v>1.24937273493187</v>
      </c>
      <c r="BM99" s="7">
        <v>39.500734214390597</v>
      </c>
      <c r="BN99" s="7">
        <v>49.518000000000001</v>
      </c>
      <c r="BO99" s="36">
        <v>45.33625</v>
      </c>
      <c r="BP99" s="36" t="s">
        <v>199</v>
      </c>
      <c r="BQ99" s="7">
        <v>0</v>
      </c>
      <c r="BR99" s="36" t="s">
        <v>199</v>
      </c>
      <c r="BS99" s="7">
        <v>6.37078645459402</v>
      </c>
      <c r="BT99" s="7">
        <v>1238276.6477713999</v>
      </c>
      <c r="BU99" s="7">
        <v>237122205</v>
      </c>
      <c r="BV99" s="7">
        <v>17.411300000000001</v>
      </c>
      <c r="BW99" s="33">
        <v>31730</v>
      </c>
      <c r="BX99" s="15" t="s">
        <v>374</v>
      </c>
      <c r="BY99" s="7">
        <v>50.27</v>
      </c>
      <c r="BZ99" s="15" t="s">
        <v>205</v>
      </c>
      <c r="CA99" t="str">
        <f t="shared" si="290"/>
        <v>USD=</v>
      </c>
      <c r="CE99" t="str">
        <f t="shared" si="289"/>
        <v>PPC.O</v>
      </c>
      <c r="CF99" s="15" t="s">
        <v>373</v>
      </c>
    </row>
    <row r="100" spans="1:84" x14ac:dyDescent="0.2">
      <c r="A100" t="s">
        <v>375</v>
      </c>
      <c r="B100" t="s">
        <v>375</v>
      </c>
      <c r="C100" t="s">
        <v>6</v>
      </c>
      <c r="D100" t="s">
        <v>93</v>
      </c>
      <c r="E100" t="s">
        <v>102</v>
      </c>
      <c r="F100" s="3"/>
      <c r="G100" t="str">
        <f t="shared" si="254"/>
        <v>CA5649051078</v>
      </c>
      <c r="H100" s="35">
        <f t="shared" si="255"/>
        <v>0</v>
      </c>
      <c r="I100" s="9">
        <f t="shared" si="256"/>
        <v>59.966000000000001</v>
      </c>
      <c r="J100" s="20">
        <f t="shared" si="257"/>
        <v>29297</v>
      </c>
      <c r="K100" s="9" t="str">
        <f t="shared" si="258"/>
        <v>CAD</v>
      </c>
      <c r="L100" s="7">
        <f t="shared" si="259"/>
        <v>24.96</v>
      </c>
      <c r="M100" s="9">
        <f t="shared" si="260"/>
        <v>0</v>
      </c>
      <c r="N100" s="8"/>
      <c r="O100" s="9">
        <f t="shared" si="261"/>
        <v>32.205620500116098</v>
      </c>
      <c r="P100" s="9">
        <f t="shared" si="262"/>
        <v>17.019400271859698</v>
      </c>
      <c r="Q100" s="9" t="str">
        <f t="shared" si="263"/>
        <v>NULL</v>
      </c>
      <c r="R100" s="9" t="str">
        <f t="shared" si="264"/>
        <v>NULL</v>
      </c>
      <c r="S100" s="9">
        <f t="shared" si="265"/>
        <v>2.0093410339045001</v>
      </c>
      <c r="T100" s="9">
        <f t="shared" si="266"/>
        <v>6.6482900235739599</v>
      </c>
      <c r="U100" s="9">
        <f t="shared" si="267"/>
        <v>0.63143900951288401</v>
      </c>
      <c r="V100" s="35">
        <f t="shared" si="268"/>
        <v>3836463.9275000002</v>
      </c>
      <c r="W100" s="35">
        <f t="shared" si="269"/>
        <v>7072112.5531818196</v>
      </c>
      <c r="X100" s="9">
        <f t="shared" si="270"/>
        <v>45.752221862278844</v>
      </c>
      <c r="Y100" s="9">
        <f t="shared" si="271"/>
        <v>36.471760810134001</v>
      </c>
      <c r="Z100" s="9">
        <f t="shared" si="272"/>
        <v>33.2389668476278</v>
      </c>
      <c r="AA100" s="9">
        <f t="shared" si="273"/>
        <v>29.2899806417721</v>
      </c>
      <c r="AB100" s="9" t="str">
        <f t="shared" si="274"/>
        <v>#N/A</v>
      </c>
      <c r="AC100" s="9">
        <f t="shared" si="275"/>
        <v>0.105157153951286</v>
      </c>
      <c r="AD100" s="9">
        <f t="shared" si="276"/>
        <v>0.48913768547738201</v>
      </c>
      <c r="AE100" s="9">
        <f t="shared" si="277"/>
        <v>0.86705861954116403</v>
      </c>
      <c r="AF100" s="9">
        <f t="shared" si="278"/>
        <v>0.91137150165503</v>
      </c>
      <c r="AG100" s="9">
        <f t="shared" si="279"/>
        <v>0.93880793111545502</v>
      </c>
      <c r="AH100" s="9">
        <f t="shared" si="280"/>
        <v>1.6568889285932999</v>
      </c>
      <c r="AI100" s="9">
        <f t="shared" si="281"/>
        <v>72.844827586206904</v>
      </c>
      <c r="AJ100" s="9">
        <f t="shared" si="282"/>
        <v>22.2742</v>
      </c>
      <c r="AK100" s="9">
        <f t="shared" si="283"/>
        <v>22.5502</v>
      </c>
      <c r="AL100" s="9">
        <f t="shared" si="284"/>
        <v>3.88035569927243</v>
      </c>
      <c r="AM100" s="9">
        <f t="shared" si="285"/>
        <v>112.36451723099999</v>
      </c>
      <c r="AN100" s="9" t="str">
        <f t="shared" si="286"/>
        <v>NULL</v>
      </c>
      <c r="AO100" s="9">
        <f t="shared" si="287"/>
        <v>3.4239879280802699</v>
      </c>
      <c r="AP100" s="35">
        <f t="shared" si="288"/>
        <v>386460.914489127</v>
      </c>
      <c r="AS100" s="15" t="s">
        <v>102</v>
      </c>
      <c r="AT100" s="36">
        <v>32.205620500116098</v>
      </c>
      <c r="AU100" s="36">
        <v>17.019400271859698</v>
      </c>
      <c r="AV100" s="36" t="s">
        <v>199</v>
      </c>
      <c r="AW100" s="36" t="s">
        <v>199</v>
      </c>
      <c r="AX100" s="36">
        <v>2.0093410339045001</v>
      </c>
      <c r="AY100" s="7">
        <v>6.6482900235739599</v>
      </c>
      <c r="AZ100" s="7">
        <v>0.63143900951288401</v>
      </c>
      <c r="BA100" s="7">
        <v>3836463.9275000002</v>
      </c>
      <c r="BB100" s="7">
        <v>7072112.5531818196</v>
      </c>
      <c r="BC100" s="7">
        <v>36.471760810134001</v>
      </c>
      <c r="BD100" s="7">
        <v>33.2389668476278</v>
      </c>
      <c r="BE100" s="7">
        <v>29.2899806417721</v>
      </c>
      <c r="BF100" s="7" t="s">
        <v>257</v>
      </c>
      <c r="BG100" s="7">
        <v>0.105157153951286</v>
      </c>
      <c r="BH100" s="7">
        <v>0.48913768547738201</v>
      </c>
      <c r="BI100" s="7">
        <v>0.86705861954116403</v>
      </c>
      <c r="BJ100" s="7">
        <v>0.91137150165503</v>
      </c>
      <c r="BK100" s="7">
        <v>0.93880793111545502</v>
      </c>
      <c r="BL100" s="7">
        <v>1.6568889285932999</v>
      </c>
      <c r="BM100" s="7">
        <v>72.844827586206904</v>
      </c>
      <c r="BN100" s="7">
        <v>22.2742</v>
      </c>
      <c r="BO100" s="7">
        <v>22.5502</v>
      </c>
      <c r="BP100" s="7">
        <v>3.88035569927243</v>
      </c>
      <c r="BQ100" s="36">
        <v>112.36451723099999</v>
      </c>
      <c r="BR100" s="36" t="s">
        <v>199</v>
      </c>
      <c r="BS100" s="7">
        <v>3.4239879280802699</v>
      </c>
      <c r="BT100" s="7">
        <v>386460.914489127</v>
      </c>
      <c r="BU100" s="7">
        <v>123835056</v>
      </c>
      <c r="BV100" s="7">
        <v>59.966000000000001</v>
      </c>
      <c r="BW100" s="33">
        <v>29297</v>
      </c>
      <c r="BX100" s="15" t="s">
        <v>376</v>
      </c>
      <c r="BY100" s="7">
        <v>24.96</v>
      </c>
      <c r="BZ100" s="15" t="s">
        <v>217</v>
      </c>
      <c r="CA100" t="str">
        <f t="shared" si="290"/>
        <v>CADUSD=R</v>
      </c>
      <c r="CE100" t="str">
        <f t="shared" si="289"/>
        <v>MFI.TO</v>
      </c>
      <c r="CF100" s="15" t="s">
        <v>375</v>
      </c>
    </row>
    <row r="101" spans="1:84" x14ac:dyDescent="0.2">
      <c r="A101" t="s">
        <v>377</v>
      </c>
      <c r="B101" t="s">
        <v>377</v>
      </c>
      <c r="C101" t="s">
        <v>6</v>
      </c>
      <c r="D101" t="s">
        <v>103</v>
      </c>
      <c r="E101" t="s">
        <v>104</v>
      </c>
      <c r="F101" s="3"/>
      <c r="G101" t="str">
        <f t="shared" si="254"/>
        <v>VGG6564A1057</v>
      </c>
      <c r="H101" s="35">
        <f t="shared" si="255"/>
        <v>0</v>
      </c>
      <c r="I101" s="9">
        <f t="shared" si="256"/>
        <v>81.399199999999993</v>
      </c>
      <c r="J101" s="20">
        <f t="shared" si="257"/>
        <v>42334</v>
      </c>
      <c r="K101" s="9" t="str">
        <f t="shared" si="258"/>
        <v>USD</v>
      </c>
      <c r="L101" s="7">
        <f t="shared" si="259"/>
        <v>19.420000000000002</v>
      </c>
      <c r="M101" s="9">
        <f t="shared" si="260"/>
        <v>0</v>
      </c>
      <c r="N101" s="8"/>
      <c r="O101" s="9">
        <f t="shared" si="261"/>
        <v>12.771253479111101</v>
      </c>
      <c r="P101" s="9">
        <f t="shared" si="262"/>
        <v>9.3882727013104805</v>
      </c>
      <c r="Q101" s="9">
        <f t="shared" si="263"/>
        <v>1.7219659873111599</v>
      </c>
      <c r="R101" s="9">
        <f t="shared" si="264"/>
        <v>1.26583395261087</v>
      </c>
      <c r="S101" s="9">
        <f t="shared" si="265"/>
        <v>1.04912614272918</v>
      </c>
      <c r="T101" s="9">
        <f t="shared" si="266"/>
        <v>6.3050018055458796</v>
      </c>
      <c r="U101" s="9">
        <f t="shared" si="267"/>
        <v>0.88560480874078196</v>
      </c>
      <c r="V101" s="35">
        <f t="shared" si="268"/>
        <v>17890314.962499999</v>
      </c>
      <c r="W101" s="35">
        <f t="shared" si="269"/>
        <v>16386894.922272701</v>
      </c>
      <c r="X101" s="9">
        <f t="shared" si="270"/>
        <v>-9.1745266406992272</v>
      </c>
      <c r="Y101" s="9">
        <f t="shared" si="271"/>
        <v>25.441612667240001</v>
      </c>
      <c r="Z101" s="9">
        <f t="shared" si="272"/>
        <v>27.234822980504099</v>
      </c>
      <c r="AA101" s="9">
        <f t="shared" si="273"/>
        <v>24.486494350436001</v>
      </c>
      <c r="AB101" s="9">
        <f t="shared" si="274"/>
        <v>0.26129999999999998</v>
      </c>
      <c r="AC101" s="9">
        <f t="shared" si="275"/>
        <v>0.149993291405846</v>
      </c>
      <c r="AD101" s="9">
        <f t="shared" si="276"/>
        <v>0.33086862906554099</v>
      </c>
      <c r="AE101" s="9">
        <f t="shared" si="277"/>
        <v>0.81115259486072</v>
      </c>
      <c r="AF101" s="9">
        <f t="shared" si="278"/>
        <v>0.87410085580541697</v>
      </c>
      <c r="AG101" s="9">
        <f t="shared" si="279"/>
        <v>0.44561725890869103</v>
      </c>
      <c r="AH101" s="9">
        <f t="shared" si="280"/>
        <v>0.92380184991033898</v>
      </c>
      <c r="AI101" s="9">
        <f t="shared" si="281"/>
        <v>57.681940700808603</v>
      </c>
      <c r="AJ101" s="9">
        <f t="shared" si="282"/>
        <v>17.896599999999999</v>
      </c>
      <c r="AK101" s="9">
        <f t="shared" si="283"/>
        <v>17.844899999999999</v>
      </c>
      <c r="AL101" s="9">
        <f t="shared" si="284"/>
        <v>3.4412955465586998</v>
      </c>
      <c r="AM101" s="9">
        <f t="shared" si="285"/>
        <v>13.7824746808</v>
      </c>
      <c r="AN101" s="9" t="str">
        <f t="shared" si="286"/>
        <v>NULL</v>
      </c>
      <c r="AO101" s="9">
        <f t="shared" si="287"/>
        <v>3.4918370240457901</v>
      </c>
      <c r="AP101" s="35">
        <f t="shared" si="288"/>
        <v>1590706.4004169099</v>
      </c>
      <c r="AS101" s="15" t="s">
        <v>104</v>
      </c>
      <c r="AT101" s="36">
        <v>12.771253479111101</v>
      </c>
      <c r="AU101" s="36">
        <v>9.3882727013104805</v>
      </c>
      <c r="AV101" s="36">
        <v>1.7219659873111599</v>
      </c>
      <c r="AW101" s="7">
        <v>1.26583395261087</v>
      </c>
      <c r="AX101" s="36">
        <v>1.04912614272918</v>
      </c>
      <c r="AY101" s="7">
        <v>6.3050018055458796</v>
      </c>
      <c r="AZ101" s="7">
        <v>0.88560480874078196</v>
      </c>
      <c r="BA101" s="7">
        <v>17890314.962499999</v>
      </c>
      <c r="BB101" s="7">
        <v>16386894.922272701</v>
      </c>
      <c r="BC101" s="7">
        <v>25.441612667240001</v>
      </c>
      <c r="BD101" s="7">
        <v>27.234822980504099</v>
      </c>
      <c r="BE101" s="36">
        <v>24.486494350436001</v>
      </c>
      <c r="BF101" s="7">
        <v>0.26129999999999998</v>
      </c>
      <c r="BG101" s="7">
        <v>0.149993291405846</v>
      </c>
      <c r="BH101" s="7">
        <v>0.33086862906554099</v>
      </c>
      <c r="BI101" s="7">
        <v>0.81115259486072</v>
      </c>
      <c r="BJ101" s="7">
        <v>0.87410085580541697</v>
      </c>
      <c r="BK101" s="7">
        <v>0.44561725890869103</v>
      </c>
      <c r="BL101" s="7">
        <v>0.92380184991033898</v>
      </c>
      <c r="BM101" s="7">
        <v>57.681940700808603</v>
      </c>
      <c r="BN101" s="7">
        <v>17.896599999999999</v>
      </c>
      <c r="BO101" s="36">
        <v>17.844899999999999</v>
      </c>
      <c r="BP101" s="7">
        <v>3.4412955465586998</v>
      </c>
      <c r="BQ101" s="7">
        <v>13.7824746808</v>
      </c>
      <c r="BR101" s="36" t="s">
        <v>199</v>
      </c>
      <c r="BS101" s="7">
        <v>3.4918370240457901</v>
      </c>
      <c r="BT101" s="7">
        <v>1590706.4004169099</v>
      </c>
      <c r="BU101" s="7">
        <v>153402977</v>
      </c>
      <c r="BV101" s="7">
        <v>81.399199999999993</v>
      </c>
      <c r="BW101" s="33">
        <v>42334</v>
      </c>
      <c r="BX101" s="15" t="s">
        <v>378</v>
      </c>
      <c r="BY101" s="7">
        <v>19.420000000000002</v>
      </c>
      <c r="BZ101" s="15" t="s">
        <v>205</v>
      </c>
      <c r="CA101" t="str">
        <f t="shared" si="290"/>
        <v>USD=</v>
      </c>
      <c r="CE101" t="str">
        <f t="shared" si="289"/>
        <v>NOMD.K</v>
      </c>
      <c r="CF101" s="15" t="s">
        <v>377</v>
      </c>
    </row>
    <row r="102" spans="1:84" x14ac:dyDescent="0.2">
      <c r="A102" t="s">
        <v>379</v>
      </c>
      <c r="B102" t="s">
        <v>379</v>
      </c>
      <c r="C102" t="s">
        <v>6</v>
      </c>
      <c r="D102" t="s">
        <v>103</v>
      </c>
      <c r="E102" t="s">
        <v>105</v>
      </c>
      <c r="F102" s="3"/>
      <c r="G102" t="str">
        <f t="shared" si="254"/>
        <v>FO0000000179</v>
      </c>
      <c r="H102" s="35">
        <f t="shared" si="255"/>
        <v>0</v>
      </c>
      <c r="I102" s="9">
        <f t="shared" si="256"/>
        <v>83.941800000000001</v>
      </c>
      <c r="J102" s="20">
        <f t="shared" si="257"/>
        <v>40263</v>
      </c>
      <c r="K102" s="9" t="str">
        <f t="shared" si="258"/>
        <v>NOK</v>
      </c>
      <c r="L102" s="7">
        <f t="shared" si="259"/>
        <v>522.5</v>
      </c>
      <c r="M102" s="9">
        <f t="shared" si="260"/>
        <v>0</v>
      </c>
      <c r="N102" s="8"/>
      <c r="O102" s="9">
        <f t="shared" si="261"/>
        <v>30.736517053721801</v>
      </c>
      <c r="P102" s="9">
        <f t="shared" si="262"/>
        <v>14.777312819292099</v>
      </c>
      <c r="Q102" s="9" t="str">
        <f t="shared" si="263"/>
        <v>NULL</v>
      </c>
      <c r="R102" s="9" t="str">
        <f t="shared" si="264"/>
        <v>NULL</v>
      </c>
      <c r="S102" s="9">
        <f t="shared" si="265"/>
        <v>1.7879673058504699</v>
      </c>
      <c r="T102" s="9">
        <f t="shared" si="266"/>
        <v>8.4796270471639694</v>
      </c>
      <c r="U102" s="9">
        <f t="shared" si="267"/>
        <v>2.66972215945925</v>
      </c>
      <c r="V102" s="35">
        <f t="shared" si="268"/>
        <v>43489744.875</v>
      </c>
      <c r="W102" s="35">
        <f t="shared" si="269"/>
        <v>78795829.956521705</v>
      </c>
      <c r="X102" s="9">
        <f t="shared" si="270"/>
        <v>44.807047658490362</v>
      </c>
      <c r="Y102" s="9">
        <f t="shared" si="271"/>
        <v>22.560570645873302</v>
      </c>
      <c r="Z102" s="9">
        <f t="shared" si="272"/>
        <v>24.355272183147299</v>
      </c>
      <c r="AA102" s="9">
        <f t="shared" si="273"/>
        <v>24.709989944619299</v>
      </c>
      <c r="AB102" s="9" t="str">
        <f t="shared" si="274"/>
        <v>#N/A</v>
      </c>
      <c r="AC102" s="9">
        <f t="shared" si="275"/>
        <v>0.64626737833994297</v>
      </c>
      <c r="AD102" s="9">
        <f t="shared" si="276"/>
        <v>0.62048900604915502</v>
      </c>
      <c r="AE102" s="9">
        <f t="shared" si="277"/>
        <v>0.73677965658695899</v>
      </c>
      <c r="AF102" s="9">
        <f t="shared" si="278"/>
        <v>0.82451894653820201</v>
      </c>
      <c r="AG102" s="9">
        <f t="shared" si="279"/>
        <v>0.473845876867728</v>
      </c>
      <c r="AH102" s="9">
        <f t="shared" si="280"/>
        <v>1.21831628744492</v>
      </c>
      <c r="AI102" s="9">
        <f t="shared" si="281"/>
        <v>16.6666666666667</v>
      </c>
      <c r="AJ102" s="9">
        <f t="shared" si="282"/>
        <v>596.45000000000005</v>
      </c>
      <c r="AK102" s="9">
        <f t="shared" si="283"/>
        <v>600.66499999999996</v>
      </c>
      <c r="AL102" s="9">
        <f t="shared" si="284"/>
        <v>2.5206126602543999</v>
      </c>
      <c r="AM102" s="9">
        <f t="shared" si="285"/>
        <v>76.210334298899994</v>
      </c>
      <c r="AN102" s="9" t="str">
        <f t="shared" si="286"/>
        <v>NULL</v>
      </c>
      <c r="AO102" s="9" t="str">
        <f t="shared" si="287"/>
        <v>NULL</v>
      </c>
      <c r="AP102" s="35">
        <f t="shared" si="288"/>
        <v>125692.123558202</v>
      </c>
      <c r="AS102" s="15" t="s">
        <v>105</v>
      </c>
      <c r="AT102" s="36">
        <v>30.736517053721801</v>
      </c>
      <c r="AU102" s="36">
        <v>14.777312819292099</v>
      </c>
      <c r="AV102" s="36" t="s">
        <v>199</v>
      </c>
      <c r="AW102" s="36" t="s">
        <v>199</v>
      </c>
      <c r="AX102" s="36">
        <v>1.7879673058504699</v>
      </c>
      <c r="AY102" s="7">
        <v>8.4796270471639694</v>
      </c>
      <c r="AZ102" s="7">
        <v>2.66972215945925</v>
      </c>
      <c r="BA102" s="7">
        <v>43489744.875</v>
      </c>
      <c r="BB102" s="7">
        <v>78795829.956521705</v>
      </c>
      <c r="BC102" s="7">
        <v>22.560570645873302</v>
      </c>
      <c r="BD102" s="7">
        <v>24.355272183147299</v>
      </c>
      <c r="BE102" s="7">
        <v>24.709989944619299</v>
      </c>
      <c r="BF102" s="7" t="s">
        <v>257</v>
      </c>
      <c r="BG102" s="7">
        <v>0.64626737833994297</v>
      </c>
      <c r="BH102" s="7">
        <v>0.62048900604915502</v>
      </c>
      <c r="BI102" s="7">
        <v>0.73677965658695899</v>
      </c>
      <c r="BJ102" s="7">
        <v>0.82451894653820201</v>
      </c>
      <c r="BK102" s="7">
        <v>0.473845876867728</v>
      </c>
      <c r="BL102" s="7">
        <v>1.21831628744492</v>
      </c>
      <c r="BM102" s="7">
        <v>16.6666666666667</v>
      </c>
      <c r="BN102" s="7">
        <v>596.45000000000005</v>
      </c>
      <c r="BO102" s="7">
        <v>600.66499999999996</v>
      </c>
      <c r="BP102" s="7">
        <v>2.5206126602543999</v>
      </c>
      <c r="BQ102" s="7">
        <v>76.210334298899994</v>
      </c>
      <c r="BR102" s="36" t="s">
        <v>199</v>
      </c>
      <c r="BS102" s="36" t="s">
        <v>199</v>
      </c>
      <c r="BT102" s="7">
        <v>125692.123558202</v>
      </c>
      <c r="BU102" s="7">
        <v>59211562</v>
      </c>
      <c r="BV102" s="7">
        <v>83.941800000000001</v>
      </c>
      <c r="BW102" s="33">
        <v>40263</v>
      </c>
      <c r="BX102" s="15" t="s">
        <v>380</v>
      </c>
      <c r="BY102" s="7">
        <v>522.5</v>
      </c>
      <c r="BZ102" s="15" t="s">
        <v>352</v>
      </c>
      <c r="CA102" t="str">
        <f t="shared" si="290"/>
        <v>NOKUSD=R</v>
      </c>
      <c r="CE102" t="str">
        <f t="shared" si="289"/>
        <v>BAKKA.OL</v>
      </c>
      <c r="CF102" s="15" t="s">
        <v>379</v>
      </c>
    </row>
    <row r="103" spans="1:84" x14ac:dyDescent="0.2">
      <c r="A103" t="s">
        <v>381</v>
      </c>
      <c r="B103" t="s">
        <v>381</v>
      </c>
      <c r="C103" t="s">
        <v>6</v>
      </c>
      <c r="D103" t="s">
        <v>103</v>
      </c>
      <c r="E103" t="s">
        <v>106</v>
      </c>
      <c r="F103" s="3"/>
      <c r="G103" t="str">
        <f t="shared" si="254"/>
        <v>NO0003733800</v>
      </c>
      <c r="H103" s="35">
        <f t="shared" si="255"/>
        <v>0</v>
      </c>
      <c r="I103" s="9">
        <f t="shared" si="256"/>
        <v>69.865300000000005</v>
      </c>
      <c r="J103" s="20">
        <f t="shared" si="257"/>
        <v>1929</v>
      </c>
      <c r="K103" s="9" t="str">
        <f t="shared" si="258"/>
        <v>NOK</v>
      </c>
      <c r="L103" s="7">
        <f t="shared" si="259"/>
        <v>107.3</v>
      </c>
      <c r="M103" s="9">
        <f t="shared" si="260"/>
        <v>0</v>
      </c>
      <c r="N103" s="8"/>
      <c r="O103" s="9">
        <f t="shared" si="261"/>
        <v>17.715245181965098</v>
      </c>
      <c r="P103" s="9" t="str">
        <f t="shared" si="262"/>
        <v>NULL</v>
      </c>
      <c r="Q103" s="9" t="str">
        <f t="shared" si="263"/>
        <v>NULL</v>
      </c>
      <c r="R103" s="9" t="str">
        <f t="shared" si="264"/>
        <v>NULL</v>
      </c>
      <c r="S103" s="9">
        <f t="shared" si="265"/>
        <v>2.23099755072462</v>
      </c>
      <c r="T103" s="9">
        <f t="shared" si="266"/>
        <v>11.1350821845596</v>
      </c>
      <c r="U103" s="9">
        <f t="shared" si="267"/>
        <v>1.52079856036288</v>
      </c>
      <c r="V103" s="35">
        <f t="shared" si="268"/>
        <v>116130068.8</v>
      </c>
      <c r="W103" s="35">
        <f t="shared" si="269"/>
        <v>137227068.16086999</v>
      </c>
      <c r="X103" s="9">
        <f t="shared" si="270"/>
        <v>15.373788599883353</v>
      </c>
      <c r="Y103" s="9">
        <f t="shared" si="271"/>
        <v>20.216646414218499</v>
      </c>
      <c r="Z103" s="9">
        <f t="shared" si="272"/>
        <v>18.2367977856848</v>
      </c>
      <c r="AA103" s="9">
        <f t="shared" si="273"/>
        <v>17.551416201742601</v>
      </c>
      <c r="AB103" s="9" t="str">
        <f t="shared" si="274"/>
        <v>#N/A</v>
      </c>
      <c r="AC103" s="9">
        <f t="shared" si="275"/>
        <v>0.30983564492133803</v>
      </c>
      <c r="AD103" s="9">
        <f t="shared" si="276"/>
        <v>0.30057336966557902</v>
      </c>
      <c r="AE103" s="9">
        <f t="shared" si="277"/>
        <v>-1.2011185909539E-2</v>
      </c>
      <c r="AF103" s="9">
        <f t="shared" si="278"/>
        <v>0.32532555073443098</v>
      </c>
      <c r="AG103" s="9">
        <f t="shared" si="279"/>
        <v>-0.114482258656465</v>
      </c>
      <c r="AH103" s="9">
        <f t="shared" si="280"/>
        <v>-1.7629139043582001E-2</v>
      </c>
      <c r="AI103" s="9">
        <f t="shared" si="281"/>
        <v>52.713178294573602</v>
      </c>
      <c r="AJ103" s="9">
        <f t="shared" si="282"/>
        <v>104.01600000000001</v>
      </c>
      <c r="AK103" s="9">
        <f t="shared" si="283"/>
        <v>97.324000000000098</v>
      </c>
      <c r="AL103" s="9">
        <f t="shared" si="284"/>
        <v>9.3196644920782798</v>
      </c>
      <c r="AM103" s="9">
        <f t="shared" si="285"/>
        <v>164.922897474</v>
      </c>
      <c r="AN103" s="9" t="str">
        <f t="shared" si="286"/>
        <v>NULL</v>
      </c>
      <c r="AO103" s="9" t="str">
        <f t="shared" si="287"/>
        <v>NULL</v>
      </c>
      <c r="AP103" s="35">
        <f t="shared" si="288"/>
        <v>2307886.8408850599</v>
      </c>
      <c r="AS103" s="15" t="s">
        <v>106</v>
      </c>
      <c r="AT103" s="36">
        <v>17.715245181965098</v>
      </c>
      <c r="AU103" s="36" t="s">
        <v>199</v>
      </c>
      <c r="AV103" s="36" t="s">
        <v>199</v>
      </c>
      <c r="AW103" s="36" t="s">
        <v>199</v>
      </c>
      <c r="AX103" s="36">
        <v>2.23099755072462</v>
      </c>
      <c r="AY103" s="7">
        <v>11.1350821845596</v>
      </c>
      <c r="AZ103" s="7">
        <v>1.52079856036288</v>
      </c>
      <c r="BA103" s="7">
        <v>116130068.8</v>
      </c>
      <c r="BB103" s="7">
        <v>137227068.16086999</v>
      </c>
      <c r="BC103" s="7">
        <v>20.216646414218499</v>
      </c>
      <c r="BD103" s="7">
        <v>18.2367977856848</v>
      </c>
      <c r="BE103" s="36">
        <v>17.551416201742601</v>
      </c>
      <c r="BF103" s="7" t="s">
        <v>257</v>
      </c>
      <c r="BG103" s="7">
        <v>0.30983564492133803</v>
      </c>
      <c r="BH103" s="7">
        <v>0.30057336966557902</v>
      </c>
      <c r="BI103" s="7">
        <v>-1.2011185909539E-2</v>
      </c>
      <c r="BJ103" s="7">
        <v>0.32532555073443098</v>
      </c>
      <c r="BK103" s="7">
        <v>-0.114482258656465</v>
      </c>
      <c r="BL103" s="7">
        <v>-1.7629139043582001E-2</v>
      </c>
      <c r="BM103" s="7">
        <v>52.713178294573602</v>
      </c>
      <c r="BN103" s="7">
        <v>104.01600000000001</v>
      </c>
      <c r="BO103" s="7">
        <v>97.324000000000098</v>
      </c>
      <c r="BP103" s="7">
        <v>9.3196644920782798</v>
      </c>
      <c r="BQ103" s="7">
        <v>164.922897474</v>
      </c>
      <c r="BR103" s="36" t="s">
        <v>199</v>
      </c>
      <c r="BS103" s="36" t="s">
        <v>199</v>
      </c>
      <c r="BT103" s="7">
        <v>2307886.8408850599</v>
      </c>
      <c r="BU103" s="7">
        <v>998937986</v>
      </c>
      <c r="BV103" s="7">
        <v>69.865300000000005</v>
      </c>
      <c r="BW103" s="33">
        <v>1929</v>
      </c>
      <c r="BX103" s="15" t="s">
        <v>382</v>
      </c>
      <c r="BY103" s="7">
        <v>107.3</v>
      </c>
      <c r="BZ103" s="15" t="s">
        <v>352</v>
      </c>
      <c r="CA103" t="str">
        <f t="shared" si="290"/>
        <v>NOKUSD=R</v>
      </c>
      <c r="CE103" t="str">
        <f t="shared" si="289"/>
        <v>ORK.OL</v>
      </c>
      <c r="CF103" s="15" t="s">
        <v>381</v>
      </c>
    </row>
    <row r="104" spans="1:84" x14ac:dyDescent="0.2">
      <c r="A104" t="s">
        <v>383</v>
      </c>
      <c r="B104" t="s">
        <v>383</v>
      </c>
      <c r="C104" t="s">
        <v>6</v>
      </c>
      <c r="D104" t="s">
        <v>107</v>
      </c>
      <c r="E104" t="s">
        <v>108</v>
      </c>
      <c r="F104" s="3"/>
      <c r="G104" t="str">
        <f t="shared" si="254"/>
        <v>NL0014332678</v>
      </c>
      <c r="H104" s="35">
        <f t="shared" si="255"/>
        <v>0</v>
      </c>
      <c r="I104" s="9">
        <f t="shared" si="256"/>
        <v>31.732800000000001</v>
      </c>
      <c r="J104" s="20">
        <f t="shared" si="257"/>
        <v>43980</v>
      </c>
      <c r="K104" s="9" t="str">
        <f t="shared" si="258"/>
        <v>EUR</v>
      </c>
      <c r="L104" s="7">
        <f t="shared" si="259"/>
        <v>18.14</v>
      </c>
      <c r="M104" s="9">
        <f t="shared" si="260"/>
        <v>0</v>
      </c>
      <c r="N104" s="8"/>
      <c r="O104" s="9">
        <f t="shared" si="261"/>
        <v>15.995908433565001</v>
      </c>
      <c r="P104" s="9">
        <f t="shared" si="262"/>
        <v>10.2790474457261</v>
      </c>
      <c r="Q104" s="9">
        <f t="shared" si="263"/>
        <v>1.6749642338811499</v>
      </c>
      <c r="R104" s="9">
        <f t="shared" si="264"/>
        <v>1.0763400466729001</v>
      </c>
      <c r="S104" s="9">
        <f t="shared" si="265"/>
        <v>0.79866166392567906</v>
      </c>
      <c r="T104" s="9">
        <f t="shared" si="266"/>
        <v>6.42638647741654</v>
      </c>
      <c r="U104" s="9">
        <f t="shared" si="267"/>
        <v>1.00210032430463</v>
      </c>
      <c r="V104" s="35">
        <f t="shared" si="268"/>
        <v>15104633.897500001</v>
      </c>
      <c r="W104" s="35">
        <f t="shared" si="269"/>
        <v>15187184.5504348</v>
      </c>
      <c r="X104" s="9">
        <f t="shared" si="270"/>
        <v>0.54355468362591008</v>
      </c>
      <c r="Y104" s="9">
        <f t="shared" si="271"/>
        <v>24.8867299565316</v>
      </c>
      <c r="Z104" s="9">
        <f t="shared" si="272"/>
        <v>26.014799456091101</v>
      </c>
      <c r="AA104" s="9">
        <f t="shared" si="273"/>
        <v>32.285129990827002</v>
      </c>
      <c r="AB104" s="9" t="str">
        <f t="shared" si="274"/>
        <v>#N/A</v>
      </c>
      <c r="AC104" s="9">
        <f t="shared" si="275"/>
        <v>0.44284993060181399</v>
      </c>
      <c r="AD104" s="9">
        <f t="shared" si="276"/>
        <v>0.14183941947513701</v>
      </c>
      <c r="AE104" s="9">
        <f t="shared" si="277"/>
        <v>5.4550537403129998E-2</v>
      </c>
      <c r="AF104" s="9">
        <f t="shared" si="278"/>
        <v>0.36969998856839498</v>
      </c>
      <c r="AG104" s="9">
        <f t="shared" si="279"/>
        <v>0.343738805249519</v>
      </c>
      <c r="AH104" s="9">
        <f t="shared" si="280"/>
        <v>-0.12976540482630999</v>
      </c>
      <c r="AI104" s="9">
        <f t="shared" si="281"/>
        <v>59.487179487179503</v>
      </c>
      <c r="AJ104" s="9">
        <f t="shared" si="282"/>
        <v>17.214400000000001</v>
      </c>
      <c r="AK104" s="9">
        <f t="shared" si="283"/>
        <v>18.793949999999999</v>
      </c>
      <c r="AL104" s="9">
        <f t="shared" si="284"/>
        <v>4.0242557883131198</v>
      </c>
      <c r="AM104" s="9">
        <f t="shared" si="285"/>
        <v>53.995516242400001</v>
      </c>
      <c r="AN104" s="9" t="str">
        <f t="shared" si="286"/>
        <v>NULL</v>
      </c>
      <c r="AO104" s="9" t="str">
        <f t="shared" si="287"/>
        <v>NULL</v>
      </c>
      <c r="AP104" s="35">
        <f t="shared" si="288"/>
        <v>2441912.0759943002</v>
      </c>
      <c r="AS104" s="15" t="s">
        <v>108</v>
      </c>
      <c r="AT104" s="36">
        <v>15.995908433565001</v>
      </c>
      <c r="AU104" s="36">
        <v>10.2790474457261</v>
      </c>
      <c r="AV104" s="36">
        <v>1.6749642338811499</v>
      </c>
      <c r="AW104" s="7">
        <v>1.0763400466729001</v>
      </c>
      <c r="AX104" s="36">
        <v>0.79866166392567906</v>
      </c>
      <c r="AY104" s="7">
        <v>6.42638647741654</v>
      </c>
      <c r="AZ104" s="7">
        <v>1.00210032430463</v>
      </c>
      <c r="BA104" s="7">
        <v>15104633.897500001</v>
      </c>
      <c r="BB104" s="7">
        <v>15187184.5504348</v>
      </c>
      <c r="BC104" s="7">
        <v>24.8867299565316</v>
      </c>
      <c r="BD104" s="7">
        <v>26.014799456091101</v>
      </c>
      <c r="BE104" s="36">
        <v>32.285129990827002</v>
      </c>
      <c r="BF104" s="36" t="s">
        <v>257</v>
      </c>
      <c r="BG104" s="7">
        <v>0.44284993060181399</v>
      </c>
      <c r="BH104" s="7">
        <v>0.14183941947513701</v>
      </c>
      <c r="BI104" s="7">
        <v>5.4550537403129998E-2</v>
      </c>
      <c r="BJ104" s="7">
        <v>0.36969998856839498</v>
      </c>
      <c r="BK104" s="7">
        <v>0.343738805249519</v>
      </c>
      <c r="BL104" s="7">
        <v>-0.12976540482630999</v>
      </c>
      <c r="BM104" s="7">
        <v>59.487179487179503</v>
      </c>
      <c r="BN104" s="7">
        <v>17.214400000000001</v>
      </c>
      <c r="BO104" s="36">
        <v>18.793949999999999</v>
      </c>
      <c r="BP104" s="7">
        <v>4.0242557883131198</v>
      </c>
      <c r="BQ104" s="7">
        <v>53.995516242400001</v>
      </c>
      <c r="BR104" s="36" t="s">
        <v>199</v>
      </c>
      <c r="BS104" s="36" t="s">
        <v>199</v>
      </c>
      <c r="BT104" s="7">
        <v>2441912.0759943002</v>
      </c>
      <c r="BU104" s="7">
        <v>488178642</v>
      </c>
      <c r="BV104" s="7">
        <v>31.732800000000001</v>
      </c>
      <c r="BW104" s="33">
        <v>43980</v>
      </c>
      <c r="BX104" s="15" t="s">
        <v>384</v>
      </c>
      <c r="BY104" s="7">
        <v>18.14</v>
      </c>
      <c r="BZ104" s="15" t="s">
        <v>202</v>
      </c>
      <c r="CA104" t="str">
        <f t="shared" si="290"/>
        <v>EUR=</v>
      </c>
      <c r="CE104" t="str">
        <f t="shared" si="289"/>
        <v>JDEP.AS</v>
      </c>
      <c r="CF104" s="15" t="s">
        <v>383</v>
      </c>
    </row>
    <row r="105" spans="1:84" x14ac:dyDescent="0.2">
      <c r="A105" t="s">
        <v>329</v>
      </c>
      <c r="B105" t="s">
        <v>329</v>
      </c>
      <c r="C105" t="s">
        <v>6</v>
      </c>
      <c r="D105" t="s">
        <v>109</v>
      </c>
      <c r="E105" t="s">
        <v>76</v>
      </c>
      <c r="F105" s="3"/>
      <c r="G105" t="str">
        <f t="shared" si="254"/>
        <v>US67421J2078</v>
      </c>
      <c r="H105" s="35">
        <f t="shared" si="255"/>
        <v>0</v>
      </c>
      <c r="I105" s="9">
        <f t="shared" si="256"/>
        <v>98.240200000000002</v>
      </c>
      <c r="J105" s="20">
        <f t="shared" si="257"/>
        <v>44336</v>
      </c>
      <c r="K105" s="9" t="str">
        <f t="shared" si="258"/>
        <v>USD</v>
      </c>
      <c r="L105" s="7">
        <f t="shared" si="259"/>
        <v>8.31</v>
      </c>
      <c r="M105" s="9">
        <f t="shared" si="260"/>
        <v>0</v>
      </c>
      <c r="N105" s="8"/>
      <c r="O105" s="9" t="str">
        <f t="shared" si="261"/>
        <v>NULL</v>
      </c>
      <c r="P105" s="9" t="str">
        <f t="shared" si="262"/>
        <v>NULL</v>
      </c>
      <c r="Q105" s="9" t="str">
        <f t="shared" si="263"/>
        <v>NULL</v>
      </c>
      <c r="R105" s="9" t="str">
        <f t="shared" si="264"/>
        <v>NULL</v>
      </c>
      <c r="S105" s="9">
        <f t="shared" si="265"/>
        <v>2.37330482001245</v>
      </c>
      <c r="T105" s="9" t="str">
        <f t="shared" si="266"/>
        <v>NULL</v>
      </c>
      <c r="U105" s="9">
        <f t="shared" si="267"/>
        <v>1.5008968321504E-2</v>
      </c>
      <c r="V105" s="35">
        <f t="shared" si="268"/>
        <v>1057696.095</v>
      </c>
      <c r="W105" s="35">
        <f t="shared" si="269"/>
        <v>4034090.0732727302</v>
      </c>
      <c r="X105" s="9">
        <f t="shared" si="270"/>
        <v>73.781049114207704</v>
      </c>
      <c r="Y105" s="9">
        <f t="shared" si="271"/>
        <v>191.89570390440201</v>
      </c>
      <c r="Z105" s="9">
        <f t="shared" si="272"/>
        <v>126.082343960464</v>
      </c>
      <c r="AA105" s="9">
        <f t="shared" si="273"/>
        <v>93.583562240825501</v>
      </c>
      <c r="AB105" s="9">
        <f t="shared" si="274"/>
        <v>1.1623000000000001</v>
      </c>
      <c r="AC105" s="9">
        <f t="shared" si="275"/>
        <v>1.40096533190797</v>
      </c>
      <c r="AD105" s="9">
        <f t="shared" si="276"/>
        <v>2.6274887042917299</v>
      </c>
      <c r="AE105" s="9">
        <f t="shared" si="277"/>
        <v>1.96455584589843</v>
      </c>
      <c r="AF105" s="9">
        <f t="shared" si="278"/>
        <v>1.64303558756172</v>
      </c>
      <c r="AG105" s="9">
        <f t="shared" si="279"/>
        <v>3.89366124581916</v>
      </c>
      <c r="AH105" s="9">
        <f t="shared" si="280"/>
        <v>0.12685615808942999</v>
      </c>
      <c r="AI105" s="9">
        <f t="shared" si="281"/>
        <v>52.107728337236502</v>
      </c>
      <c r="AJ105" s="9">
        <f t="shared" si="282"/>
        <v>11.19528</v>
      </c>
      <c r="AK105" s="9">
        <f t="shared" si="283"/>
        <v>15.803739999999999</v>
      </c>
      <c r="AL105" s="9" t="str">
        <f t="shared" si="284"/>
        <v>NULL</v>
      </c>
      <c r="AM105" s="9" t="str">
        <f t="shared" si="285"/>
        <v>NULL</v>
      </c>
      <c r="AN105" s="9" t="str">
        <f t="shared" si="286"/>
        <v>NULL</v>
      </c>
      <c r="AO105" s="9">
        <f t="shared" si="287"/>
        <v>5.6911918277179003</v>
      </c>
      <c r="AP105" s="35">
        <f t="shared" si="288"/>
        <v>145899.435070159</v>
      </c>
      <c r="AS105" s="15" t="s">
        <v>76</v>
      </c>
      <c r="AT105" s="36" t="s">
        <v>199</v>
      </c>
      <c r="AU105" s="36" t="s">
        <v>199</v>
      </c>
      <c r="AV105" s="36" t="s">
        <v>199</v>
      </c>
      <c r="AW105" s="36" t="s">
        <v>199</v>
      </c>
      <c r="AX105" s="36">
        <v>2.37330482001245</v>
      </c>
      <c r="AY105" s="36" t="s">
        <v>199</v>
      </c>
      <c r="AZ105" s="7">
        <v>1.5008968321504E-2</v>
      </c>
      <c r="BA105" s="7">
        <v>1057696.095</v>
      </c>
      <c r="BB105" s="7">
        <v>4034090.0732727302</v>
      </c>
      <c r="BC105" s="7">
        <v>191.89570390440201</v>
      </c>
      <c r="BD105" s="7">
        <v>126.082343960464</v>
      </c>
      <c r="BE105" s="7">
        <v>93.583562240825501</v>
      </c>
      <c r="BF105" s="36">
        <v>1.1623000000000001</v>
      </c>
      <c r="BG105" s="36">
        <v>1.40096533190797</v>
      </c>
      <c r="BH105" s="7">
        <v>2.6274887042917299</v>
      </c>
      <c r="BI105" s="36">
        <v>1.96455584589843</v>
      </c>
      <c r="BJ105" s="36">
        <v>1.64303558756172</v>
      </c>
      <c r="BK105" s="7">
        <v>3.89366124581916</v>
      </c>
      <c r="BL105" s="36">
        <v>0.12685615808942999</v>
      </c>
      <c r="BM105" s="36">
        <v>52.107728337236502</v>
      </c>
      <c r="BN105" s="36">
        <v>11.19528</v>
      </c>
      <c r="BO105" s="36">
        <v>15.803739999999999</v>
      </c>
      <c r="BP105" s="36" t="s">
        <v>199</v>
      </c>
      <c r="BQ105" s="36" t="s">
        <v>199</v>
      </c>
      <c r="BR105" s="36" t="s">
        <v>199</v>
      </c>
      <c r="BS105" s="7">
        <v>5.6911918277179003</v>
      </c>
      <c r="BT105" s="7">
        <v>145899.435070159</v>
      </c>
      <c r="BU105" s="7">
        <v>29753013</v>
      </c>
      <c r="BV105" s="7">
        <v>98.240200000000002</v>
      </c>
      <c r="BW105" s="33">
        <v>44336</v>
      </c>
      <c r="BX105" s="15" t="s">
        <v>808</v>
      </c>
      <c r="BY105" s="7">
        <v>8.31</v>
      </c>
      <c r="BZ105" s="15" t="s">
        <v>205</v>
      </c>
      <c r="CA105" t="str">
        <f t="shared" si="290"/>
        <v>USD=</v>
      </c>
      <c r="CE105" t="str">
        <f t="shared" si="289"/>
        <v>OTLY.O</v>
      </c>
      <c r="CF105" s="15" t="s">
        <v>329</v>
      </c>
    </row>
    <row r="106" spans="1:84" x14ac:dyDescent="0.2">
      <c r="A106" t="s">
        <v>385</v>
      </c>
      <c r="B106" t="s">
        <v>385</v>
      </c>
      <c r="C106" t="s">
        <v>6</v>
      </c>
      <c r="D106" t="s">
        <v>109</v>
      </c>
      <c r="E106" t="s">
        <v>110</v>
      </c>
      <c r="F106" s="3"/>
      <c r="G106" t="str">
        <f t="shared" si="254"/>
        <v>US08862E1091</v>
      </c>
      <c r="H106" s="35">
        <f t="shared" si="255"/>
        <v>0</v>
      </c>
      <c r="I106" s="9">
        <f t="shared" si="256"/>
        <v>95.155799999999999</v>
      </c>
      <c r="J106" s="20">
        <f t="shared" si="257"/>
        <v>43587</v>
      </c>
      <c r="K106" s="9" t="str">
        <f t="shared" si="258"/>
        <v>USD</v>
      </c>
      <c r="L106" s="7">
        <f t="shared" si="259"/>
        <v>3.29</v>
      </c>
      <c r="M106" s="9">
        <f t="shared" si="260"/>
        <v>0</v>
      </c>
      <c r="N106" s="8"/>
      <c r="O106" s="9" t="str">
        <f t="shared" si="261"/>
        <v>NULL</v>
      </c>
      <c r="P106" s="9" t="str">
        <f t="shared" si="262"/>
        <v>NULL</v>
      </c>
      <c r="Q106" s="9" t="str">
        <f t="shared" si="263"/>
        <v>NULL</v>
      </c>
      <c r="R106" s="9" t="str">
        <f t="shared" si="264"/>
        <v>NULL</v>
      </c>
      <c r="S106" s="9">
        <f t="shared" si="265"/>
        <v>-0.41625700473121802</v>
      </c>
      <c r="T106" s="9" t="str">
        <f t="shared" si="266"/>
        <v>NULL</v>
      </c>
      <c r="U106" s="9">
        <f t="shared" si="267"/>
        <v>0.76725553928295598</v>
      </c>
      <c r="V106" s="35">
        <f t="shared" si="268"/>
        <v>8747428.6850000005</v>
      </c>
      <c r="W106" s="35">
        <f t="shared" si="269"/>
        <v>14805880.2118182</v>
      </c>
      <c r="X106" s="9">
        <f t="shared" si="270"/>
        <v>40.919225605933804</v>
      </c>
      <c r="Y106" s="9">
        <f t="shared" si="271"/>
        <v>66.166075358762498</v>
      </c>
      <c r="Z106" s="9">
        <f t="shared" si="272"/>
        <v>64.333422881954803</v>
      </c>
      <c r="AA106" s="9">
        <f t="shared" si="273"/>
        <v>65.740458297317502</v>
      </c>
      <c r="AB106" s="9">
        <f t="shared" si="274"/>
        <v>0.96279999999999999</v>
      </c>
      <c r="AC106" s="9">
        <f t="shared" si="275"/>
        <v>1.86069804106751</v>
      </c>
      <c r="AD106" s="9">
        <f t="shared" si="276"/>
        <v>1.5599667607147401</v>
      </c>
      <c r="AE106" s="9">
        <f t="shared" si="277"/>
        <v>2.3004289178638402</v>
      </c>
      <c r="AF106" s="9">
        <f t="shared" si="278"/>
        <v>1.8669507449566201</v>
      </c>
      <c r="AG106" s="9">
        <f t="shared" si="279"/>
        <v>3.8912625955927602</v>
      </c>
      <c r="AH106" s="9">
        <f t="shared" si="280"/>
        <v>1.05150646240632</v>
      </c>
      <c r="AI106" s="9">
        <f t="shared" si="281"/>
        <v>30.687830687830701</v>
      </c>
      <c r="AJ106" s="9">
        <f t="shared" si="282"/>
        <v>3.7624</v>
      </c>
      <c r="AK106" s="9">
        <f t="shared" si="283"/>
        <v>5.4698500000000001</v>
      </c>
      <c r="AL106" s="9" t="str">
        <f t="shared" si="284"/>
        <v>NULL</v>
      </c>
      <c r="AM106" s="9" t="str">
        <f t="shared" si="285"/>
        <v>NULL</v>
      </c>
      <c r="AN106" s="9">
        <f t="shared" si="286"/>
        <v>43.268124679828198</v>
      </c>
      <c r="AO106" s="9">
        <f t="shared" si="287"/>
        <v>8.8442240377938308</v>
      </c>
      <c r="AP106" s="35">
        <f t="shared" si="288"/>
        <v>2112368.30449061</v>
      </c>
      <c r="AS106" s="15" t="s">
        <v>110</v>
      </c>
      <c r="AT106" s="36" t="s">
        <v>199</v>
      </c>
      <c r="AU106" s="36" t="s">
        <v>199</v>
      </c>
      <c r="AV106" s="36" t="s">
        <v>199</v>
      </c>
      <c r="AW106" s="36" t="s">
        <v>199</v>
      </c>
      <c r="AX106" s="36">
        <v>-0.41625700473121802</v>
      </c>
      <c r="AY106" s="36" t="s">
        <v>199</v>
      </c>
      <c r="AZ106" s="7">
        <v>0.76725553928295598</v>
      </c>
      <c r="BA106" s="7">
        <v>8747428.6850000005</v>
      </c>
      <c r="BB106" s="7">
        <v>14805880.2118182</v>
      </c>
      <c r="BC106" s="7">
        <v>66.166075358762498</v>
      </c>
      <c r="BD106" s="7">
        <v>64.333422881954803</v>
      </c>
      <c r="BE106" s="36">
        <v>65.740458297317502</v>
      </c>
      <c r="BF106" s="36">
        <v>0.96279999999999999</v>
      </c>
      <c r="BG106" s="36">
        <v>1.86069804106751</v>
      </c>
      <c r="BH106" s="7">
        <v>1.5599667607147401</v>
      </c>
      <c r="BI106" s="7">
        <v>2.3004289178638402</v>
      </c>
      <c r="BJ106" s="7">
        <v>1.8669507449566201</v>
      </c>
      <c r="BK106" s="7">
        <v>3.8912625955927602</v>
      </c>
      <c r="BL106" s="7">
        <v>1.05150646240632</v>
      </c>
      <c r="BM106" s="7">
        <v>30.687830687830701</v>
      </c>
      <c r="BN106" s="7">
        <v>3.7624</v>
      </c>
      <c r="BO106" s="36">
        <v>5.4698500000000001</v>
      </c>
      <c r="BP106" s="36" t="s">
        <v>199</v>
      </c>
      <c r="BQ106" s="36" t="s">
        <v>199</v>
      </c>
      <c r="BR106" s="36">
        <v>43.268124679828198</v>
      </c>
      <c r="BS106" s="7">
        <v>8.8442240377938308</v>
      </c>
      <c r="BT106" s="7">
        <v>2112368.30449061</v>
      </c>
      <c r="BU106" s="7">
        <v>76131339</v>
      </c>
      <c r="BV106" s="36">
        <v>95.155799999999999</v>
      </c>
      <c r="BW106" s="33">
        <v>43587</v>
      </c>
      <c r="BX106" s="15" t="s">
        <v>386</v>
      </c>
      <c r="BY106" s="7">
        <v>3.29</v>
      </c>
      <c r="BZ106" s="15" t="s">
        <v>205</v>
      </c>
      <c r="CA106" t="str">
        <f t="shared" si="290"/>
        <v>USD=</v>
      </c>
      <c r="CE106" t="str">
        <f t="shared" si="289"/>
        <v>BYND.O</v>
      </c>
      <c r="CF106" s="15" t="s">
        <v>385</v>
      </c>
    </row>
    <row r="107" spans="1:84" x14ac:dyDescent="0.2">
      <c r="A107" t="s">
        <v>387</v>
      </c>
      <c r="B107" t="s">
        <v>387</v>
      </c>
      <c r="C107" t="s">
        <v>6</v>
      </c>
      <c r="D107" t="s">
        <v>111</v>
      </c>
      <c r="E107" t="s">
        <v>112</v>
      </c>
      <c r="F107" s="3"/>
      <c r="G107" t="str">
        <f t="shared" si="254"/>
        <v>JP3220580009</v>
      </c>
      <c r="H107" s="35">
        <f>((BU107*BY107)*CB107)/100</f>
        <v>0</v>
      </c>
      <c r="I107" s="9">
        <f t="shared" si="256"/>
        <v>60.6922</v>
      </c>
      <c r="J107" s="20">
        <f t="shared" si="257"/>
        <v>40613</v>
      </c>
      <c r="K107" s="9" t="str">
        <f t="shared" si="258"/>
        <v>JPY</v>
      </c>
      <c r="L107" s="7">
        <f t="shared" si="259"/>
        <v>2906</v>
      </c>
      <c r="M107" s="9">
        <f>(BY107*CB107)/100</f>
        <v>0</v>
      </c>
      <c r="N107" s="8"/>
      <c r="O107" s="9">
        <f t="shared" si="261"/>
        <v>16.946318461215</v>
      </c>
      <c r="P107" s="9">
        <f t="shared" si="262"/>
        <v>18.0432323456589</v>
      </c>
      <c r="Q107" s="9" t="str">
        <f t="shared" si="263"/>
        <v>NULL</v>
      </c>
      <c r="R107" s="9" t="str">
        <f t="shared" si="264"/>
        <v>NULL</v>
      </c>
      <c r="S107" s="9">
        <f t="shared" si="265"/>
        <v>1.7389203732985099</v>
      </c>
      <c r="T107" s="9">
        <f t="shared" si="266"/>
        <v>12.923328434979201</v>
      </c>
      <c r="U107" s="9">
        <f t="shared" si="267"/>
        <v>1.19858293772401</v>
      </c>
      <c r="V107" s="35">
        <f t="shared" si="268"/>
        <v>1242714862.5</v>
      </c>
      <c r="W107" s="35">
        <f t="shared" si="269"/>
        <v>986099847.619048</v>
      </c>
      <c r="X107" s="9">
        <f t="shared" si="270"/>
        <v>-26.023228327288823</v>
      </c>
      <c r="Y107" s="9">
        <f t="shared" si="271"/>
        <v>23.0337487624716</v>
      </c>
      <c r="Z107" s="9">
        <f t="shared" si="272"/>
        <v>21.917375715371598</v>
      </c>
      <c r="AA107" s="9">
        <f t="shared" si="273"/>
        <v>25.345451950767501</v>
      </c>
      <c r="AB107" s="9" t="str">
        <f t="shared" si="274"/>
        <v>#N/A</v>
      </c>
      <c r="AC107" s="9">
        <f t="shared" si="275"/>
        <v>0.44324463338190001</v>
      </c>
      <c r="AD107" s="9">
        <f t="shared" si="276"/>
        <v>0.37213519522057498</v>
      </c>
      <c r="AE107" s="9">
        <f t="shared" si="277"/>
        <v>-0.12133975461242701</v>
      </c>
      <c r="AF107" s="9">
        <f t="shared" si="278"/>
        <v>0.25243991115155201</v>
      </c>
      <c r="AG107" s="9">
        <f t="shared" si="279"/>
        <v>9.8872041707550998E-2</v>
      </c>
      <c r="AH107" s="9">
        <f t="shared" si="280"/>
        <v>-0.60592650863410702</v>
      </c>
      <c r="AI107" s="9">
        <f t="shared" si="281"/>
        <v>51.973684210526301</v>
      </c>
      <c r="AJ107" s="9">
        <f t="shared" si="282"/>
        <v>2926.51</v>
      </c>
      <c r="AK107" s="9">
        <f t="shared" si="283"/>
        <v>3146.5725000000002</v>
      </c>
      <c r="AL107" s="9">
        <f t="shared" si="284"/>
        <v>1.9587268275620899</v>
      </c>
      <c r="AM107" s="9">
        <f t="shared" si="285"/>
        <v>35.245901639300001</v>
      </c>
      <c r="AN107" s="9" t="str">
        <f t="shared" si="286"/>
        <v>NULL</v>
      </c>
      <c r="AO107" s="9" t="str">
        <f t="shared" si="287"/>
        <v>NULL</v>
      </c>
      <c r="AP107" s="35">
        <f t="shared" si="288"/>
        <v>756794.14603005897</v>
      </c>
      <c r="AS107" s="15" t="s">
        <v>112</v>
      </c>
      <c r="AT107" s="36">
        <v>16.946318461215</v>
      </c>
      <c r="AU107" s="36">
        <v>18.0432323456589</v>
      </c>
      <c r="AV107" s="36" t="s">
        <v>199</v>
      </c>
      <c r="AW107" s="36" t="s">
        <v>199</v>
      </c>
      <c r="AX107" s="36">
        <v>1.7389203732985099</v>
      </c>
      <c r="AY107" s="7">
        <v>12.923328434979201</v>
      </c>
      <c r="AZ107" s="7">
        <v>1.19858293772401</v>
      </c>
      <c r="BA107" s="7">
        <v>1242714862.5</v>
      </c>
      <c r="BB107" s="7">
        <v>986099847.619048</v>
      </c>
      <c r="BC107" s="7">
        <v>23.0337487624716</v>
      </c>
      <c r="BD107" s="7">
        <v>21.917375715371598</v>
      </c>
      <c r="BE107" s="36">
        <v>25.345451950767501</v>
      </c>
      <c r="BF107" s="7" t="s">
        <v>257</v>
      </c>
      <c r="BG107" s="7">
        <v>0.44324463338190001</v>
      </c>
      <c r="BH107" s="7">
        <v>0.37213519522057498</v>
      </c>
      <c r="BI107" s="7">
        <v>-0.12133975461242701</v>
      </c>
      <c r="BJ107" s="7">
        <v>0.25243991115155201</v>
      </c>
      <c r="BK107" s="7">
        <v>9.8872041707550998E-2</v>
      </c>
      <c r="BL107" s="7">
        <v>-0.60592650863410702</v>
      </c>
      <c r="BM107" s="7">
        <v>51.973684210526301</v>
      </c>
      <c r="BN107" s="7">
        <v>2926.51</v>
      </c>
      <c r="BO107" s="7">
        <v>3146.5725000000002</v>
      </c>
      <c r="BP107" s="36">
        <v>1.9587268275620899</v>
      </c>
      <c r="BQ107" s="7">
        <v>35.245901639300001</v>
      </c>
      <c r="BR107" s="36" t="s">
        <v>199</v>
      </c>
      <c r="BS107" s="36" t="s">
        <v>199</v>
      </c>
      <c r="BT107" s="7">
        <v>756794.14603005897</v>
      </c>
      <c r="BU107" s="7">
        <v>124937084</v>
      </c>
      <c r="BV107" s="7">
        <v>60.6922</v>
      </c>
      <c r="BW107" s="33">
        <v>40613</v>
      </c>
      <c r="BX107" s="15" t="s">
        <v>388</v>
      </c>
      <c r="BY107" s="7">
        <v>2906</v>
      </c>
      <c r="BZ107" s="15" t="s">
        <v>210</v>
      </c>
      <c r="CA107" t="str">
        <f t="shared" si="290"/>
        <v>JPYUSD=R</v>
      </c>
      <c r="CE107" t="str">
        <f t="shared" si="289"/>
        <v>2229.T</v>
      </c>
      <c r="CF107" s="15" t="s">
        <v>387</v>
      </c>
    </row>
    <row r="108" spans="1:84" x14ac:dyDescent="0.2">
      <c r="A108" t="s">
        <v>389</v>
      </c>
      <c r="B108" t="s">
        <v>389</v>
      </c>
      <c r="C108" t="s">
        <v>6</v>
      </c>
      <c r="D108" t="s">
        <v>111</v>
      </c>
      <c r="E108" t="s">
        <v>113</v>
      </c>
      <c r="F108" s="3"/>
      <c r="G108" t="str">
        <f t="shared" si="254"/>
        <v>US89469A1043</v>
      </c>
      <c r="H108" s="35">
        <f t="shared" si="255"/>
        <v>0</v>
      </c>
      <c r="I108" s="9">
        <f t="shared" si="256"/>
        <v>99.123999999999995</v>
      </c>
      <c r="J108" s="20">
        <f t="shared" si="257"/>
        <v>38519</v>
      </c>
      <c r="K108" s="9" t="str">
        <f t="shared" si="258"/>
        <v>USD</v>
      </c>
      <c r="L108" s="7">
        <f t="shared" si="259"/>
        <v>27.85</v>
      </c>
      <c r="M108" s="9">
        <f t="shared" si="260"/>
        <v>0</v>
      </c>
      <c r="N108" s="8"/>
      <c r="O108" s="9">
        <f t="shared" si="261"/>
        <v>53.549453930164603</v>
      </c>
      <c r="P108" s="9">
        <f t="shared" si="262"/>
        <v>15.218602404338499</v>
      </c>
      <c r="Q108" s="9">
        <f t="shared" si="263"/>
        <v>59.499393255738397</v>
      </c>
      <c r="R108" s="9">
        <f t="shared" si="264"/>
        <v>16.909558227042801</v>
      </c>
      <c r="S108" s="9">
        <f t="shared" si="265"/>
        <v>0.90262121505604398</v>
      </c>
      <c r="T108" s="9">
        <f t="shared" si="266"/>
        <v>5.2598570353649503</v>
      </c>
      <c r="U108" s="9">
        <f t="shared" si="267"/>
        <v>0.416836612999405</v>
      </c>
      <c r="V108" s="35">
        <f t="shared" si="268"/>
        <v>22329059.787500001</v>
      </c>
      <c r="W108" s="35">
        <f t="shared" si="269"/>
        <v>29078588.043181799</v>
      </c>
      <c r="X108" s="9">
        <f t="shared" si="270"/>
        <v>23.211334214916921</v>
      </c>
      <c r="Y108" s="9">
        <f t="shared" si="271"/>
        <v>38.726558795477601</v>
      </c>
      <c r="Z108" s="9">
        <f t="shared" si="272"/>
        <v>42.241805394813603</v>
      </c>
      <c r="AA108" s="9">
        <f t="shared" si="273"/>
        <v>34.6171918287964</v>
      </c>
      <c r="AB108" s="9">
        <f t="shared" si="274"/>
        <v>0.33800000000000002</v>
      </c>
      <c r="AC108" s="9">
        <f t="shared" si="275"/>
        <v>0.33176882201256003</v>
      </c>
      <c r="AD108" s="9">
        <f t="shared" si="276"/>
        <v>0.63366692742995201</v>
      </c>
      <c r="AE108" s="9">
        <f t="shared" si="277"/>
        <v>0.38897111975686899</v>
      </c>
      <c r="AF108" s="9">
        <f t="shared" si="278"/>
        <v>0.592646820523833</v>
      </c>
      <c r="AG108" s="9">
        <f t="shared" si="279"/>
        <v>0.30753011108676198</v>
      </c>
      <c r="AH108" s="9">
        <f t="shared" si="280"/>
        <v>-1.0549056519105E-2</v>
      </c>
      <c r="AI108" s="9">
        <f t="shared" si="281"/>
        <v>34.435575826681898</v>
      </c>
      <c r="AJ108" s="9">
        <f t="shared" si="282"/>
        <v>32.948399999999999</v>
      </c>
      <c r="AK108" s="9">
        <f t="shared" si="283"/>
        <v>36.582850000000001</v>
      </c>
      <c r="AL108" s="9" t="str">
        <f t="shared" si="284"/>
        <v>NULL</v>
      </c>
      <c r="AM108" s="9">
        <f t="shared" si="285"/>
        <v>0</v>
      </c>
      <c r="AN108" s="9" t="str">
        <f t="shared" si="286"/>
        <v>NULL</v>
      </c>
      <c r="AO108" s="9">
        <f t="shared" si="287"/>
        <v>2.8592658174793901</v>
      </c>
      <c r="AP108" s="35">
        <f t="shared" si="288"/>
        <v>1740297.1099550501</v>
      </c>
      <c r="AS108" s="15" t="s">
        <v>113</v>
      </c>
      <c r="AT108" s="36">
        <v>53.549453930164603</v>
      </c>
      <c r="AU108" s="36">
        <v>15.218602404338499</v>
      </c>
      <c r="AV108" s="36">
        <v>59.499393255738397</v>
      </c>
      <c r="AW108" s="36">
        <v>16.909558227042801</v>
      </c>
      <c r="AX108" s="36">
        <v>0.90262121505604398</v>
      </c>
      <c r="AY108" s="7">
        <v>5.2598570353649503</v>
      </c>
      <c r="AZ108" s="7">
        <v>0.416836612999405</v>
      </c>
      <c r="BA108" s="7">
        <v>22329059.787500001</v>
      </c>
      <c r="BB108" s="7">
        <v>29078588.043181799</v>
      </c>
      <c r="BC108" s="7">
        <v>38.726558795477601</v>
      </c>
      <c r="BD108" s="7">
        <v>42.241805394813603</v>
      </c>
      <c r="BE108" s="36">
        <v>34.6171918287964</v>
      </c>
      <c r="BF108" s="7">
        <v>0.33800000000000002</v>
      </c>
      <c r="BG108" s="7">
        <v>0.33176882201256003</v>
      </c>
      <c r="BH108" s="7">
        <v>0.63366692742995201</v>
      </c>
      <c r="BI108" s="7">
        <v>0.38897111975686899</v>
      </c>
      <c r="BJ108" s="7">
        <v>0.592646820523833</v>
      </c>
      <c r="BK108" s="7">
        <v>0.30753011108676198</v>
      </c>
      <c r="BL108" s="7">
        <v>-1.0549056519105E-2</v>
      </c>
      <c r="BM108" s="7">
        <v>34.435575826681898</v>
      </c>
      <c r="BN108" s="7">
        <v>32.948399999999999</v>
      </c>
      <c r="BO108" s="36">
        <v>36.582850000000001</v>
      </c>
      <c r="BP108" s="36" t="s">
        <v>199</v>
      </c>
      <c r="BQ108" s="7">
        <v>0</v>
      </c>
      <c r="BR108" s="36" t="s">
        <v>199</v>
      </c>
      <c r="BS108" s="7">
        <v>2.8592658174793901</v>
      </c>
      <c r="BT108" s="7">
        <v>1740297.1099550501</v>
      </c>
      <c r="BU108" s="7">
        <v>50200000</v>
      </c>
      <c r="BV108" s="7">
        <v>99.123999999999995</v>
      </c>
      <c r="BW108" s="33">
        <v>38519</v>
      </c>
      <c r="BX108" s="15" t="s">
        <v>390</v>
      </c>
      <c r="BY108" s="7">
        <v>27.85</v>
      </c>
      <c r="BZ108" s="15" t="s">
        <v>205</v>
      </c>
      <c r="CA108" t="str">
        <f t="shared" si="290"/>
        <v>USD=</v>
      </c>
      <c r="CE108" t="str">
        <f t="shared" si="289"/>
        <v>THS</v>
      </c>
      <c r="CF108" s="15" t="s">
        <v>389</v>
      </c>
    </row>
    <row r="109" spans="1:84" x14ac:dyDescent="0.2">
      <c r="A109" t="s">
        <v>391</v>
      </c>
      <c r="B109" t="s">
        <v>391</v>
      </c>
      <c r="C109" t="s">
        <v>6</v>
      </c>
      <c r="D109" t="s">
        <v>114</v>
      </c>
      <c r="E109" t="s">
        <v>115</v>
      </c>
      <c r="F109" s="3"/>
      <c r="G109" t="str">
        <f t="shared" si="254"/>
        <v>US3580391056</v>
      </c>
      <c r="H109" s="35">
        <f t="shared" si="255"/>
        <v>0</v>
      </c>
      <c r="I109" s="9">
        <f t="shared" si="256"/>
        <v>97.783299999999997</v>
      </c>
      <c r="J109" s="20">
        <f t="shared" si="257"/>
        <v>41950</v>
      </c>
      <c r="K109" s="9" t="str">
        <f t="shared" si="258"/>
        <v>USD</v>
      </c>
      <c r="L109" s="7">
        <f t="shared" si="259"/>
        <v>86.5</v>
      </c>
      <c r="M109" s="9">
        <f t="shared" si="260"/>
        <v>0</v>
      </c>
      <c r="N109" s="8"/>
      <c r="O109" s="9">
        <f t="shared" si="261"/>
        <v>92.733549175582695</v>
      </c>
      <c r="P109" s="9">
        <f t="shared" si="262"/>
        <v>56.073531746771998</v>
      </c>
      <c r="Q109" s="9" t="str">
        <f t="shared" si="263"/>
        <v>NULL</v>
      </c>
      <c r="R109" s="9">
        <f t="shared" si="264"/>
        <v>0.47160245371549198</v>
      </c>
      <c r="S109" s="9">
        <f t="shared" si="265"/>
        <v>3.9917402592508502</v>
      </c>
      <c r="T109" s="9">
        <f t="shared" si="266"/>
        <v>27.3135994374158</v>
      </c>
      <c r="U109" s="9">
        <f t="shared" si="267"/>
        <v>4.3214315247385899</v>
      </c>
      <c r="V109" s="35">
        <f t="shared" si="268"/>
        <v>228903207.035</v>
      </c>
      <c r="W109" s="35">
        <f t="shared" si="269"/>
        <v>212949007.76590899</v>
      </c>
      <c r="X109" s="9">
        <f t="shared" si="270"/>
        <v>-7.4920279913345142</v>
      </c>
      <c r="Y109" s="9">
        <f t="shared" si="271"/>
        <v>87.860929739070102</v>
      </c>
      <c r="Z109" s="9">
        <f t="shared" si="272"/>
        <v>60.028567284700401</v>
      </c>
      <c r="AA109" s="9">
        <f t="shared" si="273"/>
        <v>45.629209897683502</v>
      </c>
      <c r="AB109" s="9">
        <f t="shared" si="274"/>
        <v>0.66739999999999999</v>
      </c>
      <c r="AC109" s="9">
        <f t="shared" si="275"/>
        <v>0.98514594685352797</v>
      </c>
      <c r="AD109" s="9">
        <f t="shared" si="276"/>
        <v>1.3779106055560899</v>
      </c>
      <c r="AE109" s="9">
        <f t="shared" si="277"/>
        <v>1.78134283234441</v>
      </c>
      <c r="AF109" s="9">
        <f t="shared" si="278"/>
        <v>1.5208937006677199</v>
      </c>
      <c r="AG109" s="9">
        <f t="shared" si="279"/>
        <v>2.6563864780649702</v>
      </c>
      <c r="AH109" s="9">
        <f t="shared" si="280"/>
        <v>-0.25999213086155898</v>
      </c>
      <c r="AI109" s="9">
        <f t="shared" si="281"/>
        <v>35.984540276647699</v>
      </c>
      <c r="AJ109" s="9">
        <f t="shared" si="282"/>
        <v>132.07</v>
      </c>
      <c r="AK109" s="9">
        <f t="shared" si="283"/>
        <v>135.56682499999999</v>
      </c>
      <c r="AL109" s="9" t="str">
        <f t="shared" si="284"/>
        <v>NULL</v>
      </c>
      <c r="AM109" s="9" t="str">
        <f t="shared" si="285"/>
        <v>NULL</v>
      </c>
      <c r="AN109" s="9" t="str">
        <f t="shared" si="286"/>
        <v>NULL</v>
      </c>
      <c r="AO109" s="9">
        <f t="shared" si="287"/>
        <v>3.8392309634795501</v>
      </c>
      <c r="AP109" s="35">
        <f t="shared" si="288"/>
        <v>4957375.3969171401</v>
      </c>
      <c r="AS109" s="15" t="s">
        <v>115</v>
      </c>
      <c r="AT109" s="36">
        <v>92.733549175582695</v>
      </c>
      <c r="AU109" s="36">
        <v>56.073531746771998</v>
      </c>
      <c r="AV109" s="36" t="s">
        <v>199</v>
      </c>
      <c r="AW109" s="7">
        <v>0.47160245371549198</v>
      </c>
      <c r="AX109" s="36">
        <v>3.9917402592508502</v>
      </c>
      <c r="AY109" s="7">
        <v>27.3135994374158</v>
      </c>
      <c r="AZ109" s="7">
        <v>4.3214315247385899</v>
      </c>
      <c r="BA109" s="7">
        <v>228903207.035</v>
      </c>
      <c r="BB109" s="7">
        <v>212949007.76590899</v>
      </c>
      <c r="BC109" s="7">
        <v>87.860929739070102</v>
      </c>
      <c r="BD109" s="7">
        <v>60.028567284700401</v>
      </c>
      <c r="BE109" s="7">
        <v>45.629209897683502</v>
      </c>
      <c r="BF109" s="7">
        <v>0.66739999999999999</v>
      </c>
      <c r="BG109" s="36">
        <v>0.98514594685352797</v>
      </c>
      <c r="BH109" s="7">
        <v>1.3779106055560899</v>
      </c>
      <c r="BI109" s="7">
        <v>1.78134283234441</v>
      </c>
      <c r="BJ109" s="7">
        <v>1.5208937006677199</v>
      </c>
      <c r="BK109" s="7">
        <v>2.6563864780649702</v>
      </c>
      <c r="BL109" s="7">
        <v>-0.25999213086155898</v>
      </c>
      <c r="BM109" s="7">
        <v>35.984540276647699</v>
      </c>
      <c r="BN109" s="7">
        <v>132.07</v>
      </c>
      <c r="BO109" s="36">
        <v>135.56682499999999</v>
      </c>
      <c r="BP109" s="36" t="s">
        <v>199</v>
      </c>
      <c r="BQ109" s="36" t="s">
        <v>199</v>
      </c>
      <c r="BR109" s="36" t="s">
        <v>199</v>
      </c>
      <c r="BS109" s="7">
        <v>3.8392309634795501</v>
      </c>
      <c r="BT109" s="7">
        <v>4957375.3969171401</v>
      </c>
      <c r="BU109" s="7">
        <v>48718620</v>
      </c>
      <c r="BV109" s="7">
        <v>97.783299999999997</v>
      </c>
      <c r="BW109" s="33">
        <v>41950</v>
      </c>
      <c r="BX109" s="15" t="s">
        <v>392</v>
      </c>
      <c r="BY109" s="7">
        <v>86.5</v>
      </c>
      <c r="BZ109" s="15" t="s">
        <v>205</v>
      </c>
      <c r="CA109" t="str">
        <f t="shared" si="290"/>
        <v>USD=</v>
      </c>
      <c r="CE109" t="str">
        <f t="shared" si="289"/>
        <v>FRPT.O</v>
      </c>
      <c r="CF109" s="15" t="s">
        <v>391</v>
      </c>
    </row>
    <row r="110" spans="1:84" x14ac:dyDescent="0.2">
      <c r="F110" s="3"/>
      <c r="G110" s="14" t="s">
        <v>194</v>
      </c>
      <c r="H110" s="39">
        <f>AVERAGE(H61:H109)</f>
        <v>0</v>
      </c>
      <c r="I110" s="38">
        <f t="shared" ref="I110" si="291">AVERAGE(I61:I109)</f>
        <v>74.377161224489782</v>
      </c>
      <c r="J110" s="10"/>
      <c r="K110" s="38"/>
      <c r="L110" s="10"/>
      <c r="M110" s="38"/>
      <c r="N110" s="10"/>
      <c r="O110" s="38">
        <f>AVERAGE(O61:O109)</f>
        <v>21.748061812885169</v>
      </c>
      <c r="P110" s="38">
        <f t="shared" ref="P110:AP110" si="292">AVERAGE(P61:P109)</f>
        <v>17.637142323669107</v>
      </c>
      <c r="Q110" s="38">
        <f>AVERAGE(Q61:Q109)</f>
        <v>6.7247253726155085</v>
      </c>
      <c r="R110" s="38">
        <f t="shared" si="292"/>
        <v>4.2081715215632043</v>
      </c>
      <c r="S110" s="38">
        <f t="shared" si="292"/>
        <v>2.6006580141699636</v>
      </c>
      <c r="T110" s="38">
        <f t="shared" si="292"/>
        <v>13.616952191747192</v>
      </c>
      <c r="U110" s="38">
        <f t="shared" si="292"/>
        <v>1.8452712967480274</v>
      </c>
      <c r="V110" s="10"/>
      <c r="W110" s="38"/>
      <c r="X110" s="38">
        <f t="shared" si="292"/>
        <v>6.5861025228259793</v>
      </c>
      <c r="Y110" s="38">
        <f t="shared" si="292"/>
        <v>40.286702655543721</v>
      </c>
      <c r="Z110" s="38">
        <f t="shared" si="292"/>
        <v>33.517771277089672</v>
      </c>
      <c r="AA110" s="38">
        <f t="shared" si="292"/>
        <v>31.982324150727688</v>
      </c>
      <c r="AB110" s="38">
        <f t="shared" si="292"/>
        <v>0.4592684210526316</v>
      </c>
      <c r="AC110" s="38">
        <f t="shared" si="292"/>
        <v>0.52162653207535992</v>
      </c>
      <c r="AD110" s="38">
        <f t="shared" si="292"/>
        <v>0.58107481366626046</v>
      </c>
      <c r="AE110" s="38">
        <f t="shared" si="292"/>
        <v>0.66228471435185077</v>
      </c>
      <c r="AF110" s="38">
        <f t="shared" si="292"/>
        <v>0.77485570137809101</v>
      </c>
      <c r="AG110" s="38">
        <f t="shared" si="292"/>
        <v>0.81938968179285121</v>
      </c>
      <c r="AH110" s="38">
        <f t="shared" si="292"/>
        <v>0.48569377400939312</v>
      </c>
      <c r="AI110" s="38">
        <f t="shared" si="292"/>
        <v>47.684453178996982</v>
      </c>
      <c r="AJ110" s="10"/>
      <c r="AK110" s="38"/>
      <c r="AL110" s="38">
        <f t="shared" si="292"/>
        <v>3.6718973364014675</v>
      </c>
      <c r="AM110" s="38">
        <f t="shared" si="292"/>
        <v>53.502455518238634</v>
      </c>
      <c r="AN110" s="38">
        <f t="shared" si="292"/>
        <v>22.412054731721959</v>
      </c>
      <c r="AO110" s="38">
        <f t="shared" si="292"/>
        <v>4.5576240388454128</v>
      </c>
      <c r="AP110" s="10">
        <f t="shared" si="292"/>
        <v>4915717.5884806868</v>
      </c>
    </row>
    <row r="111" spans="1:84" x14ac:dyDescent="0.2">
      <c r="F111" s="3"/>
      <c r="G111" s="3"/>
      <c r="H111" s="41"/>
      <c r="I111" s="3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3"/>
      <c r="AB111" s="13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S111" s="15"/>
    </row>
    <row r="112" spans="1:84" ht="16" x14ac:dyDescent="0.2">
      <c r="A112" s="1" t="s">
        <v>534</v>
      </c>
      <c r="B112" s="1"/>
      <c r="C112" s="1" t="s">
        <v>116</v>
      </c>
      <c r="D112" s="1"/>
      <c r="E112" s="6" t="s">
        <v>533</v>
      </c>
      <c r="F112" s="3"/>
      <c r="G112" t="str">
        <f>BX112</f>
        <v>US5010441013</v>
      </c>
      <c r="H112" s="35">
        <f>(BU112*BY112)*CB112</f>
        <v>0</v>
      </c>
      <c r="I112" s="9">
        <f>BV112</f>
        <v>92.261099999999999</v>
      </c>
      <c r="J112" s="20">
        <f>BW112</f>
        <v>10253</v>
      </c>
      <c r="K112" s="9" t="str">
        <f>BZ112</f>
        <v>USD</v>
      </c>
      <c r="L112" s="7">
        <f>BY112</f>
        <v>66.099999999999994</v>
      </c>
      <c r="M112" s="9">
        <f>BY112*CB112</f>
        <v>0</v>
      </c>
      <c r="N112" s="8"/>
      <c r="O112" s="9">
        <f>AT112</f>
        <v>17.9483489419706</v>
      </c>
      <c r="P112" s="9">
        <f t="shared" ref="P112" si="293">AU112</f>
        <v>13.8333694503391</v>
      </c>
      <c r="Q112" s="9">
        <f t="shared" ref="Q112" si="294">AV112</f>
        <v>2.9423522855689601</v>
      </c>
      <c r="R112" s="9">
        <f t="shared" ref="R112" si="295">AW112</f>
        <v>2.2677654836621501</v>
      </c>
      <c r="S112" s="9">
        <f t="shared" ref="S112" si="296">AX112</f>
        <v>5.2522400676158103</v>
      </c>
      <c r="T112" s="9">
        <f t="shared" ref="T112" si="297">AY112</f>
        <v>8.2551545034518607</v>
      </c>
      <c r="U112" s="9">
        <f t="shared" ref="U112" si="298">AZ112</f>
        <v>0.32510460766161697</v>
      </c>
      <c r="V112" s="35">
        <f t="shared" ref="V112" si="299">BA112</f>
        <v>512189587.65499997</v>
      </c>
      <c r="W112" s="35">
        <f t="shared" ref="W112" si="300">BB112</f>
        <v>441129675.59681797</v>
      </c>
      <c r="X112" s="9">
        <f>((W112-V112)/W112)*100</f>
        <v>-16.108622019600666</v>
      </c>
      <c r="Y112" s="9">
        <f>BC112</f>
        <v>25.278165200598298</v>
      </c>
      <c r="Z112" s="9">
        <f t="shared" ref="Z112" si="301">BD112</f>
        <v>24.246221956996099</v>
      </c>
      <c r="AA112" s="9">
        <f t="shared" ref="AA112" si="302">BE112</f>
        <v>22.365924716772302</v>
      </c>
      <c r="AB112" s="9">
        <f t="shared" ref="AB112" si="303">BF112</f>
        <v>0.24909999999999999</v>
      </c>
      <c r="AC112" s="9">
        <f t="shared" ref="AC112" si="304">BG112</f>
        <v>0.15550779065699299</v>
      </c>
      <c r="AD112" s="9">
        <f t="shared" ref="AD112" si="305">BH112</f>
        <v>0.114249511818411</v>
      </c>
      <c r="AE112" s="9">
        <f t="shared" ref="AE112" si="306">BI112</f>
        <v>0.59482151219045099</v>
      </c>
      <c r="AF112" s="9">
        <f t="shared" ref="AF112" si="307">BJ112</f>
        <v>0.72988027824595902</v>
      </c>
      <c r="AG112" s="9">
        <f t="shared" ref="AG112" si="308">BK112</f>
        <v>2.8398454033072999E-2</v>
      </c>
      <c r="AH112" s="9">
        <f t="shared" ref="AH112" si="309">BL112</f>
        <v>1.2780578269625</v>
      </c>
      <c r="AI112" s="9">
        <f t="shared" ref="AI112" si="310">BM112</f>
        <v>53.3854166666666</v>
      </c>
      <c r="AJ112" s="9">
        <f t="shared" ref="AJ112" si="311">BN112</f>
        <v>62.706600000000002</v>
      </c>
      <c r="AK112" s="9">
        <f t="shared" ref="AK112" si="312">BO112</f>
        <v>57.140250000000002</v>
      </c>
      <c r="AL112" s="9">
        <f t="shared" ref="AL112" si="313">BP112</f>
        <v>1.96953377442684</v>
      </c>
      <c r="AM112" s="9">
        <f t="shared" ref="AM112" si="314">BQ112</f>
        <v>30.122326454</v>
      </c>
      <c r="AN112" s="9" t="str">
        <f t="shared" ref="AN112" si="315">BR112</f>
        <v>NULL</v>
      </c>
      <c r="AO112" s="9">
        <f t="shared" ref="AO112" si="316">BS112</f>
        <v>7.3553783493078502</v>
      </c>
      <c r="AP112" s="35">
        <f t="shared" ref="AP112" si="317">BT112</f>
        <v>19620082.116479401</v>
      </c>
      <c r="AS112" s="15" t="s">
        <v>533</v>
      </c>
      <c r="AT112" s="36">
        <v>17.9483489419706</v>
      </c>
      <c r="AU112" s="36">
        <v>13.8333694503391</v>
      </c>
      <c r="AV112" s="36">
        <v>2.9423522855689601</v>
      </c>
      <c r="AW112" s="36">
        <v>2.2677654836621501</v>
      </c>
      <c r="AX112" s="36">
        <v>5.2522400676158103</v>
      </c>
      <c r="AY112" s="7">
        <v>8.2551545034518607</v>
      </c>
      <c r="AZ112" s="7">
        <v>0.32510460766161697</v>
      </c>
      <c r="BA112" s="7">
        <v>512189587.65499997</v>
      </c>
      <c r="BB112" s="7">
        <v>441129675.59681797</v>
      </c>
      <c r="BC112" s="7">
        <v>25.278165200598298</v>
      </c>
      <c r="BD112" s="7">
        <v>24.246221956996099</v>
      </c>
      <c r="BE112" s="7">
        <v>22.365924716772302</v>
      </c>
      <c r="BF112" s="7">
        <v>0.24909999999999999</v>
      </c>
      <c r="BG112" s="7">
        <v>0.15550779065699299</v>
      </c>
      <c r="BH112" s="7">
        <v>0.114249511818411</v>
      </c>
      <c r="BI112" s="36">
        <v>0.59482151219045099</v>
      </c>
      <c r="BJ112" s="36">
        <v>0.72988027824595902</v>
      </c>
      <c r="BK112" s="36">
        <v>2.8398454033072999E-2</v>
      </c>
      <c r="BL112" s="36">
        <v>1.2780578269625</v>
      </c>
      <c r="BM112" s="7">
        <v>53.3854166666666</v>
      </c>
      <c r="BN112" s="7">
        <v>62.706600000000002</v>
      </c>
      <c r="BO112" s="7">
        <v>57.140250000000002</v>
      </c>
      <c r="BP112" s="7">
        <v>1.96953377442684</v>
      </c>
      <c r="BQ112" s="7">
        <v>30.122326454</v>
      </c>
      <c r="BR112" s="36" t="s">
        <v>199</v>
      </c>
      <c r="BS112" s="36">
        <v>7.3553783493078502</v>
      </c>
      <c r="BT112" s="36">
        <v>19620082.116479401</v>
      </c>
      <c r="BU112" s="36">
        <v>723606130</v>
      </c>
      <c r="BV112" s="36">
        <v>92.261099999999999</v>
      </c>
      <c r="BW112" s="34">
        <v>10253</v>
      </c>
      <c r="BX112" s="15" t="s">
        <v>535</v>
      </c>
      <c r="BY112" s="7">
        <v>66.099999999999994</v>
      </c>
      <c r="BZ112" s="15" t="s">
        <v>205</v>
      </c>
      <c r="CA112" t="str">
        <f t="shared" si="290"/>
        <v>USD=</v>
      </c>
      <c r="CE112" t="s">
        <v>533</v>
      </c>
      <c r="CF112" s="15" t="s">
        <v>534</v>
      </c>
    </row>
    <row r="113" spans="1:84" ht="16" x14ac:dyDescent="0.2">
      <c r="A113" s="1" t="s">
        <v>536</v>
      </c>
      <c r="B113" s="1"/>
      <c r="C113" s="1" t="s">
        <v>116</v>
      </c>
      <c r="D113" s="1"/>
      <c r="E113" s="6" t="s">
        <v>532</v>
      </c>
      <c r="F113" s="3"/>
      <c r="G113" t="str">
        <f t="shared" ref="G113:G137" si="318">BX113</f>
        <v>GB00BLGZ9862</v>
      </c>
      <c r="H113" s="35">
        <f>((BU113*BY113)*CB113)/100</f>
        <v>0</v>
      </c>
      <c r="I113" s="9">
        <f t="shared" ref="I113" si="319">BV113</f>
        <v>97.477000000000004</v>
      </c>
      <c r="J113" s="20">
        <f t="shared" ref="J113" si="320">BW113</f>
        <v>17524</v>
      </c>
      <c r="K113" s="9" t="str">
        <f t="shared" ref="K113" si="321">BZ113</f>
        <v>GBp</v>
      </c>
      <c r="L113" s="7">
        <f t="shared" ref="L113" si="322">BY113</f>
        <v>371.5</v>
      </c>
      <c r="M113" s="9">
        <f>(BY113*CB113)/100</f>
        <v>0</v>
      </c>
      <c r="N113" s="8"/>
      <c r="O113" s="9">
        <f t="shared" ref="O113:O137" si="323">AT113</f>
        <v>14.121716653362199</v>
      </c>
      <c r="P113" s="9">
        <f t="shared" ref="P113:P137" si="324">AU113</f>
        <v>12.643915890862599</v>
      </c>
      <c r="Q113" s="9">
        <f t="shared" ref="Q113:Q137" si="325">AV113</f>
        <v>1.3075663567928</v>
      </c>
      <c r="R113" s="9">
        <f t="shared" ref="R113:R137" si="326">AW113</f>
        <v>1.17073295285765</v>
      </c>
      <c r="S113" s="9">
        <f t="shared" ref="S113:S137" si="327">AX113</f>
        <v>2.1987575142193299</v>
      </c>
      <c r="T113" s="9">
        <f t="shared" ref="T113:T137" si="328">AY113</f>
        <v>8.8031541139043306</v>
      </c>
      <c r="U113" s="9">
        <f t="shared" ref="U113:U137" si="329">AZ113</f>
        <v>0.36371171972257399</v>
      </c>
      <c r="V113" s="35">
        <f t="shared" ref="V113:V137" si="330">BA113</f>
        <v>7702907008.125</v>
      </c>
      <c r="W113" s="35">
        <f t="shared" ref="W113:W137" si="331">BB113</f>
        <v>7386763071.02174</v>
      </c>
      <c r="X113" s="9">
        <f t="shared" ref="X113:X137" si="332">((W113-V113)/W113)*100</f>
        <v>-4.2798710891850886</v>
      </c>
      <c r="Y113" s="9">
        <f t="shared" ref="Y113:Y137" si="333">BC113</f>
        <v>21.139819701550898</v>
      </c>
      <c r="Z113" s="9">
        <f t="shared" ref="Z113:Z137" si="334">BD113</f>
        <v>17.369893119568001</v>
      </c>
      <c r="AA113" s="9">
        <f t="shared" ref="AA113:AA137" si="335">BE113</f>
        <v>15.8406456918646</v>
      </c>
      <c r="AB113" s="9" t="str">
        <f t="shared" ref="AB113:AB137" si="336">BF113</f>
        <v>#N/A</v>
      </c>
      <c r="AC113" s="9">
        <f t="shared" ref="AC113:AC137" si="337">BG113</f>
        <v>0.60713236140004101</v>
      </c>
      <c r="AD113" s="9">
        <f t="shared" ref="AD113:AD137" si="338">BH113</f>
        <v>0.68016319207479703</v>
      </c>
      <c r="AE113" s="9">
        <f t="shared" ref="AE113:AE137" si="339">BI113</f>
        <v>0.83450420171984097</v>
      </c>
      <c r="AF113" s="9">
        <f t="shared" ref="AF113:AF137" si="340">BJ113</f>
        <v>0.88966857814375999</v>
      </c>
      <c r="AG113" s="9">
        <f t="shared" ref="AG113:AG137" si="341">BK113</f>
        <v>0.84187433457162597</v>
      </c>
      <c r="AH113" s="9">
        <f t="shared" ref="AH113:AH137" si="342">BL113</f>
        <v>1.20834146704898</v>
      </c>
      <c r="AI113" s="9">
        <f t="shared" ref="AI113:AI137" si="343">BM113</f>
        <v>47.670250896057297</v>
      </c>
      <c r="AJ113" s="9">
        <f t="shared" ref="AJ113:AJ137" si="344">BN113</f>
        <v>375.44400000000002</v>
      </c>
      <c r="AK113" s="9">
        <f t="shared" ref="AK113:AK137" si="345">BO113</f>
        <v>352.15750000000003</v>
      </c>
      <c r="AL113" s="9">
        <f t="shared" ref="AL113:AL137" si="346">BP113</f>
        <v>3.3647375504710602</v>
      </c>
      <c r="AM113" s="9">
        <f t="shared" ref="AM113:AM137" si="347">BQ113</f>
        <v>48.2954545455</v>
      </c>
      <c r="AN113" s="9" t="str">
        <f t="shared" ref="AN113:AN137" si="348">BR113</f>
        <v>NULL</v>
      </c>
      <c r="AO113" s="9" t="str">
        <f t="shared" ref="AO113:AO137" si="349">BS113</f>
        <v>NULL</v>
      </c>
      <c r="AP113" s="35">
        <f t="shared" ref="AP113:AP137" si="350">BT113</f>
        <v>24173014.387519199</v>
      </c>
      <c r="AS113" s="15" t="s">
        <v>532</v>
      </c>
      <c r="AT113" s="36">
        <v>14.121716653362199</v>
      </c>
      <c r="AU113" s="36">
        <v>12.643915890862599</v>
      </c>
      <c r="AV113" s="36">
        <v>1.3075663567928</v>
      </c>
      <c r="AW113" s="36">
        <v>1.17073295285765</v>
      </c>
      <c r="AX113" s="36">
        <v>2.1987575142193299</v>
      </c>
      <c r="AY113" s="7">
        <v>8.8031541139043306</v>
      </c>
      <c r="AZ113" s="7">
        <v>0.36371171972257399</v>
      </c>
      <c r="BA113" s="7">
        <v>7702907008.125</v>
      </c>
      <c r="BB113" s="7">
        <v>7386763071.02174</v>
      </c>
      <c r="BC113" s="7">
        <v>21.139819701550898</v>
      </c>
      <c r="BD113" s="7">
        <v>17.369893119568001</v>
      </c>
      <c r="BE113" s="7">
        <v>15.8406456918646</v>
      </c>
      <c r="BF113" s="7" t="s">
        <v>257</v>
      </c>
      <c r="BG113" s="7">
        <v>0.60713236140004101</v>
      </c>
      <c r="BH113" s="7">
        <v>0.68016319207479703</v>
      </c>
      <c r="BI113" s="7">
        <v>0.83450420171984097</v>
      </c>
      <c r="BJ113" s="7">
        <v>0.88966857814375999</v>
      </c>
      <c r="BK113" s="7">
        <v>0.84187433457162597</v>
      </c>
      <c r="BL113" s="7">
        <v>1.20834146704898</v>
      </c>
      <c r="BM113" s="7">
        <v>47.670250896057297</v>
      </c>
      <c r="BN113" s="7">
        <v>375.44400000000002</v>
      </c>
      <c r="BO113" s="7">
        <v>352.15750000000003</v>
      </c>
      <c r="BP113" s="7">
        <v>3.3647375504710602</v>
      </c>
      <c r="BQ113" s="7">
        <v>48.2954545455</v>
      </c>
      <c r="BR113" s="36" t="s">
        <v>199</v>
      </c>
      <c r="BS113" s="36" t="s">
        <v>199</v>
      </c>
      <c r="BT113" s="7">
        <v>24173014.387519199</v>
      </c>
      <c r="BU113" s="7">
        <v>6736841762</v>
      </c>
      <c r="BV113" s="7">
        <v>97.477000000000004</v>
      </c>
      <c r="BW113" s="33">
        <v>17524</v>
      </c>
      <c r="BX113" s="15" t="s">
        <v>537</v>
      </c>
      <c r="BY113" s="7">
        <v>371.5</v>
      </c>
      <c r="BZ113" s="15" t="s">
        <v>220</v>
      </c>
      <c r="CA113" t="str">
        <f t="shared" si="290"/>
        <v>GBP=</v>
      </c>
      <c r="CE113" t="str">
        <f t="shared" si="289"/>
        <v>TSCO.L</v>
      </c>
      <c r="CF113" s="15" t="s">
        <v>536</v>
      </c>
    </row>
    <row r="114" spans="1:84" x14ac:dyDescent="0.2">
      <c r="A114" t="s">
        <v>393</v>
      </c>
      <c r="B114" t="s">
        <v>393</v>
      </c>
      <c r="C114" t="s">
        <v>116</v>
      </c>
      <c r="E114" t="s">
        <v>117</v>
      </c>
      <c r="F114" s="3"/>
      <c r="G114" t="str">
        <f t="shared" si="318"/>
        <v>US8718291078</v>
      </c>
      <c r="H114" s="35">
        <f t="shared" ref="H114:H137" si="351">(BU114*BY114)*CB114</f>
        <v>0</v>
      </c>
      <c r="I114" s="9">
        <f t="shared" ref="I114:I137" si="352">BV114</f>
        <v>99.778899999999993</v>
      </c>
      <c r="J114" s="20">
        <f t="shared" ref="J114:J137" si="353">BW114</f>
        <v>29606</v>
      </c>
      <c r="K114" s="9" t="str">
        <f t="shared" ref="K114:K137" si="354">BZ114</f>
        <v>USD</v>
      </c>
      <c r="L114" s="7">
        <f t="shared" ref="L114:L137" si="355">BY114</f>
        <v>72.66</v>
      </c>
      <c r="M114" s="9">
        <f t="shared" ref="M114:M137" si="356">BY114*CB114</f>
        <v>0</v>
      </c>
      <c r="N114" s="8"/>
      <c r="O114" s="9">
        <f t="shared" si="323"/>
        <v>18.669544438449101</v>
      </c>
      <c r="P114" s="9">
        <f t="shared" si="324"/>
        <v>15.039636639371</v>
      </c>
      <c r="Q114" s="9">
        <f t="shared" si="325"/>
        <v>2.3632334732214</v>
      </c>
      <c r="R114" s="9">
        <f t="shared" si="326"/>
        <v>1.9037514733381</v>
      </c>
      <c r="S114" s="9">
        <f t="shared" si="327"/>
        <v>17.6587737391181</v>
      </c>
      <c r="T114" s="9">
        <f t="shared" si="328"/>
        <v>13.510465357319701</v>
      </c>
      <c r="U114" s="9">
        <f t="shared" si="329"/>
        <v>0.44119597183409498</v>
      </c>
      <c r="V114" s="35">
        <f t="shared" si="330"/>
        <v>242892261.22499999</v>
      </c>
      <c r="W114" s="35">
        <f t="shared" si="331"/>
        <v>289481739.80909097</v>
      </c>
      <c r="X114" s="9">
        <f t="shared" si="332"/>
        <v>16.094099273693764</v>
      </c>
      <c r="Y114" s="9">
        <f t="shared" si="333"/>
        <v>20.750305066708901</v>
      </c>
      <c r="Z114" s="9">
        <f t="shared" si="334"/>
        <v>21.254060486460901</v>
      </c>
      <c r="AA114" s="9">
        <f t="shared" si="335"/>
        <v>20.138942255807599</v>
      </c>
      <c r="AB114" s="9">
        <f t="shared" si="336"/>
        <v>0.23749999999999999</v>
      </c>
      <c r="AC114" s="9">
        <f t="shared" si="337"/>
        <v>0.106569370592977</v>
      </c>
      <c r="AD114" s="9">
        <f t="shared" si="338"/>
        <v>0.34688781492802401</v>
      </c>
      <c r="AE114" s="9">
        <f t="shared" si="339"/>
        <v>0.91922709732408403</v>
      </c>
      <c r="AF114" s="9">
        <f t="shared" si="340"/>
        <v>0.94615045206465798</v>
      </c>
      <c r="AG114" s="9">
        <f t="shared" si="341"/>
        <v>1.7852645880325499</v>
      </c>
      <c r="AH114" s="9">
        <f t="shared" si="342"/>
        <v>0.11380473397820599</v>
      </c>
      <c r="AI114" s="9">
        <f t="shared" si="343"/>
        <v>47.522123893805301</v>
      </c>
      <c r="AJ114" s="9">
        <f t="shared" si="344"/>
        <v>73.521799999999999</v>
      </c>
      <c r="AK114" s="9">
        <f t="shared" si="345"/>
        <v>74.861649999999997</v>
      </c>
      <c r="AL114" s="9">
        <f t="shared" si="346"/>
        <v>2.7702335687126598</v>
      </c>
      <c r="AM114" s="9">
        <f t="shared" si="347"/>
        <v>51.457800511499997</v>
      </c>
      <c r="AN114" s="9" t="str">
        <f t="shared" si="348"/>
        <v>NULL</v>
      </c>
      <c r="AO114" s="9">
        <f t="shared" si="349"/>
        <v>3.1414645547921101</v>
      </c>
      <c r="AP114" s="35">
        <f t="shared" si="350"/>
        <v>32029258.091076799</v>
      </c>
      <c r="AS114" s="15" t="s">
        <v>117</v>
      </c>
      <c r="AT114" s="36">
        <v>18.669544438449101</v>
      </c>
      <c r="AU114" s="36">
        <v>15.039636639371</v>
      </c>
      <c r="AV114" s="36">
        <v>2.3632334732214</v>
      </c>
      <c r="AW114" s="36">
        <v>1.9037514733381</v>
      </c>
      <c r="AX114" s="36">
        <v>17.6587737391181</v>
      </c>
      <c r="AY114" s="7">
        <v>13.510465357319701</v>
      </c>
      <c r="AZ114" s="7">
        <v>0.44119597183409498</v>
      </c>
      <c r="BA114" s="7">
        <v>242892261.22499999</v>
      </c>
      <c r="BB114" s="7">
        <v>289481739.80909097</v>
      </c>
      <c r="BC114" s="7">
        <v>20.750305066708901</v>
      </c>
      <c r="BD114" s="7">
        <v>21.254060486460901</v>
      </c>
      <c r="BE114" s="36">
        <v>20.138942255807599</v>
      </c>
      <c r="BF114" s="7">
        <v>0.23749999999999999</v>
      </c>
      <c r="BG114" s="7">
        <v>0.106569370592977</v>
      </c>
      <c r="BH114" s="7">
        <v>0.34688781492802401</v>
      </c>
      <c r="BI114" s="7">
        <v>0.91922709732408403</v>
      </c>
      <c r="BJ114" s="7">
        <v>0.94615045206465798</v>
      </c>
      <c r="BK114" s="7">
        <v>1.7852645880325499</v>
      </c>
      <c r="BL114" s="7">
        <v>0.11380473397820599</v>
      </c>
      <c r="BM114" s="7">
        <v>47.522123893805301</v>
      </c>
      <c r="BN114" s="7">
        <v>73.521799999999999</v>
      </c>
      <c r="BO114" s="7">
        <v>74.861649999999997</v>
      </c>
      <c r="BP114" s="7">
        <v>2.7702335687126598</v>
      </c>
      <c r="BQ114" s="7">
        <v>51.457800511499997</v>
      </c>
      <c r="BR114" s="36" t="s">
        <v>199</v>
      </c>
      <c r="BS114" s="7">
        <v>3.1414645547921101</v>
      </c>
      <c r="BT114" s="7">
        <v>32029258.091076799</v>
      </c>
      <c r="BU114" s="7">
        <v>489229644</v>
      </c>
      <c r="BV114" s="7">
        <v>99.778899999999993</v>
      </c>
      <c r="BW114" s="33">
        <v>29606</v>
      </c>
      <c r="BX114" s="15" t="s">
        <v>394</v>
      </c>
      <c r="BY114" s="7">
        <v>72.66</v>
      </c>
      <c r="BZ114" s="15" t="s">
        <v>205</v>
      </c>
      <c r="CA114" t="str">
        <f t="shared" si="290"/>
        <v>USD=</v>
      </c>
      <c r="CE114" t="str">
        <f t="shared" si="289"/>
        <v>SYY</v>
      </c>
      <c r="CF114" s="15" t="s">
        <v>393</v>
      </c>
    </row>
    <row r="115" spans="1:84" x14ac:dyDescent="0.2">
      <c r="A115" t="s">
        <v>395</v>
      </c>
      <c r="B115" t="s">
        <v>395</v>
      </c>
      <c r="C115" t="s">
        <v>116</v>
      </c>
      <c r="E115" t="s">
        <v>118</v>
      </c>
      <c r="F115" s="3"/>
      <c r="G115" t="str">
        <f t="shared" si="318"/>
        <v>US9120081099</v>
      </c>
      <c r="H115" s="35">
        <f t="shared" si="351"/>
        <v>0</v>
      </c>
      <c r="I115" s="9">
        <f t="shared" si="352"/>
        <v>99.408100000000005</v>
      </c>
      <c r="J115" s="20">
        <f t="shared" si="353"/>
        <v>42516</v>
      </c>
      <c r="K115" s="9" t="str">
        <f t="shared" si="354"/>
        <v>USD</v>
      </c>
      <c r="L115" s="7">
        <f t="shared" si="355"/>
        <v>63.68</v>
      </c>
      <c r="M115" s="9">
        <f t="shared" si="356"/>
        <v>0</v>
      </c>
      <c r="N115" s="8"/>
      <c r="O115" s="9">
        <f t="shared" si="323"/>
        <v>31.580252423814098</v>
      </c>
      <c r="P115" s="9">
        <f t="shared" si="324"/>
        <v>16.129249453219899</v>
      </c>
      <c r="Q115" s="9">
        <f t="shared" si="325"/>
        <v>2.66125647918195</v>
      </c>
      <c r="R115" s="9">
        <f t="shared" si="326"/>
        <v>1.35920603279774</v>
      </c>
      <c r="S115" s="9">
        <f t="shared" si="327"/>
        <v>3.24166077738484</v>
      </c>
      <c r="T115" s="9">
        <f t="shared" si="328"/>
        <v>12.496195928040899</v>
      </c>
      <c r="U115" s="9">
        <f t="shared" si="329"/>
        <v>0.38732037963724603</v>
      </c>
      <c r="V115" s="35">
        <f t="shared" si="330"/>
        <v>206687630.53</v>
      </c>
      <c r="W115" s="35">
        <f t="shared" si="331"/>
        <v>207807909.245</v>
      </c>
      <c r="X115" s="9">
        <f t="shared" si="332"/>
        <v>0.53909339594924888</v>
      </c>
      <c r="Y115" s="9">
        <f t="shared" si="333"/>
        <v>23.460491559749698</v>
      </c>
      <c r="Z115" s="9">
        <f t="shared" si="334"/>
        <v>21.593058613936101</v>
      </c>
      <c r="AA115" s="9">
        <f t="shared" si="335"/>
        <v>22.314262607193399</v>
      </c>
      <c r="AB115" s="9">
        <f t="shared" si="336"/>
        <v>0.30399999999999999</v>
      </c>
      <c r="AC115" s="9">
        <f t="shared" si="337"/>
        <v>0.88662135637753203</v>
      </c>
      <c r="AD115" s="9">
        <f t="shared" si="338"/>
        <v>0.97121450336382698</v>
      </c>
      <c r="AE115" s="9">
        <f t="shared" si="339"/>
        <v>1.3884793404476199</v>
      </c>
      <c r="AF115" s="9">
        <f t="shared" si="340"/>
        <v>1.2589849679788601</v>
      </c>
      <c r="AG115" s="9">
        <f t="shared" si="341"/>
        <v>2.4627458145202898</v>
      </c>
      <c r="AH115" s="9">
        <f t="shared" si="342"/>
        <v>0.58225908568318197</v>
      </c>
      <c r="AI115" s="9">
        <f t="shared" si="343"/>
        <v>30.824372759856701</v>
      </c>
      <c r="AJ115" s="9">
        <f t="shared" si="344"/>
        <v>69.088800000000006</v>
      </c>
      <c r="AK115" s="9">
        <f t="shared" si="345"/>
        <v>61.884149999999998</v>
      </c>
      <c r="AL115" s="9" t="str">
        <f t="shared" si="346"/>
        <v>NULL</v>
      </c>
      <c r="AM115" s="9">
        <f t="shared" si="347"/>
        <v>0</v>
      </c>
      <c r="AN115" s="9" t="str">
        <f t="shared" si="348"/>
        <v>NULL</v>
      </c>
      <c r="AO115" s="9">
        <f t="shared" si="349"/>
        <v>2.3085331442899499</v>
      </c>
      <c r="AP115" s="35">
        <f t="shared" si="350"/>
        <v>1889825.6354301099</v>
      </c>
      <c r="AS115" s="15" t="s">
        <v>118</v>
      </c>
      <c r="AT115" s="36">
        <v>31.580252423814098</v>
      </c>
      <c r="AU115" s="36">
        <v>16.129249453219899</v>
      </c>
      <c r="AV115" s="36">
        <v>2.66125647918195</v>
      </c>
      <c r="AW115" s="36">
        <v>1.35920603279774</v>
      </c>
      <c r="AX115" s="36">
        <v>3.24166077738484</v>
      </c>
      <c r="AY115" s="7">
        <v>12.496195928040899</v>
      </c>
      <c r="AZ115" s="7">
        <v>0.38732037963724603</v>
      </c>
      <c r="BA115" s="7">
        <v>206687630.53</v>
      </c>
      <c r="BB115" s="7">
        <v>207807909.245</v>
      </c>
      <c r="BC115" s="7">
        <v>23.460491559749698</v>
      </c>
      <c r="BD115" s="7">
        <v>21.593058613936101</v>
      </c>
      <c r="BE115" s="36">
        <v>22.314262607193399</v>
      </c>
      <c r="BF115" s="7">
        <v>0.30399999999999999</v>
      </c>
      <c r="BG115" s="7">
        <v>0.88662135637753203</v>
      </c>
      <c r="BH115" s="7">
        <v>0.97121450336382698</v>
      </c>
      <c r="BI115" s="7">
        <v>1.3884793404476199</v>
      </c>
      <c r="BJ115" s="7">
        <v>1.2589849679788601</v>
      </c>
      <c r="BK115" s="7">
        <v>2.4627458145202898</v>
      </c>
      <c r="BL115" s="7">
        <v>0.58225908568318197</v>
      </c>
      <c r="BM115" s="7">
        <v>30.824372759856701</v>
      </c>
      <c r="BN115" s="7">
        <v>69.088800000000006</v>
      </c>
      <c r="BO115" s="36">
        <v>61.884149999999998</v>
      </c>
      <c r="BP115" s="36" t="s">
        <v>199</v>
      </c>
      <c r="BQ115" s="7">
        <v>0</v>
      </c>
      <c r="BR115" s="36" t="s">
        <v>199</v>
      </c>
      <c r="BS115" s="7">
        <v>2.3085331442899499</v>
      </c>
      <c r="BT115" s="7">
        <v>1889825.6354301099</v>
      </c>
      <c r="BU115" s="7">
        <v>230378989</v>
      </c>
      <c r="BV115" s="7">
        <v>99.408100000000005</v>
      </c>
      <c r="BW115" s="33">
        <v>42516</v>
      </c>
      <c r="BX115" s="15" t="s">
        <v>396</v>
      </c>
      <c r="BY115" s="7">
        <v>63.68</v>
      </c>
      <c r="BZ115" s="15" t="s">
        <v>205</v>
      </c>
      <c r="CA115" t="str">
        <f t="shared" si="290"/>
        <v>USD=</v>
      </c>
      <c r="CE115" t="str">
        <f t="shared" si="289"/>
        <v>USFD.K</v>
      </c>
      <c r="CF115" s="15" t="s">
        <v>395</v>
      </c>
    </row>
    <row r="116" spans="1:84" x14ac:dyDescent="0.2">
      <c r="A116" t="s">
        <v>397</v>
      </c>
      <c r="B116" t="s">
        <v>397</v>
      </c>
      <c r="C116" t="s">
        <v>116</v>
      </c>
      <c r="E116" t="s">
        <v>119</v>
      </c>
      <c r="F116" s="3"/>
      <c r="G116" t="str">
        <f t="shared" si="318"/>
        <v>CA5394811015</v>
      </c>
      <c r="H116" s="35">
        <f t="shared" si="351"/>
        <v>0</v>
      </c>
      <c r="I116" s="9">
        <f t="shared" si="352"/>
        <v>42.549599999999998</v>
      </c>
      <c r="J116" s="20">
        <f t="shared" si="353"/>
        <v>20527</v>
      </c>
      <c r="K116" s="9" t="str">
        <f t="shared" si="354"/>
        <v>CAD</v>
      </c>
      <c r="L116" s="7">
        <f t="shared" si="355"/>
        <v>185.36</v>
      </c>
      <c r="M116" s="9">
        <f t="shared" si="356"/>
        <v>0</v>
      </c>
      <c r="N116" s="8"/>
      <c r="O116" s="9">
        <f t="shared" si="323"/>
        <v>26.475990778539199</v>
      </c>
      <c r="P116" s="9">
        <f t="shared" si="324"/>
        <v>19.333433219984698</v>
      </c>
      <c r="Q116" s="9" t="str">
        <f t="shared" si="325"/>
        <v>NULL</v>
      </c>
      <c r="R116" s="9" t="str">
        <f t="shared" si="326"/>
        <v>NULL</v>
      </c>
      <c r="S116" s="9">
        <f t="shared" si="327"/>
        <v>5.0298825656861501</v>
      </c>
      <c r="T116" s="9">
        <f t="shared" si="328"/>
        <v>9.61503391840054</v>
      </c>
      <c r="U116" s="9">
        <f t="shared" si="329"/>
        <v>0.91432174246172904</v>
      </c>
      <c r="V116" s="35">
        <f t="shared" si="330"/>
        <v>105226112.25</v>
      </c>
      <c r="W116" s="35">
        <f t="shared" si="331"/>
        <v>89723543.928181797</v>
      </c>
      <c r="X116" s="9">
        <f t="shared" si="332"/>
        <v>-17.278149795584376</v>
      </c>
      <c r="Y116" s="9">
        <f t="shared" si="333"/>
        <v>21.210646161460399</v>
      </c>
      <c r="Z116" s="9">
        <f t="shared" si="334"/>
        <v>18.7007822480337</v>
      </c>
      <c r="AA116" s="9">
        <f t="shared" si="335"/>
        <v>16.534893224776098</v>
      </c>
      <c r="AB116" s="9" t="str">
        <f t="shared" si="336"/>
        <v>#N/A</v>
      </c>
      <c r="AC116" s="9">
        <f t="shared" si="337"/>
        <v>0.50587024542029402</v>
      </c>
      <c r="AD116" s="9">
        <f t="shared" si="338"/>
        <v>0.67606832618236201</v>
      </c>
      <c r="AE116" s="9">
        <f t="shared" si="339"/>
        <v>0.31614437231439801</v>
      </c>
      <c r="AF116" s="9">
        <f t="shared" si="340"/>
        <v>0.54409570411335095</v>
      </c>
      <c r="AG116" s="9">
        <f t="shared" si="341"/>
        <v>-0.33397548670105698</v>
      </c>
      <c r="AH116" s="9">
        <f t="shared" si="342"/>
        <v>0.36027318991766</v>
      </c>
      <c r="AI116" s="9">
        <f t="shared" si="343"/>
        <v>62.8285017610404</v>
      </c>
      <c r="AJ116" s="9">
        <f t="shared" si="344"/>
        <v>183.37880000000001</v>
      </c>
      <c r="AK116" s="9">
        <f t="shared" si="345"/>
        <v>176.04644999999999</v>
      </c>
      <c r="AL116" s="9">
        <f t="shared" si="346"/>
        <v>1.0965052901571</v>
      </c>
      <c r="AM116" s="9">
        <f t="shared" si="347"/>
        <v>27.722077076600002</v>
      </c>
      <c r="AN116" s="9" t="str">
        <f t="shared" si="348"/>
        <v>NULL</v>
      </c>
      <c r="AO116" s="9">
        <f t="shared" si="349"/>
        <v>4.2086367236673601</v>
      </c>
      <c r="AP116" s="35">
        <f t="shared" si="350"/>
        <v>707948.98661691195</v>
      </c>
      <c r="AS116" s="15" t="s">
        <v>119</v>
      </c>
      <c r="AT116" s="36">
        <v>26.475990778539199</v>
      </c>
      <c r="AU116" s="36">
        <v>19.333433219984698</v>
      </c>
      <c r="AV116" s="36" t="s">
        <v>199</v>
      </c>
      <c r="AW116" s="36" t="s">
        <v>199</v>
      </c>
      <c r="AX116" s="36">
        <v>5.0298825656861501</v>
      </c>
      <c r="AY116" s="7">
        <v>9.61503391840054</v>
      </c>
      <c r="AZ116" s="7">
        <v>0.91432174246172904</v>
      </c>
      <c r="BA116" s="7">
        <v>105226112.25</v>
      </c>
      <c r="BB116" s="7">
        <v>89723543.928181797</v>
      </c>
      <c r="BC116" s="7">
        <v>21.210646161460399</v>
      </c>
      <c r="BD116" s="7">
        <v>18.7007822480337</v>
      </c>
      <c r="BE116" s="7">
        <v>16.534893224776098</v>
      </c>
      <c r="BF116" s="7" t="s">
        <v>257</v>
      </c>
      <c r="BG116" s="7">
        <v>0.50587024542029402</v>
      </c>
      <c r="BH116" s="7">
        <v>0.67606832618236201</v>
      </c>
      <c r="BI116" s="7">
        <v>0.31614437231439801</v>
      </c>
      <c r="BJ116" s="7">
        <v>0.54409570411335095</v>
      </c>
      <c r="BK116" s="7">
        <v>-0.33397548670105698</v>
      </c>
      <c r="BL116" s="7">
        <v>0.36027318991766</v>
      </c>
      <c r="BM116" s="7">
        <v>62.8285017610404</v>
      </c>
      <c r="BN116" s="7">
        <v>183.37880000000001</v>
      </c>
      <c r="BO116" s="7">
        <v>176.04644999999999</v>
      </c>
      <c r="BP116" s="7">
        <v>1.0965052901571</v>
      </c>
      <c r="BQ116" s="7">
        <v>27.722077076600002</v>
      </c>
      <c r="BR116" s="36" t="s">
        <v>199</v>
      </c>
      <c r="BS116" s="7">
        <v>4.2086367236673601</v>
      </c>
      <c r="BT116" s="7">
        <v>707948.98661691195</v>
      </c>
      <c r="BU116" s="7">
        <v>300962596</v>
      </c>
      <c r="BV116" s="7">
        <v>42.549599999999998</v>
      </c>
      <c r="BW116" s="33">
        <v>20527</v>
      </c>
      <c r="BX116" s="15" t="s">
        <v>398</v>
      </c>
      <c r="BY116" s="7">
        <v>185.36</v>
      </c>
      <c r="BZ116" s="15" t="s">
        <v>217</v>
      </c>
      <c r="CA116" t="str">
        <f t="shared" si="290"/>
        <v>CADUSD=R</v>
      </c>
      <c r="CE116" t="str">
        <f t="shared" si="289"/>
        <v>L.TO</v>
      </c>
      <c r="CF116" s="15" t="s">
        <v>397</v>
      </c>
    </row>
    <row r="117" spans="1:84" x14ac:dyDescent="0.2">
      <c r="A117" t="s">
        <v>399</v>
      </c>
      <c r="B117" t="s">
        <v>399</v>
      </c>
      <c r="C117" t="s">
        <v>116</v>
      </c>
      <c r="E117" t="s">
        <v>120</v>
      </c>
      <c r="F117" s="3"/>
      <c r="G117" t="str">
        <f t="shared" si="318"/>
        <v>CA59162N1096</v>
      </c>
      <c r="H117" s="35">
        <f t="shared" si="351"/>
        <v>0</v>
      </c>
      <c r="I117" s="9">
        <f t="shared" si="352"/>
        <v>99.578999999999994</v>
      </c>
      <c r="J117" s="20">
        <f t="shared" si="353"/>
        <v>31744</v>
      </c>
      <c r="K117" s="9" t="str">
        <f t="shared" si="354"/>
        <v>CAD</v>
      </c>
      <c r="L117" s="7">
        <f t="shared" si="355"/>
        <v>93</v>
      </c>
      <c r="M117" s="9">
        <f t="shared" si="356"/>
        <v>0</v>
      </c>
      <c r="N117" s="8"/>
      <c r="O117" s="9">
        <f t="shared" si="323"/>
        <v>22.613431892233599</v>
      </c>
      <c r="P117" s="9">
        <f t="shared" si="324"/>
        <v>18.512130414335999</v>
      </c>
      <c r="Q117" s="9">
        <f t="shared" si="325"/>
        <v>2.3193263479213999</v>
      </c>
      <c r="R117" s="9">
        <f t="shared" si="326"/>
        <v>1.898680042496</v>
      </c>
      <c r="S117" s="9">
        <f t="shared" si="327"/>
        <v>2.94579688679462</v>
      </c>
      <c r="T117" s="9">
        <f t="shared" si="328"/>
        <v>12.1970325928572</v>
      </c>
      <c r="U117" s="9">
        <f t="shared" si="329"/>
        <v>0.96565086338767103</v>
      </c>
      <c r="V117" s="35">
        <f t="shared" si="330"/>
        <v>76035627.810000002</v>
      </c>
      <c r="W117" s="35">
        <f t="shared" si="331"/>
        <v>60093556.941363603</v>
      </c>
      <c r="X117" s="9">
        <f t="shared" si="332"/>
        <v>-26.52875229900587</v>
      </c>
      <c r="Y117" s="9">
        <f t="shared" si="333"/>
        <v>17.3476173847192</v>
      </c>
      <c r="Z117" s="9">
        <f t="shared" si="334"/>
        <v>16.784625098886799</v>
      </c>
      <c r="AA117" s="9">
        <f t="shared" si="335"/>
        <v>15.494754423402799</v>
      </c>
      <c r="AB117" s="9" t="str">
        <f t="shared" si="336"/>
        <v>#N/A</v>
      </c>
      <c r="AC117" s="9">
        <f t="shared" si="337"/>
        <v>0.40587448878351201</v>
      </c>
      <c r="AD117" s="9">
        <f t="shared" si="338"/>
        <v>0.62732979735542005</v>
      </c>
      <c r="AE117" s="9">
        <f t="shared" si="339"/>
        <v>0.29964762195465899</v>
      </c>
      <c r="AF117" s="9">
        <f t="shared" si="340"/>
        <v>0.53309788153802495</v>
      </c>
      <c r="AG117" s="9">
        <f t="shared" si="341"/>
        <v>-5.1398587783394997E-2</v>
      </c>
      <c r="AH117" s="9">
        <f t="shared" si="342"/>
        <v>0.56685963500488001</v>
      </c>
      <c r="AI117" s="9">
        <f t="shared" si="343"/>
        <v>51.185250219490797</v>
      </c>
      <c r="AJ117" s="9">
        <f t="shared" si="344"/>
        <v>92.265799999999999</v>
      </c>
      <c r="AK117" s="9">
        <f t="shared" si="345"/>
        <v>85.567949999999996</v>
      </c>
      <c r="AL117" s="9">
        <f t="shared" si="346"/>
        <v>1.58526135389889</v>
      </c>
      <c r="AM117" s="9">
        <f t="shared" si="347"/>
        <v>31.7183462532</v>
      </c>
      <c r="AN117" s="9" t="str">
        <f t="shared" si="348"/>
        <v>NULL</v>
      </c>
      <c r="AO117" s="9">
        <f t="shared" si="349"/>
        <v>3.1029603529649199</v>
      </c>
      <c r="AP117" s="35">
        <f t="shared" si="350"/>
        <v>3456738.6887053601</v>
      </c>
      <c r="AS117" s="15" t="s">
        <v>120</v>
      </c>
      <c r="AT117" s="36">
        <v>22.613431892233599</v>
      </c>
      <c r="AU117" s="36">
        <v>18.512130414335999</v>
      </c>
      <c r="AV117" s="36">
        <v>2.3193263479213999</v>
      </c>
      <c r="AW117" s="7">
        <v>1.898680042496</v>
      </c>
      <c r="AX117" s="36">
        <v>2.94579688679462</v>
      </c>
      <c r="AY117" s="7">
        <v>12.1970325928572</v>
      </c>
      <c r="AZ117" s="7">
        <v>0.96565086338767103</v>
      </c>
      <c r="BA117" s="7">
        <v>76035627.810000002</v>
      </c>
      <c r="BB117" s="7">
        <v>60093556.941363603</v>
      </c>
      <c r="BC117" s="7">
        <v>17.3476173847192</v>
      </c>
      <c r="BD117" s="7">
        <v>16.784625098886799</v>
      </c>
      <c r="BE117" s="36">
        <v>15.494754423402799</v>
      </c>
      <c r="BF117" s="7" t="s">
        <v>257</v>
      </c>
      <c r="BG117" s="7">
        <v>0.40587448878351201</v>
      </c>
      <c r="BH117" s="7">
        <v>0.62732979735542005</v>
      </c>
      <c r="BI117" s="7">
        <v>0.29964762195465899</v>
      </c>
      <c r="BJ117" s="7">
        <v>0.53309788153802495</v>
      </c>
      <c r="BK117" s="7">
        <v>-5.1398587783394997E-2</v>
      </c>
      <c r="BL117" s="7">
        <v>0.56685963500488001</v>
      </c>
      <c r="BM117" s="7">
        <v>51.185250219490797</v>
      </c>
      <c r="BN117" s="7">
        <v>92.265799999999999</v>
      </c>
      <c r="BO117" s="7">
        <v>85.567949999999996</v>
      </c>
      <c r="BP117" s="7">
        <v>1.58526135389889</v>
      </c>
      <c r="BQ117" s="7">
        <v>31.7183462532</v>
      </c>
      <c r="BR117" s="36" t="s">
        <v>199</v>
      </c>
      <c r="BS117" s="36">
        <v>3.1029603529649199</v>
      </c>
      <c r="BT117" s="7">
        <v>3456738.6887053601</v>
      </c>
      <c r="BU117" s="7">
        <v>220333492</v>
      </c>
      <c r="BV117" s="7">
        <v>99.578999999999994</v>
      </c>
      <c r="BW117" s="33">
        <v>31744</v>
      </c>
      <c r="BX117" s="15" t="s">
        <v>400</v>
      </c>
      <c r="BY117" s="7">
        <v>93</v>
      </c>
      <c r="BZ117" s="15" t="s">
        <v>217</v>
      </c>
      <c r="CA117" t="str">
        <f t="shared" si="290"/>
        <v>CADUSD=R</v>
      </c>
      <c r="CE117" t="str">
        <f t="shared" si="289"/>
        <v>MRU.TO</v>
      </c>
      <c r="CF117" s="15" t="s">
        <v>399</v>
      </c>
    </row>
    <row r="118" spans="1:84" x14ac:dyDescent="0.2">
      <c r="A118" t="s">
        <v>401</v>
      </c>
      <c r="B118" t="s">
        <v>401</v>
      </c>
      <c r="C118" t="s">
        <v>116</v>
      </c>
      <c r="E118" t="s">
        <v>121</v>
      </c>
      <c r="F118" s="3"/>
      <c r="G118" t="str">
        <f t="shared" si="318"/>
        <v>DE000BFB0019</v>
      </c>
      <c r="H118" s="35">
        <f t="shared" si="351"/>
        <v>0</v>
      </c>
      <c r="I118" s="9">
        <f t="shared" si="352"/>
        <v>24.02</v>
      </c>
      <c r="J118" s="20">
        <f t="shared" si="353"/>
        <v>42929</v>
      </c>
      <c r="K118" s="9" t="str">
        <f t="shared" si="354"/>
        <v>EUR</v>
      </c>
      <c r="L118" s="7">
        <f t="shared" si="355"/>
        <v>5.39</v>
      </c>
      <c r="M118" s="9">
        <f t="shared" si="356"/>
        <v>0</v>
      </c>
      <c r="N118" s="8"/>
      <c r="O118" s="9" t="str">
        <f t="shared" si="323"/>
        <v>NULL</v>
      </c>
      <c r="P118" s="9">
        <f t="shared" si="324"/>
        <v>39.616674059819097</v>
      </c>
      <c r="Q118" s="9" t="str">
        <f t="shared" si="325"/>
        <v>NULL</v>
      </c>
      <c r="R118" s="9" t="str">
        <f t="shared" si="326"/>
        <v>NULL</v>
      </c>
      <c r="S118" s="9">
        <f t="shared" si="327"/>
        <v>1.1126174971515499</v>
      </c>
      <c r="T118" s="9">
        <f t="shared" si="328"/>
        <v>2.51231603808729</v>
      </c>
      <c r="U118" s="9">
        <f t="shared" si="329"/>
        <v>6.2157600002223E-2</v>
      </c>
      <c r="V118" s="35">
        <f t="shared" si="330"/>
        <v>927547.71</v>
      </c>
      <c r="W118" s="35">
        <f t="shared" si="331"/>
        <v>1454666.70652174</v>
      </c>
      <c r="X118" s="9">
        <f t="shared" si="332"/>
        <v>36.236410317119073</v>
      </c>
      <c r="Y118" s="9">
        <f t="shared" si="333"/>
        <v>91.952472803031597</v>
      </c>
      <c r="Z118" s="9">
        <f t="shared" si="334"/>
        <v>57.581040986571402</v>
      </c>
      <c r="AA118" s="9">
        <f t="shared" si="335"/>
        <v>43.999954944800102</v>
      </c>
      <c r="AB118" s="9" t="str">
        <f t="shared" si="336"/>
        <v>#N/A</v>
      </c>
      <c r="AC118" s="9">
        <f t="shared" si="337"/>
        <v>0.60848239241499102</v>
      </c>
      <c r="AD118" s="9">
        <f t="shared" si="338"/>
        <v>0.73500288356207899</v>
      </c>
      <c r="AE118" s="9">
        <f t="shared" si="339"/>
        <v>0.34118333543609702</v>
      </c>
      <c r="AF118" s="9">
        <f t="shared" si="340"/>
        <v>0.56078832950184099</v>
      </c>
      <c r="AG118" s="9">
        <f t="shared" si="341"/>
        <v>-0.18550955762621901</v>
      </c>
      <c r="AH118" s="9">
        <f t="shared" si="342"/>
        <v>8.8714815848777995E-2</v>
      </c>
      <c r="AI118" s="9">
        <f t="shared" si="343"/>
        <v>50</v>
      </c>
      <c r="AJ118" s="9">
        <f t="shared" si="344"/>
        <v>4.7244999999999999</v>
      </c>
      <c r="AK118" s="9">
        <f t="shared" si="345"/>
        <v>4.5213749999999999</v>
      </c>
      <c r="AL118" s="9">
        <f t="shared" si="346"/>
        <v>0</v>
      </c>
      <c r="AM118" s="9" t="str">
        <f t="shared" si="347"/>
        <v>NULL</v>
      </c>
      <c r="AN118" s="9" t="str">
        <f t="shared" si="348"/>
        <v>NULL</v>
      </c>
      <c r="AO118" s="9" t="str">
        <f t="shared" si="349"/>
        <v>NULL</v>
      </c>
      <c r="AP118" s="35">
        <f t="shared" si="350"/>
        <v>893895.37761904404</v>
      </c>
      <c r="AS118" s="15" t="s">
        <v>121</v>
      </c>
      <c r="AT118" s="36" t="s">
        <v>199</v>
      </c>
      <c r="AU118" s="36">
        <v>39.616674059819097</v>
      </c>
      <c r="AV118" s="36" t="s">
        <v>199</v>
      </c>
      <c r="AW118" s="36" t="s">
        <v>199</v>
      </c>
      <c r="AX118" s="36">
        <v>1.1126174971515499</v>
      </c>
      <c r="AY118" s="7">
        <v>2.51231603808729</v>
      </c>
      <c r="AZ118" s="7">
        <v>6.2157600002223E-2</v>
      </c>
      <c r="BA118" s="7">
        <v>927547.71</v>
      </c>
      <c r="BB118" s="7">
        <v>1454666.70652174</v>
      </c>
      <c r="BC118" s="7">
        <v>91.952472803031597</v>
      </c>
      <c r="BD118" s="7">
        <v>57.581040986571402</v>
      </c>
      <c r="BE118" s="36">
        <v>43.999954944800102</v>
      </c>
      <c r="BF118" s="7" t="s">
        <v>257</v>
      </c>
      <c r="BG118" s="7">
        <v>0.60848239241499102</v>
      </c>
      <c r="BH118" s="7">
        <v>0.73500288356207899</v>
      </c>
      <c r="BI118" s="7">
        <v>0.34118333543609702</v>
      </c>
      <c r="BJ118" s="7">
        <v>0.56078832950184099</v>
      </c>
      <c r="BK118" s="7">
        <v>-0.18550955762621901</v>
      </c>
      <c r="BL118" s="7">
        <v>8.8714815848777995E-2</v>
      </c>
      <c r="BM118" s="7">
        <v>50</v>
      </c>
      <c r="BN118" s="7">
        <v>4.7244999999999999</v>
      </c>
      <c r="BO118" s="36">
        <v>4.5213749999999999</v>
      </c>
      <c r="BP118" s="7">
        <v>0</v>
      </c>
      <c r="BQ118" s="36" t="s">
        <v>199</v>
      </c>
      <c r="BR118" s="36" t="s">
        <v>199</v>
      </c>
      <c r="BS118" s="36" t="s">
        <v>199</v>
      </c>
      <c r="BT118" s="7">
        <v>893895.37761904404</v>
      </c>
      <c r="BU118" s="7">
        <v>360121736</v>
      </c>
      <c r="BV118" s="7">
        <v>24.02</v>
      </c>
      <c r="BW118" s="33">
        <v>42929</v>
      </c>
      <c r="BX118" s="15" t="s">
        <v>402</v>
      </c>
      <c r="BY118" s="7">
        <v>5.39</v>
      </c>
      <c r="BZ118" s="15" t="s">
        <v>202</v>
      </c>
      <c r="CA118" t="str">
        <f t="shared" si="290"/>
        <v>EUR=</v>
      </c>
      <c r="CE118" t="str">
        <f t="shared" si="289"/>
        <v>B4B.DE</v>
      </c>
      <c r="CF118" s="15" t="s">
        <v>401</v>
      </c>
    </row>
    <row r="119" spans="1:84" x14ac:dyDescent="0.2">
      <c r="A119" t="s">
        <v>403</v>
      </c>
      <c r="B119" t="s">
        <v>403</v>
      </c>
      <c r="C119" t="s">
        <v>116</v>
      </c>
      <c r="E119" t="s">
        <v>122</v>
      </c>
      <c r="F119" s="3"/>
      <c r="G119" t="str">
        <f t="shared" si="318"/>
        <v>US71377A1034</v>
      </c>
      <c r="H119" s="35">
        <f t="shared" si="351"/>
        <v>0</v>
      </c>
      <c r="I119" s="9">
        <f t="shared" si="352"/>
        <v>97.4529</v>
      </c>
      <c r="J119" s="20">
        <f t="shared" si="353"/>
        <v>42278</v>
      </c>
      <c r="K119" s="9" t="str">
        <f t="shared" si="354"/>
        <v>USD</v>
      </c>
      <c r="L119" s="7">
        <f t="shared" si="355"/>
        <v>74.86</v>
      </c>
      <c r="M119" s="9">
        <f t="shared" si="356"/>
        <v>0</v>
      </c>
      <c r="N119" s="8"/>
      <c r="O119" s="9">
        <f t="shared" si="323"/>
        <v>30.123415060098001</v>
      </c>
      <c r="P119" s="9">
        <f t="shared" si="324"/>
        <v>14.648666336223799</v>
      </c>
      <c r="Q119" s="9">
        <f t="shared" si="325"/>
        <v>2.02578446940807</v>
      </c>
      <c r="R119" s="9">
        <f t="shared" si="326"/>
        <v>0.985115422745378</v>
      </c>
      <c r="S119" s="9">
        <f t="shared" si="327"/>
        <v>2.7185370666197999</v>
      </c>
      <c r="T119" s="9">
        <f t="shared" si="328"/>
        <v>11.8364030534616</v>
      </c>
      <c r="U119" s="9">
        <f t="shared" si="329"/>
        <v>0.194579858051667</v>
      </c>
      <c r="V119" s="35">
        <f t="shared" si="330"/>
        <v>123431220.68000001</v>
      </c>
      <c r="W119" s="35">
        <f t="shared" si="331"/>
        <v>112858999.49863601</v>
      </c>
      <c r="X119" s="9">
        <f t="shared" si="332"/>
        <v>-9.3676368108258607</v>
      </c>
      <c r="Y119" s="9">
        <f t="shared" si="333"/>
        <v>29.863398504307899</v>
      </c>
      <c r="Z119" s="9">
        <f t="shared" si="334"/>
        <v>25.556219993994699</v>
      </c>
      <c r="AA119" s="9">
        <f t="shared" si="335"/>
        <v>26.2508054873079</v>
      </c>
      <c r="AB119" s="9">
        <f t="shared" si="336"/>
        <v>0.32469999999999999</v>
      </c>
      <c r="AC119" s="9">
        <f t="shared" si="337"/>
        <v>0.97359541530612304</v>
      </c>
      <c r="AD119" s="9">
        <f t="shared" si="338"/>
        <v>0.94430622953952703</v>
      </c>
      <c r="AE119" s="9">
        <f t="shared" si="339"/>
        <v>1.1821972988701499</v>
      </c>
      <c r="AF119" s="9">
        <f t="shared" si="340"/>
        <v>1.12146374444857</v>
      </c>
      <c r="AG119" s="9">
        <f t="shared" si="341"/>
        <v>2.20528633781809</v>
      </c>
      <c r="AH119" s="9">
        <f t="shared" si="342"/>
        <v>0.71393161276435702</v>
      </c>
      <c r="AI119" s="9">
        <f t="shared" si="343"/>
        <v>32.876041156295898</v>
      </c>
      <c r="AJ119" s="9">
        <f t="shared" si="344"/>
        <v>84.980800000000002</v>
      </c>
      <c r="AK119" s="9">
        <f t="shared" si="345"/>
        <v>78.063000000000002</v>
      </c>
      <c r="AL119" s="9" t="str">
        <f t="shared" si="346"/>
        <v>NULL</v>
      </c>
      <c r="AM119" s="9">
        <f t="shared" si="347"/>
        <v>0</v>
      </c>
      <c r="AN119" s="9" t="str">
        <f t="shared" si="348"/>
        <v>NULL</v>
      </c>
      <c r="AO119" s="9">
        <f t="shared" si="349"/>
        <v>2.1642159758086201</v>
      </c>
      <c r="AP119" s="35">
        <f t="shared" si="350"/>
        <v>1840740.14958245</v>
      </c>
      <c r="AS119" s="15" t="s">
        <v>122</v>
      </c>
      <c r="AT119" s="36">
        <v>30.123415060098001</v>
      </c>
      <c r="AU119" s="36">
        <v>14.648666336223799</v>
      </c>
      <c r="AV119" s="36">
        <v>2.02578446940807</v>
      </c>
      <c r="AW119" s="36">
        <v>0.985115422745378</v>
      </c>
      <c r="AX119" s="36">
        <v>2.7185370666197999</v>
      </c>
      <c r="AY119" s="7">
        <v>11.8364030534616</v>
      </c>
      <c r="AZ119" s="7">
        <v>0.194579858051667</v>
      </c>
      <c r="BA119" s="7">
        <v>123431220.68000001</v>
      </c>
      <c r="BB119" s="7">
        <v>112858999.49863601</v>
      </c>
      <c r="BC119" s="7">
        <v>29.863398504307899</v>
      </c>
      <c r="BD119" s="7">
        <v>25.556219993994699</v>
      </c>
      <c r="BE119" s="7">
        <v>26.2508054873079</v>
      </c>
      <c r="BF119" s="7">
        <v>0.32469999999999999</v>
      </c>
      <c r="BG119" s="7">
        <v>0.97359541530612304</v>
      </c>
      <c r="BH119" s="7">
        <v>0.94430622953952703</v>
      </c>
      <c r="BI119" s="7">
        <v>1.1821972988701499</v>
      </c>
      <c r="BJ119" s="7">
        <v>1.12146374444857</v>
      </c>
      <c r="BK119" s="7">
        <v>2.20528633781809</v>
      </c>
      <c r="BL119" s="7">
        <v>0.71393161276435702</v>
      </c>
      <c r="BM119" s="7">
        <v>32.876041156295898</v>
      </c>
      <c r="BN119" s="7">
        <v>84.980800000000002</v>
      </c>
      <c r="BO119" s="36">
        <v>78.063000000000002</v>
      </c>
      <c r="BP119" s="36" t="s">
        <v>199</v>
      </c>
      <c r="BQ119" s="7">
        <v>0</v>
      </c>
      <c r="BR119" s="36" t="s">
        <v>199</v>
      </c>
      <c r="BS119" s="7">
        <v>2.1642159758086201</v>
      </c>
      <c r="BT119" s="7">
        <v>1840740.14958245</v>
      </c>
      <c r="BU119" s="7">
        <v>156216487</v>
      </c>
      <c r="BV119" s="7">
        <v>97.4529</v>
      </c>
      <c r="BW119" s="33">
        <v>42278</v>
      </c>
      <c r="BX119" s="15" t="s">
        <v>404</v>
      </c>
      <c r="BY119" s="7">
        <v>74.86</v>
      </c>
      <c r="BZ119" s="15" t="s">
        <v>205</v>
      </c>
      <c r="CA119" t="str">
        <f t="shared" si="290"/>
        <v>USD=</v>
      </c>
      <c r="CE119" t="str">
        <f t="shared" si="289"/>
        <v>PFGC.K</v>
      </c>
      <c r="CF119" s="15" t="s">
        <v>403</v>
      </c>
    </row>
    <row r="120" spans="1:84" x14ac:dyDescent="0.2">
      <c r="A120" t="s">
        <v>405</v>
      </c>
      <c r="B120" t="s">
        <v>405</v>
      </c>
      <c r="C120" t="s">
        <v>116</v>
      </c>
      <c r="E120" t="s">
        <v>123</v>
      </c>
      <c r="F120" s="3"/>
      <c r="G120" t="str">
        <f t="shared" si="318"/>
        <v>JP3422950000</v>
      </c>
      <c r="H120" s="35">
        <f>((BU120*BY120)*CB120)/100</f>
        <v>0</v>
      </c>
      <c r="I120" s="9">
        <f t="shared" si="352"/>
        <v>88.086100000000002</v>
      </c>
      <c r="J120" s="20">
        <f t="shared" si="353"/>
        <v>38596</v>
      </c>
      <c r="K120" s="9" t="str">
        <f t="shared" si="354"/>
        <v>JPY</v>
      </c>
      <c r="L120" s="7">
        <f t="shared" si="355"/>
        <v>2168</v>
      </c>
      <c r="M120" s="9">
        <f>(BY120*CB120)/100</f>
        <v>0</v>
      </c>
      <c r="N120" s="8"/>
      <c r="O120" s="9">
        <f t="shared" si="323"/>
        <v>54.376588550315702</v>
      </c>
      <c r="P120" s="9">
        <f t="shared" si="324"/>
        <v>21.6523882231022</v>
      </c>
      <c r="Q120" s="9">
        <f t="shared" si="325"/>
        <v>-181.255295167719</v>
      </c>
      <c r="R120" s="9" t="str">
        <f t="shared" si="326"/>
        <v>NULL</v>
      </c>
      <c r="S120" s="9">
        <f t="shared" si="327"/>
        <v>1.57065863566898</v>
      </c>
      <c r="T120" s="9">
        <f t="shared" si="328"/>
        <v>5.9036688409818598</v>
      </c>
      <c r="U120" s="9">
        <f t="shared" si="329"/>
        <v>0.48057762056759401</v>
      </c>
      <c r="V120" s="35">
        <f t="shared" si="330"/>
        <v>37447810887.5</v>
      </c>
      <c r="W120" s="35">
        <f t="shared" si="331"/>
        <v>36545364669.0476</v>
      </c>
      <c r="X120" s="9">
        <f t="shared" si="332"/>
        <v>-2.4693862727185603</v>
      </c>
      <c r="Y120" s="9">
        <f t="shared" si="333"/>
        <v>47.312758267768302</v>
      </c>
      <c r="Z120" s="9">
        <f t="shared" si="334"/>
        <v>38.654926942304201</v>
      </c>
      <c r="AA120" s="9">
        <f t="shared" si="335"/>
        <v>43.4915859039209</v>
      </c>
      <c r="AB120" s="9" t="str">
        <f t="shared" si="336"/>
        <v>#N/A</v>
      </c>
      <c r="AC120" s="9">
        <f t="shared" si="337"/>
        <v>0.48754216614970802</v>
      </c>
      <c r="AD120" s="9">
        <f t="shared" si="338"/>
        <v>0.40510262798853303</v>
      </c>
      <c r="AE120" s="9">
        <f t="shared" si="339"/>
        <v>0.47488391364286198</v>
      </c>
      <c r="AF120" s="9">
        <f t="shared" si="340"/>
        <v>0.64992195917263196</v>
      </c>
      <c r="AG120" s="9">
        <f t="shared" si="341"/>
        <v>0.60329078536565195</v>
      </c>
      <c r="AH120" s="9">
        <f t="shared" si="342"/>
        <v>-0.424356580035119</v>
      </c>
      <c r="AI120" s="9">
        <f t="shared" si="343"/>
        <v>38.779069767441896</v>
      </c>
      <c r="AJ120" s="9">
        <f t="shared" si="344"/>
        <v>2360.5700000000002</v>
      </c>
      <c r="AK120" s="9">
        <f t="shared" si="345"/>
        <v>2192.2150000000001</v>
      </c>
      <c r="AL120" s="9">
        <f t="shared" si="346"/>
        <v>1.7595529225192601</v>
      </c>
      <c r="AM120" s="9">
        <f t="shared" si="347"/>
        <v>44.2821972817</v>
      </c>
      <c r="AN120" s="9" t="str">
        <f t="shared" si="348"/>
        <v>NULL</v>
      </c>
      <c r="AO120" s="9" t="str">
        <f t="shared" si="349"/>
        <v>NULL</v>
      </c>
      <c r="AP120" s="35">
        <f t="shared" si="350"/>
        <v>26169631.215541501</v>
      </c>
      <c r="AS120" s="15" t="s">
        <v>123</v>
      </c>
      <c r="AT120" s="36">
        <v>54.376588550315702</v>
      </c>
      <c r="AU120" s="36">
        <v>21.6523882231022</v>
      </c>
      <c r="AV120" s="36">
        <v>-181.255295167719</v>
      </c>
      <c r="AW120" s="36" t="s">
        <v>199</v>
      </c>
      <c r="AX120" s="36">
        <v>1.57065863566898</v>
      </c>
      <c r="AY120" s="7">
        <v>5.9036688409818598</v>
      </c>
      <c r="AZ120" s="7">
        <v>0.48057762056759401</v>
      </c>
      <c r="BA120" s="7">
        <v>37447810887.5</v>
      </c>
      <c r="BB120" s="7">
        <v>36545364669.0476</v>
      </c>
      <c r="BC120" s="7">
        <v>47.312758267768302</v>
      </c>
      <c r="BD120" s="7">
        <v>38.654926942304201</v>
      </c>
      <c r="BE120" s="7">
        <v>43.4915859039209</v>
      </c>
      <c r="BF120" s="7" t="s">
        <v>257</v>
      </c>
      <c r="BG120" s="7">
        <v>0.48754216614970802</v>
      </c>
      <c r="BH120" s="36">
        <v>0.40510262798853303</v>
      </c>
      <c r="BI120" s="36">
        <v>0.47488391364286198</v>
      </c>
      <c r="BJ120" s="36">
        <v>0.64992195917263196</v>
      </c>
      <c r="BK120" s="36">
        <v>0.60329078536565195</v>
      </c>
      <c r="BL120" s="36">
        <v>-0.424356580035119</v>
      </c>
      <c r="BM120" s="36">
        <v>38.779069767441896</v>
      </c>
      <c r="BN120" s="36">
        <v>2360.5700000000002</v>
      </c>
      <c r="BO120" s="36">
        <v>2192.2150000000001</v>
      </c>
      <c r="BP120" s="7">
        <v>1.7595529225192601</v>
      </c>
      <c r="BQ120" s="36">
        <v>44.2821972817</v>
      </c>
      <c r="BR120" s="36" t="s">
        <v>199</v>
      </c>
      <c r="BS120" s="36" t="s">
        <v>199</v>
      </c>
      <c r="BT120" s="36">
        <v>26169631.215541501</v>
      </c>
      <c r="BU120" s="36">
        <v>2594810623</v>
      </c>
      <c r="BV120" s="36">
        <v>88.086100000000002</v>
      </c>
      <c r="BW120" s="34">
        <v>38596</v>
      </c>
      <c r="BX120" s="15" t="s">
        <v>406</v>
      </c>
      <c r="BY120" s="36">
        <v>2168</v>
      </c>
      <c r="BZ120" s="15" t="s">
        <v>210</v>
      </c>
      <c r="CA120" t="str">
        <f t="shared" si="290"/>
        <v>JPYUSD=R</v>
      </c>
      <c r="CE120" t="str">
        <f t="shared" si="289"/>
        <v>3382.T</v>
      </c>
      <c r="CF120" s="15" t="s">
        <v>405</v>
      </c>
    </row>
    <row r="121" spans="1:84" x14ac:dyDescent="0.2">
      <c r="A121" s="1" t="s">
        <v>407</v>
      </c>
      <c r="B121" s="1" t="s">
        <v>407</v>
      </c>
      <c r="C121" s="1" t="s">
        <v>116</v>
      </c>
      <c r="D121" s="1"/>
      <c r="E121" s="1" t="s">
        <v>124</v>
      </c>
      <c r="F121" s="3"/>
      <c r="G121" t="str">
        <f t="shared" si="318"/>
        <v>FR0000120172</v>
      </c>
      <c r="H121" s="35">
        <f t="shared" si="351"/>
        <v>0</v>
      </c>
      <c r="I121" s="9">
        <f t="shared" si="352"/>
        <v>77.206199999999995</v>
      </c>
      <c r="J121" s="20">
        <f t="shared" si="353"/>
        <v>25569</v>
      </c>
      <c r="K121" s="9" t="str">
        <f t="shared" si="354"/>
        <v>EUR</v>
      </c>
      <c r="L121" s="7">
        <f t="shared" si="355"/>
        <v>12.87</v>
      </c>
      <c r="M121" s="9">
        <f t="shared" si="356"/>
        <v>0</v>
      </c>
      <c r="N121" s="8"/>
      <c r="O121" s="9">
        <f t="shared" si="323"/>
        <v>11.667437243329999</v>
      </c>
      <c r="P121" s="9">
        <f t="shared" si="324"/>
        <v>7.40584583797847</v>
      </c>
      <c r="Q121" s="9">
        <f t="shared" si="325"/>
        <v>0.78834035427905302</v>
      </c>
      <c r="R121" s="9">
        <f t="shared" si="326"/>
        <v>0.50039498905259905</v>
      </c>
      <c r="S121" s="9">
        <f t="shared" si="327"/>
        <v>0.768195299474973</v>
      </c>
      <c r="T121" s="9">
        <f t="shared" si="328"/>
        <v>2.0774912975142898</v>
      </c>
      <c r="U121" s="9">
        <f t="shared" si="329"/>
        <v>9.9982393142660997E-2</v>
      </c>
      <c r="V121" s="35">
        <f t="shared" si="330"/>
        <v>46799131.036250003</v>
      </c>
      <c r="W121" s="35">
        <f t="shared" si="331"/>
        <v>54649711.289999999</v>
      </c>
      <c r="X121" s="9">
        <f t="shared" si="332"/>
        <v>14.365273060804851</v>
      </c>
      <c r="Y121" s="9">
        <f t="shared" si="333"/>
        <v>32.990994591653802</v>
      </c>
      <c r="Z121" s="9">
        <f t="shared" si="334"/>
        <v>25.726405296847499</v>
      </c>
      <c r="AA121" s="9">
        <f t="shared" si="335"/>
        <v>22.969296857929699</v>
      </c>
      <c r="AB121" s="9" t="str">
        <f t="shared" si="336"/>
        <v>#N/A</v>
      </c>
      <c r="AC121" s="9">
        <f t="shared" si="337"/>
        <v>0.37293152644975802</v>
      </c>
      <c r="AD121" s="9">
        <f t="shared" si="338"/>
        <v>0.655216129036443</v>
      </c>
      <c r="AE121" s="9">
        <f t="shared" si="339"/>
        <v>0.59219780448070702</v>
      </c>
      <c r="AF121" s="9">
        <f t="shared" si="340"/>
        <v>0.72813114152193503</v>
      </c>
      <c r="AG121" s="9">
        <f t="shared" si="341"/>
        <v>0.295923503843737</v>
      </c>
      <c r="AH121" s="9">
        <f t="shared" si="342"/>
        <v>1.4066440424702</v>
      </c>
      <c r="AI121" s="9">
        <f t="shared" si="343"/>
        <v>58.490566037735803</v>
      </c>
      <c r="AJ121" s="9">
        <f t="shared" si="344"/>
        <v>13.4373</v>
      </c>
      <c r="AK121" s="9">
        <f t="shared" si="345"/>
        <v>14.208024999999999</v>
      </c>
      <c r="AL121" s="9">
        <f t="shared" si="346"/>
        <v>7.1484071484071503</v>
      </c>
      <c r="AM121" s="9">
        <f t="shared" si="347"/>
        <v>82.286927977800005</v>
      </c>
      <c r="AN121" s="9" t="str">
        <f t="shared" si="348"/>
        <v>NULL</v>
      </c>
      <c r="AO121" s="9" t="str">
        <f t="shared" si="349"/>
        <v>NULL</v>
      </c>
      <c r="AP121" s="35">
        <f t="shared" si="350"/>
        <v>12619220.862391699</v>
      </c>
      <c r="AS121" s="15" t="s">
        <v>124</v>
      </c>
      <c r="AT121" s="36">
        <v>11.667437243329999</v>
      </c>
      <c r="AU121" s="36">
        <v>7.40584583797847</v>
      </c>
      <c r="AV121" s="36">
        <v>0.78834035427905302</v>
      </c>
      <c r="AW121" s="36">
        <v>0.50039498905259905</v>
      </c>
      <c r="AX121" s="36">
        <v>0.768195299474973</v>
      </c>
      <c r="AY121" s="7">
        <v>2.0774912975142898</v>
      </c>
      <c r="AZ121" s="7">
        <v>9.9982393142660997E-2</v>
      </c>
      <c r="BA121" s="7">
        <v>46799131.036250003</v>
      </c>
      <c r="BB121" s="7">
        <v>54649711.289999999</v>
      </c>
      <c r="BC121" s="7">
        <v>32.990994591653802</v>
      </c>
      <c r="BD121" s="7">
        <v>25.726405296847499</v>
      </c>
      <c r="BE121" s="7">
        <v>22.969296857929699</v>
      </c>
      <c r="BF121" s="7" t="s">
        <v>257</v>
      </c>
      <c r="BG121" s="7">
        <v>0.37293152644975802</v>
      </c>
      <c r="BH121" s="7">
        <v>0.655216129036443</v>
      </c>
      <c r="BI121" s="7">
        <v>0.59219780448070702</v>
      </c>
      <c r="BJ121" s="7">
        <v>0.72813114152193503</v>
      </c>
      <c r="BK121" s="7">
        <v>0.295923503843737</v>
      </c>
      <c r="BL121" s="7">
        <v>1.4066440424702</v>
      </c>
      <c r="BM121" s="7">
        <v>58.490566037735803</v>
      </c>
      <c r="BN121" s="7">
        <v>13.4373</v>
      </c>
      <c r="BO121" s="7">
        <v>14.208024999999999</v>
      </c>
      <c r="BP121" s="7">
        <v>7.1484071484071503</v>
      </c>
      <c r="BQ121" s="7">
        <v>82.286927977800005</v>
      </c>
      <c r="BR121" s="36" t="s">
        <v>199</v>
      </c>
      <c r="BS121" s="36" t="s">
        <v>199</v>
      </c>
      <c r="BT121" s="7">
        <v>12619220.862391699</v>
      </c>
      <c r="BU121" s="7">
        <v>645773498</v>
      </c>
      <c r="BV121" s="7">
        <v>77.206199999999995</v>
      </c>
      <c r="BW121" s="33">
        <v>25569</v>
      </c>
      <c r="BX121" s="15" t="s">
        <v>408</v>
      </c>
      <c r="BY121" s="7">
        <v>12.87</v>
      </c>
      <c r="BZ121" s="15" t="s">
        <v>202</v>
      </c>
      <c r="CA121" t="str">
        <f t="shared" si="290"/>
        <v>EUR=</v>
      </c>
      <c r="CE121" t="str">
        <f t="shared" si="289"/>
        <v>CARR.PA</v>
      </c>
      <c r="CF121" s="15" t="s">
        <v>407</v>
      </c>
    </row>
    <row r="122" spans="1:84" x14ac:dyDescent="0.2">
      <c r="A122" t="s">
        <v>409</v>
      </c>
      <c r="B122" t="s">
        <v>409</v>
      </c>
      <c r="C122" t="s">
        <v>116</v>
      </c>
      <c r="E122" t="s">
        <v>125</v>
      </c>
      <c r="F122" s="3"/>
      <c r="G122" t="str">
        <f t="shared" si="318"/>
        <v>NL0011794037</v>
      </c>
      <c r="H122" s="35">
        <f t="shared" si="351"/>
        <v>0</v>
      </c>
      <c r="I122" s="9">
        <f t="shared" si="352"/>
        <v>99.923199999999994</v>
      </c>
      <c r="J122" s="20">
        <f t="shared" si="353"/>
        <v>1993</v>
      </c>
      <c r="K122" s="9" t="str">
        <f t="shared" si="354"/>
        <v>EUR</v>
      </c>
      <c r="L122" s="7">
        <f t="shared" si="355"/>
        <v>33.96</v>
      </c>
      <c r="M122" s="9">
        <f t="shared" si="356"/>
        <v>0</v>
      </c>
      <c r="N122" s="8"/>
      <c r="O122" s="9">
        <f t="shared" si="323"/>
        <v>17.9633116814421</v>
      </c>
      <c r="P122" s="9">
        <f t="shared" si="324"/>
        <v>12.0790450897107</v>
      </c>
      <c r="Q122" s="9">
        <f t="shared" si="325"/>
        <v>2.6612313602136499</v>
      </c>
      <c r="R122" s="9">
        <f t="shared" si="326"/>
        <v>1.78948816143862</v>
      </c>
      <c r="S122" s="9">
        <f t="shared" si="327"/>
        <v>2.00759108580881</v>
      </c>
      <c r="T122" s="9">
        <f t="shared" si="328"/>
        <v>5.0224877587789303</v>
      </c>
      <c r="U122" s="9">
        <f t="shared" si="329"/>
        <v>0.34983620361967899</v>
      </c>
      <c r="V122" s="35">
        <f t="shared" si="330"/>
        <v>81003653.030000001</v>
      </c>
      <c r="W122" s="35">
        <f t="shared" si="331"/>
        <v>91626747.851739094</v>
      </c>
      <c r="X122" s="9">
        <f t="shared" si="332"/>
        <v>11.593879593902299</v>
      </c>
      <c r="Y122" s="9">
        <f t="shared" si="333"/>
        <v>25.656089654592801</v>
      </c>
      <c r="Z122" s="9">
        <f t="shared" si="334"/>
        <v>19.7528870860402</v>
      </c>
      <c r="AA122" s="9">
        <f t="shared" si="335"/>
        <v>17.355263451034599</v>
      </c>
      <c r="AB122" s="9" t="str">
        <f t="shared" si="336"/>
        <v>#N/A</v>
      </c>
      <c r="AC122" s="9">
        <f t="shared" si="337"/>
        <v>0.32009182860685398</v>
      </c>
      <c r="AD122" s="9">
        <f t="shared" si="338"/>
        <v>0.27590805556809</v>
      </c>
      <c r="AE122" s="9">
        <f t="shared" si="339"/>
        <v>0.435374653601798</v>
      </c>
      <c r="AF122" s="9">
        <f t="shared" si="340"/>
        <v>0.62358247881809603</v>
      </c>
      <c r="AG122" s="9">
        <f t="shared" si="341"/>
        <v>0.27725725567713</v>
      </c>
      <c r="AH122" s="9">
        <f t="shared" si="342"/>
        <v>0.591920199325076</v>
      </c>
      <c r="AI122" s="9">
        <f t="shared" si="343"/>
        <v>53.216374269005797</v>
      </c>
      <c r="AJ122" s="9">
        <f t="shared" si="344"/>
        <v>33.877600000000001</v>
      </c>
      <c r="AK122" s="9">
        <f t="shared" si="345"/>
        <v>31.314250000000001</v>
      </c>
      <c r="AL122" s="9">
        <f t="shared" si="346"/>
        <v>3.4452296819788</v>
      </c>
      <c r="AM122" s="9">
        <f t="shared" si="347"/>
        <v>58.786848072600002</v>
      </c>
      <c r="AN122" s="9" t="str">
        <f t="shared" si="348"/>
        <v>NULL</v>
      </c>
      <c r="AO122" s="9" t="str">
        <f t="shared" si="349"/>
        <v>NULL</v>
      </c>
      <c r="AP122" s="35">
        <f t="shared" si="350"/>
        <v>7622350.02878433</v>
      </c>
      <c r="AS122" s="15" t="s">
        <v>125</v>
      </c>
      <c r="AT122" s="36">
        <v>17.9633116814421</v>
      </c>
      <c r="AU122" s="36">
        <v>12.0790450897107</v>
      </c>
      <c r="AV122" s="36">
        <v>2.6612313602136499</v>
      </c>
      <c r="AW122" s="7">
        <v>1.78948816143862</v>
      </c>
      <c r="AX122" s="36">
        <v>2.00759108580881</v>
      </c>
      <c r="AY122" s="7">
        <v>5.0224877587789303</v>
      </c>
      <c r="AZ122" s="7">
        <v>0.34983620361967899</v>
      </c>
      <c r="BA122" s="7">
        <v>81003653.030000001</v>
      </c>
      <c r="BB122" s="7">
        <v>91626747.851739094</v>
      </c>
      <c r="BC122" s="7">
        <v>25.656089654592801</v>
      </c>
      <c r="BD122" s="7">
        <v>19.7528870860402</v>
      </c>
      <c r="BE122" s="7">
        <v>17.355263451034599</v>
      </c>
      <c r="BF122" s="7" t="s">
        <v>257</v>
      </c>
      <c r="BG122" s="7">
        <v>0.32009182860685398</v>
      </c>
      <c r="BH122" s="7">
        <v>0.27590805556809</v>
      </c>
      <c r="BI122" s="7">
        <v>0.435374653601798</v>
      </c>
      <c r="BJ122" s="7">
        <v>0.62358247881809603</v>
      </c>
      <c r="BK122" s="7">
        <v>0.27725725567713</v>
      </c>
      <c r="BL122" s="7">
        <v>0.591920199325076</v>
      </c>
      <c r="BM122" s="7">
        <v>53.216374269005797</v>
      </c>
      <c r="BN122" s="7">
        <v>33.877600000000001</v>
      </c>
      <c r="BO122" s="7">
        <v>31.314250000000001</v>
      </c>
      <c r="BP122" s="7">
        <v>3.4452296819788</v>
      </c>
      <c r="BQ122" s="7">
        <v>58.786848072600002</v>
      </c>
      <c r="BR122" s="36" t="s">
        <v>199</v>
      </c>
      <c r="BS122" s="36" t="s">
        <v>199</v>
      </c>
      <c r="BT122" s="7">
        <v>7622350.02878433</v>
      </c>
      <c r="BU122" s="7">
        <v>913584000</v>
      </c>
      <c r="BV122" s="7">
        <v>99.923199999999994</v>
      </c>
      <c r="BW122" s="33">
        <v>1993</v>
      </c>
      <c r="BX122" s="15" t="s">
        <v>410</v>
      </c>
      <c r="BY122" s="7">
        <v>33.96</v>
      </c>
      <c r="BZ122" s="15" t="s">
        <v>202</v>
      </c>
      <c r="CA122" t="str">
        <f t="shared" si="290"/>
        <v>EUR=</v>
      </c>
      <c r="CE122" t="str">
        <f t="shared" si="289"/>
        <v>AD.AS</v>
      </c>
      <c r="CF122" s="15" t="s">
        <v>409</v>
      </c>
    </row>
    <row r="123" spans="1:84" x14ac:dyDescent="0.2">
      <c r="A123" t="s">
        <v>411</v>
      </c>
      <c r="B123" t="s">
        <v>411</v>
      </c>
      <c r="C123" t="s">
        <v>116</v>
      </c>
      <c r="E123" t="s">
        <v>126</v>
      </c>
      <c r="F123" s="3"/>
      <c r="G123" t="str">
        <f t="shared" si="318"/>
        <v>FI0009000202</v>
      </c>
      <c r="H123" s="35">
        <f t="shared" si="351"/>
        <v>0</v>
      </c>
      <c r="I123" s="9">
        <f t="shared" si="352"/>
        <v>97.431700000000006</v>
      </c>
      <c r="J123" s="20">
        <f t="shared" si="353"/>
        <v>21916</v>
      </c>
      <c r="K123" s="9" t="str">
        <f t="shared" si="354"/>
        <v>EUR</v>
      </c>
      <c r="L123" s="7">
        <f t="shared" si="355"/>
        <v>19.074999999999999</v>
      </c>
      <c r="M123" s="9">
        <f t="shared" si="356"/>
        <v>0</v>
      </c>
      <c r="N123" s="8"/>
      <c r="O123" s="9">
        <f t="shared" si="323"/>
        <v>20.0502438614194</v>
      </c>
      <c r="P123" s="9">
        <f t="shared" si="324"/>
        <v>16.008678944783501</v>
      </c>
      <c r="Q123" s="9" t="str">
        <f t="shared" si="325"/>
        <v>NULL</v>
      </c>
      <c r="R123" s="9" t="str">
        <f t="shared" si="326"/>
        <v>NULL</v>
      </c>
      <c r="S123" s="9">
        <f t="shared" si="327"/>
        <v>2.7887650700612499</v>
      </c>
      <c r="T123" s="9">
        <f t="shared" si="328"/>
        <v>7.5694376885538697</v>
      </c>
      <c r="U123" s="9">
        <f t="shared" si="329"/>
        <v>0.64022173283781303</v>
      </c>
      <c r="V123" s="35">
        <f t="shared" si="330"/>
        <v>8801217.1600000001</v>
      </c>
      <c r="W123" s="35">
        <f t="shared" si="331"/>
        <v>10786857.730869601</v>
      </c>
      <c r="X123" s="9">
        <f t="shared" si="332"/>
        <v>18.407961061608667</v>
      </c>
      <c r="Y123" s="9">
        <f t="shared" si="333"/>
        <v>22.6203589461151</v>
      </c>
      <c r="Z123" s="9">
        <f t="shared" si="334"/>
        <v>25.033222755007799</v>
      </c>
      <c r="AA123" s="9">
        <f t="shared" si="335"/>
        <v>21.832033515301699</v>
      </c>
      <c r="AB123" s="9" t="str">
        <f t="shared" si="336"/>
        <v>#N/A</v>
      </c>
      <c r="AC123" s="9">
        <f t="shared" si="337"/>
        <v>0.46302231003496802</v>
      </c>
      <c r="AD123" s="9">
        <f t="shared" si="338"/>
        <v>0.95483994514199799</v>
      </c>
      <c r="AE123" s="9">
        <f t="shared" si="339"/>
        <v>0.91325220792160899</v>
      </c>
      <c r="AF123" s="9">
        <f t="shared" si="340"/>
        <v>0.94216719644626701</v>
      </c>
      <c r="AG123" s="9">
        <f t="shared" si="341"/>
        <v>0.52328428399696203</v>
      </c>
      <c r="AH123" s="9">
        <f t="shared" si="342"/>
        <v>0.89976296847112702</v>
      </c>
      <c r="AI123" s="9">
        <f t="shared" si="343"/>
        <v>70.661157024793397</v>
      </c>
      <c r="AJ123" s="9">
        <f t="shared" si="344"/>
        <v>18.125699999999998</v>
      </c>
      <c r="AK123" s="9">
        <f t="shared" si="345"/>
        <v>17.972024999999999</v>
      </c>
      <c r="AL123" s="9">
        <f t="shared" si="346"/>
        <v>4.7182175622542601</v>
      </c>
      <c r="AM123" s="9">
        <f t="shared" si="347"/>
        <v>94.476594566100005</v>
      </c>
      <c r="AN123" s="9" t="str">
        <f t="shared" si="348"/>
        <v>NULL</v>
      </c>
      <c r="AO123" s="9" t="str">
        <f t="shared" si="349"/>
        <v>NULL</v>
      </c>
      <c r="AP123" s="35">
        <f t="shared" si="350"/>
        <v>1714910.8354024999</v>
      </c>
      <c r="AS123" s="15" t="s">
        <v>126</v>
      </c>
      <c r="AT123" s="36">
        <v>20.0502438614194</v>
      </c>
      <c r="AU123" s="36">
        <v>16.008678944783501</v>
      </c>
      <c r="AV123" s="36" t="s">
        <v>199</v>
      </c>
      <c r="AW123" s="36" t="s">
        <v>199</v>
      </c>
      <c r="AX123" s="36">
        <v>2.7887650700612499</v>
      </c>
      <c r="AY123" s="7">
        <v>7.5694376885538697</v>
      </c>
      <c r="AZ123" s="7">
        <v>0.64022173283781303</v>
      </c>
      <c r="BA123" s="7">
        <v>8801217.1600000001</v>
      </c>
      <c r="BB123" s="7">
        <v>10786857.730869601</v>
      </c>
      <c r="BC123" s="36">
        <v>22.6203589461151</v>
      </c>
      <c r="BD123" s="36">
        <v>25.033222755007799</v>
      </c>
      <c r="BE123" s="36">
        <v>21.832033515301699</v>
      </c>
      <c r="BF123" s="7" t="s">
        <v>257</v>
      </c>
      <c r="BG123" s="7">
        <v>0.46302231003496802</v>
      </c>
      <c r="BH123" s="7">
        <v>0.95483994514199799</v>
      </c>
      <c r="BI123" s="7">
        <v>0.91325220792160899</v>
      </c>
      <c r="BJ123" s="7">
        <v>0.94216719644626701</v>
      </c>
      <c r="BK123" s="7">
        <v>0.52328428399696203</v>
      </c>
      <c r="BL123" s="7">
        <v>0.89976296847112702</v>
      </c>
      <c r="BM123" s="7">
        <v>70.661157024793397</v>
      </c>
      <c r="BN123" s="7">
        <v>18.125699999999998</v>
      </c>
      <c r="BO123" s="7">
        <v>17.972024999999999</v>
      </c>
      <c r="BP123" s="7">
        <v>4.7182175622542601</v>
      </c>
      <c r="BQ123" s="7">
        <v>94.476594566100005</v>
      </c>
      <c r="BR123" s="36" t="s">
        <v>199</v>
      </c>
      <c r="BS123" s="36" t="s">
        <v>199</v>
      </c>
      <c r="BT123" s="7">
        <v>1714910.8354024999</v>
      </c>
      <c r="BU123" s="7">
        <v>271008380</v>
      </c>
      <c r="BV123" s="7">
        <v>97.431700000000006</v>
      </c>
      <c r="BW123" s="33">
        <v>21916</v>
      </c>
      <c r="BX123" s="15" t="s">
        <v>412</v>
      </c>
      <c r="BY123" s="7">
        <v>19.074999999999999</v>
      </c>
      <c r="BZ123" s="15" t="s">
        <v>202</v>
      </c>
      <c r="CA123" t="str">
        <f t="shared" si="290"/>
        <v>EUR=</v>
      </c>
      <c r="CE123" t="str">
        <f t="shared" si="289"/>
        <v>KESKOB.HE</v>
      </c>
      <c r="CF123" s="15" t="s">
        <v>411</v>
      </c>
    </row>
    <row r="124" spans="1:84" x14ac:dyDescent="0.2">
      <c r="A124" t="s">
        <v>413</v>
      </c>
      <c r="B124" t="s">
        <v>413</v>
      </c>
      <c r="C124" t="s">
        <v>116</v>
      </c>
      <c r="E124" t="s">
        <v>127</v>
      </c>
      <c r="F124" s="3"/>
      <c r="G124" t="str">
        <f t="shared" si="318"/>
        <v>GB00B3MBS747</v>
      </c>
      <c r="H124" s="35">
        <f>((BU124*BY124)*CB124)/100</f>
        <v>0</v>
      </c>
      <c r="I124" s="9">
        <f t="shared" si="352"/>
        <v>70.608699999999999</v>
      </c>
      <c r="J124" s="20">
        <f t="shared" si="353"/>
        <v>40380</v>
      </c>
      <c r="K124" s="9" t="str">
        <f t="shared" si="354"/>
        <v>GBp</v>
      </c>
      <c r="L124" s="7">
        <f t="shared" si="355"/>
        <v>227.3</v>
      </c>
      <c r="M124" s="9">
        <f>(BY124*CB124)/100</f>
        <v>0</v>
      </c>
      <c r="N124" s="8"/>
      <c r="O124" s="9">
        <f t="shared" si="323"/>
        <v>11.807405086427501</v>
      </c>
      <c r="P124" s="9" t="str">
        <f t="shared" si="324"/>
        <v>NULL</v>
      </c>
      <c r="Q124" s="9">
        <f t="shared" si="325"/>
        <v>1.72370877174124</v>
      </c>
      <c r="R124" s="9" t="str">
        <f t="shared" si="326"/>
        <v>NULL</v>
      </c>
      <c r="S124" s="9">
        <f t="shared" si="327"/>
        <v>1.57729451074009</v>
      </c>
      <c r="T124" s="9">
        <f t="shared" si="328"/>
        <v>7.0489445327965798</v>
      </c>
      <c r="U124" s="9">
        <f t="shared" si="329"/>
        <v>1.5605641238835799</v>
      </c>
      <c r="V124" s="35">
        <f t="shared" si="330"/>
        <v>2070079438.925</v>
      </c>
      <c r="W124" s="35">
        <f t="shared" si="331"/>
        <v>1186176846.1043501</v>
      </c>
      <c r="X124" s="9">
        <f t="shared" si="332"/>
        <v>-74.516931916481823</v>
      </c>
      <c r="Y124" s="9">
        <f t="shared" si="333"/>
        <v>79.317831807814599</v>
      </c>
      <c r="Z124" s="9">
        <f t="shared" si="334"/>
        <v>58.1481797557718</v>
      </c>
      <c r="AA124" s="9">
        <f t="shared" si="335"/>
        <v>55.987262343378497</v>
      </c>
      <c r="AB124" s="9" t="str">
        <f t="shared" si="336"/>
        <v>#N/A</v>
      </c>
      <c r="AC124" s="9">
        <f t="shared" si="337"/>
        <v>1.8772394303686299</v>
      </c>
      <c r="AD124" s="9">
        <f t="shared" si="338"/>
        <v>2.1740826770647699</v>
      </c>
      <c r="AE124" s="9">
        <f t="shared" si="339"/>
        <v>2.4597317170450701</v>
      </c>
      <c r="AF124" s="9">
        <f t="shared" si="340"/>
        <v>1.97315250487557</v>
      </c>
      <c r="AG124" s="9">
        <f t="shared" si="341"/>
        <v>1.2299935240540301</v>
      </c>
      <c r="AH124" s="9">
        <f t="shared" si="342"/>
        <v>2.88704004656105</v>
      </c>
      <c r="AI124" s="9">
        <f t="shared" si="343"/>
        <v>27.297895902547101</v>
      </c>
      <c r="AJ124" s="9">
        <f t="shared" si="344"/>
        <v>295.99200000000002</v>
      </c>
      <c r="AK124" s="9">
        <f t="shared" si="345"/>
        <v>335.54849999999999</v>
      </c>
      <c r="AL124" s="9" t="str">
        <f t="shared" si="346"/>
        <v>NULL</v>
      </c>
      <c r="AM124" s="9" t="str">
        <f t="shared" si="347"/>
        <v>NULL</v>
      </c>
      <c r="AN124" s="9" t="str">
        <f t="shared" si="348"/>
        <v>NULL</v>
      </c>
      <c r="AO124" s="9" t="str">
        <f t="shared" si="349"/>
        <v>NULL</v>
      </c>
      <c r="AP124" s="35">
        <f t="shared" si="350"/>
        <v>5843772.7594880601</v>
      </c>
      <c r="AS124" s="15" t="s">
        <v>127</v>
      </c>
      <c r="AT124" s="36">
        <v>11.807405086427501</v>
      </c>
      <c r="AU124" s="36" t="s">
        <v>199</v>
      </c>
      <c r="AV124" s="36">
        <v>1.72370877174124</v>
      </c>
      <c r="AW124" s="36" t="s">
        <v>199</v>
      </c>
      <c r="AX124" s="36">
        <v>1.57729451074009</v>
      </c>
      <c r="AY124" s="7">
        <v>7.0489445327965798</v>
      </c>
      <c r="AZ124" s="7">
        <v>1.5605641238835799</v>
      </c>
      <c r="BA124" s="7">
        <v>2070079438.925</v>
      </c>
      <c r="BB124" s="7">
        <v>1186176846.1043501</v>
      </c>
      <c r="BC124" s="7">
        <v>79.317831807814599</v>
      </c>
      <c r="BD124" s="7">
        <v>58.1481797557718</v>
      </c>
      <c r="BE124" s="7">
        <v>55.987262343378497</v>
      </c>
      <c r="BF124" s="7" t="s">
        <v>257</v>
      </c>
      <c r="BG124" s="36">
        <v>1.8772394303686299</v>
      </c>
      <c r="BH124" s="7">
        <v>2.1740826770647699</v>
      </c>
      <c r="BI124" s="36">
        <v>2.4597317170450701</v>
      </c>
      <c r="BJ124" s="7">
        <v>1.97315250487557</v>
      </c>
      <c r="BK124" s="7">
        <v>1.2299935240540301</v>
      </c>
      <c r="BL124" s="7">
        <v>2.88704004656105</v>
      </c>
      <c r="BM124" s="7">
        <v>27.297895902547101</v>
      </c>
      <c r="BN124" s="7">
        <v>295.99200000000002</v>
      </c>
      <c r="BO124" s="36">
        <v>335.54849999999999</v>
      </c>
      <c r="BP124" s="36" t="s">
        <v>199</v>
      </c>
      <c r="BQ124" s="36" t="s">
        <v>199</v>
      </c>
      <c r="BR124" s="36" t="s">
        <v>199</v>
      </c>
      <c r="BS124" s="36" t="s">
        <v>199</v>
      </c>
      <c r="BT124" s="36">
        <v>5843772.7594880601</v>
      </c>
      <c r="BU124" s="36">
        <v>833902853</v>
      </c>
      <c r="BV124" s="7">
        <v>70.608699999999999</v>
      </c>
      <c r="BW124" s="33">
        <v>40380</v>
      </c>
      <c r="BX124" s="15" t="s">
        <v>414</v>
      </c>
      <c r="BY124" s="7">
        <v>227.3</v>
      </c>
      <c r="BZ124" s="15" t="s">
        <v>220</v>
      </c>
      <c r="CA124" t="str">
        <f t="shared" si="290"/>
        <v>GBP=</v>
      </c>
      <c r="CE124" t="str">
        <f t="shared" si="289"/>
        <v>OCDO.L</v>
      </c>
      <c r="CF124" s="15" t="s">
        <v>413</v>
      </c>
    </row>
    <row r="125" spans="1:84" x14ac:dyDescent="0.2">
      <c r="A125" t="s">
        <v>415</v>
      </c>
      <c r="B125" t="s">
        <v>415</v>
      </c>
      <c r="C125" t="s">
        <v>116</v>
      </c>
      <c r="E125" t="s">
        <v>128</v>
      </c>
      <c r="F125" s="3"/>
      <c r="G125" t="str">
        <f t="shared" si="318"/>
        <v>AU0000030678</v>
      </c>
      <c r="H125" s="35">
        <f t="shared" si="351"/>
        <v>0</v>
      </c>
      <c r="I125" s="9">
        <f t="shared" si="352"/>
        <v>99.390199999999993</v>
      </c>
      <c r="J125" s="20">
        <f t="shared" si="353"/>
        <v>43425</v>
      </c>
      <c r="K125" s="9" t="str">
        <f t="shared" si="354"/>
        <v>AUD</v>
      </c>
      <c r="L125" s="7">
        <f t="shared" si="355"/>
        <v>18.7</v>
      </c>
      <c r="M125" s="9">
        <f t="shared" si="356"/>
        <v>0</v>
      </c>
      <c r="N125" s="8"/>
      <c r="O125" s="9">
        <f t="shared" si="323"/>
        <v>22.557842167482899</v>
      </c>
      <c r="P125" s="9">
        <f t="shared" si="324"/>
        <v>20.409692477608001</v>
      </c>
      <c r="Q125" s="9">
        <f t="shared" si="325"/>
        <v>3.4282434904989301</v>
      </c>
      <c r="R125" s="9">
        <f t="shared" si="326"/>
        <v>3.1017769722808501</v>
      </c>
      <c r="S125" s="9">
        <f t="shared" si="327"/>
        <v>6.6587110037435</v>
      </c>
      <c r="T125" s="9">
        <f t="shared" si="328"/>
        <v>11.7173390191211</v>
      </c>
      <c r="U125" s="9">
        <f t="shared" si="329"/>
        <v>0.56301977181013596</v>
      </c>
      <c r="V125" s="35">
        <f t="shared" si="330"/>
        <v>54033253.741999999</v>
      </c>
      <c r="W125" s="35">
        <f t="shared" si="331"/>
        <v>63788594.833478302</v>
      </c>
      <c r="X125" s="9">
        <f t="shared" si="332"/>
        <v>15.293237164017896</v>
      </c>
      <c r="Y125" s="9">
        <f t="shared" si="333"/>
        <v>19.806905728597599</v>
      </c>
      <c r="Z125" s="9">
        <f t="shared" si="334"/>
        <v>14.594583975248099</v>
      </c>
      <c r="AA125" s="9">
        <f t="shared" si="335"/>
        <v>13.891128449677099</v>
      </c>
      <c r="AB125" s="9" t="str">
        <f t="shared" si="336"/>
        <v>#N/A</v>
      </c>
      <c r="AC125" s="9">
        <f t="shared" si="337"/>
        <v>0.38064271142321898</v>
      </c>
      <c r="AD125" s="9">
        <f t="shared" si="338"/>
        <v>0.59203428564484895</v>
      </c>
      <c r="AE125" s="9">
        <f t="shared" si="339"/>
        <v>0.50943640795774603</v>
      </c>
      <c r="AF125" s="9">
        <f t="shared" si="340"/>
        <v>0.67295693234755805</v>
      </c>
      <c r="AG125" s="9">
        <f t="shared" si="341"/>
        <v>0.229987627463202</v>
      </c>
      <c r="AH125" s="9">
        <f t="shared" si="342"/>
        <v>0.57343459268946495</v>
      </c>
      <c r="AI125" s="9">
        <f t="shared" si="343"/>
        <v>34.146341463414601</v>
      </c>
      <c r="AJ125" s="9">
        <f t="shared" si="344"/>
        <v>19.290199999999999</v>
      </c>
      <c r="AK125" s="9">
        <f t="shared" si="345"/>
        <v>18.355499999999999</v>
      </c>
      <c r="AL125" s="9">
        <f t="shared" si="346"/>
        <v>5.2403736613503504</v>
      </c>
      <c r="AM125" s="9">
        <f t="shared" si="347"/>
        <v>80.762411347500006</v>
      </c>
      <c r="AN125" s="9" t="str">
        <f t="shared" si="348"/>
        <v>NULL</v>
      </c>
      <c r="AO125" s="9" t="str">
        <f t="shared" si="349"/>
        <v>NULL</v>
      </c>
      <c r="AP125" s="35">
        <f t="shared" si="350"/>
        <v>4686919.6675614603</v>
      </c>
      <c r="AS125" s="15" t="s">
        <v>128</v>
      </c>
      <c r="AT125" s="36">
        <v>22.557842167482899</v>
      </c>
      <c r="AU125" s="36">
        <v>20.409692477608001</v>
      </c>
      <c r="AV125" s="36">
        <v>3.4282434904989301</v>
      </c>
      <c r="AW125" s="7">
        <v>3.1017769722808501</v>
      </c>
      <c r="AX125" s="36">
        <v>6.6587110037435</v>
      </c>
      <c r="AY125" s="7">
        <v>11.7173390191211</v>
      </c>
      <c r="AZ125" s="7">
        <v>0.56301977181013596</v>
      </c>
      <c r="BA125" s="7">
        <v>54033253.741999999</v>
      </c>
      <c r="BB125" s="7">
        <v>63788594.833478302</v>
      </c>
      <c r="BC125" s="7">
        <v>19.806905728597599</v>
      </c>
      <c r="BD125" s="7">
        <v>14.594583975248099</v>
      </c>
      <c r="BE125" s="7">
        <v>13.891128449677099</v>
      </c>
      <c r="BF125" s="7" t="s">
        <v>257</v>
      </c>
      <c r="BG125" s="7">
        <v>0.38064271142321898</v>
      </c>
      <c r="BH125" s="7">
        <v>0.59203428564484895</v>
      </c>
      <c r="BI125" s="7">
        <v>0.50943640795774603</v>
      </c>
      <c r="BJ125" s="7">
        <v>0.67295693234755805</v>
      </c>
      <c r="BK125" s="7">
        <v>0.229987627463202</v>
      </c>
      <c r="BL125" s="7">
        <v>0.57343459268946495</v>
      </c>
      <c r="BM125" s="7">
        <v>34.146341463414601</v>
      </c>
      <c r="BN125" s="7">
        <v>19.290199999999999</v>
      </c>
      <c r="BO125" s="7">
        <v>18.355499999999999</v>
      </c>
      <c r="BP125" s="7">
        <v>5.2403736613503504</v>
      </c>
      <c r="BQ125" s="7">
        <v>80.762411347500006</v>
      </c>
      <c r="BR125" s="36" t="s">
        <v>199</v>
      </c>
      <c r="BS125" s="36" t="s">
        <v>199</v>
      </c>
      <c r="BT125" s="7">
        <v>4686919.6675614603</v>
      </c>
      <c r="BU125" s="7">
        <v>1340288137</v>
      </c>
      <c r="BV125" s="7">
        <v>99.390199999999993</v>
      </c>
      <c r="BW125" s="33">
        <v>43425</v>
      </c>
      <c r="BX125" s="15" t="s">
        <v>416</v>
      </c>
      <c r="BY125" s="7">
        <v>18.7</v>
      </c>
      <c r="BZ125" s="15" t="s">
        <v>278</v>
      </c>
      <c r="CA125" t="str">
        <f t="shared" si="290"/>
        <v>AUD=</v>
      </c>
      <c r="CE125" t="str">
        <f t="shared" si="289"/>
        <v>COL.AX</v>
      </c>
      <c r="CF125" s="15" t="s">
        <v>415</v>
      </c>
    </row>
    <row r="126" spans="1:84" x14ac:dyDescent="0.2">
      <c r="A126" t="s">
        <v>417</v>
      </c>
      <c r="B126" t="s">
        <v>417</v>
      </c>
      <c r="C126" t="s">
        <v>116</v>
      </c>
      <c r="E126" t="s">
        <v>129</v>
      </c>
      <c r="F126" s="3"/>
      <c r="G126" t="str">
        <f t="shared" si="318"/>
        <v>AU000000WOW2</v>
      </c>
      <c r="H126" s="35">
        <f t="shared" si="351"/>
        <v>0</v>
      </c>
      <c r="I126" s="9">
        <f t="shared" si="352"/>
        <v>99.411299999999997</v>
      </c>
      <c r="J126" s="20">
        <f t="shared" si="353"/>
        <v>34162</v>
      </c>
      <c r="K126" s="9" t="str">
        <f t="shared" si="354"/>
        <v>AUD</v>
      </c>
      <c r="L126" s="7">
        <f t="shared" si="355"/>
        <v>27.88</v>
      </c>
      <c r="M126" s="9">
        <f t="shared" si="356"/>
        <v>0</v>
      </c>
      <c r="N126" s="8"/>
      <c r="O126" s="9">
        <f t="shared" si="323"/>
        <v>21.06678958146</v>
      </c>
      <c r="P126" s="9">
        <f t="shared" si="324"/>
        <v>21.249451298191001</v>
      </c>
      <c r="Q126" s="9">
        <f t="shared" si="325"/>
        <v>5.266697395365</v>
      </c>
      <c r="R126" s="9">
        <f t="shared" si="326"/>
        <v>5.3123628245477601</v>
      </c>
      <c r="S126" s="9">
        <f t="shared" si="327"/>
        <v>6.6402776610001402</v>
      </c>
      <c r="T126" s="9">
        <f t="shared" si="328"/>
        <v>9.2649576265288491</v>
      </c>
      <c r="U126" s="9">
        <f t="shared" si="329"/>
        <v>0.49204652376034902</v>
      </c>
      <c r="V126" s="35">
        <f t="shared" si="330"/>
        <v>67858185.503999993</v>
      </c>
      <c r="W126" s="35">
        <f t="shared" si="331"/>
        <v>85923432.166956499</v>
      </c>
      <c r="X126" s="9">
        <f t="shared" si="332"/>
        <v>21.024819664854871</v>
      </c>
      <c r="Y126" s="9">
        <f t="shared" si="333"/>
        <v>19.678243342178501</v>
      </c>
      <c r="Z126" s="9">
        <f t="shared" si="334"/>
        <v>14.5498153537436</v>
      </c>
      <c r="AA126" s="9">
        <f t="shared" si="335"/>
        <v>16.768078788782699</v>
      </c>
      <c r="AB126" s="9" t="str">
        <f t="shared" si="336"/>
        <v>#N/A</v>
      </c>
      <c r="AC126" s="9">
        <f t="shared" si="337"/>
        <v>0.638003465669021</v>
      </c>
      <c r="AD126" s="9">
        <f t="shared" si="338"/>
        <v>0.62834619184328699</v>
      </c>
      <c r="AE126" s="9">
        <f t="shared" si="339"/>
        <v>0.49786090910502101</v>
      </c>
      <c r="AF126" s="9">
        <f t="shared" si="340"/>
        <v>0.66523994082940796</v>
      </c>
      <c r="AG126" s="9">
        <f t="shared" si="341"/>
        <v>0.156574658278991</v>
      </c>
      <c r="AH126" s="9">
        <f t="shared" si="342"/>
        <v>0.68188160816699805</v>
      </c>
      <c r="AI126" s="9">
        <f t="shared" si="343"/>
        <v>14.675052410901399</v>
      </c>
      <c r="AJ126" s="9">
        <f t="shared" si="344"/>
        <v>30.014199999999999</v>
      </c>
      <c r="AK126" s="9">
        <f t="shared" si="345"/>
        <v>31.95735110375</v>
      </c>
      <c r="AL126" s="9">
        <f t="shared" si="346"/>
        <v>4.9084773493199698</v>
      </c>
      <c r="AM126" s="9">
        <f t="shared" si="347"/>
        <v>1628.7037037037001</v>
      </c>
      <c r="AN126" s="9" t="str">
        <f t="shared" si="348"/>
        <v>NULL</v>
      </c>
      <c r="AO126" s="9" t="str">
        <f t="shared" si="349"/>
        <v>NULL</v>
      </c>
      <c r="AP126" s="35">
        <f t="shared" si="350"/>
        <v>9976890.9303770605</v>
      </c>
      <c r="AS126" s="15" t="s">
        <v>129</v>
      </c>
      <c r="AT126" s="36">
        <v>21.06678958146</v>
      </c>
      <c r="AU126" s="36">
        <v>21.249451298191001</v>
      </c>
      <c r="AV126" s="36">
        <v>5.266697395365</v>
      </c>
      <c r="AW126" s="36">
        <v>5.3123628245477601</v>
      </c>
      <c r="AX126" s="36">
        <v>6.6402776610001402</v>
      </c>
      <c r="AY126" s="7">
        <v>9.2649576265288491</v>
      </c>
      <c r="AZ126" s="7">
        <v>0.49204652376034902</v>
      </c>
      <c r="BA126" s="7">
        <v>67858185.503999993</v>
      </c>
      <c r="BB126" s="7">
        <v>85923432.166956499</v>
      </c>
      <c r="BC126" s="7">
        <v>19.678243342178501</v>
      </c>
      <c r="BD126" s="7">
        <v>14.5498153537436</v>
      </c>
      <c r="BE126" s="7">
        <v>16.768078788782699</v>
      </c>
      <c r="BF126" s="7" t="s">
        <v>257</v>
      </c>
      <c r="BG126" s="7">
        <v>0.638003465669021</v>
      </c>
      <c r="BH126" s="7">
        <v>0.62834619184328699</v>
      </c>
      <c r="BI126" s="7">
        <v>0.49786090910502101</v>
      </c>
      <c r="BJ126" s="7">
        <v>0.66523994082940796</v>
      </c>
      <c r="BK126" s="7">
        <v>0.156574658278991</v>
      </c>
      <c r="BL126" s="7">
        <v>0.68188160816699805</v>
      </c>
      <c r="BM126" s="7">
        <v>14.675052410901399</v>
      </c>
      <c r="BN126" s="7">
        <v>30.014199999999999</v>
      </c>
      <c r="BO126" s="7">
        <v>31.95735110375</v>
      </c>
      <c r="BP126" s="7">
        <v>4.9084773493199698</v>
      </c>
      <c r="BQ126" s="7">
        <v>1628.7037037037001</v>
      </c>
      <c r="BR126" s="36" t="s">
        <v>199</v>
      </c>
      <c r="BS126" s="36" t="s">
        <v>199</v>
      </c>
      <c r="BT126" s="7">
        <v>9976890.9303770605</v>
      </c>
      <c r="BU126" s="7">
        <v>1221591974</v>
      </c>
      <c r="BV126" s="7">
        <v>99.411299999999997</v>
      </c>
      <c r="BW126" s="33">
        <v>34162</v>
      </c>
      <c r="BX126" s="15" t="s">
        <v>418</v>
      </c>
      <c r="BY126" s="7">
        <v>27.88</v>
      </c>
      <c r="BZ126" s="15" t="s">
        <v>278</v>
      </c>
      <c r="CA126" t="str">
        <f t="shared" si="290"/>
        <v>AUD=</v>
      </c>
      <c r="CE126" t="str">
        <f t="shared" ref="CE126:CE194" si="357">E126</f>
        <v>WOW.AX</v>
      </c>
      <c r="CF126" s="15" t="s">
        <v>417</v>
      </c>
    </row>
    <row r="127" spans="1:84" x14ac:dyDescent="0.2">
      <c r="A127" t="s">
        <v>419</v>
      </c>
      <c r="B127" t="s">
        <v>419</v>
      </c>
      <c r="C127" t="s">
        <v>116</v>
      </c>
      <c r="E127" t="s">
        <v>130</v>
      </c>
      <c r="F127" s="3"/>
      <c r="G127" t="str">
        <f t="shared" si="318"/>
        <v>PTJMT0AE0001</v>
      </c>
      <c r="H127" s="35">
        <f t="shared" si="351"/>
        <v>0</v>
      </c>
      <c r="I127" s="9">
        <f t="shared" si="352"/>
        <v>43.7378</v>
      </c>
      <c r="J127" s="20">
        <f t="shared" si="353"/>
        <v>32509</v>
      </c>
      <c r="K127" s="9" t="str">
        <f t="shared" si="354"/>
        <v>EUR</v>
      </c>
      <c r="L127" s="7">
        <f t="shared" si="355"/>
        <v>19.899999999999999</v>
      </c>
      <c r="M127" s="9">
        <f t="shared" si="356"/>
        <v>0</v>
      </c>
      <c r="N127" s="8"/>
      <c r="O127" s="9">
        <f t="shared" si="323"/>
        <v>19.601662693800399</v>
      </c>
      <c r="P127" s="9">
        <f t="shared" si="324"/>
        <v>17.688888888888901</v>
      </c>
      <c r="Q127" s="9">
        <f t="shared" si="325"/>
        <v>3.4089848163131098</v>
      </c>
      <c r="R127" s="9">
        <f t="shared" si="326"/>
        <v>3.0763285024154601</v>
      </c>
      <c r="S127" s="9">
        <f t="shared" si="327"/>
        <v>4.3880143782452601</v>
      </c>
      <c r="T127" s="9">
        <f t="shared" si="328"/>
        <v>8.3153619375830097</v>
      </c>
      <c r="U127" s="9">
        <f t="shared" si="329"/>
        <v>0.38038196579794697</v>
      </c>
      <c r="V127" s="35">
        <f t="shared" si="330"/>
        <v>12099324.529999999</v>
      </c>
      <c r="W127" s="35">
        <f t="shared" si="331"/>
        <v>12864504.075652201</v>
      </c>
      <c r="X127" s="9">
        <f t="shared" si="332"/>
        <v>5.9479910080669667</v>
      </c>
      <c r="Y127" s="9">
        <f t="shared" si="333"/>
        <v>20.469886211288198</v>
      </c>
      <c r="Z127" s="9">
        <f t="shared" si="334"/>
        <v>20.0124806764358</v>
      </c>
      <c r="AA127" s="9">
        <f t="shared" si="335"/>
        <v>31.873511357092401</v>
      </c>
      <c r="AB127" s="9" t="str">
        <f t="shared" si="336"/>
        <v>#N/A</v>
      </c>
      <c r="AC127" s="9">
        <f t="shared" si="337"/>
        <v>1.11981596327469</v>
      </c>
      <c r="AD127" s="9">
        <f t="shared" si="338"/>
        <v>1.0806655860177301</v>
      </c>
      <c r="AE127" s="9">
        <f t="shared" si="339"/>
        <v>0.75157847468518602</v>
      </c>
      <c r="AF127" s="9">
        <f t="shared" si="340"/>
        <v>0.83438481540447396</v>
      </c>
      <c r="AG127" s="9">
        <f t="shared" si="341"/>
        <v>0.38764119969456201</v>
      </c>
      <c r="AH127" s="9">
        <f t="shared" si="342"/>
        <v>0.26942234433178902</v>
      </c>
      <c r="AI127" s="9">
        <f t="shared" si="343"/>
        <v>48.5507246376811</v>
      </c>
      <c r="AJ127" s="9">
        <f t="shared" si="344"/>
        <v>19.5062</v>
      </c>
      <c r="AK127" s="9">
        <f t="shared" si="345"/>
        <v>18.2363</v>
      </c>
      <c r="AL127" s="9">
        <f t="shared" si="346"/>
        <v>3.2914572864321601</v>
      </c>
      <c r="AM127" s="9">
        <f t="shared" si="347"/>
        <v>54.447673280399997</v>
      </c>
      <c r="AN127" s="9" t="str">
        <f t="shared" si="348"/>
        <v>NULL</v>
      </c>
      <c r="AO127" s="9" t="str">
        <f t="shared" si="349"/>
        <v>NULL</v>
      </c>
      <c r="AP127" s="35">
        <f t="shared" si="350"/>
        <v>2133573.5119225699</v>
      </c>
      <c r="AS127" s="15" t="s">
        <v>130</v>
      </c>
      <c r="AT127" s="36">
        <v>19.601662693800399</v>
      </c>
      <c r="AU127" s="36">
        <v>17.688888888888901</v>
      </c>
      <c r="AV127" s="36">
        <v>3.4089848163131098</v>
      </c>
      <c r="AW127" s="7">
        <v>3.0763285024154601</v>
      </c>
      <c r="AX127" s="36">
        <v>4.3880143782452601</v>
      </c>
      <c r="AY127" s="7">
        <v>8.3153619375830097</v>
      </c>
      <c r="AZ127" s="7">
        <v>0.38038196579794697</v>
      </c>
      <c r="BA127" s="7">
        <v>12099324.529999999</v>
      </c>
      <c r="BB127" s="7">
        <v>12864504.075652201</v>
      </c>
      <c r="BC127" s="7">
        <v>20.469886211288198</v>
      </c>
      <c r="BD127" s="7">
        <v>20.0124806764358</v>
      </c>
      <c r="BE127" s="7">
        <v>31.873511357092401</v>
      </c>
      <c r="BF127" s="7" t="s">
        <v>257</v>
      </c>
      <c r="BG127" s="7">
        <v>1.11981596327469</v>
      </c>
      <c r="BH127" s="7">
        <v>1.0806655860177301</v>
      </c>
      <c r="BI127" s="7">
        <v>0.75157847468518602</v>
      </c>
      <c r="BJ127" s="7">
        <v>0.83438481540447396</v>
      </c>
      <c r="BK127" s="7">
        <v>0.38764119969456201</v>
      </c>
      <c r="BL127" s="7">
        <v>0.26942234433178902</v>
      </c>
      <c r="BM127" s="7">
        <v>48.5507246376811</v>
      </c>
      <c r="BN127" s="7">
        <v>19.5062</v>
      </c>
      <c r="BO127" s="7">
        <v>18.2363</v>
      </c>
      <c r="BP127" s="7">
        <v>3.2914572864321601</v>
      </c>
      <c r="BQ127" s="7">
        <v>54.447673280399997</v>
      </c>
      <c r="BR127" s="36" t="s">
        <v>199</v>
      </c>
      <c r="BS127" s="36" t="s">
        <v>199</v>
      </c>
      <c r="BT127" s="7">
        <v>2133573.5119225699</v>
      </c>
      <c r="BU127" s="7">
        <v>628434220</v>
      </c>
      <c r="BV127" s="7">
        <v>43.7378</v>
      </c>
      <c r="BW127" s="33">
        <v>32509</v>
      </c>
      <c r="BX127" s="15" t="s">
        <v>420</v>
      </c>
      <c r="BY127" s="7">
        <v>19.899999999999999</v>
      </c>
      <c r="BZ127" s="15" t="s">
        <v>202</v>
      </c>
      <c r="CA127" t="str">
        <f t="shared" si="290"/>
        <v>EUR=</v>
      </c>
      <c r="CE127" t="str">
        <f t="shared" si="357"/>
        <v>JMT.LS</v>
      </c>
      <c r="CF127" s="15" t="s">
        <v>419</v>
      </c>
    </row>
    <row r="128" spans="1:84" x14ac:dyDescent="0.2">
      <c r="A128" t="s">
        <v>421</v>
      </c>
      <c r="B128" t="s">
        <v>421</v>
      </c>
      <c r="C128" t="s">
        <v>116</v>
      </c>
      <c r="E128" t="s">
        <v>131</v>
      </c>
      <c r="F128" s="3"/>
      <c r="G128" t="str">
        <f t="shared" si="318"/>
        <v>GB00B019KW72</v>
      </c>
      <c r="H128" s="35">
        <f>((BU128*BY128)*CB128)/100</f>
        <v>0</v>
      </c>
      <c r="I128" s="9">
        <f t="shared" si="352"/>
        <v>94.201700000000002</v>
      </c>
      <c r="J128" s="20">
        <f t="shared" si="353"/>
        <v>27586</v>
      </c>
      <c r="K128" s="9" t="str">
        <f t="shared" si="354"/>
        <v>GBp</v>
      </c>
      <c r="L128" s="7">
        <f t="shared" si="355"/>
        <v>254.8</v>
      </c>
      <c r="M128" s="9">
        <f>(BY128*CB128)/100</f>
        <v>0</v>
      </c>
      <c r="N128" s="8"/>
      <c r="O128" s="9">
        <f t="shared" si="323"/>
        <v>39.097744360902297</v>
      </c>
      <c r="P128" s="9">
        <f t="shared" si="324"/>
        <v>10.308509332783</v>
      </c>
      <c r="Q128" s="9">
        <f t="shared" si="325"/>
        <v>6.79960771493952</v>
      </c>
      <c r="R128" s="9">
        <f t="shared" si="326"/>
        <v>1.79278423178834</v>
      </c>
      <c r="S128" s="9">
        <f t="shared" si="327"/>
        <v>0.90934610671957095</v>
      </c>
      <c r="T128" s="9">
        <f t="shared" si="328"/>
        <v>4.4885938073976002</v>
      </c>
      <c r="U128" s="9">
        <f t="shared" si="329"/>
        <v>0.18107085589987901</v>
      </c>
      <c r="V128" s="35">
        <f t="shared" si="330"/>
        <v>1759318116.3499999</v>
      </c>
      <c r="W128" s="35">
        <f t="shared" si="331"/>
        <v>1633262433.9913001</v>
      </c>
      <c r="X128" s="9">
        <f t="shared" si="332"/>
        <v>-7.7180298606789153</v>
      </c>
      <c r="Y128" s="9">
        <f t="shared" si="333"/>
        <v>20.874257438002701</v>
      </c>
      <c r="Z128" s="9">
        <f t="shared" si="334"/>
        <v>22.189980361441702</v>
      </c>
      <c r="AA128" s="9">
        <f t="shared" si="335"/>
        <v>21.5020557564916</v>
      </c>
      <c r="AB128" s="9" t="str">
        <f t="shared" si="336"/>
        <v>#N/A</v>
      </c>
      <c r="AC128" s="9">
        <f t="shared" si="337"/>
        <v>0.657457958479717</v>
      </c>
      <c r="AD128" s="9">
        <f t="shared" si="338"/>
        <v>1.1358740345093301</v>
      </c>
      <c r="AE128" s="9">
        <f t="shared" si="339"/>
        <v>1.04429480188166</v>
      </c>
      <c r="AF128" s="9">
        <f t="shared" si="340"/>
        <v>1.02952883839124</v>
      </c>
      <c r="AG128" s="9">
        <f t="shared" si="341"/>
        <v>0.80719828222522705</v>
      </c>
      <c r="AH128" s="9">
        <f t="shared" si="342"/>
        <v>1.07806260842108</v>
      </c>
      <c r="AI128" s="9">
        <f t="shared" si="343"/>
        <v>53.503184713375802</v>
      </c>
      <c r="AJ128" s="9">
        <f t="shared" si="344"/>
        <v>258.30799999999999</v>
      </c>
      <c r="AK128" s="9">
        <f t="shared" si="345"/>
        <v>268.94499999999999</v>
      </c>
      <c r="AL128" s="9">
        <f t="shared" si="346"/>
        <v>5.1412872841444299</v>
      </c>
      <c r="AM128" s="9">
        <f t="shared" si="347"/>
        <v>224.8175182482</v>
      </c>
      <c r="AN128" s="9" t="str">
        <f t="shared" si="348"/>
        <v>NULL</v>
      </c>
      <c r="AO128" s="9" t="str">
        <f t="shared" si="349"/>
        <v>NULL</v>
      </c>
      <c r="AP128" s="35">
        <f t="shared" si="350"/>
        <v>13262817.0065464</v>
      </c>
      <c r="AS128" s="15" t="s">
        <v>131</v>
      </c>
      <c r="AT128" s="36">
        <v>39.097744360902297</v>
      </c>
      <c r="AU128" s="36">
        <v>10.308509332783</v>
      </c>
      <c r="AV128" s="36">
        <v>6.79960771493952</v>
      </c>
      <c r="AW128" s="7">
        <v>1.79278423178834</v>
      </c>
      <c r="AX128" s="36">
        <v>0.90934610671957095</v>
      </c>
      <c r="AY128" s="7">
        <v>4.4885938073976002</v>
      </c>
      <c r="AZ128" s="7">
        <v>0.18107085589987901</v>
      </c>
      <c r="BA128" s="7">
        <v>1759318116.3499999</v>
      </c>
      <c r="BB128" s="7">
        <v>1633262433.9913001</v>
      </c>
      <c r="BC128" s="7">
        <v>20.874257438002701</v>
      </c>
      <c r="BD128" s="7">
        <v>22.189980361441702</v>
      </c>
      <c r="BE128" s="7">
        <v>21.5020557564916</v>
      </c>
      <c r="BF128" s="7" t="s">
        <v>257</v>
      </c>
      <c r="BG128" s="7">
        <v>0.657457958479717</v>
      </c>
      <c r="BH128" s="7">
        <v>1.1358740345093301</v>
      </c>
      <c r="BI128" s="7">
        <v>1.04429480188166</v>
      </c>
      <c r="BJ128" s="7">
        <v>1.02952883839124</v>
      </c>
      <c r="BK128" s="7">
        <v>0.80719828222522705</v>
      </c>
      <c r="BL128" s="7">
        <v>1.07806260842108</v>
      </c>
      <c r="BM128" s="7">
        <v>53.503184713375802</v>
      </c>
      <c r="BN128" s="7">
        <v>258.30799999999999</v>
      </c>
      <c r="BO128" s="7">
        <v>268.94499999999999</v>
      </c>
      <c r="BP128" s="7">
        <v>5.1412872841444299</v>
      </c>
      <c r="BQ128" s="7">
        <v>224.8175182482</v>
      </c>
      <c r="BR128" s="36" t="s">
        <v>199</v>
      </c>
      <c r="BS128" s="36" t="s">
        <v>199</v>
      </c>
      <c r="BT128" s="7">
        <v>13262817.0065464</v>
      </c>
      <c r="BU128" s="7">
        <v>2339424088</v>
      </c>
      <c r="BV128" s="7">
        <v>94.201700000000002</v>
      </c>
      <c r="BW128" s="33">
        <v>27586</v>
      </c>
      <c r="BX128" s="15" t="s">
        <v>422</v>
      </c>
      <c r="BY128" s="7">
        <v>254.8</v>
      </c>
      <c r="BZ128" s="15" t="s">
        <v>220</v>
      </c>
      <c r="CA128" t="str">
        <f t="shared" si="290"/>
        <v>GBP=</v>
      </c>
      <c r="CE128" t="str">
        <f t="shared" si="357"/>
        <v>SBRY.L</v>
      </c>
      <c r="CF128" s="15" t="s">
        <v>421</v>
      </c>
    </row>
    <row r="129" spans="1:84" x14ac:dyDescent="0.2">
      <c r="A129" t="s">
        <v>423</v>
      </c>
      <c r="B129" t="s">
        <v>423</v>
      </c>
      <c r="C129" t="s">
        <v>116</v>
      </c>
      <c r="E129" t="s">
        <v>132</v>
      </c>
      <c r="F129" s="3"/>
      <c r="G129" t="str">
        <f t="shared" si="318"/>
        <v>GB0031274896</v>
      </c>
      <c r="H129" s="35">
        <f>((BU129*BY129)*CB129)/100</f>
        <v>0</v>
      </c>
      <c r="I129" s="9">
        <f t="shared" si="352"/>
        <v>99.165300000000002</v>
      </c>
      <c r="J129" s="20">
        <f t="shared" si="353"/>
        <v>37334</v>
      </c>
      <c r="K129" s="9" t="str">
        <f t="shared" si="354"/>
        <v>GBp</v>
      </c>
      <c r="L129" s="7">
        <f t="shared" si="355"/>
        <v>352.8</v>
      </c>
      <c r="M129" s="9">
        <f>(BY129*CB129)/100</f>
        <v>0</v>
      </c>
      <c r="N129" s="8"/>
      <c r="O129" s="9">
        <f t="shared" si="323"/>
        <v>14.5857449975194</v>
      </c>
      <c r="P129" s="9">
        <f t="shared" si="324"/>
        <v>11.3821293916826</v>
      </c>
      <c r="Q129" s="9">
        <f t="shared" si="325"/>
        <v>1.1525677595827299</v>
      </c>
      <c r="R129" s="9">
        <f t="shared" si="326"/>
        <v>0.89941757342415196</v>
      </c>
      <c r="S129" s="9">
        <f t="shared" si="327"/>
        <v>2.3835105357202502</v>
      </c>
      <c r="T129" s="9">
        <f t="shared" si="328"/>
        <v>5.95596065009134</v>
      </c>
      <c r="U129" s="9">
        <f t="shared" si="329"/>
        <v>0.54069058855584895</v>
      </c>
      <c r="V129" s="35">
        <f t="shared" si="330"/>
        <v>2026034004.8499999</v>
      </c>
      <c r="W129" s="35">
        <f t="shared" si="331"/>
        <v>2996100334.9956498</v>
      </c>
      <c r="X129" s="9">
        <f t="shared" si="332"/>
        <v>32.37763164387011</v>
      </c>
      <c r="Y129" s="9">
        <f t="shared" si="333"/>
        <v>26.309964071900598</v>
      </c>
      <c r="Z129" s="9">
        <f t="shared" si="334"/>
        <v>30.744948719224698</v>
      </c>
      <c r="AA129" s="9">
        <f t="shared" si="335"/>
        <v>26.768362945970001</v>
      </c>
      <c r="AB129" s="9" t="str">
        <f t="shared" si="336"/>
        <v>#N/A</v>
      </c>
      <c r="AC129" s="9">
        <f t="shared" si="337"/>
        <v>0.98885968963047199</v>
      </c>
      <c r="AD129" s="9">
        <f t="shared" si="338"/>
        <v>0.68206339823682305</v>
      </c>
      <c r="AE129" s="9">
        <f t="shared" si="339"/>
        <v>1.6858832968783299</v>
      </c>
      <c r="AF129" s="9">
        <f t="shared" si="340"/>
        <v>1.4572540739966899</v>
      </c>
      <c r="AG129" s="9">
        <f t="shared" si="341"/>
        <v>2.01485690750913</v>
      </c>
      <c r="AH129" s="9">
        <f t="shared" si="342"/>
        <v>0.15840364061626999</v>
      </c>
      <c r="AI129" s="9">
        <f t="shared" si="343"/>
        <v>55.037593984962399</v>
      </c>
      <c r="AJ129" s="9">
        <f t="shared" si="344"/>
        <v>349.71199999999999</v>
      </c>
      <c r="AK129" s="9">
        <f t="shared" si="345"/>
        <v>349.49549999999999</v>
      </c>
      <c r="AL129" s="9">
        <f t="shared" si="346"/>
        <v>0.85034013605442205</v>
      </c>
      <c r="AM129" s="9">
        <f t="shared" si="347"/>
        <v>13.8682745826</v>
      </c>
      <c r="AN129" s="9" t="str">
        <f t="shared" si="348"/>
        <v>NULL</v>
      </c>
      <c r="AO129" s="9" t="str">
        <f t="shared" si="349"/>
        <v>NULL</v>
      </c>
      <c r="AP129" s="35">
        <f t="shared" si="350"/>
        <v>7309229.0489765704</v>
      </c>
      <c r="AS129" s="15" t="s">
        <v>132</v>
      </c>
      <c r="AT129" s="36">
        <v>14.5857449975194</v>
      </c>
      <c r="AU129" s="36">
        <v>11.3821293916826</v>
      </c>
      <c r="AV129" s="36">
        <v>1.1525677595827299</v>
      </c>
      <c r="AW129" s="7">
        <v>0.89941757342415196</v>
      </c>
      <c r="AX129" s="36">
        <v>2.3835105357202502</v>
      </c>
      <c r="AY129" s="7">
        <v>5.95596065009134</v>
      </c>
      <c r="AZ129" s="7">
        <v>0.54069058855584895</v>
      </c>
      <c r="BA129" s="7">
        <v>2026034004.8499999</v>
      </c>
      <c r="BB129" s="7">
        <v>2996100334.9956498</v>
      </c>
      <c r="BC129" s="7">
        <v>26.309964071900598</v>
      </c>
      <c r="BD129" s="7">
        <v>30.744948719224698</v>
      </c>
      <c r="BE129" s="7">
        <v>26.768362945970001</v>
      </c>
      <c r="BF129" s="7" t="s">
        <v>257</v>
      </c>
      <c r="BG129" s="7">
        <v>0.98885968963047199</v>
      </c>
      <c r="BH129" s="7">
        <v>0.68206339823682305</v>
      </c>
      <c r="BI129" s="7">
        <v>1.6858832968783299</v>
      </c>
      <c r="BJ129" s="7">
        <v>1.4572540739966899</v>
      </c>
      <c r="BK129" s="7">
        <v>2.01485690750913</v>
      </c>
      <c r="BL129" s="7">
        <v>0.15840364061626999</v>
      </c>
      <c r="BM129" s="7">
        <v>55.037593984962399</v>
      </c>
      <c r="BN129" s="7">
        <v>349.71199999999999</v>
      </c>
      <c r="BO129" s="36">
        <v>349.49549999999999</v>
      </c>
      <c r="BP129" s="7">
        <v>0.85034013605442205</v>
      </c>
      <c r="BQ129" s="7">
        <v>13.8682745826</v>
      </c>
      <c r="BR129" s="36" t="s">
        <v>199</v>
      </c>
      <c r="BS129" s="36" t="s">
        <v>199</v>
      </c>
      <c r="BT129" s="7">
        <v>7309229.0489765704</v>
      </c>
      <c r="BU129" s="7">
        <v>2051666377</v>
      </c>
      <c r="BV129" s="7">
        <v>99.165300000000002</v>
      </c>
      <c r="BW129" s="33">
        <v>37334</v>
      </c>
      <c r="BX129" s="15" t="s">
        <v>424</v>
      </c>
      <c r="BY129" s="7">
        <v>352.8</v>
      </c>
      <c r="BZ129" s="15" t="s">
        <v>220</v>
      </c>
      <c r="CA129" t="str">
        <f t="shared" si="290"/>
        <v>GBP=</v>
      </c>
      <c r="CE129" t="str">
        <f t="shared" si="357"/>
        <v>MKS.L</v>
      </c>
      <c r="CF129" s="15" t="s">
        <v>423</v>
      </c>
    </row>
    <row r="130" spans="1:84" x14ac:dyDescent="0.2">
      <c r="A130" t="s">
        <v>425</v>
      </c>
      <c r="B130" t="s">
        <v>425</v>
      </c>
      <c r="C130" t="s">
        <v>116</v>
      </c>
      <c r="E130" t="s">
        <v>133</v>
      </c>
      <c r="F130" s="3"/>
      <c r="G130" t="str">
        <f t="shared" si="318"/>
        <v>DE000A161408</v>
      </c>
      <c r="H130" s="35">
        <f t="shared" si="351"/>
        <v>0</v>
      </c>
      <c r="I130" s="9">
        <f t="shared" si="352"/>
        <v>94.803899999999999</v>
      </c>
      <c r="J130" s="20">
        <f t="shared" si="353"/>
        <v>43041</v>
      </c>
      <c r="K130" s="9" t="str">
        <f t="shared" si="354"/>
        <v>EUR</v>
      </c>
      <c r="L130" s="7">
        <f t="shared" si="355"/>
        <v>7.9320000000000004</v>
      </c>
      <c r="M130" s="9">
        <f t="shared" si="356"/>
        <v>0</v>
      </c>
      <c r="N130" s="8"/>
      <c r="O130" s="9" t="str">
        <f t="shared" si="323"/>
        <v>NULL</v>
      </c>
      <c r="P130" s="9">
        <f t="shared" si="324"/>
        <v>12.5428967825034</v>
      </c>
      <c r="Q130" s="9" t="str">
        <f t="shared" si="325"/>
        <v>NULL</v>
      </c>
      <c r="R130" s="9" t="str">
        <f t="shared" si="326"/>
        <v>NULL</v>
      </c>
      <c r="S130" s="9">
        <f t="shared" si="327"/>
        <v>1.4789173194904901</v>
      </c>
      <c r="T130" s="9">
        <f t="shared" si="328"/>
        <v>5.1839529727698102</v>
      </c>
      <c r="U130" s="9">
        <f t="shared" si="329"/>
        <v>0.178138093777507</v>
      </c>
      <c r="V130" s="35">
        <f t="shared" si="330"/>
        <v>25502249.478999998</v>
      </c>
      <c r="W130" s="35">
        <f t="shared" si="331"/>
        <v>15579193.8343913</v>
      </c>
      <c r="X130" s="9">
        <f t="shared" si="332"/>
        <v>-63.694281938410747</v>
      </c>
      <c r="Y130" s="9">
        <f t="shared" si="333"/>
        <v>75.009572287526197</v>
      </c>
      <c r="Z130" s="9">
        <f t="shared" si="334"/>
        <v>65.187850749861795</v>
      </c>
      <c r="AA130" s="9">
        <f t="shared" si="335"/>
        <v>70.101495416743902</v>
      </c>
      <c r="AB130" s="9" t="str">
        <f t="shared" si="336"/>
        <v>#N/A</v>
      </c>
      <c r="AC130" s="9">
        <f t="shared" si="337"/>
        <v>1.4006788448020699</v>
      </c>
      <c r="AD130" s="9">
        <f t="shared" si="338"/>
        <v>1.5903332229818601</v>
      </c>
      <c r="AE130" s="9">
        <f t="shared" si="339"/>
        <v>0.39802912875796098</v>
      </c>
      <c r="AF130" s="9">
        <f t="shared" si="340"/>
        <v>0.59868548715255498</v>
      </c>
      <c r="AG130" s="9">
        <f t="shared" si="341"/>
        <v>-0.35822147475015598</v>
      </c>
      <c r="AH130" s="9">
        <f t="shared" si="342"/>
        <v>0.79430674987917105</v>
      </c>
      <c r="AI130" s="9">
        <f t="shared" si="343"/>
        <v>7.7132178049609301</v>
      </c>
      <c r="AJ130" s="9">
        <f t="shared" si="344"/>
        <v>11.68282</v>
      </c>
      <c r="AK130" s="9">
        <f t="shared" si="345"/>
        <v>9.0801250000000007</v>
      </c>
      <c r="AL130" s="9">
        <f t="shared" si="346"/>
        <v>0</v>
      </c>
      <c r="AM130" s="9" t="str">
        <f t="shared" si="347"/>
        <v>NULL</v>
      </c>
      <c r="AN130" s="9" t="str">
        <f t="shared" si="348"/>
        <v>NULL</v>
      </c>
      <c r="AO130" s="9" t="str">
        <f t="shared" si="349"/>
        <v>NULL</v>
      </c>
      <c r="AP130" s="35">
        <f t="shared" si="350"/>
        <v>3911913.20164908</v>
      </c>
      <c r="AS130" s="15" t="s">
        <v>133</v>
      </c>
      <c r="AT130" s="36" t="s">
        <v>199</v>
      </c>
      <c r="AU130" s="36">
        <v>12.5428967825034</v>
      </c>
      <c r="AV130" s="36" t="s">
        <v>199</v>
      </c>
      <c r="AW130" s="36" t="s">
        <v>199</v>
      </c>
      <c r="AX130" s="36">
        <v>1.4789173194904901</v>
      </c>
      <c r="AY130" s="7">
        <v>5.1839529727698102</v>
      </c>
      <c r="AZ130" s="7">
        <v>0.178138093777507</v>
      </c>
      <c r="BA130" s="7">
        <v>25502249.478999998</v>
      </c>
      <c r="BB130" s="7">
        <v>15579193.8343913</v>
      </c>
      <c r="BC130" s="7">
        <v>75.009572287526197</v>
      </c>
      <c r="BD130" s="7">
        <v>65.187850749861795</v>
      </c>
      <c r="BE130" s="7">
        <v>70.101495416743902</v>
      </c>
      <c r="BF130" s="7" t="s">
        <v>257</v>
      </c>
      <c r="BG130" s="7">
        <v>1.4006788448020699</v>
      </c>
      <c r="BH130" s="7">
        <v>1.5903332229818601</v>
      </c>
      <c r="BI130" s="7">
        <v>0.39802912875796098</v>
      </c>
      <c r="BJ130" s="7">
        <v>0.59868548715255498</v>
      </c>
      <c r="BK130" s="7">
        <v>-0.35822147475015598</v>
      </c>
      <c r="BL130" s="7">
        <v>0.79430674987917105</v>
      </c>
      <c r="BM130" s="7">
        <v>7.7132178049609301</v>
      </c>
      <c r="BN130" s="7">
        <v>11.68282</v>
      </c>
      <c r="BO130" s="36">
        <v>9.0801250000000007</v>
      </c>
      <c r="BP130" s="7">
        <v>0</v>
      </c>
      <c r="BQ130" s="36" t="s">
        <v>199</v>
      </c>
      <c r="BR130" s="36" t="s">
        <v>199</v>
      </c>
      <c r="BS130" s="36" t="s">
        <v>199</v>
      </c>
      <c r="BT130" s="7">
        <v>3911913.20164908</v>
      </c>
      <c r="BU130" s="7">
        <v>162396418</v>
      </c>
      <c r="BV130" s="7">
        <v>94.803899999999999</v>
      </c>
      <c r="BW130" s="33">
        <v>43041</v>
      </c>
      <c r="BX130" s="15" t="s">
        <v>426</v>
      </c>
      <c r="BY130" s="7">
        <v>7.9320000000000004</v>
      </c>
      <c r="BZ130" s="15" t="s">
        <v>202</v>
      </c>
      <c r="CA130" t="str">
        <f t="shared" si="290"/>
        <v>EUR=</v>
      </c>
      <c r="CE130" t="str">
        <f t="shared" si="357"/>
        <v>HFGG.DE</v>
      </c>
      <c r="CF130" s="15" t="s">
        <v>425</v>
      </c>
    </row>
    <row r="131" spans="1:84" x14ac:dyDescent="0.2">
      <c r="A131" t="s">
        <v>427</v>
      </c>
      <c r="B131" t="s">
        <v>427</v>
      </c>
      <c r="C131" t="s">
        <v>116</v>
      </c>
      <c r="E131" t="s">
        <v>134</v>
      </c>
      <c r="F131" s="3"/>
      <c r="G131" t="str">
        <f t="shared" si="318"/>
        <v>BE0974256852</v>
      </c>
      <c r="H131" s="35">
        <f t="shared" si="351"/>
        <v>0</v>
      </c>
      <c r="I131" s="9">
        <f t="shared" si="352"/>
        <v>22.3322</v>
      </c>
      <c r="J131" s="20">
        <f t="shared" si="353"/>
        <v>33561</v>
      </c>
      <c r="K131" s="9" t="str">
        <f t="shared" si="354"/>
        <v>EUR</v>
      </c>
      <c r="L131" s="7">
        <f t="shared" si="355"/>
        <v>37.96</v>
      </c>
      <c r="M131" s="9">
        <f t="shared" si="356"/>
        <v>0</v>
      </c>
      <c r="N131" s="8"/>
      <c r="O131" s="9">
        <f t="shared" si="323"/>
        <v>13.03074720831</v>
      </c>
      <c r="P131" s="9">
        <f t="shared" si="324"/>
        <v>12.164991015965199</v>
      </c>
      <c r="Q131" s="9" t="str">
        <f t="shared" si="325"/>
        <v>NULL</v>
      </c>
      <c r="R131" s="9" t="str">
        <f t="shared" si="326"/>
        <v>NULL</v>
      </c>
      <c r="S131" s="9">
        <f t="shared" si="327"/>
        <v>1.49731899242157</v>
      </c>
      <c r="T131" s="9">
        <f t="shared" si="328"/>
        <v>5.8022574458931899</v>
      </c>
      <c r="U131" s="9">
        <f t="shared" si="329"/>
        <v>0.43798434595095598</v>
      </c>
      <c r="V131" s="35">
        <f t="shared" si="330"/>
        <v>2110565.11</v>
      </c>
      <c r="W131" s="35">
        <f t="shared" si="331"/>
        <v>3064307.6034782599</v>
      </c>
      <c r="X131" s="9">
        <f t="shared" si="332"/>
        <v>31.124241326023473</v>
      </c>
      <c r="Y131" s="9">
        <f t="shared" si="333"/>
        <v>16.049647407276701</v>
      </c>
      <c r="Z131" s="9">
        <f t="shared" si="334"/>
        <v>22.491014401328901</v>
      </c>
      <c r="AA131" s="9">
        <f t="shared" si="335"/>
        <v>21.3638988441473</v>
      </c>
      <c r="AB131" s="9" t="str">
        <f t="shared" si="336"/>
        <v>#N/A</v>
      </c>
      <c r="AC131" s="9">
        <f t="shared" si="337"/>
        <v>0.31560188881648898</v>
      </c>
      <c r="AD131" s="9">
        <f t="shared" si="338"/>
        <v>-0.228265440184447</v>
      </c>
      <c r="AE131" s="9">
        <f t="shared" si="339"/>
        <v>0.200518797665588</v>
      </c>
      <c r="AF131" s="9">
        <f t="shared" si="340"/>
        <v>0.467012064764527</v>
      </c>
      <c r="AG131" s="9">
        <f t="shared" si="341"/>
        <v>0.102441979075831</v>
      </c>
      <c r="AH131" s="9">
        <f t="shared" si="342"/>
        <v>0.67606583545858101</v>
      </c>
      <c r="AI131" s="9">
        <f t="shared" si="343"/>
        <v>58.381502890173401</v>
      </c>
      <c r="AJ131" s="9">
        <f t="shared" si="344"/>
        <v>36.490400000000001</v>
      </c>
      <c r="AK131" s="9">
        <f t="shared" si="345"/>
        <v>41.6205</v>
      </c>
      <c r="AL131" s="9">
        <f t="shared" si="346"/>
        <v>3.6354056902002099</v>
      </c>
      <c r="AM131" s="9">
        <f t="shared" si="347"/>
        <v>27.813024818100001</v>
      </c>
      <c r="AN131" s="9" t="str">
        <f t="shared" si="348"/>
        <v>NULL</v>
      </c>
      <c r="AO131" s="9" t="str">
        <f t="shared" si="349"/>
        <v>NULL</v>
      </c>
      <c r="AP131" s="35">
        <f t="shared" si="350"/>
        <v>405695.87920013</v>
      </c>
      <c r="AS131" s="15" t="s">
        <v>134</v>
      </c>
      <c r="AT131" s="36">
        <v>13.03074720831</v>
      </c>
      <c r="AU131" s="36">
        <v>12.164991015965199</v>
      </c>
      <c r="AV131" s="36" t="s">
        <v>199</v>
      </c>
      <c r="AW131" s="36" t="s">
        <v>199</v>
      </c>
      <c r="AX131" s="36">
        <v>1.49731899242157</v>
      </c>
      <c r="AY131" s="7">
        <v>5.8022574458931899</v>
      </c>
      <c r="AZ131" s="7">
        <v>0.43798434595095598</v>
      </c>
      <c r="BA131" s="7">
        <v>2110565.11</v>
      </c>
      <c r="BB131" s="7">
        <v>3064307.6034782599</v>
      </c>
      <c r="BC131" s="7">
        <v>16.049647407276701</v>
      </c>
      <c r="BD131" s="7">
        <v>22.491014401328901</v>
      </c>
      <c r="BE131" s="36">
        <v>21.3638988441473</v>
      </c>
      <c r="BF131" s="7" t="s">
        <v>257</v>
      </c>
      <c r="BG131" s="7">
        <v>0.31560188881648898</v>
      </c>
      <c r="BH131" s="7">
        <v>-0.228265440184447</v>
      </c>
      <c r="BI131" s="7">
        <v>0.200518797665588</v>
      </c>
      <c r="BJ131" s="7">
        <v>0.467012064764527</v>
      </c>
      <c r="BK131" s="7">
        <v>0.102441979075831</v>
      </c>
      <c r="BL131" s="7">
        <v>0.67606583545858101</v>
      </c>
      <c r="BM131" s="7">
        <v>58.381502890173401</v>
      </c>
      <c r="BN131" s="7">
        <v>36.490400000000001</v>
      </c>
      <c r="BO131" s="7">
        <v>41.6205</v>
      </c>
      <c r="BP131" s="7">
        <v>3.6354056902002099</v>
      </c>
      <c r="BQ131" s="7">
        <v>27.813024818100001</v>
      </c>
      <c r="BR131" s="36" t="s">
        <v>199</v>
      </c>
      <c r="BS131" s="36" t="s">
        <v>199</v>
      </c>
      <c r="BT131" s="7">
        <v>405695.87920013</v>
      </c>
      <c r="BU131" s="7">
        <v>121302264</v>
      </c>
      <c r="BV131" s="7">
        <v>22.3322</v>
      </c>
      <c r="BW131" s="33">
        <v>33561</v>
      </c>
      <c r="BX131" s="15" t="s">
        <v>428</v>
      </c>
      <c r="BY131" s="7">
        <v>37.96</v>
      </c>
      <c r="BZ131" s="15" t="s">
        <v>202</v>
      </c>
      <c r="CA131" t="str">
        <f t="shared" si="290"/>
        <v>EUR=</v>
      </c>
      <c r="CE131" t="str">
        <f t="shared" si="357"/>
        <v>COLR.BR</v>
      </c>
      <c r="CF131" s="15" t="s">
        <v>427</v>
      </c>
    </row>
    <row r="132" spans="1:84" x14ac:dyDescent="0.2">
      <c r="A132" t="s">
        <v>429</v>
      </c>
      <c r="B132" t="s">
        <v>429</v>
      </c>
      <c r="C132" t="s">
        <v>116</v>
      </c>
      <c r="E132" t="s">
        <v>135</v>
      </c>
      <c r="F132" s="3"/>
      <c r="G132" t="str">
        <f t="shared" si="318"/>
        <v>SE0006993770</v>
      </c>
      <c r="H132" s="35">
        <f t="shared" si="351"/>
        <v>0</v>
      </c>
      <c r="I132" s="9">
        <f t="shared" si="352"/>
        <v>48.707799999999999</v>
      </c>
      <c r="J132" s="20">
        <f t="shared" si="353"/>
        <v>36577</v>
      </c>
      <c r="K132" s="9" t="str">
        <f t="shared" si="354"/>
        <v>SEK</v>
      </c>
      <c r="L132" s="7">
        <f t="shared" si="355"/>
        <v>238.1</v>
      </c>
      <c r="M132" s="9">
        <f t="shared" si="356"/>
        <v>0</v>
      </c>
      <c r="N132" s="8"/>
      <c r="O132" s="9">
        <f t="shared" si="323"/>
        <v>23.536017223501201</v>
      </c>
      <c r="P132" s="9" t="str">
        <f t="shared" si="324"/>
        <v>NULL</v>
      </c>
      <c r="Q132" s="9" t="str">
        <f t="shared" si="325"/>
        <v>NULL</v>
      </c>
      <c r="R132" s="9" t="str">
        <f t="shared" si="326"/>
        <v>NULL</v>
      </c>
      <c r="S132" s="9">
        <f t="shared" si="327"/>
        <v>7.2832639571848699</v>
      </c>
      <c r="T132" s="9">
        <f t="shared" si="328"/>
        <v>9.4595777654818605</v>
      </c>
      <c r="U132" s="9">
        <f t="shared" si="329"/>
        <v>0.61422322020509601</v>
      </c>
      <c r="V132" s="35">
        <f t="shared" si="330"/>
        <v>93197320.25</v>
      </c>
      <c r="W132" s="35">
        <f t="shared" si="331"/>
        <v>94091153.617391303</v>
      </c>
      <c r="X132" s="9">
        <f t="shared" si="332"/>
        <v>0.94996536127716458</v>
      </c>
      <c r="Y132" s="9">
        <f t="shared" si="333"/>
        <v>20.470821982102802</v>
      </c>
      <c r="Z132" s="9">
        <f t="shared" si="334"/>
        <v>18.373375301149</v>
      </c>
      <c r="AA132" s="9">
        <f t="shared" si="335"/>
        <v>23.877364789668199</v>
      </c>
      <c r="AB132" s="9" t="str">
        <f t="shared" si="336"/>
        <v>#N/A</v>
      </c>
      <c r="AC132" s="9">
        <f t="shared" si="337"/>
        <v>0.100246514782677</v>
      </c>
      <c r="AD132" s="9">
        <f t="shared" si="338"/>
        <v>0.299679126133856</v>
      </c>
      <c r="AE132" s="9">
        <f t="shared" si="339"/>
        <v>0.46019787159939901</v>
      </c>
      <c r="AF132" s="9">
        <f t="shared" si="340"/>
        <v>0.64013127426768501</v>
      </c>
      <c r="AG132" s="9">
        <f t="shared" si="341"/>
        <v>3.1016978077709999E-2</v>
      </c>
      <c r="AH132" s="9">
        <f t="shared" si="342"/>
        <v>0.62503837563180897</v>
      </c>
      <c r="AI132" s="9">
        <f t="shared" si="343"/>
        <v>63.245823389021403</v>
      </c>
      <c r="AJ132" s="9">
        <f t="shared" si="344"/>
        <v>233.98</v>
      </c>
      <c r="AK132" s="9">
        <f t="shared" si="345"/>
        <v>255.744</v>
      </c>
      <c r="AL132" s="9">
        <f t="shared" si="346"/>
        <v>3.6749265014699701</v>
      </c>
      <c r="AM132" s="9">
        <f t="shared" si="347"/>
        <v>86.120795164200004</v>
      </c>
      <c r="AN132" s="9" t="str">
        <f t="shared" si="348"/>
        <v>NULL</v>
      </c>
      <c r="AO132" s="9" t="str">
        <f t="shared" si="349"/>
        <v>NULL</v>
      </c>
      <c r="AP132" s="35">
        <f t="shared" si="350"/>
        <v>1763804.6887526501</v>
      </c>
      <c r="AS132" s="15" t="s">
        <v>135</v>
      </c>
      <c r="AT132" s="36">
        <v>23.536017223501201</v>
      </c>
      <c r="AU132" s="36" t="s">
        <v>199</v>
      </c>
      <c r="AV132" s="36" t="s">
        <v>199</v>
      </c>
      <c r="AW132" s="36" t="s">
        <v>199</v>
      </c>
      <c r="AX132" s="36">
        <v>7.2832639571848699</v>
      </c>
      <c r="AY132" s="7">
        <v>9.4595777654818605</v>
      </c>
      <c r="AZ132" s="7">
        <v>0.61422322020509601</v>
      </c>
      <c r="BA132" s="7">
        <v>93197320.25</v>
      </c>
      <c r="BB132" s="7">
        <v>94091153.617391303</v>
      </c>
      <c r="BC132" s="36">
        <v>20.470821982102802</v>
      </c>
      <c r="BD132" s="36">
        <v>18.373375301149</v>
      </c>
      <c r="BE132" s="36">
        <v>23.877364789668199</v>
      </c>
      <c r="BF132" s="7" t="s">
        <v>257</v>
      </c>
      <c r="BG132" s="7">
        <v>0.100246514782677</v>
      </c>
      <c r="BH132" s="7">
        <v>0.299679126133856</v>
      </c>
      <c r="BI132" s="7">
        <v>0.46019787159939901</v>
      </c>
      <c r="BJ132" s="7">
        <v>0.64013127426768501</v>
      </c>
      <c r="BK132" s="7">
        <v>3.1016978077709999E-2</v>
      </c>
      <c r="BL132" s="7">
        <v>0.62503837563180897</v>
      </c>
      <c r="BM132" s="7">
        <v>63.245823389021403</v>
      </c>
      <c r="BN132" s="7">
        <v>233.98</v>
      </c>
      <c r="BO132" s="7">
        <v>255.744</v>
      </c>
      <c r="BP132" s="7">
        <v>3.6749265014699701</v>
      </c>
      <c r="BQ132" s="7">
        <v>86.120795164200004</v>
      </c>
      <c r="BR132" s="36" t="s">
        <v>199</v>
      </c>
      <c r="BS132" s="36" t="s">
        <v>199</v>
      </c>
      <c r="BT132" s="7">
        <v>1763804.6887526501</v>
      </c>
      <c r="BU132" s="7">
        <v>215744895</v>
      </c>
      <c r="BV132" s="7">
        <v>48.707799999999999</v>
      </c>
      <c r="BW132" s="33">
        <v>36577</v>
      </c>
      <c r="BX132" s="15" t="s">
        <v>430</v>
      </c>
      <c r="BY132" s="7">
        <v>238.1</v>
      </c>
      <c r="BZ132" s="15" t="s">
        <v>431</v>
      </c>
      <c r="CA132" t="str">
        <f t="shared" si="290"/>
        <v>SEKUSD=R</v>
      </c>
      <c r="CE132" t="str">
        <f t="shared" si="357"/>
        <v>AXFO.ST</v>
      </c>
      <c r="CF132" s="15" t="s">
        <v>429</v>
      </c>
    </row>
    <row r="133" spans="1:84" x14ac:dyDescent="0.2">
      <c r="A133" t="s">
        <v>432</v>
      </c>
      <c r="B133" t="s">
        <v>432</v>
      </c>
      <c r="C133" t="s">
        <v>116</v>
      </c>
      <c r="E133" t="s">
        <v>136</v>
      </c>
      <c r="F133" s="3"/>
      <c r="G133" t="str">
        <f t="shared" si="318"/>
        <v>US85208M1027</v>
      </c>
      <c r="H133" s="35">
        <f t="shared" si="351"/>
        <v>0</v>
      </c>
      <c r="I133" s="9">
        <f t="shared" si="352"/>
        <v>99.582700000000003</v>
      </c>
      <c r="J133" s="20">
        <f t="shared" si="353"/>
        <v>41487</v>
      </c>
      <c r="K133" s="9" t="str">
        <f t="shared" si="354"/>
        <v>USD</v>
      </c>
      <c r="L133" s="7">
        <f t="shared" si="355"/>
        <v>133.58000000000001</v>
      </c>
      <c r="M133" s="9">
        <f t="shared" si="356"/>
        <v>0</v>
      </c>
      <c r="N133" s="8"/>
      <c r="O133" s="9">
        <f t="shared" si="323"/>
        <v>35.582524659771103</v>
      </c>
      <c r="P133" s="9">
        <f t="shared" si="324"/>
        <v>27.8729178964523</v>
      </c>
      <c r="Q133" s="9">
        <f t="shared" si="325"/>
        <v>2.17364231275327</v>
      </c>
      <c r="R133" s="9" t="str">
        <f t="shared" si="326"/>
        <v>NULL</v>
      </c>
      <c r="S133" s="9">
        <f t="shared" si="327"/>
        <v>10.029925450235901</v>
      </c>
      <c r="T133" s="9">
        <f t="shared" si="328"/>
        <v>20.4103372331661</v>
      </c>
      <c r="U133" s="9">
        <f t="shared" si="329"/>
        <v>1.70599048974193</v>
      </c>
      <c r="V133" s="35">
        <f t="shared" si="330"/>
        <v>215486352.3175</v>
      </c>
      <c r="W133" s="35">
        <f t="shared" si="331"/>
        <v>292960364.48409098</v>
      </c>
      <c r="X133" s="9">
        <f t="shared" si="332"/>
        <v>26.445219749444355</v>
      </c>
      <c r="Y133" s="9">
        <f t="shared" si="333"/>
        <v>62.516864379511901</v>
      </c>
      <c r="Z133" s="9">
        <f t="shared" si="334"/>
        <v>46.367825029238098</v>
      </c>
      <c r="AA133" s="9">
        <f t="shared" si="335"/>
        <v>38.997203084317199</v>
      </c>
      <c r="AB133" s="9">
        <f t="shared" si="336"/>
        <v>0.4864</v>
      </c>
      <c r="AC133" s="9">
        <f t="shared" si="337"/>
        <v>1.0268643577491701</v>
      </c>
      <c r="AD133" s="9">
        <f t="shared" si="338"/>
        <v>0.45211617019550798</v>
      </c>
      <c r="AE133" s="9">
        <f t="shared" si="339"/>
        <v>0.93375283655086805</v>
      </c>
      <c r="AF133" s="9">
        <f t="shared" si="340"/>
        <v>0.95583426853202103</v>
      </c>
      <c r="AG133" s="9">
        <f t="shared" si="341"/>
        <v>0.53684538011851402</v>
      </c>
      <c r="AH133" s="9">
        <f t="shared" si="342"/>
        <v>1.6733198148919599</v>
      </c>
      <c r="AI133" s="9">
        <f t="shared" si="343"/>
        <v>39.376090750436298</v>
      </c>
      <c r="AJ133" s="9">
        <f t="shared" si="344"/>
        <v>149.37819999999999</v>
      </c>
      <c r="AK133" s="9">
        <f t="shared" si="345"/>
        <v>118.57575</v>
      </c>
      <c r="AL133" s="9" t="str">
        <f t="shared" si="346"/>
        <v>NULL</v>
      </c>
      <c r="AM133" s="9">
        <f t="shared" si="347"/>
        <v>0</v>
      </c>
      <c r="AN133" s="9" t="str">
        <f t="shared" si="348"/>
        <v>NULL</v>
      </c>
      <c r="AO133" s="9">
        <f t="shared" si="349"/>
        <v>3.4221323579830498</v>
      </c>
      <c r="AP133" s="35">
        <f t="shared" si="350"/>
        <v>5159211.5872507598</v>
      </c>
      <c r="AS133" s="15" t="s">
        <v>136</v>
      </c>
      <c r="AT133" s="36">
        <v>35.582524659771103</v>
      </c>
      <c r="AU133" s="36">
        <v>27.8729178964523</v>
      </c>
      <c r="AV133" s="36">
        <v>2.17364231275327</v>
      </c>
      <c r="AW133" s="36" t="s">
        <v>199</v>
      </c>
      <c r="AX133" s="36">
        <v>10.029925450235901</v>
      </c>
      <c r="AY133" s="7">
        <v>20.4103372331661</v>
      </c>
      <c r="AZ133" s="7">
        <v>1.70599048974193</v>
      </c>
      <c r="BA133" s="7">
        <v>215486352.3175</v>
      </c>
      <c r="BB133" s="7">
        <v>292960364.48409098</v>
      </c>
      <c r="BC133" s="7">
        <v>62.516864379511901</v>
      </c>
      <c r="BD133" s="7">
        <v>46.367825029238098</v>
      </c>
      <c r="BE133" s="36">
        <v>38.997203084317199</v>
      </c>
      <c r="BF133" s="7">
        <v>0.4864</v>
      </c>
      <c r="BG133" s="7">
        <v>1.0268643577491701</v>
      </c>
      <c r="BH133" s="7">
        <v>0.45211617019550798</v>
      </c>
      <c r="BI133" s="7">
        <v>0.93375283655086805</v>
      </c>
      <c r="BJ133" s="7">
        <v>0.95583426853202103</v>
      </c>
      <c r="BK133" s="7">
        <v>0.53684538011851402</v>
      </c>
      <c r="BL133" s="7">
        <v>1.6733198148919599</v>
      </c>
      <c r="BM133" s="7">
        <v>39.376090750436298</v>
      </c>
      <c r="BN133" s="7">
        <v>149.37819999999999</v>
      </c>
      <c r="BO133" s="36">
        <v>118.57575</v>
      </c>
      <c r="BP133" s="36" t="s">
        <v>199</v>
      </c>
      <c r="BQ133" s="7">
        <v>0</v>
      </c>
      <c r="BR133" s="36" t="s">
        <v>199</v>
      </c>
      <c r="BS133" s="7">
        <v>3.4221323579830498</v>
      </c>
      <c r="BT133" s="7">
        <v>5159211.5872507598</v>
      </c>
      <c r="BU133" s="7">
        <v>98585382</v>
      </c>
      <c r="BV133" s="7">
        <v>99.582700000000003</v>
      </c>
      <c r="BW133" s="33">
        <v>41487</v>
      </c>
      <c r="BX133" s="15" t="s">
        <v>433</v>
      </c>
      <c r="BY133" s="7">
        <v>133.58000000000001</v>
      </c>
      <c r="BZ133" s="15" t="s">
        <v>205</v>
      </c>
      <c r="CA133" t="str">
        <f t="shared" ref="CA133:CA195" si="358">IF(BZ133="EUR","EUR=",IF(BZ133="USD","USD=",IF(BZ133="CHF","CHF=",IF(BZ133="HKD","HKDUSD=R",IF(BZ133="GBp","GBP=",IF(BZ133="CAD","CADUSD=R",IF(BZ133="DKK","DKKUSD=R",IF(BZ133="SEK","SEKUSD=R",IF(BZ133="AUD","AUD=",IF(BZ133="JPY","JPYUSD=R",IF(BZ133="KRW","KRWUSD=R",IF(BZ133="TWD","TWDUSD=R",IF(BZ133="MXN","MXNUSD=R",IF(BZ133="SGD","SGDUSD=R",IF(BZ133="NOK","NOKUSD=R",IF(BZ133="NZD","NZD="))))))))))))))))</f>
        <v>USD=</v>
      </c>
      <c r="CE133" t="str">
        <f t="shared" si="357"/>
        <v>SFM.O</v>
      </c>
      <c r="CF133" s="15" t="s">
        <v>432</v>
      </c>
    </row>
    <row r="134" spans="1:84" x14ac:dyDescent="0.2">
      <c r="A134" t="s">
        <v>434</v>
      </c>
      <c r="B134" t="s">
        <v>434</v>
      </c>
      <c r="C134" t="s">
        <v>116</v>
      </c>
      <c r="E134" t="s">
        <v>137</v>
      </c>
      <c r="F134" s="3"/>
      <c r="G134" t="str">
        <f t="shared" si="318"/>
        <v>US1475281036</v>
      </c>
      <c r="H134" s="35">
        <f t="shared" si="351"/>
        <v>0</v>
      </c>
      <c r="I134" s="9">
        <f t="shared" si="352"/>
        <v>99.427000000000007</v>
      </c>
      <c r="J134" s="20">
        <f t="shared" si="353"/>
        <v>30610</v>
      </c>
      <c r="K134" s="9" t="str">
        <f t="shared" si="354"/>
        <v>USD</v>
      </c>
      <c r="L134" s="7">
        <f t="shared" si="355"/>
        <v>385.02</v>
      </c>
      <c r="M134" s="9">
        <f t="shared" si="356"/>
        <v>0</v>
      </c>
      <c r="N134" s="8"/>
      <c r="O134" s="9">
        <f t="shared" si="323"/>
        <v>26.830848995463398</v>
      </c>
      <c r="P134" s="9">
        <f t="shared" si="324"/>
        <v>24.7331585037286</v>
      </c>
      <c r="Q134" s="9">
        <f t="shared" si="325"/>
        <v>2.1093434744861099</v>
      </c>
      <c r="R134" s="9" t="str">
        <f t="shared" si="326"/>
        <v>NULL</v>
      </c>
      <c r="S134" s="9">
        <f t="shared" si="327"/>
        <v>4.1820042726506603</v>
      </c>
      <c r="T134" s="9">
        <f t="shared" si="328"/>
        <v>13.671567026973801</v>
      </c>
      <c r="U134" s="9">
        <f t="shared" si="329"/>
        <v>0.91918031437811598</v>
      </c>
      <c r="V134" s="35">
        <f t="shared" si="330"/>
        <v>233648849.815</v>
      </c>
      <c r="W134" s="35">
        <f t="shared" si="331"/>
        <v>142265348.651364</v>
      </c>
      <c r="X134" s="9">
        <f t="shared" si="332"/>
        <v>-64.234546240476845</v>
      </c>
      <c r="Y134" s="9">
        <f t="shared" si="333"/>
        <v>34.000283477912603</v>
      </c>
      <c r="Z134" s="9">
        <f t="shared" si="334"/>
        <v>26.839789508915199</v>
      </c>
      <c r="AA134" s="9">
        <f t="shared" si="335"/>
        <v>31.090990942011199</v>
      </c>
      <c r="AB134" s="9">
        <f t="shared" si="336"/>
        <v>0.32829999999999998</v>
      </c>
      <c r="AC134" s="9">
        <f t="shared" si="337"/>
        <v>0.801044511726694</v>
      </c>
      <c r="AD134" s="9">
        <f t="shared" si="338"/>
        <v>0.56105286854157199</v>
      </c>
      <c r="AE134" s="9">
        <f t="shared" si="339"/>
        <v>0.79898044662775003</v>
      </c>
      <c r="AF134" s="9">
        <f t="shared" si="340"/>
        <v>0.86598609843153496</v>
      </c>
      <c r="AG134" s="9">
        <f t="shared" si="341"/>
        <v>1.0588703027901201</v>
      </c>
      <c r="AH134" s="9">
        <f t="shared" si="342"/>
        <v>0.70667311851599501</v>
      </c>
      <c r="AI134" s="9">
        <f t="shared" si="343"/>
        <v>41.338947368421103</v>
      </c>
      <c r="AJ134" s="9">
        <f t="shared" si="344"/>
        <v>409.07440000000003</v>
      </c>
      <c r="AK134" s="9">
        <f t="shared" si="345"/>
        <v>389.33005000000003</v>
      </c>
      <c r="AL134" s="9">
        <f t="shared" si="346"/>
        <v>0.49742582137438801</v>
      </c>
      <c r="AM134" s="9">
        <f t="shared" si="347"/>
        <v>12.883786346600001</v>
      </c>
      <c r="AN134" s="9" t="str">
        <f t="shared" si="348"/>
        <v>NULL</v>
      </c>
      <c r="AO134" s="9">
        <f t="shared" si="349"/>
        <v>5.0813448750519097</v>
      </c>
      <c r="AP134" s="35">
        <f t="shared" si="350"/>
        <v>389832.40884681599</v>
      </c>
      <c r="AS134" s="15" t="s">
        <v>137</v>
      </c>
      <c r="AT134" s="36">
        <v>26.830848995463398</v>
      </c>
      <c r="AU134" s="36">
        <v>24.7331585037286</v>
      </c>
      <c r="AV134" s="36">
        <v>2.1093434744861099</v>
      </c>
      <c r="AW134" s="36" t="s">
        <v>199</v>
      </c>
      <c r="AX134" s="36">
        <v>4.1820042726506603</v>
      </c>
      <c r="AY134" s="7">
        <v>13.671567026973801</v>
      </c>
      <c r="AZ134" s="7">
        <v>0.91918031437811598</v>
      </c>
      <c r="BA134" s="7">
        <v>233648849.815</v>
      </c>
      <c r="BB134" s="7">
        <v>142265348.651364</v>
      </c>
      <c r="BC134" s="7">
        <v>34.000283477912603</v>
      </c>
      <c r="BD134" s="7">
        <v>26.839789508915199</v>
      </c>
      <c r="BE134" s="7">
        <v>31.090990942011199</v>
      </c>
      <c r="BF134" s="7">
        <v>0.32829999999999998</v>
      </c>
      <c r="BG134" s="7">
        <v>0.801044511726694</v>
      </c>
      <c r="BH134" s="7">
        <v>0.56105286854157199</v>
      </c>
      <c r="BI134" s="7">
        <v>0.79898044662775003</v>
      </c>
      <c r="BJ134" s="7">
        <v>0.86598609843153496</v>
      </c>
      <c r="BK134" s="7">
        <v>1.0588703027901201</v>
      </c>
      <c r="BL134" s="7">
        <v>0.70667311851599501</v>
      </c>
      <c r="BM134" s="7">
        <v>41.338947368421103</v>
      </c>
      <c r="BN134" s="7">
        <v>409.07440000000003</v>
      </c>
      <c r="BO134" s="7">
        <v>389.33005000000003</v>
      </c>
      <c r="BP134" s="7">
        <v>0.49742582137438801</v>
      </c>
      <c r="BQ134" s="7">
        <v>12.883786346600001</v>
      </c>
      <c r="BR134" s="36" t="s">
        <v>199</v>
      </c>
      <c r="BS134" s="7">
        <v>5.0813448750519097</v>
      </c>
      <c r="BT134" s="7">
        <v>389832.40884681599</v>
      </c>
      <c r="BU134" s="7">
        <v>37119004</v>
      </c>
      <c r="BV134" s="7">
        <v>99.427000000000007</v>
      </c>
      <c r="BW134" s="33">
        <v>30610</v>
      </c>
      <c r="BX134" s="15" t="s">
        <v>435</v>
      </c>
      <c r="BY134" s="7">
        <v>385.02</v>
      </c>
      <c r="BZ134" s="15" t="s">
        <v>205</v>
      </c>
      <c r="CA134" t="str">
        <f t="shared" si="358"/>
        <v>USD=</v>
      </c>
      <c r="CE134" t="str">
        <f t="shared" si="357"/>
        <v>CASY.O</v>
      </c>
      <c r="CF134" s="15" t="s">
        <v>434</v>
      </c>
    </row>
    <row r="135" spans="1:84" x14ac:dyDescent="0.2">
      <c r="A135" t="s">
        <v>436</v>
      </c>
      <c r="B135" t="s">
        <v>436</v>
      </c>
      <c r="C135" t="s">
        <v>116</v>
      </c>
      <c r="E135" t="s">
        <v>138</v>
      </c>
      <c r="F135" s="3"/>
      <c r="G135" t="str">
        <f t="shared" si="318"/>
        <v>CA9611485090</v>
      </c>
      <c r="H135" s="35">
        <f t="shared" si="351"/>
        <v>0</v>
      </c>
      <c r="I135" s="9">
        <f t="shared" si="352"/>
        <v>39.924900000000001</v>
      </c>
      <c r="J135" s="20">
        <f t="shared" si="353"/>
        <v>29297</v>
      </c>
      <c r="K135" s="9" t="str">
        <f t="shared" si="354"/>
        <v>CAD</v>
      </c>
      <c r="L135" s="7">
        <f t="shared" si="355"/>
        <v>229.83</v>
      </c>
      <c r="M135" s="9">
        <f t="shared" si="356"/>
        <v>0</v>
      </c>
      <c r="N135" s="8"/>
      <c r="O135" s="9">
        <f t="shared" si="323"/>
        <v>23.2945648042569</v>
      </c>
      <c r="P135" s="9">
        <f t="shared" si="324"/>
        <v>16.499758583515199</v>
      </c>
      <c r="Q135" s="9" t="str">
        <f t="shared" si="325"/>
        <v>NULL</v>
      </c>
      <c r="R135" s="9" t="str">
        <f t="shared" si="326"/>
        <v>NULL</v>
      </c>
      <c r="S135" s="9">
        <f t="shared" si="327"/>
        <v>4.78823963271127</v>
      </c>
      <c r="T135" s="9">
        <f t="shared" si="328"/>
        <v>4.9120306666545703</v>
      </c>
      <c r="U135" s="9">
        <f t="shared" si="329"/>
        <v>0.48356489406018699</v>
      </c>
      <c r="V135" s="35">
        <f t="shared" si="330"/>
        <v>35813431.372500002</v>
      </c>
      <c r="W135" s="35">
        <f t="shared" si="331"/>
        <v>34671457.660454497</v>
      </c>
      <c r="X135" s="9">
        <f t="shared" si="332"/>
        <v>-3.2936997435444306</v>
      </c>
      <c r="Y135" s="9">
        <f t="shared" si="333"/>
        <v>21.517649653544101</v>
      </c>
      <c r="Z135" s="9">
        <f t="shared" si="334"/>
        <v>19.530900679239899</v>
      </c>
      <c r="AA135" s="9">
        <f t="shared" si="335"/>
        <v>16.925509221025901</v>
      </c>
      <c r="AB135" s="9" t="str">
        <f t="shared" si="336"/>
        <v>#N/A</v>
      </c>
      <c r="AC135" s="9">
        <f t="shared" si="337"/>
        <v>0.51870191919592001</v>
      </c>
      <c r="AD135" s="9">
        <f t="shared" si="338"/>
        <v>0.79278183427369098</v>
      </c>
      <c r="AE135" s="9">
        <f t="shared" si="339"/>
        <v>0.48693054044955197</v>
      </c>
      <c r="AF135" s="9">
        <f t="shared" si="340"/>
        <v>0.65795303567934105</v>
      </c>
      <c r="AG135" s="9">
        <f t="shared" si="341"/>
        <v>0.15149212310857199</v>
      </c>
      <c r="AH135" s="9">
        <f t="shared" si="342"/>
        <v>0.429064146454673</v>
      </c>
      <c r="AI135" s="9">
        <f t="shared" si="343"/>
        <v>63.976422579913901</v>
      </c>
      <c r="AJ135" s="9">
        <f t="shared" si="344"/>
        <v>224.83600000000001</v>
      </c>
      <c r="AK135" s="9">
        <f t="shared" si="345"/>
        <v>218.25649999999999</v>
      </c>
      <c r="AL135" s="9">
        <f t="shared" si="346"/>
        <v>1.42262317834837</v>
      </c>
      <c r="AM135" s="9">
        <f t="shared" si="347"/>
        <v>31.787072243299999</v>
      </c>
      <c r="AN135" s="9" t="str">
        <f t="shared" si="348"/>
        <v>NULL</v>
      </c>
      <c r="AO135" s="9">
        <f t="shared" si="349"/>
        <v>1.9004356557419499</v>
      </c>
      <c r="AP135" s="35">
        <f t="shared" si="350"/>
        <v>4198032.4034284996</v>
      </c>
      <c r="AS135" s="15" t="s">
        <v>138</v>
      </c>
      <c r="AT135" s="36">
        <v>23.2945648042569</v>
      </c>
      <c r="AU135" s="36">
        <v>16.499758583515199</v>
      </c>
      <c r="AV135" s="36" t="s">
        <v>199</v>
      </c>
      <c r="AW135" s="36" t="s">
        <v>199</v>
      </c>
      <c r="AX135" s="36">
        <v>4.78823963271127</v>
      </c>
      <c r="AY135" s="7">
        <v>4.9120306666545703</v>
      </c>
      <c r="AZ135" s="7">
        <v>0.48356489406018699</v>
      </c>
      <c r="BA135" s="7">
        <v>35813431.372500002</v>
      </c>
      <c r="BB135" s="7">
        <v>34671457.660454497</v>
      </c>
      <c r="BC135" s="7">
        <v>21.517649653544101</v>
      </c>
      <c r="BD135" s="7">
        <v>19.530900679239899</v>
      </c>
      <c r="BE135" s="36">
        <v>16.925509221025901</v>
      </c>
      <c r="BF135" s="7" t="s">
        <v>257</v>
      </c>
      <c r="BG135" s="7">
        <v>0.51870191919592001</v>
      </c>
      <c r="BH135" s="7">
        <v>0.79278183427369098</v>
      </c>
      <c r="BI135" s="7">
        <v>0.48693054044955197</v>
      </c>
      <c r="BJ135" s="7">
        <v>0.65795303567934105</v>
      </c>
      <c r="BK135" s="7">
        <v>0.15149212310857199</v>
      </c>
      <c r="BL135" s="7">
        <v>0.429064146454673</v>
      </c>
      <c r="BM135" s="7">
        <v>63.976422579913901</v>
      </c>
      <c r="BN135" s="7">
        <v>224.83600000000001</v>
      </c>
      <c r="BO135" s="7">
        <v>218.25649999999999</v>
      </c>
      <c r="BP135" s="7">
        <v>1.42262317834837</v>
      </c>
      <c r="BQ135" s="7">
        <v>31.787072243299999</v>
      </c>
      <c r="BR135" s="36" t="s">
        <v>199</v>
      </c>
      <c r="BS135" s="7">
        <v>1.9004356557419499</v>
      </c>
      <c r="BT135" s="7">
        <v>4198032.4034284996</v>
      </c>
      <c r="BU135" s="7">
        <v>129623922</v>
      </c>
      <c r="BV135" s="7">
        <v>39.924900000000001</v>
      </c>
      <c r="BW135" s="33">
        <v>29297</v>
      </c>
      <c r="BX135" s="15" t="s">
        <v>437</v>
      </c>
      <c r="BY135" s="7">
        <v>229.83</v>
      </c>
      <c r="BZ135" s="15" t="s">
        <v>217</v>
      </c>
      <c r="CA135" t="str">
        <f t="shared" si="358"/>
        <v>CADUSD=R</v>
      </c>
      <c r="CE135" t="str">
        <f t="shared" si="357"/>
        <v>WN.TO</v>
      </c>
      <c r="CF135" s="15" t="s">
        <v>436</v>
      </c>
    </row>
    <row r="136" spans="1:84" x14ac:dyDescent="0.2">
      <c r="A136" t="s">
        <v>438</v>
      </c>
      <c r="B136" t="s">
        <v>438</v>
      </c>
      <c r="C136" t="s">
        <v>116</v>
      </c>
      <c r="E136" t="s">
        <v>139</v>
      </c>
      <c r="F136" s="3"/>
      <c r="G136" t="str">
        <f t="shared" si="318"/>
        <v>US5653941030</v>
      </c>
      <c r="H136" s="35">
        <f t="shared" si="351"/>
        <v>0</v>
      </c>
      <c r="I136" s="9">
        <f t="shared" si="352"/>
        <v>86.951800000000006</v>
      </c>
      <c r="J136" s="20">
        <f t="shared" si="353"/>
        <v>45188</v>
      </c>
      <c r="K136" s="9" t="str">
        <f t="shared" si="354"/>
        <v>USD</v>
      </c>
      <c r="L136" s="7">
        <f t="shared" si="355"/>
        <v>37.46</v>
      </c>
      <c r="M136" s="9">
        <f t="shared" si="356"/>
        <v>0</v>
      </c>
      <c r="N136" s="8"/>
      <c r="O136" s="9">
        <f t="shared" si="323"/>
        <v>23.855314271158399</v>
      </c>
      <c r="P136" s="9">
        <f t="shared" si="324"/>
        <v>21.906600483919</v>
      </c>
      <c r="Q136" s="9" t="str">
        <f t="shared" si="325"/>
        <v>NULL</v>
      </c>
      <c r="R136" s="9">
        <f t="shared" si="326"/>
        <v>0.79660365396068999</v>
      </c>
      <c r="S136" s="9">
        <f t="shared" si="327"/>
        <v>2.9812850345918802</v>
      </c>
      <c r="T136" s="9">
        <f t="shared" si="328"/>
        <v>14.4301304534207</v>
      </c>
      <c r="U136" s="9">
        <f t="shared" si="329"/>
        <v>2.9347245771166399</v>
      </c>
      <c r="V136" s="35">
        <f t="shared" si="330"/>
        <v>170095304.495</v>
      </c>
      <c r="W136" s="35">
        <f t="shared" si="331"/>
        <v>223765803.11613601</v>
      </c>
      <c r="X136" s="9">
        <f t="shared" si="332"/>
        <v>23.985120994239072</v>
      </c>
      <c r="Y136" s="9">
        <f t="shared" si="333"/>
        <v>55.196710407041799</v>
      </c>
      <c r="Z136" s="9">
        <f t="shared" si="334"/>
        <v>48.390990630198097</v>
      </c>
      <c r="AA136" s="9">
        <f t="shared" si="335"/>
        <v>43.607321116715198</v>
      </c>
      <c r="AB136" s="9">
        <f t="shared" si="336"/>
        <v>0.48730000000000001</v>
      </c>
      <c r="AC136" s="9">
        <f t="shared" si="337"/>
        <v>1.1194829626874601</v>
      </c>
      <c r="AD136" s="9">
        <f t="shared" si="338"/>
        <v>1.41278551145512</v>
      </c>
      <c r="AE136" s="9" t="str">
        <f t="shared" si="339"/>
        <v>NULL</v>
      </c>
      <c r="AF136" s="9" t="str">
        <f t="shared" si="340"/>
        <v>NULL</v>
      </c>
      <c r="AG136" s="9">
        <f t="shared" si="341"/>
        <v>-1.25609940518653</v>
      </c>
      <c r="AH136" s="9" t="str">
        <f t="shared" si="342"/>
        <v>NULL</v>
      </c>
      <c r="AI136" s="9">
        <f t="shared" si="343"/>
        <v>15.7749712973594</v>
      </c>
      <c r="AJ136" s="9">
        <f t="shared" si="344"/>
        <v>45.37</v>
      </c>
      <c r="AK136" s="9">
        <f t="shared" si="345"/>
        <v>39.894150000000003</v>
      </c>
      <c r="AL136" s="9" t="str">
        <f t="shared" si="346"/>
        <v>NULL</v>
      </c>
      <c r="AM136" s="9">
        <f t="shared" si="347"/>
        <v>0</v>
      </c>
      <c r="AN136" s="9" t="str">
        <f t="shared" si="348"/>
        <v>NULL</v>
      </c>
      <c r="AO136" s="9">
        <f t="shared" si="349"/>
        <v>4.2455890099884996</v>
      </c>
      <c r="AP136" s="35">
        <f t="shared" si="350"/>
        <v>5217176.2047598204</v>
      </c>
      <c r="AS136" s="15" t="s">
        <v>139</v>
      </c>
      <c r="AT136" s="36">
        <v>23.855314271158399</v>
      </c>
      <c r="AU136" s="36">
        <v>21.906600483919</v>
      </c>
      <c r="AV136" s="36" t="s">
        <v>199</v>
      </c>
      <c r="AW136" s="36">
        <v>0.79660365396068999</v>
      </c>
      <c r="AX136" s="36">
        <v>2.9812850345918802</v>
      </c>
      <c r="AY136" s="36">
        <v>14.4301304534207</v>
      </c>
      <c r="AZ136" s="36">
        <v>2.9347245771166399</v>
      </c>
      <c r="BA136" s="7">
        <v>170095304.495</v>
      </c>
      <c r="BB136" s="7">
        <v>223765803.11613601</v>
      </c>
      <c r="BC136" s="7">
        <v>55.196710407041799</v>
      </c>
      <c r="BD136" s="7">
        <v>48.390990630198097</v>
      </c>
      <c r="BE136" s="36">
        <v>43.607321116715198</v>
      </c>
      <c r="BF136" s="36">
        <v>0.48730000000000001</v>
      </c>
      <c r="BG136" s="7">
        <v>1.1194829626874601</v>
      </c>
      <c r="BH136" s="36">
        <v>1.41278551145512</v>
      </c>
      <c r="BI136" s="36" t="s">
        <v>199</v>
      </c>
      <c r="BJ136" s="36" t="s">
        <v>199</v>
      </c>
      <c r="BK136" s="36">
        <v>-1.25609940518653</v>
      </c>
      <c r="BL136" s="36" t="s">
        <v>199</v>
      </c>
      <c r="BM136" s="36">
        <v>15.7749712973594</v>
      </c>
      <c r="BN136" s="36">
        <v>45.37</v>
      </c>
      <c r="BO136" s="36">
        <v>39.894150000000003</v>
      </c>
      <c r="BP136" s="36" t="s">
        <v>199</v>
      </c>
      <c r="BQ136" s="36">
        <v>0</v>
      </c>
      <c r="BR136" s="36" t="s">
        <v>199</v>
      </c>
      <c r="BS136" s="7">
        <v>4.2455890099884996</v>
      </c>
      <c r="BT136" s="36">
        <v>5217176.2047598204</v>
      </c>
      <c r="BU136" s="36">
        <v>264642275</v>
      </c>
      <c r="BV136" s="7">
        <v>86.951800000000006</v>
      </c>
      <c r="BW136" s="33">
        <v>45188</v>
      </c>
      <c r="BX136" s="15" t="s">
        <v>439</v>
      </c>
      <c r="BY136" s="7">
        <v>37.46</v>
      </c>
      <c r="BZ136" s="15" t="s">
        <v>205</v>
      </c>
      <c r="CA136" t="str">
        <f t="shared" si="358"/>
        <v>USD=</v>
      </c>
      <c r="CE136" t="str">
        <f t="shared" si="357"/>
        <v>CART.O</v>
      </c>
      <c r="CF136" s="15" t="s">
        <v>438</v>
      </c>
    </row>
    <row r="137" spans="1:84" x14ac:dyDescent="0.2">
      <c r="A137" t="s">
        <v>440</v>
      </c>
      <c r="B137" t="s">
        <v>440</v>
      </c>
      <c r="C137" t="s">
        <v>116</v>
      </c>
      <c r="E137" t="s">
        <v>140</v>
      </c>
      <c r="F137" s="3"/>
      <c r="G137" t="str">
        <f t="shared" si="318"/>
        <v>AU0000154833</v>
      </c>
      <c r="H137" s="35">
        <f t="shared" si="351"/>
        <v>0</v>
      </c>
      <c r="I137" s="9">
        <f t="shared" si="352"/>
        <v>79.771000000000001</v>
      </c>
      <c r="J137" s="20">
        <f t="shared" si="353"/>
        <v>44371</v>
      </c>
      <c r="K137" s="9" t="str">
        <f t="shared" si="354"/>
        <v>AUD</v>
      </c>
      <c r="L137" s="7">
        <f t="shared" si="355"/>
        <v>4.1100000000000003</v>
      </c>
      <c r="M137" s="9">
        <f t="shared" si="356"/>
        <v>0</v>
      </c>
      <c r="N137" s="8"/>
      <c r="O137" s="9">
        <f t="shared" si="323"/>
        <v>15.999688570538799</v>
      </c>
      <c r="P137" s="9">
        <f t="shared" si="324"/>
        <v>15.392658666145699</v>
      </c>
      <c r="Q137" s="9">
        <f t="shared" si="325"/>
        <v>8.9885890845723395</v>
      </c>
      <c r="R137" s="9">
        <f t="shared" si="326"/>
        <v>8.6475610483964704</v>
      </c>
      <c r="S137" s="9">
        <f t="shared" si="327"/>
        <v>1.8699187953554099</v>
      </c>
      <c r="T137" s="9">
        <f t="shared" si="328"/>
        <v>5.52622212452704</v>
      </c>
      <c r="U137" s="9">
        <f t="shared" si="329"/>
        <v>0.60025506563402198</v>
      </c>
      <c r="V137" s="35">
        <f t="shared" si="330"/>
        <v>27697476.93</v>
      </c>
      <c r="W137" s="35">
        <f t="shared" si="331"/>
        <v>52912396.723043501</v>
      </c>
      <c r="X137" s="9">
        <f t="shared" si="332"/>
        <v>47.65408742496507</v>
      </c>
      <c r="Y137" s="9">
        <f t="shared" si="333"/>
        <v>30.014959636768701</v>
      </c>
      <c r="Z137" s="9">
        <f t="shared" si="334"/>
        <v>23.8193860777995</v>
      </c>
      <c r="AA137" s="9">
        <f t="shared" si="335"/>
        <v>21.285588907846002</v>
      </c>
      <c r="AB137" s="9" t="str">
        <f t="shared" si="336"/>
        <v>#N/A</v>
      </c>
      <c r="AC137" s="9">
        <f t="shared" si="337"/>
        <v>0.68360350393046498</v>
      </c>
      <c r="AD137" s="9">
        <f t="shared" si="338"/>
        <v>0.66177694159898204</v>
      </c>
      <c r="AE137" s="9">
        <f t="shared" si="339"/>
        <v>0.48235882148368803</v>
      </c>
      <c r="AF137" s="9">
        <f t="shared" si="340"/>
        <v>0.65490522608324397</v>
      </c>
      <c r="AG137" s="9">
        <f t="shared" si="341"/>
        <v>0.31167801903588799</v>
      </c>
      <c r="AH137" s="9">
        <f t="shared" si="342"/>
        <v>-0.100849684974555</v>
      </c>
      <c r="AI137" s="9">
        <f t="shared" si="343"/>
        <v>33.3333333333333</v>
      </c>
      <c r="AJ137" s="9">
        <f t="shared" si="344"/>
        <v>4.2270000000000003</v>
      </c>
      <c r="AK137" s="9">
        <f t="shared" si="345"/>
        <v>4.7281500000000003</v>
      </c>
      <c r="AL137" s="9">
        <f t="shared" si="346"/>
        <v>8.6266390603864807</v>
      </c>
      <c r="AM137" s="9">
        <f t="shared" si="347"/>
        <v>76.171875</v>
      </c>
      <c r="AN137" s="9" t="str">
        <f t="shared" si="348"/>
        <v>NULL</v>
      </c>
      <c r="AO137" s="9" t="str">
        <f t="shared" si="349"/>
        <v>NULL</v>
      </c>
      <c r="AP137" s="35">
        <f t="shared" si="350"/>
        <v>13821828.6653332</v>
      </c>
      <c r="AS137" s="15" t="s">
        <v>140</v>
      </c>
      <c r="AT137" s="36">
        <v>15.999688570538799</v>
      </c>
      <c r="AU137" s="36">
        <v>15.392658666145699</v>
      </c>
      <c r="AV137" s="36">
        <v>8.9885890845723395</v>
      </c>
      <c r="AW137" s="7">
        <v>8.6475610483964704</v>
      </c>
      <c r="AX137" s="36">
        <v>1.8699187953554099</v>
      </c>
      <c r="AY137" s="36">
        <v>5.52622212452704</v>
      </c>
      <c r="AZ137" s="7">
        <v>0.60025506563402198</v>
      </c>
      <c r="BA137" s="7">
        <v>27697476.93</v>
      </c>
      <c r="BB137" s="7">
        <v>52912396.723043501</v>
      </c>
      <c r="BC137" s="7">
        <v>30.014959636768701</v>
      </c>
      <c r="BD137" s="7">
        <v>23.8193860777995</v>
      </c>
      <c r="BE137" s="7">
        <v>21.285588907846002</v>
      </c>
      <c r="BF137" s="36" t="s">
        <v>257</v>
      </c>
      <c r="BG137" s="7">
        <v>0.68360350393046498</v>
      </c>
      <c r="BH137" s="7">
        <v>0.66177694159898204</v>
      </c>
      <c r="BI137" s="36">
        <v>0.48235882148368803</v>
      </c>
      <c r="BJ137" s="36">
        <v>0.65490522608324397</v>
      </c>
      <c r="BK137" s="7">
        <v>0.31167801903588799</v>
      </c>
      <c r="BL137" s="36">
        <v>-0.100849684974555</v>
      </c>
      <c r="BM137" s="36">
        <v>33.3333333333333</v>
      </c>
      <c r="BN137" s="36">
        <v>4.2270000000000003</v>
      </c>
      <c r="BO137" s="36">
        <v>4.7281500000000003</v>
      </c>
      <c r="BP137" s="7">
        <v>8.6266390603864807</v>
      </c>
      <c r="BQ137" s="7">
        <v>76.171875</v>
      </c>
      <c r="BR137" s="36" t="s">
        <v>199</v>
      </c>
      <c r="BS137" s="36" t="s">
        <v>199</v>
      </c>
      <c r="BT137" s="7">
        <v>13821828.6653332</v>
      </c>
      <c r="BU137" s="7">
        <v>1790754347</v>
      </c>
      <c r="BV137" s="7">
        <v>79.771000000000001</v>
      </c>
      <c r="BW137" s="33">
        <v>44371</v>
      </c>
      <c r="BX137" s="15" t="s">
        <v>441</v>
      </c>
      <c r="BY137" s="7">
        <v>4.1100000000000003</v>
      </c>
      <c r="BZ137" s="15" t="s">
        <v>278</v>
      </c>
      <c r="CA137" t="str">
        <f t="shared" si="358"/>
        <v>AUD=</v>
      </c>
      <c r="CE137" t="str">
        <f t="shared" si="357"/>
        <v>EDV.AX</v>
      </c>
      <c r="CF137" s="15" t="s">
        <v>440</v>
      </c>
    </row>
    <row r="138" spans="1:84" x14ac:dyDescent="0.2">
      <c r="F138" s="3"/>
      <c r="G138" s="14" t="s">
        <v>194</v>
      </c>
      <c r="H138" s="39">
        <f>AVERAGE(H112:H137)</f>
        <v>0</v>
      </c>
      <c r="I138" s="38">
        <f t="shared" ref="I138" si="359">AVERAGE(I112:I137)</f>
        <v>80.507311538461536</v>
      </c>
      <c r="J138" s="10"/>
      <c r="K138" s="38"/>
      <c r="L138" s="10"/>
      <c r="M138" s="38"/>
      <c r="N138" s="10"/>
      <c r="O138" s="38">
        <f>AVERAGE(O112:O137)</f>
        <v>23.184882339398587</v>
      </c>
      <c r="P138" s="38">
        <f t="shared" ref="P138:AP138" si="360">AVERAGE(P112:P137)</f>
        <v>17.460611953379747</v>
      </c>
      <c r="Q138" s="38">
        <f>AVERAGE(Q112:Q137)</f>
        <v>-7.174156623382193</v>
      </c>
      <c r="R138" s="38">
        <f t="shared" si="360"/>
        <v>2.3667979576801303</v>
      </c>
      <c r="S138" s="38">
        <f t="shared" si="360"/>
        <v>3.9985193790928872</v>
      </c>
      <c r="T138" s="38">
        <f t="shared" si="360"/>
        <v>8.6917720905291525</v>
      </c>
      <c r="U138" s="38">
        <f t="shared" si="360"/>
        <v>0.64678828936533717</v>
      </c>
      <c r="V138" s="10"/>
      <c r="W138" s="38"/>
      <c r="X138" s="38">
        <f t="shared" si="360"/>
        <v>0.48265857897398889</v>
      </c>
      <c r="Y138" s="38">
        <f t="shared" si="360"/>
        <v>33.877565987450922</v>
      </c>
      <c r="Z138" s="38">
        <f t="shared" si="360"/>
        <v>28.595940992470908</v>
      </c>
      <c r="AA138" s="38">
        <f t="shared" si="360"/>
        <v>27.793389809383804</v>
      </c>
      <c r="AB138" s="38">
        <f t="shared" si="360"/>
        <v>0.34532857142857143</v>
      </c>
      <c r="AC138" s="38">
        <f t="shared" si="360"/>
        <v>0.67390326825886315</v>
      </c>
      <c r="AD138" s="38">
        <f t="shared" si="360"/>
        <v>0.73929290095663225</v>
      </c>
      <c r="AE138" s="38">
        <f t="shared" si="360"/>
        <v>0.76005869642368395</v>
      </c>
      <c r="AF138" s="38">
        <f t="shared" si="360"/>
        <v>0.84003829090999216</v>
      </c>
      <c r="AG138" s="38">
        <f t="shared" si="360"/>
        <v>0.53295068566321269</v>
      </c>
      <c r="AH138" s="38">
        <f t="shared" si="360"/>
        <v>0.7135230477633645</v>
      </c>
      <c r="AI138" s="38">
        <f t="shared" si="360"/>
        <v>44.37654719148815</v>
      </c>
      <c r="AJ138" s="10"/>
      <c r="AK138" s="38"/>
      <c r="AL138" s="38">
        <f t="shared" si="360"/>
        <v>3.1022207058050837</v>
      </c>
      <c r="AM138" s="38">
        <f t="shared" si="360"/>
        <v>117.67498728146089</v>
      </c>
      <c r="AN138" s="38" t="e">
        <f t="shared" si="360"/>
        <v>#DIV/0!</v>
      </c>
      <c r="AO138" s="38">
        <f t="shared" si="360"/>
        <v>3.6930690999596223</v>
      </c>
      <c r="AP138" s="10">
        <f t="shared" si="360"/>
        <v>8108396.7053554766</v>
      </c>
      <c r="AS138" s="15"/>
    </row>
    <row r="139" spans="1:84" x14ac:dyDescent="0.2">
      <c r="F139" s="3"/>
      <c r="G139" s="3"/>
      <c r="H139" s="41"/>
      <c r="I139" s="3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3"/>
      <c r="AB139" s="13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S139" s="15"/>
    </row>
    <row r="140" spans="1:84" x14ac:dyDescent="0.2">
      <c r="A140" s="1" t="s">
        <v>442</v>
      </c>
      <c r="B140" s="1"/>
      <c r="C140" s="1" t="s">
        <v>141</v>
      </c>
      <c r="D140" s="1"/>
      <c r="E140" s="1" t="s">
        <v>142</v>
      </c>
      <c r="F140" s="3"/>
      <c r="G140" t="str">
        <f>BX140</f>
        <v>US87612E1064</v>
      </c>
      <c r="H140" s="35">
        <f>(BU140*BY140)*CB140</f>
        <v>0</v>
      </c>
      <c r="I140" s="9">
        <f>BV140</f>
        <v>99.755099999999999</v>
      </c>
      <c r="J140" s="20">
        <f>BW140</f>
        <v>25454</v>
      </c>
      <c r="K140" s="9" t="str">
        <f>BZ140</f>
        <v>USD</v>
      </c>
      <c r="L140" s="7">
        <f>BY140</f>
        <v>104.5</v>
      </c>
      <c r="M140" s="9">
        <f>BY140*CB140</f>
        <v>0</v>
      </c>
      <c r="N140" s="8"/>
      <c r="O140" s="9">
        <f>AT140</f>
        <v>11.796566239694901</v>
      </c>
      <c r="P140" s="9">
        <f t="shared" ref="P140" si="361">AU140</f>
        <v>11.2790203815025</v>
      </c>
      <c r="Q140" s="9">
        <f t="shared" ref="Q140" si="362">AV140</f>
        <v>2.06113682763268</v>
      </c>
      <c r="R140" s="9">
        <f t="shared" ref="R140" si="363">AW140</f>
        <v>1.9707094264182701</v>
      </c>
      <c r="S140" s="9">
        <f t="shared" ref="S140" si="364">AX140</f>
        <v>3.2460624232902902</v>
      </c>
      <c r="T140" s="9">
        <f t="shared" ref="T140" si="365">AY140</f>
        <v>6.4622967948961598</v>
      </c>
      <c r="U140" s="9">
        <f t="shared" ref="U140" si="366">AZ140</f>
        <v>0.44674418189666498</v>
      </c>
      <c r="V140" s="35">
        <f t="shared" ref="V140" si="367">BA140</f>
        <v>998307546.47500002</v>
      </c>
      <c r="W140" s="35">
        <f t="shared" ref="W140" si="368">BB140</f>
        <v>931907873.48181796</v>
      </c>
      <c r="X140" s="9">
        <f>((W140-V140)/W140)*100</f>
        <v>-7.125132739258647</v>
      </c>
      <c r="Y140" s="9">
        <f>BC140</f>
        <v>27.931179710220999</v>
      </c>
      <c r="Z140" s="9">
        <f t="shared" ref="Z140" si="369">BD140</f>
        <v>49.465941389539999</v>
      </c>
      <c r="AA140" s="9">
        <f t="shared" ref="AA140" si="370">BE140</f>
        <v>39.946778166029198</v>
      </c>
      <c r="AB140" s="9">
        <f t="shared" ref="AB140" si="371">BF140</f>
        <v>0.35980000000000001</v>
      </c>
      <c r="AC140" s="9">
        <f t="shared" ref="AC140" si="372">BG140</f>
        <v>0.64699143016640304</v>
      </c>
      <c r="AD140" s="9">
        <f t="shared" ref="AD140" si="373">BH140</f>
        <v>0.74710933014017</v>
      </c>
      <c r="AE140" s="9">
        <f t="shared" ref="AE140" si="374">BI140</f>
        <v>1.2784800687589399</v>
      </c>
      <c r="AF140" s="9">
        <f t="shared" ref="AF140" si="375">BJ140</f>
        <v>1.1856521935192501</v>
      </c>
      <c r="AG140" s="9">
        <f t="shared" ref="AG140" si="376">BK140</f>
        <v>2.3194774533222899</v>
      </c>
      <c r="AH140" s="9">
        <f t="shared" ref="AH140" si="377">BL140</f>
        <v>0.50001782171318099</v>
      </c>
      <c r="AI140" s="9">
        <f t="shared" ref="AI140" si="378">BM140</f>
        <v>18.668779714738498</v>
      </c>
      <c r="AJ140" s="9">
        <f t="shared" ref="AJ140" si="379">BN140</f>
        <v>130.1268</v>
      </c>
      <c r="AK140" s="9">
        <f t="shared" ref="AK140" si="380">BO140</f>
        <v>142.35650000000001</v>
      </c>
      <c r="AL140" s="9">
        <f t="shared" ref="AL140" si="381">BP140</f>
        <v>4.1759880686055197</v>
      </c>
      <c r="AM140" s="9">
        <f t="shared" ref="AM140" si="382">BQ140</f>
        <v>50.843314593000002</v>
      </c>
      <c r="AN140" s="9" t="str">
        <f t="shared" ref="AN140" si="383">BR140</f>
        <v>NULL</v>
      </c>
      <c r="AO140" s="9">
        <f t="shared" ref="AO140" si="384">BS140</f>
        <v>2.0251238321906402</v>
      </c>
      <c r="AP140" s="35">
        <f t="shared" ref="AP140" si="385">BT140</f>
        <v>14699393.4568395</v>
      </c>
      <c r="AS140" s="15" t="s">
        <v>142</v>
      </c>
      <c r="AT140" s="36">
        <v>11.796566239694901</v>
      </c>
      <c r="AU140" s="36">
        <v>11.2790203815025</v>
      </c>
      <c r="AV140" s="36">
        <v>2.06113682763268</v>
      </c>
      <c r="AW140" s="7">
        <v>1.9707094264182701</v>
      </c>
      <c r="AX140" s="36">
        <v>3.2460624232902902</v>
      </c>
      <c r="AY140" s="7">
        <v>6.4622967948961598</v>
      </c>
      <c r="AZ140" s="7">
        <v>0.44674418189666498</v>
      </c>
      <c r="BA140" s="7">
        <v>998307546.47500002</v>
      </c>
      <c r="BB140" s="7">
        <v>931907873.48181796</v>
      </c>
      <c r="BC140" s="7">
        <v>27.931179710220999</v>
      </c>
      <c r="BD140" s="7">
        <v>49.465941389539999</v>
      </c>
      <c r="BE140" s="7">
        <v>39.946778166029198</v>
      </c>
      <c r="BF140" s="7">
        <v>0.35980000000000001</v>
      </c>
      <c r="BG140" s="7">
        <v>0.64699143016640304</v>
      </c>
      <c r="BH140" s="7">
        <v>0.74710933014017</v>
      </c>
      <c r="BI140" s="7">
        <v>1.2784800687589399</v>
      </c>
      <c r="BJ140" s="7">
        <v>1.1856521935192501</v>
      </c>
      <c r="BK140" s="7">
        <v>2.3194774533222899</v>
      </c>
      <c r="BL140" s="7">
        <v>0.50001782171318099</v>
      </c>
      <c r="BM140" s="7">
        <v>18.668779714738498</v>
      </c>
      <c r="BN140" s="7">
        <v>130.1268</v>
      </c>
      <c r="BO140" s="7">
        <v>142.35650000000001</v>
      </c>
      <c r="BP140" s="7">
        <v>4.1759880686055197</v>
      </c>
      <c r="BQ140" s="7">
        <v>50.843314593000002</v>
      </c>
      <c r="BR140" s="36" t="s">
        <v>199</v>
      </c>
      <c r="BS140" s="7">
        <v>2.0251238321906402</v>
      </c>
      <c r="BT140" s="7">
        <v>14699393.4568395</v>
      </c>
      <c r="BU140" s="7">
        <v>455576464</v>
      </c>
      <c r="BV140" s="7">
        <v>99.755099999999999</v>
      </c>
      <c r="BW140" s="33">
        <v>25454</v>
      </c>
      <c r="BX140" s="15" t="s">
        <v>443</v>
      </c>
      <c r="BY140" s="7">
        <v>104.5</v>
      </c>
      <c r="BZ140" s="15" t="s">
        <v>205</v>
      </c>
      <c r="CA140" t="str">
        <f t="shared" si="358"/>
        <v>USD=</v>
      </c>
      <c r="CE140" t="str">
        <f t="shared" si="357"/>
        <v>TGT</v>
      </c>
      <c r="CF140" s="15" t="s">
        <v>442</v>
      </c>
    </row>
    <row r="141" spans="1:84" x14ac:dyDescent="0.2">
      <c r="A141" t="s">
        <v>444</v>
      </c>
      <c r="B141" t="s">
        <v>444</v>
      </c>
      <c r="C141" t="s">
        <v>141</v>
      </c>
      <c r="E141" t="s">
        <v>143</v>
      </c>
      <c r="F141" s="3"/>
      <c r="G141" t="str">
        <f t="shared" ref="G141:G147" si="386">BX141</f>
        <v>US9311421039</v>
      </c>
      <c r="H141" s="35">
        <f t="shared" ref="H141:H147" si="387">(BU141*BY141)*CB141</f>
        <v>0</v>
      </c>
      <c r="I141" s="9">
        <f t="shared" ref="I141:I147" si="388">BV141</f>
        <v>54.335700000000003</v>
      </c>
      <c r="J141" s="20">
        <f t="shared" ref="J141:J147" si="389">BW141</f>
        <v>26536</v>
      </c>
      <c r="K141" s="9" t="str">
        <f t="shared" ref="K141:K147" si="390">BZ141</f>
        <v>USD</v>
      </c>
      <c r="L141" s="7">
        <f t="shared" ref="L141:L147" si="391">BY141</f>
        <v>84.5</v>
      </c>
      <c r="M141" s="9">
        <f t="shared" ref="M141:M147" si="392">BY141*CB141</f>
        <v>0</v>
      </c>
      <c r="N141" s="8"/>
      <c r="O141" s="9">
        <f t="shared" ref="O141:O147" si="393">AT141</f>
        <v>35.133820355994999</v>
      </c>
      <c r="P141" s="9">
        <f t="shared" ref="P141:P147" si="394">AU141</f>
        <v>31.8257670273461</v>
      </c>
      <c r="Q141" s="9">
        <f t="shared" ref="Q141:Q147" si="395">AV141</f>
        <v>3.7646740268947201</v>
      </c>
      <c r="R141" s="9">
        <f t="shared" ref="R141:R147" si="396">AW141</f>
        <v>3.1937548446910302</v>
      </c>
      <c r="S141" s="9">
        <f t="shared" ref="S141:S147" si="397">AX141</f>
        <v>7.4585074175131902</v>
      </c>
      <c r="T141" s="9">
        <f t="shared" ref="T141:T147" si="398">AY141</f>
        <v>18.6269279468622</v>
      </c>
      <c r="U141" s="9">
        <f t="shared" ref="U141:U147" si="399">AZ141</f>
        <v>0.99682244861120195</v>
      </c>
      <c r="V141" s="35">
        <f t="shared" ref="V141:V147" si="400">BA141</f>
        <v>2773728900.1199999</v>
      </c>
      <c r="W141" s="35">
        <f t="shared" ref="W141:W147" si="401">BB141</f>
        <v>2357374307.6445498</v>
      </c>
      <c r="X141" s="9">
        <f t="shared" ref="X141:X147" si="402">((W141-V141)/W141)*100</f>
        <v>-17.661793934263446</v>
      </c>
      <c r="Y141" s="9">
        <f t="shared" ref="Y141:Y147" si="403">BC141</f>
        <v>33.720524076053202</v>
      </c>
      <c r="Z141" s="9">
        <f t="shared" ref="Z141:Z147" si="404">BD141</f>
        <v>24.778100454234799</v>
      </c>
      <c r="AA141" s="9">
        <f t="shared" ref="AA141:AA147" si="405">BE141</f>
        <v>21.1785729882079</v>
      </c>
      <c r="AB141" s="9">
        <f t="shared" ref="AB141:AB147" si="406">BF141</f>
        <v>0.29509999999999997</v>
      </c>
      <c r="AC141" s="9">
        <f t="shared" ref="AC141:AC147" si="407">BG141</f>
        <v>0.46500898407302699</v>
      </c>
      <c r="AD141" s="9">
        <f t="shared" ref="AD141:AD147" si="408">BH141</f>
        <v>0.68761110745417298</v>
      </c>
      <c r="AE141" s="9">
        <f t="shared" ref="AE141:AE147" si="409">BI141</f>
        <v>0.71532745526868502</v>
      </c>
      <c r="AF141" s="9">
        <f t="shared" ref="AF141:AF147" si="410">BJ141</f>
        <v>0.81021749329415305</v>
      </c>
      <c r="AG141" s="9">
        <f t="shared" ref="AG141:AG147" si="411">BK141</f>
        <v>0.90248518347714701</v>
      </c>
      <c r="AH141" s="9">
        <f t="shared" ref="AH141:AH147" si="412">BL141</f>
        <v>0.483893016711125</v>
      </c>
      <c r="AI141" s="9">
        <f t="shared" ref="AI141:AI147" si="413">BM141</f>
        <v>29.570747217806002</v>
      </c>
      <c r="AJ141" s="9">
        <f t="shared" ref="AJ141:AJ147" si="414">BN141</f>
        <v>95.539400000000001</v>
      </c>
      <c r="AK141" s="9">
        <f t="shared" ref="AK141:AK147" si="415">BO141</f>
        <v>82.266800000000003</v>
      </c>
      <c r="AL141" s="9">
        <f t="shared" ref="AL141:AL147" si="416">BP141</f>
        <v>1.10328638497653</v>
      </c>
      <c r="AM141" s="9">
        <f t="shared" ref="AM141:AM147" si="417">BQ141</f>
        <v>34.305981490999997</v>
      </c>
      <c r="AN141" s="9">
        <f t="shared" ref="AN141:AN147" si="418">BR141</f>
        <v>0.502076509207948</v>
      </c>
      <c r="AO141" s="9" t="str">
        <f t="shared" ref="AO141:AO147" si="419">BS141</f>
        <v>NULL</v>
      </c>
      <c r="AP141" s="35">
        <f t="shared" ref="AP141:AP147" si="420">BT141</f>
        <v>51207069.9191567</v>
      </c>
      <c r="AS141" s="15" t="s">
        <v>143</v>
      </c>
      <c r="AT141" s="36">
        <v>35.133820355994999</v>
      </c>
      <c r="AU141" s="36">
        <v>31.8257670273461</v>
      </c>
      <c r="AV141" s="36">
        <v>3.7646740268947201</v>
      </c>
      <c r="AW141" s="36">
        <v>3.1937548446910302</v>
      </c>
      <c r="AX141" s="36">
        <v>7.4585074175131902</v>
      </c>
      <c r="AY141" s="7">
        <v>18.6269279468622</v>
      </c>
      <c r="AZ141" s="7">
        <v>0.99682244861120195</v>
      </c>
      <c r="BA141" s="7">
        <v>2773728900.1199999</v>
      </c>
      <c r="BB141" s="7">
        <v>2357374307.6445498</v>
      </c>
      <c r="BC141" s="7">
        <v>33.720524076053202</v>
      </c>
      <c r="BD141" s="7">
        <v>24.778100454234799</v>
      </c>
      <c r="BE141" s="36">
        <v>21.1785729882079</v>
      </c>
      <c r="BF141" s="7">
        <v>0.29509999999999997</v>
      </c>
      <c r="BG141" s="7">
        <v>0.46500898407302699</v>
      </c>
      <c r="BH141" s="7">
        <v>0.68761110745417298</v>
      </c>
      <c r="BI141" s="7">
        <v>0.71532745526868502</v>
      </c>
      <c r="BJ141" s="7">
        <v>0.81021749329415305</v>
      </c>
      <c r="BK141" s="7">
        <v>0.90248518347714701</v>
      </c>
      <c r="BL141" s="7">
        <v>0.483893016711125</v>
      </c>
      <c r="BM141" s="7">
        <v>29.570747217806002</v>
      </c>
      <c r="BN141" s="7">
        <v>95.539400000000001</v>
      </c>
      <c r="BO141" s="7">
        <v>82.266800000000003</v>
      </c>
      <c r="BP141" s="7">
        <v>1.10328638497653</v>
      </c>
      <c r="BQ141" s="7">
        <v>34.305981490999997</v>
      </c>
      <c r="BR141" s="7">
        <v>0.502076509207948</v>
      </c>
      <c r="BS141" s="36" t="s">
        <v>199</v>
      </c>
      <c r="BT141" s="7">
        <v>51207069.9191567</v>
      </c>
      <c r="BU141" s="7">
        <v>8033386215</v>
      </c>
      <c r="BV141" s="7">
        <v>54.335700000000003</v>
      </c>
      <c r="BW141" s="33">
        <v>26536</v>
      </c>
      <c r="BX141" s="15" t="s">
        <v>445</v>
      </c>
      <c r="BY141" s="7">
        <v>84.5</v>
      </c>
      <c r="BZ141" s="15" t="s">
        <v>205</v>
      </c>
      <c r="CA141" t="str">
        <f t="shared" si="358"/>
        <v>USD=</v>
      </c>
      <c r="CE141" t="str">
        <f t="shared" si="357"/>
        <v>WMT</v>
      </c>
      <c r="CF141" s="15" t="s">
        <v>444</v>
      </c>
    </row>
    <row r="142" spans="1:84" x14ac:dyDescent="0.2">
      <c r="A142" t="s">
        <v>446</v>
      </c>
      <c r="B142" t="s">
        <v>446</v>
      </c>
      <c r="C142" t="s">
        <v>141</v>
      </c>
      <c r="E142" t="s">
        <v>144</v>
      </c>
      <c r="F142" s="3"/>
      <c r="G142" t="str">
        <f t="shared" si="386"/>
        <v>JP3388200002</v>
      </c>
      <c r="H142" s="35">
        <f>((BU142*BY142)*CB142)/100</f>
        <v>0</v>
      </c>
      <c r="I142" s="9">
        <f t="shared" si="388"/>
        <v>88.326700000000002</v>
      </c>
      <c r="J142" s="20">
        <f t="shared" si="389"/>
        <v>27282</v>
      </c>
      <c r="K142" s="9" t="str">
        <f t="shared" si="390"/>
        <v>JPY</v>
      </c>
      <c r="L142" s="7">
        <f t="shared" si="391"/>
        <v>3895</v>
      </c>
      <c r="M142" s="9">
        <f>(BY142*CB142)/100</f>
        <v>0</v>
      </c>
      <c r="N142" s="8"/>
      <c r="O142" s="9">
        <f t="shared" si="393"/>
        <v>311.69152252037497</v>
      </c>
      <c r="P142" s="9">
        <f t="shared" si="394"/>
        <v>70.129621502323502</v>
      </c>
      <c r="Q142" s="9" t="str">
        <f t="shared" si="395"/>
        <v>NULL</v>
      </c>
      <c r="R142" s="9" t="str">
        <f t="shared" si="396"/>
        <v>NULL</v>
      </c>
      <c r="S142" s="9">
        <f t="shared" si="397"/>
        <v>3.4363209958454499</v>
      </c>
      <c r="T142" s="9">
        <f t="shared" si="398"/>
        <v>9.1880666429914797</v>
      </c>
      <c r="U142" s="9">
        <f t="shared" si="399"/>
        <v>0.33862669054905098</v>
      </c>
      <c r="V142" s="35">
        <f t="shared" si="400"/>
        <v>9936323775</v>
      </c>
      <c r="W142" s="35">
        <f t="shared" si="401"/>
        <v>9839197623.8095207</v>
      </c>
      <c r="X142" s="9">
        <f t="shared" si="402"/>
        <v>-0.9871348752610396</v>
      </c>
      <c r="Y142" s="9">
        <f t="shared" si="403"/>
        <v>18.7495466044696</v>
      </c>
      <c r="Z142" s="9">
        <f t="shared" si="404"/>
        <v>18.261867318644899</v>
      </c>
      <c r="AA142" s="9">
        <f t="shared" si="405"/>
        <v>22.729736317681802</v>
      </c>
      <c r="AB142" s="9" t="str">
        <f t="shared" si="406"/>
        <v>#N/A</v>
      </c>
      <c r="AC142" s="9">
        <f t="shared" si="407"/>
        <v>0.32051418173229401</v>
      </c>
      <c r="AD142" s="9">
        <f t="shared" si="408"/>
        <v>0.182217776862383</v>
      </c>
      <c r="AE142" s="9">
        <f t="shared" si="409"/>
        <v>0.67719763326204896</v>
      </c>
      <c r="AF142" s="9">
        <f t="shared" si="410"/>
        <v>0.78479763737627695</v>
      </c>
      <c r="AG142" s="9">
        <f t="shared" si="411"/>
        <v>1.0114054804266699</v>
      </c>
      <c r="AH142" s="9">
        <f t="shared" si="412"/>
        <v>-2.2285615192344E-2</v>
      </c>
      <c r="AI142" s="9">
        <f t="shared" si="413"/>
        <v>68.117977528089895</v>
      </c>
      <c r="AJ142" s="9">
        <f t="shared" si="414"/>
        <v>3699.7</v>
      </c>
      <c r="AK142" s="9">
        <f t="shared" si="415"/>
        <v>3634.8850000000002</v>
      </c>
      <c r="AL142" s="9">
        <f t="shared" si="416"/>
        <v>0.92711820757146501</v>
      </c>
      <c r="AM142" s="9">
        <f t="shared" si="417"/>
        <v>69.036964109899998</v>
      </c>
      <c r="AN142" s="9" t="str">
        <f t="shared" si="418"/>
        <v>NULL</v>
      </c>
      <c r="AO142" s="9" t="str">
        <f t="shared" si="419"/>
        <v>NULL</v>
      </c>
      <c r="AP142" s="35">
        <f t="shared" si="420"/>
        <v>2850225.3422693498</v>
      </c>
      <c r="AS142" s="15" t="s">
        <v>144</v>
      </c>
      <c r="AT142" s="36">
        <v>311.69152252037497</v>
      </c>
      <c r="AU142" s="36">
        <v>70.129621502323502</v>
      </c>
      <c r="AV142" s="36" t="s">
        <v>199</v>
      </c>
      <c r="AW142" s="36" t="s">
        <v>199</v>
      </c>
      <c r="AX142" s="36">
        <v>3.4363209958454499</v>
      </c>
      <c r="AY142" s="7">
        <v>9.1880666429914797</v>
      </c>
      <c r="AZ142" s="7">
        <v>0.33862669054905098</v>
      </c>
      <c r="BA142" s="7">
        <v>9936323775</v>
      </c>
      <c r="BB142" s="7">
        <v>9839197623.8095207</v>
      </c>
      <c r="BC142" s="7">
        <v>18.7495466044696</v>
      </c>
      <c r="BD142" s="7">
        <v>18.261867318644899</v>
      </c>
      <c r="BE142" s="36">
        <v>22.729736317681802</v>
      </c>
      <c r="BF142" s="7" t="s">
        <v>257</v>
      </c>
      <c r="BG142" s="7">
        <v>0.32051418173229401</v>
      </c>
      <c r="BH142" s="7">
        <v>0.182217776862383</v>
      </c>
      <c r="BI142" s="7">
        <v>0.67719763326204896</v>
      </c>
      <c r="BJ142" s="7">
        <v>0.78479763737627695</v>
      </c>
      <c r="BK142" s="7">
        <v>1.0114054804266699</v>
      </c>
      <c r="BL142" s="7">
        <v>-2.2285615192344E-2</v>
      </c>
      <c r="BM142" s="7">
        <v>68.117977528089895</v>
      </c>
      <c r="BN142" s="7">
        <v>3699.7</v>
      </c>
      <c r="BO142" s="7">
        <v>3634.8850000000002</v>
      </c>
      <c r="BP142" s="7">
        <v>0.92711820757146501</v>
      </c>
      <c r="BQ142" s="7">
        <v>69.036964109899998</v>
      </c>
      <c r="BR142" s="36" t="s">
        <v>199</v>
      </c>
      <c r="BS142" s="36" t="s">
        <v>199</v>
      </c>
      <c r="BT142" s="7">
        <v>2850225.3422693498</v>
      </c>
      <c r="BU142" s="7">
        <v>860700313</v>
      </c>
      <c r="BV142" s="7">
        <v>88.326700000000002</v>
      </c>
      <c r="BW142" s="33">
        <v>27282</v>
      </c>
      <c r="BX142" s="15" t="s">
        <v>447</v>
      </c>
      <c r="BY142" s="7">
        <v>3895</v>
      </c>
      <c r="BZ142" s="15" t="s">
        <v>210</v>
      </c>
      <c r="CA142" t="str">
        <f t="shared" si="358"/>
        <v>JPYUSD=R</v>
      </c>
      <c r="CE142" t="str">
        <f t="shared" si="357"/>
        <v>8267.T</v>
      </c>
      <c r="CF142" s="15" t="s">
        <v>446</v>
      </c>
    </row>
    <row r="143" spans="1:84" x14ac:dyDescent="0.2">
      <c r="A143" t="s">
        <v>448</v>
      </c>
      <c r="B143" t="s">
        <v>448</v>
      </c>
      <c r="C143" t="s">
        <v>141</v>
      </c>
      <c r="E143" t="s">
        <v>145</v>
      </c>
      <c r="F143" s="3"/>
      <c r="G143" t="str">
        <f t="shared" si="386"/>
        <v>US22160K1051</v>
      </c>
      <c r="H143" s="35">
        <f t="shared" si="387"/>
        <v>0</v>
      </c>
      <c r="I143" s="9">
        <f t="shared" si="388"/>
        <v>99.763499999999993</v>
      </c>
      <c r="J143" s="20">
        <f t="shared" si="389"/>
        <v>31386</v>
      </c>
      <c r="K143" s="9" t="str">
        <f t="shared" si="390"/>
        <v>USD</v>
      </c>
      <c r="L143" s="7">
        <f t="shared" si="391"/>
        <v>890.62</v>
      </c>
      <c r="M143" s="9">
        <f t="shared" si="392"/>
        <v>0</v>
      </c>
      <c r="N143" s="8"/>
      <c r="O143" s="9">
        <f t="shared" si="393"/>
        <v>52.300992322391501</v>
      </c>
      <c r="P143" s="9">
        <f t="shared" si="394"/>
        <v>46.643373740937101</v>
      </c>
      <c r="Q143" s="9">
        <f t="shared" si="395"/>
        <v>4.9763075473255398</v>
      </c>
      <c r="R143" s="9">
        <f t="shared" si="396"/>
        <v>4.4379994044659501</v>
      </c>
      <c r="S143" s="9">
        <f t="shared" si="397"/>
        <v>16.170447999662699</v>
      </c>
      <c r="T143" s="9">
        <f t="shared" si="398"/>
        <v>39.726056755126699</v>
      </c>
      <c r="U143" s="9">
        <f t="shared" si="399"/>
        <v>1.52699836788316</v>
      </c>
      <c r="V143" s="35">
        <f t="shared" si="400"/>
        <v>3095293475.2375002</v>
      </c>
      <c r="W143" s="35">
        <f t="shared" si="401"/>
        <v>2397610325.9850001</v>
      </c>
      <c r="X143" s="9">
        <f t="shared" si="402"/>
        <v>-29.099105125261499</v>
      </c>
      <c r="Y143" s="9">
        <f t="shared" si="403"/>
        <v>31.308511990147601</v>
      </c>
      <c r="Z143" s="9">
        <f t="shared" si="404"/>
        <v>23.334511071499598</v>
      </c>
      <c r="AA143" s="9">
        <f t="shared" si="405"/>
        <v>20.812425648752299</v>
      </c>
      <c r="AB143" s="9">
        <f t="shared" si="406"/>
        <v>0.27010000000000001</v>
      </c>
      <c r="AC143" s="9">
        <f t="shared" si="407"/>
        <v>0.72482642947519405</v>
      </c>
      <c r="AD143" s="9">
        <f t="shared" si="408"/>
        <v>0.89236213480247195</v>
      </c>
      <c r="AE143" s="9">
        <f t="shared" si="409"/>
        <v>0.97729684569147601</v>
      </c>
      <c r="AF143" s="9">
        <f t="shared" si="410"/>
        <v>0.98486357892975296</v>
      </c>
      <c r="AG143" s="9">
        <f t="shared" si="411"/>
        <v>1.03542368013377</v>
      </c>
      <c r="AH143" s="9">
        <f t="shared" si="412"/>
        <v>1.21506191434259</v>
      </c>
      <c r="AI143" s="9">
        <f t="shared" si="413"/>
        <v>22.3596064770509</v>
      </c>
      <c r="AJ143" s="9">
        <f t="shared" si="414"/>
        <v>986.18340000000001</v>
      </c>
      <c r="AK143" s="9">
        <f t="shared" si="415"/>
        <v>912.89110000000005</v>
      </c>
      <c r="AL143" s="9">
        <f t="shared" si="416"/>
        <v>0.50049618155930398</v>
      </c>
      <c r="AM143" s="9">
        <f t="shared" si="417"/>
        <v>116.5874847292</v>
      </c>
      <c r="AN143" s="9">
        <f t="shared" si="418"/>
        <v>1.59561535167782</v>
      </c>
      <c r="AO143" s="9">
        <f t="shared" si="419"/>
        <v>3.6523106797218299</v>
      </c>
      <c r="AP143" s="35">
        <f t="shared" si="420"/>
        <v>8099058.1883063205</v>
      </c>
      <c r="AS143" s="15" t="s">
        <v>145</v>
      </c>
      <c r="AT143" s="36">
        <v>52.300992322391501</v>
      </c>
      <c r="AU143" s="36">
        <v>46.643373740937101</v>
      </c>
      <c r="AV143" s="36">
        <v>4.9763075473255398</v>
      </c>
      <c r="AW143" s="7">
        <v>4.4379994044659501</v>
      </c>
      <c r="AX143" s="36">
        <v>16.170447999662699</v>
      </c>
      <c r="AY143" s="7">
        <v>39.726056755126699</v>
      </c>
      <c r="AZ143" s="7">
        <v>1.52699836788316</v>
      </c>
      <c r="BA143" s="7">
        <v>3095293475.2375002</v>
      </c>
      <c r="BB143" s="7">
        <v>2397610325.9850001</v>
      </c>
      <c r="BC143" s="7">
        <v>31.308511990147601</v>
      </c>
      <c r="BD143" s="7">
        <v>23.334511071499598</v>
      </c>
      <c r="BE143" s="36">
        <v>20.812425648752299</v>
      </c>
      <c r="BF143" s="7">
        <v>0.27010000000000001</v>
      </c>
      <c r="BG143" s="7">
        <v>0.72482642947519405</v>
      </c>
      <c r="BH143" s="7">
        <v>0.89236213480247195</v>
      </c>
      <c r="BI143" s="7">
        <v>0.97729684569147601</v>
      </c>
      <c r="BJ143" s="7">
        <v>0.98486357892975296</v>
      </c>
      <c r="BK143" s="7">
        <v>1.03542368013377</v>
      </c>
      <c r="BL143" s="7">
        <v>1.21506191434259</v>
      </c>
      <c r="BM143" s="7">
        <v>22.3596064770509</v>
      </c>
      <c r="BN143" s="7">
        <v>986.18340000000001</v>
      </c>
      <c r="BO143" s="7">
        <v>912.89110000000005</v>
      </c>
      <c r="BP143" s="36">
        <v>0.50049618155930398</v>
      </c>
      <c r="BQ143" s="7">
        <v>116.5874847292</v>
      </c>
      <c r="BR143" s="7">
        <v>1.59561535167782</v>
      </c>
      <c r="BS143" s="7">
        <v>3.6523106797218299</v>
      </c>
      <c r="BT143" s="7">
        <v>8099058.1883063205</v>
      </c>
      <c r="BU143" s="7">
        <v>443730000</v>
      </c>
      <c r="BV143" s="7">
        <v>99.763499999999993</v>
      </c>
      <c r="BW143" s="33">
        <v>31386</v>
      </c>
      <c r="BX143" s="15" t="s">
        <v>449</v>
      </c>
      <c r="BY143" s="7">
        <v>890.62</v>
      </c>
      <c r="BZ143" s="15" t="s">
        <v>205</v>
      </c>
      <c r="CA143" t="str">
        <f t="shared" si="358"/>
        <v>USD=</v>
      </c>
      <c r="CE143" t="str">
        <f t="shared" si="357"/>
        <v>COST.O</v>
      </c>
      <c r="CF143" s="15" t="s">
        <v>448</v>
      </c>
    </row>
    <row r="144" spans="1:84" x14ac:dyDescent="0.2">
      <c r="A144" t="s">
        <v>450</v>
      </c>
      <c r="B144" t="s">
        <v>450</v>
      </c>
      <c r="C144" t="s">
        <v>141</v>
      </c>
      <c r="E144" t="s">
        <v>146</v>
      </c>
      <c r="F144" s="3"/>
      <c r="G144" t="str">
        <f t="shared" si="386"/>
        <v>US2567461080</v>
      </c>
      <c r="H144" s="35">
        <f t="shared" si="387"/>
        <v>0</v>
      </c>
      <c r="I144" s="9">
        <f t="shared" si="388"/>
        <v>99.909199999999998</v>
      </c>
      <c r="J144" s="20">
        <f t="shared" si="389"/>
        <v>34764</v>
      </c>
      <c r="K144" s="9" t="str">
        <f t="shared" si="390"/>
        <v>USD</v>
      </c>
      <c r="L144" s="7">
        <f t="shared" si="391"/>
        <v>66</v>
      </c>
      <c r="M144" s="9">
        <f t="shared" si="392"/>
        <v>0</v>
      </c>
      <c r="N144" s="8"/>
      <c r="O144" s="9" t="str">
        <f t="shared" si="393"/>
        <v>NULL</v>
      </c>
      <c r="P144" s="9">
        <f t="shared" si="394"/>
        <v>10.960141618314699</v>
      </c>
      <c r="Q144" s="9" t="str">
        <f t="shared" si="395"/>
        <v>NULL</v>
      </c>
      <c r="R144" s="9">
        <f t="shared" si="396"/>
        <v>3.7858865693660499</v>
      </c>
      <c r="S144" s="9">
        <f t="shared" si="397"/>
        <v>1.9227676834484</v>
      </c>
      <c r="T144" s="9">
        <f t="shared" si="398"/>
        <v>6.2868439016611299</v>
      </c>
      <c r="U144" s="9">
        <f t="shared" si="399"/>
        <v>0.60006976758345199</v>
      </c>
      <c r="V144" s="35">
        <f t="shared" si="400"/>
        <v>264496210.61250001</v>
      </c>
      <c r="W144" s="35">
        <f t="shared" si="401"/>
        <v>245263778.49000001</v>
      </c>
      <c r="X144" s="9">
        <f t="shared" si="402"/>
        <v>-7.8415297362321903</v>
      </c>
      <c r="Y144" s="9">
        <f t="shared" si="403"/>
        <v>43.2785272350933</v>
      </c>
      <c r="Z144" s="9">
        <f t="shared" si="404"/>
        <v>40.301888451253099</v>
      </c>
      <c r="AA144" s="9">
        <f t="shared" si="405"/>
        <v>46.559963003947303</v>
      </c>
      <c r="AB144" s="9">
        <f t="shared" si="406"/>
        <v>0.71889999999999998</v>
      </c>
      <c r="AC144" s="9">
        <f t="shared" si="407"/>
        <v>0.443351336698527</v>
      </c>
      <c r="AD144" s="9">
        <f t="shared" si="408"/>
        <v>0.74942767880642003</v>
      </c>
      <c r="AE144" s="9">
        <f t="shared" si="409"/>
        <v>0.92782755001133199</v>
      </c>
      <c r="AF144" s="9">
        <f t="shared" si="410"/>
        <v>0.95188408145585501</v>
      </c>
      <c r="AG144" s="9">
        <f t="shared" si="411"/>
        <v>2.1590385341651399</v>
      </c>
      <c r="AH144" s="9">
        <f t="shared" si="412"/>
        <v>0.47105305679972298</v>
      </c>
      <c r="AI144" s="9">
        <f t="shared" si="413"/>
        <v>33.151560737119198</v>
      </c>
      <c r="AJ144" s="9">
        <f t="shared" si="414"/>
        <v>72.374499999999998</v>
      </c>
      <c r="AK144" s="9">
        <f t="shared" si="415"/>
        <v>81.759375000000006</v>
      </c>
      <c r="AL144" s="9" t="str">
        <f t="shared" si="416"/>
        <v>NULL</v>
      </c>
      <c r="AM144" s="9" t="str">
        <f t="shared" si="417"/>
        <v>NULL</v>
      </c>
      <c r="AN144" s="9" t="str">
        <f t="shared" si="418"/>
        <v>NULL</v>
      </c>
      <c r="AO144" s="9">
        <f t="shared" si="419"/>
        <v>3.9345142956541901</v>
      </c>
      <c r="AP144" s="35">
        <f t="shared" si="420"/>
        <v>2624069.5036440799</v>
      </c>
      <c r="AS144" s="15" t="s">
        <v>146</v>
      </c>
      <c r="AT144" s="36" t="s">
        <v>199</v>
      </c>
      <c r="AU144" s="36">
        <v>10.960141618314699</v>
      </c>
      <c r="AV144" s="36" t="s">
        <v>199</v>
      </c>
      <c r="AW144" s="7">
        <v>3.7858865693660499</v>
      </c>
      <c r="AX144" s="36">
        <v>1.9227676834484</v>
      </c>
      <c r="AY144" s="7">
        <v>6.2868439016611299</v>
      </c>
      <c r="AZ144" s="7">
        <v>0.60006976758345199</v>
      </c>
      <c r="BA144" s="7">
        <v>264496210.61250001</v>
      </c>
      <c r="BB144" s="7">
        <v>245263778.49000001</v>
      </c>
      <c r="BC144" s="7">
        <v>43.2785272350933</v>
      </c>
      <c r="BD144" s="7">
        <v>40.301888451253099</v>
      </c>
      <c r="BE144" s="7">
        <v>46.559963003947303</v>
      </c>
      <c r="BF144" s="7">
        <v>0.71889999999999998</v>
      </c>
      <c r="BG144" s="7">
        <v>0.443351336698527</v>
      </c>
      <c r="BH144" s="7">
        <v>0.74942767880642003</v>
      </c>
      <c r="BI144" s="7">
        <v>0.92782755001133199</v>
      </c>
      <c r="BJ144" s="7">
        <v>0.95188408145585501</v>
      </c>
      <c r="BK144" s="7">
        <v>2.1590385341651399</v>
      </c>
      <c r="BL144" s="7">
        <v>0.47105305679972298</v>
      </c>
      <c r="BM144" s="7">
        <v>33.151560737119198</v>
      </c>
      <c r="BN144" s="7">
        <v>72.374499999999998</v>
      </c>
      <c r="BO144" s="36">
        <v>81.759375000000006</v>
      </c>
      <c r="BP144" s="36" t="s">
        <v>199</v>
      </c>
      <c r="BQ144" s="36" t="s">
        <v>199</v>
      </c>
      <c r="BR144" s="36" t="s">
        <v>199</v>
      </c>
      <c r="BS144" s="7">
        <v>3.9345142956541901</v>
      </c>
      <c r="BT144" s="7">
        <v>2624069.5036440799</v>
      </c>
      <c r="BU144" s="7">
        <v>215038638</v>
      </c>
      <c r="BV144" s="7">
        <v>99.909199999999998</v>
      </c>
      <c r="BW144" s="33">
        <v>34764</v>
      </c>
      <c r="BX144" s="15" t="s">
        <v>451</v>
      </c>
      <c r="BY144" s="7">
        <v>66</v>
      </c>
      <c r="BZ144" s="15" t="s">
        <v>205</v>
      </c>
      <c r="CA144" t="str">
        <f t="shared" si="358"/>
        <v>USD=</v>
      </c>
      <c r="CE144" t="str">
        <f t="shared" si="357"/>
        <v>DLTR.O</v>
      </c>
      <c r="CF144" s="15" t="s">
        <v>450</v>
      </c>
    </row>
    <row r="145" spans="1:84" x14ac:dyDescent="0.2">
      <c r="A145" t="s">
        <v>452</v>
      </c>
      <c r="B145" t="s">
        <v>452</v>
      </c>
      <c r="C145" t="s">
        <v>141</v>
      </c>
      <c r="E145" t="s">
        <v>147</v>
      </c>
      <c r="F145" s="3"/>
      <c r="G145" t="str">
        <f t="shared" si="386"/>
        <v>CA25675T1075</v>
      </c>
      <c r="H145" s="35">
        <f t="shared" si="387"/>
        <v>0</v>
      </c>
      <c r="I145" s="9">
        <f t="shared" si="388"/>
        <v>96.372100000000003</v>
      </c>
      <c r="J145" s="20">
        <f t="shared" si="389"/>
        <v>40102</v>
      </c>
      <c r="K145" s="9" t="str">
        <f t="shared" si="390"/>
        <v>CAD</v>
      </c>
      <c r="L145" s="7">
        <f t="shared" si="391"/>
        <v>147.80000000000001</v>
      </c>
      <c r="M145" s="9">
        <f t="shared" si="392"/>
        <v>0</v>
      </c>
      <c r="N145" s="8"/>
      <c r="O145" s="9">
        <f t="shared" si="393"/>
        <v>37.744618582712597</v>
      </c>
      <c r="P145" s="9">
        <f t="shared" si="394"/>
        <v>32.7650075040291</v>
      </c>
      <c r="Q145" s="9">
        <f t="shared" si="395"/>
        <v>2.8188662123011601</v>
      </c>
      <c r="R145" s="9">
        <f t="shared" si="396"/>
        <v>2.4469759151627399</v>
      </c>
      <c r="S145" s="9">
        <f t="shared" si="397"/>
        <v>32.901622991313801</v>
      </c>
      <c r="T145" s="9">
        <f t="shared" si="398"/>
        <v>26.383322294581099</v>
      </c>
      <c r="U145" s="9">
        <f t="shared" si="399"/>
        <v>6.6386325954537799</v>
      </c>
      <c r="V145" s="35">
        <f t="shared" si="400"/>
        <v>155527842.56</v>
      </c>
      <c r="W145" s="35">
        <f t="shared" si="401"/>
        <v>122510143.83045501</v>
      </c>
      <c r="X145" s="9">
        <f t="shared" si="402"/>
        <v>-26.950991727867901</v>
      </c>
      <c r="Y145" s="9">
        <f t="shared" si="403"/>
        <v>17.719997556735599</v>
      </c>
      <c r="Z145" s="9">
        <f t="shared" si="404"/>
        <v>19.600314725830899</v>
      </c>
      <c r="AA145" s="9">
        <f t="shared" si="405"/>
        <v>21.182707255964601</v>
      </c>
      <c r="AB145" s="9" t="str">
        <f t="shared" si="406"/>
        <v>#N/A</v>
      </c>
      <c r="AC145" s="9">
        <f t="shared" si="407"/>
        <v>0.652303839825912</v>
      </c>
      <c r="AD145" s="9">
        <f t="shared" si="408"/>
        <v>0.72521231119058105</v>
      </c>
      <c r="AE145" s="9">
        <f t="shared" si="409"/>
        <v>0.54840477615526695</v>
      </c>
      <c r="AF145" s="9">
        <f t="shared" si="410"/>
        <v>0.69893581850032704</v>
      </c>
      <c r="AG145" s="9">
        <f t="shared" si="411"/>
        <v>0.63354323294877801</v>
      </c>
      <c r="AH145" s="9">
        <f t="shared" si="412"/>
        <v>0.54628158912612801</v>
      </c>
      <c r="AI145" s="9">
        <f t="shared" si="413"/>
        <v>59.408825978351402</v>
      </c>
      <c r="AJ145" s="9">
        <f t="shared" si="414"/>
        <v>142.16040000000001</v>
      </c>
      <c r="AK145" s="9">
        <f t="shared" si="415"/>
        <v>137.17439999999999</v>
      </c>
      <c r="AL145" s="9">
        <f t="shared" si="416"/>
        <v>0.24626915612661399</v>
      </c>
      <c r="AM145" s="9">
        <f t="shared" si="417"/>
        <v>7.9300516596000001</v>
      </c>
      <c r="AN145" s="9" t="str">
        <f t="shared" si="418"/>
        <v>NULL</v>
      </c>
      <c r="AO145" s="9">
        <f t="shared" si="419"/>
        <v>4.2947997929726496</v>
      </c>
      <c r="AP145" s="35">
        <f t="shared" si="420"/>
        <v>1062962.7539399499</v>
      </c>
      <c r="AS145" s="15" t="s">
        <v>147</v>
      </c>
      <c r="AT145" s="36">
        <v>37.744618582712597</v>
      </c>
      <c r="AU145" s="36">
        <v>32.7650075040291</v>
      </c>
      <c r="AV145" s="36">
        <v>2.8188662123011601</v>
      </c>
      <c r="AW145" s="36">
        <v>2.4469759151627399</v>
      </c>
      <c r="AX145" s="36">
        <v>32.901622991313801</v>
      </c>
      <c r="AY145" s="7">
        <v>26.383322294581099</v>
      </c>
      <c r="AZ145" s="7">
        <v>6.6386325954537799</v>
      </c>
      <c r="BA145" s="7">
        <v>155527842.56</v>
      </c>
      <c r="BB145" s="7">
        <v>122510143.83045501</v>
      </c>
      <c r="BC145" s="7">
        <v>17.719997556735599</v>
      </c>
      <c r="BD145" s="7">
        <v>19.600314725830899</v>
      </c>
      <c r="BE145" s="36">
        <v>21.182707255964601</v>
      </c>
      <c r="BF145" s="7" t="s">
        <v>257</v>
      </c>
      <c r="BG145" s="7">
        <v>0.652303839825912</v>
      </c>
      <c r="BH145" s="7">
        <v>0.72521231119058105</v>
      </c>
      <c r="BI145" s="7">
        <v>0.54840477615526695</v>
      </c>
      <c r="BJ145" s="7">
        <v>0.69893581850032704</v>
      </c>
      <c r="BK145" s="7">
        <v>0.63354323294877801</v>
      </c>
      <c r="BL145" s="7">
        <v>0.54628158912612801</v>
      </c>
      <c r="BM145" s="7">
        <v>59.408825978351402</v>
      </c>
      <c r="BN145" s="7">
        <v>142.16040000000001</v>
      </c>
      <c r="BO145" s="7">
        <v>137.17439999999999</v>
      </c>
      <c r="BP145" s="7">
        <v>0.24626915612661399</v>
      </c>
      <c r="BQ145" s="7">
        <v>7.9300516596000001</v>
      </c>
      <c r="BR145" s="36" t="s">
        <v>199</v>
      </c>
      <c r="BS145" s="36">
        <v>4.2947997929726496</v>
      </c>
      <c r="BT145" s="7">
        <v>1062962.7539399499</v>
      </c>
      <c r="BU145" s="7">
        <v>277177329</v>
      </c>
      <c r="BV145" s="36">
        <v>96.372100000000003</v>
      </c>
      <c r="BW145" s="33">
        <v>40102</v>
      </c>
      <c r="BX145" s="15" t="s">
        <v>453</v>
      </c>
      <c r="BY145" s="7">
        <v>147.80000000000001</v>
      </c>
      <c r="BZ145" s="15" t="s">
        <v>217</v>
      </c>
      <c r="CA145" t="str">
        <f t="shared" si="358"/>
        <v>CADUSD=R</v>
      </c>
      <c r="CE145" t="str">
        <f t="shared" si="357"/>
        <v>DOL.TO</v>
      </c>
      <c r="CF145" s="15" t="s">
        <v>452</v>
      </c>
    </row>
    <row r="146" spans="1:84" x14ac:dyDescent="0.2">
      <c r="A146" t="s">
        <v>454</v>
      </c>
      <c r="B146" t="s">
        <v>454</v>
      </c>
      <c r="C146" t="s">
        <v>141</v>
      </c>
      <c r="E146" t="s">
        <v>5</v>
      </c>
      <c r="F146" s="3"/>
      <c r="G146" t="str">
        <f t="shared" si="386"/>
        <v>JP3639650005</v>
      </c>
      <c r="H146" s="35">
        <f>((BU146*BY146)*CB146)/100</f>
        <v>0</v>
      </c>
      <c r="I146" s="9">
        <f t="shared" si="388"/>
        <v>64.039400000000001</v>
      </c>
      <c r="J146" s="20">
        <f t="shared" si="389"/>
        <v>35965</v>
      </c>
      <c r="K146" s="9" t="str">
        <f t="shared" si="390"/>
        <v>JPY</v>
      </c>
      <c r="L146" s="7">
        <f t="shared" si="391"/>
        <v>4141</v>
      </c>
      <c r="M146" s="9">
        <f>(BY146*CB146)/100</f>
        <v>0</v>
      </c>
      <c r="N146" s="8"/>
      <c r="O146" s="9">
        <f t="shared" si="393"/>
        <v>25.843823357943201</v>
      </c>
      <c r="P146" s="9">
        <f t="shared" si="394"/>
        <v>22.950678643202401</v>
      </c>
      <c r="Q146" s="9">
        <f t="shared" si="395"/>
        <v>2.8715359286603599</v>
      </c>
      <c r="R146" s="9">
        <f t="shared" si="396"/>
        <v>2.5500754048002698</v>
      </c>
      <c r="S146" s="9">
        <f t="shared" si="397"/>
        <v>4.2313881606565298</v>
      </c>
      <c r="T146" s="9">
        <f t="shared" si="398"/>
        <v>18.3401986063494</v>
      </c>
      <c r="U146" s="9">
        <f t="shared" si="399"/>
        <v>1.1888065533016201</v>
      </c>
      <c r="V146" s="35">
        <f t="shared" si="400"/>
        <v>8977158150</v>
      </c>
      <c r="W146" s="35">
        <f t="shared" si="401"/>
        <v>8775901661.9047604</v>
      </c>
      <c r="X146" s="9">
        <f t="shared" si="402"/>
        <v>-2.2932855887489292</v>
      </c>
      <c r="Y146" s="9">
        <f t="shared" si="403"/>
        <v>24.532570404973001</v>
      </c>
      <c r="Z146" s="9">
        <f t="shared" si="404"/>
        <v>24.677729461332</v>
      </c>
      <c r="AA146" s="9">
        <f t="shared" si="405"/>
        <v>34.243492085301597</v>
      </c>
      <c r="AB146" s="9" t="str">
        <f t="shared" si="406"/>
        <v>#N/A</v>
      </c>
      <c r="AC146" s="9">
        <f t="shared" si="407"/>
        <v>0.95789495532608404</v>
      </c>
      <c r="AD146" s="9">
        <f t="shared" si="408"/>
        <v>0.74502336511486</v>
      </c>
      <c r="AE146" s="9">
        <f t="shared" si="409"/>
        <v>0.55335112137710696</v>
      </c>
      <c r="AF146" s="9">
        <f t="shared" si="410"/>
        <v>0.70223337868399105</v>
      </c>
      <c r="AG146" s="9">
        <f t="shared" si="411"/>
        <v>0.379304890879614</v>
      </c>
      <c r="AH146" s="9">
        <f t="shared" si="412"/>
        <v>2.0758327753794199</v>
      </c>
      <c r="AI146" s="9">
        <f t="shared" si="413"/>
        <v>50.753012048192801</v>
      </c>
      <c r="AJ146" s="9">
        <f t="shared" si="414"/>
        <v>4163.74</v>
      </c>
      <c r="AK146" s="9">
        <f t="shared" si="415"/>
        <v>3896.63</v>
      </c>
      <c r="AL146" s="9">
        <f t="shared" si="416"/>
        <v>0.613798183157378</v>
      </c>
      <c r="AM146" s="9">
        <f t="shared" si="417"/>
        <v>20.189174868399999</v>
      </c>
      <c r="AN146" s="9" t="str">
        <f t="shared" si="418"/>
        <v>NULL</v>
      </c>
      <c r="AO146" s="9" t="str">
        <f t="shared" si="419"/>
        <v>NULL</v>
      </c>
      <c r="AP146" s="35">
        <f t="shared" si="420"/>
        <v>3502275.8478613901</v>
      </c>
      <c r="AS146" s="15" t="s">
        <v>5</v>
      </c>
      <c r="AT146" s="36">
        <v>25.843823357943201</v>
      </c>
      <c r="AU146" s="36">
        <v>22.950678643202401</v>
      </c>
      <c r="AV146" s="36">
        <v>2.8715359286603599</v>
      </c>
      <c r="AW146" s="7">
        <v>2.5500754048002698</v>
      </c>
      <c r="AX146" s="36">
        <v>4.2313881606565298</v>
      </c>
      <c r="AY146" s="7">
        <v>18.3401986063494</v>
      </c>
      <c r="AZ146" s="7">
        <v>1.1888065533016201</v>
      </c>
      <c r="BA146" s="7">
        <v>8977158150</v>
      </c>
      <c r="BB146" s="7">
        <v>8775901661.9047604</v>
      </c>
      <c r="BC146" s="7">
        <v>24.532570404973001</v>
      </c>
      <c r="BD146" s="7">
        <v>24.677729461332</v>
      </c>
      <c r="BE146" s="36">
        <v>34.243492085301597</v>
      </c>
      <c r="BF146" s="7" t="s">
        <v>257</v>
      </c>
      <c r="BG146" s="7">
        <v>0.95789495532608404</v>
      </c>
      <c r="BH146" s="7">
        <v>0.74502336511486</v>
      </c>
      <c r="BI146" s="7">
        <v>0.55335112137710696</v>
      </c>
      <c r="BJ146" s="7">
        <v>0.70223337868399105</v>
      </c>
      <c r="BK146" s="7">
        <v>0.379304890879614</v>
      </c>
      <c r="BL146" s="7">
        <v>2.0758327753794199</v>
      </c>
      <c r="BM146" s="7">
        <v>50.753012048192801</v>
      </c>
      <c r="BN146" s="7">
        <v>4163.74</v>
      </c>
      <c r="BO146" s="7">
        <v>3896.63</v>
      </c>
      <c r="BP146" s="7">
        <v>0.613798183157378</v>
      </c>
      <c r="BQ146" s="7">
        <v>20.189174868399999</v>
      </c>
      <c r="BR146" s="36" t="s">
        <v>199</v>
      </c>
      <c r="BS146" s="36" t="s">
        <v>199</v>
      </c>
      <c r="BT146" s="7">
        <v>3502275.8478613901</v>
      </c>
      <c r="BU146" s="7">
        <v>597074783</v>
      </c>
      <c r="BV146" s="7">
        <v>64.039400000000001</v>
      </c>
      <c r="BW146" s="33">
        <v>35965</v>
      </c>
      <c r="BX146" s="15" t="s">
        <v>455</v>
      </c>
      <c r="BY146" s="7">
        <v>4141</v>
      </c>
      <c r="BZ146" s="15" t="s">
        <v>210</v>
      </c>
      <c r="CA146" t="str">
        <f t="shared" si="358"/>
        <v>JPYUSD=R</v>
      </c>
      <c r="CE146" t="str">
        <f t="shared" si="357"/>
        <v>7532.T</v>
      </c>
      <c r="CF146" s="15" t="s">
        <v>454</v>
      </c>
    </row>
    <row r="147" spans="1:84" x14ac:dyDescent="0.2">
      <c r="A147" t="s">
        <v>456</v>
      </c>
      <c r="B147" t="s">
        <v>456</v>
      </c>
      <c r="C147" t="s">
        <v>141</v>
      </c>
      <c r="E147" t="s">
        <v>148</v>
      </c>
      <c r="F147" s="3"/>
      <c r="G147" t="str">
        <f t="shared" si="386"/>
        <v>AU000000WES1</v>
      </c>
      <c r="H147" s="35">
        <f t="shared" si="387"/>
        <v>0</v>
      </c>
      <c r="I147" s="9">
        <f t="shared" si="388"/>
        <v>99.247299999999996</v>
      </c>
      <c r="J147" s="20">
        <f t="shared" si="389"/>
        <v>31001</v>
      </c>
      <c r="K147" s="9" t="str">
        <f t="shared" si="390"/>
        <v>AUD</v>
      </c>
      <c r="L147" s="7">
        <f t="shared" si="391"/>
        <v>69.650000000000006</v>
      </c>
      <c r="M147" s="9">
        <f t="shared" si="392"/>
        <v>0</v>
      </c>
      <c r="N147" s="8"/>
      <c r="O147" s="9">
        <f t="shared" si="393"/>
        <v>30.378101597630799</v>
      </c>
      <c r="P147" s="9">
        <f t="shared" si="394"/>
        <v>27.740011489619199</v>
      </c>
      <c r="Q147" s="9">
        <f t="shared" si="395"/>
        <v>4.0129592599248101</v>
      </c>
      <c r="R147" s="9">
        <f t="shared" si="396"/>
        <v>3.66446651117823</v>
      </c>
      <c r="S147" s="9">
        <f t="shared" si="397"/>
        <v>8.8101777666062198</v>
      </c>
      <c r="T147" s="9">
        <f t="shared" si="398"/>
        <v>18.497856471845001</v>
      </c>
      <c r="U147" s="9">
        <f t="shared" si="399"/>
        <v>1.7554180551759799</v>
      </c>
      <c r="V147" s="35">
        <f t="shared" si="400"/>
        <v>108068037.858</v>
      </c>
      <c r="W147" s="35">
        <f t="shared" si="401"/>
        <v>127953764.618696</v>
      </c>
      <c r="X147" s="9">
        <f t="shared" si="402"/>
        <v>15.541337779279688</v>
      </c>
      <c r="Y147" s="9">
        <f t="shared" si="403"/>
        <v>22.422820917137901</v>
      </c>
      <c r="Z147" s="9">
        <f t="shared" si="404"/>
        <v>21.392411209959199</v>
      </c>
      <c r="AA147" s="9">
        <f t="shared" si="405"/>
        <v>20.5874845741827</v>
      </c>
      <c r="AB147" s="9" t="str">
        <f t="shared" si="406"/>
        <v>#N/A</v>
      </c>
      <c r="AC147" s="9">
        <f t="shared" si="407"/>
        <v>1.1831207654314799</v>
      </c>
      <c r="AD147" s="9">
        <f t="shared" si="408"/>
        <v>1.1559417006842101</v>
      </c>
      <c r="AE147" s="9">
        <f t="shared" si="409"/>
        <v>1.1634728096531199</v>
      </c>
      <c r="AF147" s="9">
        <f t="shared" si="410"/>
        <v>1.1089807641202101</v>
      </c>
      <c r="AG147" s="9">
        <f t="shared" si="411"/>
        <v>0.89805953683482198</v>
      </c>
      <c r="AH147" s="9">
        <f t="shared" si="412"/>
        <v>1.50043424587604</v>
      </c>
      <c r="AI147" s="9">
        <f t="shared" si="413"/>
        <v>20.2469135802469</v>
      </c>
      <c r="AJ147" s="9">
        <f t="shared" si="414"/>
        <v>74.114199999999997</v>
      </c>
      <c r="AK147" s="9">
        <f t="shared" si="415"/>
        <v>71.234700000000004</v>
      </c>
      <c r="AL147" s="9">
        <f t="shared" si="416"/>
        <v>4.1773513110885903</v>
      </c>
      <c r="AM147" s="9">
        <f t="shared" si="417"/>
        <v>87.876417677000006</v>
      </c>
      <c r="AN147" s="9" t="str">
        <f t="shared" si="418"/>
        <v>NULL</v>
      </c>
      <c r="AO147" s="9" t="str">
        <f t="shared" si="419"/>
        <v>NULL</v>
      </c>
      <c r="AP147" s="35">
        <f t="shared" si="420"/>
        <v>5007675.8322177501</v>
      </c>
      <c r="AS147" s="15" t="s">
        <v>148</v>
      </c>
      <c r="AT147" s="36">
        <v>30.378101597630799</v>
      </c>
      <c r="AU147" s="36">
        <v>27.740011489619199</v>
      </c>
      <c r="AV147" s="36">
        <v>4.0129592599248101</v>
      </c>
      <c r="AW147" s="7">
        <v>3.66446651117823</v>
      </c>
      <c r="AX147" s="36">
        <v>8.8101777666062198</v>
      </c>
      <c r="AY147" s="7">
        <v>18.497856471845001</v>
      </c>
      <c r="AZ147" s="7">
        <v>1.7554180551759799</v>
      </c>
      <c r="BA147" s="7">
        <v>108068037.858</v>
      </c>
      <c r="BB147" s="7">
        <v>127953764.618696</v>
      </c>
      <c r="BC147" s="7">
        <v>22.422820917137901</v>
      </c>
      <c r="BD147" s="7">
        <v>21.392411209959199</v>
      </c>
      <c r="BE147" s="7">
        <v>20.5874845741827</v>
      </c>
      <c r="BF147" s="7" t="s">
        <v>257</v>
      </c>
      <c r="BG147" s="7">
        <v>1.1831207654314799</v>
      </c>
      <c r="BH147" s="7">
        <v>1.1559417006842101</v>
      </c>
      <c r="BI147" s="7">
        <v>1.1634728096531199</v>
      </c>
      <c r="BJ147" s="7">
        <v>1.1089807641202101</v>
      </c>
      <c r="BK147" s="7">
        <v>0.89805953683482198</v>
      </c>
      <c r="BL147" s="7">
        <v>1.50043424587604</v>
      </c>
      <c r="BM147" s="7">
        <v>20.2469135802469</v>
      </c>
      <c r="BN147" s="7">
        <v>74.114199999999997</v>
      </c>
      <c r="BO147" s="7">
        <v>71.234700000000004</v>
      </c>
      <c r="BP147" s="7">
        <v>4.1773513110885903</v>
      </c>
      <c r="BQ147" s="7">
        <v>87.876417677000006</v>
      </c>
      <c r="BR147" s="36" t="s">
        <v>199</v>
      </c>
      <c r="BS147" s="36" t="s">
        <v>199</v>
      </c>
      <c r="BT147" s="7">
        <v>5007675.8322177501</v>
      </c>
      <c r="BU147" s="7">
        <v>1135014128</v>
      </c>
      <c r="BV147" s="7">
        <v>99.247299999999996</v>
      </c>
      <c r="BW147" s="33">
        <v>31001</v>
      </c>
      <c r="BX147" s="15" t="s">
        <v>457</v>
      </c>
      <c r="BY147" s="7">
        <v>69.650000000000006</v>
      </c>
      <c r="BZ147" s="15" t="s">
        <v>278</v>
      </c>
      <c r="CA147" t="str">
        <f t="shared" si="358"/>
        <v>AUD=</v>
      </c>
      <c r="CE147" t="str">
        <f t="shared" si="357"/>
        <v>WES.AX</v>
      </c>
      <c r="CF147" s="15" t="s">
        <v>456</v>
      </c>
    </row>
    <row r="148" spans="1:84" x14ac:dyDescent="0.2">
      <c r="F148" s="3"/>
      <c r="G148" s="14" t="s">
        <v>194</v>
      </c>
      <c r="H148" s="39">
        <f>AVERAGE(H140:H147)</f>
        <v>0</v>
      </c>
      <c r="I148" s="38">
        <f t="shared" ref="I148" si="421">AVERAGE(I140:I147)</f>
        <v>87.718625000000003</v>
      </c>
      <c r="J148" s="10"/>
      <c r="K148" s="38"/>
      <c r="L148" s="10"/>
      <c r="M148" s="38"/>
      <c r="N148" s="10"/>
      <c r="O148" s="38">
        <f>AVERAGE(O140:O147)</f>
        <v>72.127063568106138</v>
      </c>
      <c r="P148" s="38">
        <f t="shared" ref="P148:AP148" si="422">AVERAGE(P140:P147)</f>
        <v>31.786702738409325</v>
      </c>
      <c r="Q148" s="38">
        <f>AVERAGE(Q140:Q147)</f>
        <v>3.4175799671232117</v>
      </c>
      <c r="R148" s="38">
        <f t="shared" si="422"/>
        <v>3.1499811537260771</v>
      </c>
      <c r="S148" s="38">
        <f t="shared" si="422"/>
        <v>9.7721619297920732</v>
      </c>
      <c r="T148" s="38">
        <f t="shared" si="422"/>
        <v>17.938946176789145</v>
      </c>
      <c r="U148" s="38">
        <f t="shared" si="422"/>
        <v>1.6865148325568637</v>
      </c>
      <c r="V148" s="10"/>
      <c r="W148" s="38"/>
      <c r="X148" s="38">
        <f t="shared" si="422"/>
        <v>-9.5522044934517449</v>
      </c>
      <c r="Y148" s="38">
        <f t="shared" si="422"/>
        <v>27.457959811853897</v>
      </c>
      <c r="Z148" s="38">
        <f t="shared" si="422"/>
        <v>27.726595510286813</v>
      </c>
      <c r="AA148" s="38">
        <f t="shared" si="422"/>
        <v>28.405145005008421</v>
      </c>
      <c r="AB148" s="38">
        <f t="shared" si="422"/>
        <v>0.41097499999999998</v>
      </c>
      <c r="AC148" s="38">
        <f t="shared" si="422"/>
        <v>0.67425149034111509</v>
      </c>
      <c r="AD148" s="38">
        <f t="shared" si="422"/>
        <v>0.73561317563190864</v>
      </c>
      <c r="AE148" s="38">
        <f t="shared" si="422"/>
        <v>0.85516978252224696</v>
      </c>
      <c r="AF148" s="38">
        <f t="shared" si="422"/>
        <v>0.90344561823497704</v>
      </c>
      <c r="AG148" s="38">
        <f t="shared" si="422"/>
        <v>1.1673422490235288</v>
      </c>
      <c r="AH148" s="38">
        <f t="shared" si="422"/>
        <v>0.84628610059448284</v>
      </c>
      <c r="AI148" s="38">
        <f t="shared" si="422"/>
        <v>37.784677910199449</v>
      </c>
      <c r="AJ148" s="10"/>
      <c r="AK148" s="38"/>
      <c r="AL148" s="38">
        <f t="shared" si="422"/>
        <v>1.6777582132979145</v>
      </c>
      <c r="AM148" s="38">
        <f t="shared" si="422"/>
        <v>55.252769875442866</v>
      </c>
      <c r="AN148" s="38">
        <f t="shared" si="422"/>
        <v>1.0488459304428841</v>
      </c>
      <c r="AO148" s="38">
        <f t="shared" si="422"/>
        <v>3.4766871501348273</v>
      </c>
      <c r="AP148" s="10">
        <f t="shared" si="422"/>
        <v>11131591.355529381</v>
      </c>
      <c r="AS148" s="15"/>
    </row>
    <row r="149" spans="1:84" x14ac:dyDescent="0.2">
      <c r="F149" s="3"/>
      <c r="G149" s="16"/>
      <c r="H149" s="40"/>
      <c r="I149" s="16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9"/>
      <c r="AB149" s="19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S149" s="15"/>
    </row>
    <row r="150" spans="1:84" x14ac:dyDescent="0.2">
      <c r="A150" s="1" t="s">
        <v>458</v>
      </c>
      <c r="B150" s="1"/>
      <c r="C150" s="1" t="s">
        <v>149</v>
      </c>
      <c r="D150" s="1"/>
      <c r="E150" s="1" t="s">
        <v>150</v>
      </c>
      <c r="F150" s="3"/>
      <c r="G150" t="str">
        <f>BX150</f>
        <v>US7427181091</v>
      </c>
      <c r="H150" s="35">
        <f>(BU150*BY150)*CB150</f>
        <v>0</v>
      </c>
      <c r="I150" s="9">
        <f>BV150</f>
        <v>99.9268</v>
      </c>
      <c r="J150" s="20">
        <f>BW150</f>
        <v>18344</v>
      </c>
      <c r="K150" s="9" t="str">
        <f>BZ150</f>
        <v>USD</v>
      </c>
      <c r="L150" s="7">
        <f>BY150</f>
        <v>168.59</v>
      </c>
      <c r="M150" s="9">
        <f>BY150*CB150</f>
        <v>0</v>
      </c>
      <c r="N150" s="8"/>
      <c r="O150" s="9">
        <f>AT150</f>
        <v>26.860425841071201</v>
      </c>
      <c r="P150" s="9">
        <f t="shared" ref="P150" si="423">AU150</f>
        <v>23.341314882601601</v>
      </c>
      <c r="Q150" s="9">
        <f t="shared" ref="Q150" si="424">AV150</f>
        <v>4.4804713663171301</v>
      </c>
      <c r="R150" s="9">
        <f t="shared" ref="R150" si="425">AW150</f>
        <v>3.89346370018376</v>
      </c>
      <c r="S150" s="9">
        <f t="shared" ref="S150" si="426">AX150</f>
        <v>7.7258950648964904</v>
      </c>
      <c r="T150" s="9">
        <f t="shared" ref="T150" si="427">AY150</f>
        <v>20.842440413468701</v>
      </c>
      <c r="U150" s="9">
        <f t="shared" ref="U150" si="428">AZ150</f>
        <v>4.6868679880760196</v>
      </c>
      <c r="V150" s="35">
        <f t="shared" ref="V150" si="429">BA150</f>
        <v>1670445889.395</v>
      </c>
      <c r="W150" s="35">
        <f t="shared" ref="W150" si="430">BB150</f>
        <v>1406544668.1300001</v>
      </c>
      <c r="X150" s="9">
        <f>((W150-V150)/W150)*100</f>
        <v>-18.762377565716154</v>
      </c>
      <c r="Y150" s="9">
        <f>BC150</f>
        <v>21.4517859465047</v>
      </c>
      <c r="Z150" s="9">
        <f t="shared" ref="Z150" si="431">BD150</f>
        <v>19.496642405345298</v>
      </c>
      <c r="AA150" s="9">
        <f t="shared" ref="AA150" si="432">BE150</f>
        <v>17.7960862245288</v>
      </c>
      <c r="AB150" s="9">
        <f t="shared" ref="AB150" si="433">BF150</f>
        <v>0.18790000000000001</v>
      </c>
      <c r="AC150" s="9">
        <f t="shared" ref="AC150" si="434">BG150</f>
        <v>-7.6295536642335002E-2</v>
      </c>
      <c r="AD150" s="9">
        <f t="shared" ref="AD150" si="435">BH150</f>
        <v>0.23732396538876499</v>
      </c>
      <c r="AE150" s="9">
        <f t="shared" ref="AE150" si="436">BI150</f>
        <v>0.42146463518067501</v>
      </c>
      <c r="AF150" s="9">
        <f t="shared" ref="AF150" si="437">BJ150</f>
        <v>0.61430914247736002</v>
      </c>
      <c r="AG150" s="9">
        <f t="shared" ref="AG150" si="438">BK150</f>
        <v>0.46030905763128599</v>
      </c>
      <c r="AH150" s="9">
        <f t="shared" ref="AH150" si="439">BL150</f>
        <v>5.6125559857318999E-2</v>
      </c>
      <c r="AI150" s="9">
        <f t="shared" ref="AI150" si="440">BM150</f>
        <v>46.214219759926202</v>
      </c>
      <c r="AJ150" s="9">
        <f t="shared" ref="AJ150" si="441">BN150</f>
        <v>167.4734</v>
      </c>
      <c r="AK150" s="9">
        <f t="shared" ref="AK150" si="442">BO150</f>
        <v>168.96834999999999</v>
      </c>
      <c r="AL150" s="9">
        <f t="shared" ref="AL150" si="443">BP150</f>
        <v>2.3911623210785802</v>
      </c>
      <c r="AM150" s="9">
        <f t="shared" ref="AM150" si="444">BQ150</f>
        <v>62.028091812299998</v>
      </c>
      <c r="AN150" s="9">
        <f t="shared" ref="AN150" si="445">BR150</f>
        <v>0.77223935668434496</v>
      </c>
      <c r="AO150" s="9">
        <f t="shared" ref="AO150" si="446">BS150</f>
        <v>2.4285574549479301</v>
      </c>
      <c r="AP150" s="35">
        <f t="shared" ref="AP150" si="447">BT150</f>
        <v>22274526.094193101</v>
      </c>
      <c r="AS150" s="15" t="s">
        <v>150</v>
      </c>
      <c r="AT150" s="36">
        <v>26.860425841071201</v>
      </c>
      <c r="AU150" s="36">
        <v>23.341314882601601</v>
      </c>
      <c r="AV150" s="36">
        <v>4.4804713663171301</v>
      </c>
      <c r="AW150" s="36">
        <v>3.89346370018376</v>
      </c>
      <c r="AX150" s="36">
        <v>7.7258950648964904</v>
      </c>
      <c r="AY150" s="7">
        <v>20.842440413468701</v>
      </c>
      <c r="AZ150" s="7">
        <v>4.6868679880760196</v>
      </c>
      <c r="BA150" s="7">
        <v>1670445889.395</v>
      </c>
      <c r="BB150" s="7">
        <v>1406544668.1300001</v>
      </c>
      <c r="BC150" s="7">
        <v>21.4517859465047</v>
      </c>
      <c r="BD150" s="7">
        <v>19.496642405345298</v>
      </c>
      <c r="BE150" s="7">
        <v>17.7960862245288</v>
      </c>
      <c r="BF150" s="7">
        <v>0.18790000000000001</v>
      </c>
      <c r="BG150" s="7">
        <v>-7.6295536642335002E-2</v>
      </c>
      <c r="BH150" s="7">
        <v>0.23732396538876499</v>
      </c>
      <c r="BI150" s="7">
        <v>0.42146463518067501</v>
      </c>
      <c r="BJ150" s="7">
        <v>0.61430914247736002</v>
      </c>
      <c r="BK150" s="7">
        <v>0.46030905763128599</v>
      </c>
      <c r="BL150" s="7">
        <v>5.6125559857318999E-2</v>
      </c>
      <c r="BM150" s="7">
        <v>46.214219759926202</v>
      </c>
      <c r="BN150" s="7">
        <v>167.4734</v>
      </c>
      <c r="BO150" s="7">
        <v>168.96834999999999</v>
      </c>
      <c r="BP150" s="7">
        <v>2.3911623210785802</v>
      </c>
      <c r="BQ150" s="7">
        <v>62.028091812299998</v>
      </c>
      <c r="BR150" s="7">
        <v>0.77223935668434496</v>
      </c>
      <c r="BS150" s="36">
        <v>2.4285574549479301</v>
      </c>
      <c r="BT150" s="7">
        <v>22274526.094193101</v>
      </c>
      <c r="BU150" s="7">
        <v>2344851814</v>
      </c>
      <c r="BV150" s="7">
        <v>99.9268</v>
      </c>
      <c r="BW150" s="33">
        <v>18344</v>
      </c>
      <c r="BX150" s="15" t="s">
        <v>459</v>
      </c>
      <c r="BY150" s="7">
        <v>168.59</v>
      </c>
      <c r="BZ150" s="15" t="s">
        <v>205</v>
      </c>
      <c r="CA150" t="str">
        <f t="shared" si="358"/>
        <v>USD=</v>
      </c>
      <c r="CE150" t="str">
        <f t="shared" si="357"/>
        <v>PG</v>
      </c>
      <c r="CF150" s="15" t="s">
        <v>458</v>
      </c>
    </row>
    <row r="151" spans="1:84" x14ac:dyDescent="0.2">
      <c r="A151" t="s">
        <v>460</v>
      </c>
      <c r="B151" t="s">
        <v>460</v>
      </c>
      <c r="C151" t="s">
        <v>149</v>
      </c>
      <c r="E151" t="s">
        <v>151</v>
      </c>
      <c r="F151" s="3"/>
      <c r="G151" t="str">
        <f t="shared" ref="G151:G160" si="448">BX151</f>
        <v>GB00B24CGK77</v>
      </c>
      <c r="H151" s="35">
        <f>((BU151*BY151)*CB151)/100</f>
        <v>0</v>
      </c>
      <c r="I151" s="9">
        <f t="shared" ref="I151" si="449">BV151</f>
        <v>99.948899999999995</v>
      </c>
      <c r="J151" s="20">
        <f t="shared" ref="J151" si="450">BW151</f>
        <v>39378</v>
      </c>
      <c r="K151" s="9" t="str">
        <f t="shared" ref="K151" si="451">BZ151</f>
        <v>GBp</v>
      </c>
      <c r="L151" s="7">
        <f t="shared" ref="L151" si="452">BY151</f>
        <v>5220</v>
      </c>
      <c r="M151" s="9">
        <f>(BY151*CB151)/100</f>
        <v>0</v>
      </c>
      <c r="N151" s="8"/>
      <c r="O151" s="9">
        <f t="shared" ref="O151:O160" si="453">AT151</f>
        <v>25.614100513263399</v>
      </c>
      <c r="P151" s="9">
        <f t="shared" ref="P151:P160" si="454">AU151</f>
        <v>14.8671424934385</v>
      </c>
      <c r="Q151" s="9">
        <f t="shared" ref="Q151:Q160" si="455">AV151</f>
        <v>5.0421457703274504</v>
      </c>
      <c r="R151" s="9">
        <f t="shared" ref="R151:R160" si="456">AW151</f>
        <v>2.9266028530390802</v>
      </c>
      <c r="S151" s="9">
        <f t="shared" ref="S151:S160" si="457">AX151</f>
        <v>5.3503077662174396</v>
      </c>
      <c r="T151" s="9">
        <f t="shared" ref="T151:T160" si="458">AY151</f>
        <v>13.304013063087201</v>
      </c>
      <c r="U151" s="9">
        <f t="shared" ref="U151:U160" si="459">AZ151</f>
        <v>2.5182696757145902</v>
      </c>
      <c r="V151" s="35">
        <f t="shared" ref="V151:V160" si="460">BA151</f>
        <v>9310586443.5</v>
      </c>
      <c r="W151" s="35">
        <f t="shared" ref="W151:W160" si="461">BB151</f>
        <v>9192739378.26087</v>
      </c>
      <c r="X151" s="9">
        <f t="shared" ref="X151:X160" si="462">((W151-V151)/W151)*100</f>
        <v>-1.2819580800671513</v>
      </c>
      <c r="Y151" s="9">
        <f t="shared" ref="Y151:Y160" si="463">BC151</f>
        <v>17.303498873313298</v>
      </c>
      <c r="Z151" s="9">
        <f t="shared" ref="Z151:Z160" si="464">BD151</f>
        <v>15.8927028656917</v>
      </c>
      <c r="AA151" s="9">
        <f t="shared" ref="AA151:AA160" si="465">BE151</f>
        <v>20.862328108790798</v>
      </c>
      <c r="AB151" s="9" t="str">
        <f t="shared" ref="AB151:AB160" si="466">BF151</f>
        <v>#N/A</v>
      </c>
      <c r="AC151" s="9">
        <f t="shared" ref="AC151:AC160" si="467">BG151</f>
        <v>0.43636486223319298</v>
      </c>
      <c r="AD151" s="9">
        <f t="shared" ref="AD151:AD160" si="468">BH151</f>
        <v>0.57441664830112305</v>
      </c>
      <c r="AE151" s="9">
        <f t="shared" ref="AE151:AE160" si="469">BI151</f>
        <v>0.313219046176267</v>
      </c>
      <c r="AF151" s="9">
        <f t="shared" ref="AF151:AF160" si="470">BJ151</f>
        <v>0.54214548863814704</v>
      </c>
      <c r="AG151" s="9">
        <f t="shared" ref="AG151:AG160" si="471">BK151</f>
        <v>0.59657318410912996</v>
      </c>
      <c r="AH151" s="9">
        <f t="shared" ref="AH151:AH160" si="472">BL151</f>
        <v>0.74767192162604501</v>
      </c>
      <c r="AI151" s="9">
        <f t="shared" ref="AI151:AI160" si="473">BM151</f>
        <v>47.457627118644098</v>
      </c>
      <c r="AJ151" s="9">
        <f t="shared" ref="AJ151:AJ160" si="474">BN151</f>
        <v>5160.4799999999996</v>
      </c>
      <c r="AK151" s="9">
        <f t="shared" ref="AK151:AK160" si="475">BO151</f>
        <v>4706.62</v>
      </c>
      <c r="AL151" s="9">
        <f t="shared" ref="AL151:AL160" si="476">BP151</f>
        <v>3.8716475095785401</v>
      </c>
      <c r="AM151" s="9">
        <f t="shared" ref="AM151:AM160" si="477">BQ151</f>
        <v>97.0394922678</v>
      </c>
      <c r="AN151" s="9" t="str">
        <f t="shared" ref="AN151:AN160" si="478">BR151</f>
        <v>NULL</v>
      </c>
      <c r="AO151" s="9" t="str">
        <f t="shared" ref="AO151:AO160" si="479">BS151</f>
        <v>NULL</v>
      </c>
      <c r="AP151" s="35">
        <f t="shared" ref="AP151:AP160" si="480">BT151</f>
        <v>2928966.5713983201</v>
      </c>
      <c r="AS151" s="15" t="s">
        <v>151</v>
      </c>
      <c r="AT151" s="36">
        <v>25.614100513263399</v>
      </c>
      <c r="AU151" s="36">
        <v>14.8671424934385</v>
      </c>
      <c r="AV151" s="36">
        <v>5.0421457703274504</v>
      </c>
      <c r="AW151" s="7">
        <v>2.9266028530390802</v>
      </c>
      <c r="AX151" s="36">
        <v>5.3503077662174396</v>
      </c>
      <c r="AY151" s="7">
        <v>13.304013063087201</v>
      </c>
      <c r="AZ151" s="7">
        <v>2.5182696757145902</v>
      </c>
      <c r="BA151" s="7">
        <v>9310586443.5</v>
      </c>
      <c r="BB151" s="7">
        <v>9192739378.26087</v>
      </c>
      <c r="BC151" s="7">
        <v>17.303498873313298</v>
      </c>
      <c r="BD151" s="7">
        <v>15.8927028656917</v>
      </c>
      <c r="BE151" s="7">
        <v>20.862328108790798</v>
      </c>
      <c r="BF151" s="7" t="s">
        <v>257</v>
      </c>
      <c r="BG151" s="7">
        <v>0.43636486223319298</v>
      </c>
      <c r="BH151" s="7">
        <v>0.57441664830112305</v>
      </c>
      <c r="BI151" s="7">
        <v>0.313219046176267</v>
      </c>
      <c r="BJ151" s="7">
        <v>0.54214548863814704</v>
      </c>
      <c r="BK151" s="7">
        <v>0.59657318410912996</v>
      </c>
      <c r="BL151" s="7">
        <v>0.74767192162604501</v>
      </c>
      <c r="BM151" s="7">
        <v>47.457627118644098</v>
      </c>
      <c r="BN151" s="7">
        <v>5160.4799999999996</v>
      </c>
      <c r="BO151" s="7">
        <v>4706.62</v>
      </c>
      <c r="BP151" s="7">
        <v>3.8716475095785401</v>
      </c>
      <c r="BQ151" s="7">
        <v>97.0394922678</v>
      </c>
      <c r="BR151" s="36" t="s">
        <v>199</v>
      </c>
      <c r="BS151" s="36" t="s">
        <v>199</v>
      </c>
      <c r="BT151" s="7">
        <v>2928966.5713983201</v>
      </c>
      <c r="BU151" s="7">
        <v>683551016</v>
      </c>
      <c r="BV151" s="7">
        <v>99.948899999999995</v>
      </c>
      <c r="BW151" s="33">
        <v>39378</v>
      </c>
      <c r="BX151" s="15" t="s">
        <v>461</v>
      </c>
      <c r="BY151" s="7">
        <v>5220</v>
      </c>
      <c r="BZ151" s="15" t="s">
        <v>220</v>
      </c>
      <c r="CA151" t="str">
        <f t="shared" si="358"/>
        <v>GBP=</v>
      </c>
      <c r="CE151" t="str">
        <f t="shared" si="357"/>
        <v>RKT.L</v>
      </c>
      <c r="CF151" s="15" t="s">
        <v>460</v>
      </c>
    </row>
    <row r="152" spans="1:84" x14ac:dyDescent="0.2">
      <c r="A152" t="s">
        <v>462</v>
      </c>
      <c r="B152" t="s">
        <v>462</v>
      </c>
      <c r="C152" t="s">
        <v>149</v>
      </c>
      <c r="E152" t="s">
        <v>152</v>
      </c>
      <c r="F152" s="3"/>
      <c r="G152" t="str">
        <f t="shared" si="448"/>
        <v>US1890541097</v>
      </c>
      <c r="H152" s="35">
        <f t="shared" ref="H152:H159" si="481">(BU152*BY152)*CB152</f>
        <v>0</v>
      </c>
      <c r="I152" s="9">
        <f t="shared" ref="I152:I160" si="482">BV152</f>
        <v>99.808800000000005</v>
      </c>
      <c r="J152" s="20">
        <f t="shared" ref="J152:J160" si="483">BW152</f>
        <v>10441</v>
      </c>
      <c r="K152" s="9" t="str">
        <f t="shared" ref="K152:K160" si="484">BZ152</f>
        <v>USD</v>
      </c>
      <c r="L152" s="7">
        <f t="shared" ref="L152:L160" si="485">BY152</f>
        <v>146.94999999999999</v>
      </c>
      <c r="M152" s="9">
        <f t="shared" ref="M152:M159" si="486">BY152*CB152</f>
        <v>0</v>
      </c>
      <c r="N152" s="8"/>
      <c r="O152" s="9">
        <f t="shared" si="453"/>
        <v>40.160807206261701</v>
      </c>
      <c r="P152" s="9">
        <f t="shared" si="454"/>
        <v>20.258818096399398</v>
      </c>
      <c r="Q152" s="9">
        <f t="shared" si="455"/>
        <v>4.5328224837767204</v>
      </c>
      <c r="R152" s="9">
        <f t="shared" si="456"/>
        <v>2.2865483178780299</v>
      </c>
      <c r="S152" s="9">
        <f t="shared" si="457"/>
        <v>-441.390668478328</v>
      </c>
      <c r="T152" s="9">
        <f t="shared" si="458"/>
        <v>19.612947947616501</v>
      </c>
      <c r="U152" s="9">
        <f t="shared" si="459"/>
        <v>2.5265528200488498</v>
      </c>
      <c r="V152" s="35">
        <f t="shared" si="460"/>
        <v>271929047.78250003</v>
      </c>
      <c r="W152" s="35">
        <f t="shared" si="461"/>
        <v>250359579.46772701</v>
      </c>
      <c r="X152" s="9">
        <f t="shared" si="462"/>
        <v>-8.6153956483831973</v>
      </c>
      <c r="Y152" s="9">
        <f t="shared" si="463"/>
        <v>31.086950336618301</v>
      </c>
      <c r="Z152" s="9">
        <f t="shared" si="464"/>
        <v>22.515388812467499</v>
      </c>
      <c r="AA152" s="9">
        <f t="shared" si="465"/>
        <v>20.8906618484916</v>
      </c>
      <c r="AB152" s="9">
        <f t="shared" si="466"/>
        <v>0.2475</v>
      </c>
      <c r="AC152" s="9">
        <f t="shared" si="467"/>
        <v>-4.8809107572925003E-2</v>
      </c>
      <c r="AD152" s="9">
        <f t="shared" si="468"/>
        <v>0.37985750452824502</v>
      </c>
      <c r="AE152" s="9">
        <f t="shared" si="469"/>
        <v>0.59981380095435799</v>
      </c>
      <c r="AF152" s="9">
        <f t="shared" si="470"/>
        <v>0.73320846742703805</v>
      </c>
      <c r="AG152" s="9">
        <f t="shared" si="471"/>
        <v>0.63244018364391796</v>
      </c>
      <c r="AH152" s="9">
        <f t="shared" si="472"/>
        <v>0.58645454427340704</v>
      </c>
      <c r="AI152" s="9">
        <f t="shared" si="473"/>
        <v>31.093979441997099</v>
      </c>
      <c r="AJ152" s="9">
        <f t="shared" si="474"/>
        <v>154.84800000000001</v>
      </c>
      <c r="AK152" s="9">
        <f t="shared" si="475"/>
        <v>152.8537</v>
      </c>
      <c r="AL152" s="9">
        <f t="shared" si="476"/>
        <v>3.3084745762711898</v>
      </c>
      <c r="AM152" s="9">
        <f t="shared" si="477"/>
        <v>214.28571428570001</v>
      </c>
      <c r="AN152" s="9" t="str">
        <f t="shared" si="478"/>
        <v>NULL</v>
      </c>
      <c r="AO152" s="9">
        <f t="shared" si="479"/>
        <v>2.8788872446613301</v>
      </c>
      <c r="AP152" s="35">
        <f t="shared" si="480"/>
        <v>2671466.2990027699</v>
      </c>
      <c r="AS152" s="15" t="s">
        <v>152</v>
      </c>
      <c r="AT152" s="36">
        <v>40.160807206261701</v>
      </c>
      <c r="AU152" s="36">
        <v>20.258818096399398</v>
      </c>
      <c r="AV152" s="36">
        <v>4.5328224837767204</v>
      </c>
      <c r="AW152" s="7">
        <v>2.2865483178780299</v>
      </c>
      <c r="AX152" s="36">
        <v>-441.390668478328</v>
      </c>
      <c r="AY152" s="7">
        <v>19.612947947616501</v>
      </c>
      <c r="AZ152" s="7">
        <v>2.5265528200488498</v>
      </c>
      <c r="BA152" s="7">
        <v>271929047.78250003</v>
      </c>
      <c r="BB152" s="7">
        <v>250359579.46772701</v>
      </c>
      <c r="BC152" s="7">
        <v>31.086950336618301</v>
      </c>
      <c r="BD152" s="7">
        <v>22.515388812467499</v>
      </c>
      <c r="BE152" s="36">
        <v>20.8906618484916</v>
      </c>
      <c r="BF152" s="7">
        <v>0.2475</v>
      </c>
      <c r="BG152" s="7">
        <v>-4.8809107572925003E-2</v>
      </c>
      <c r="BH152" s="7">
        <v>0.37985750452824502</v>
      </c>
      <c r="BI152" s="7">
        <v>0.59981380095435799</v>
      </c>
      <c r="BJ152" s="7">
        <v>0.73320846742703805</v>
      </c>
      <c r="BK152" s="7">
        <v>0.63244018364391796</v>
      </c>
      <c r="BL152" s="7">
        <v>0.58645454427340704</v>
      </c>
      <c r="BM152" s="7">
        <v>31.093979441997099</v>
      </c>
      <c r="BN152" s="7">
        <v>154.84800000000001</v>
      </c>
      <c r="BO152" s="7">
        <v>152.8537</v>
      </c>
      <c r="BP152" s="7">
        <v>3.3084745762711898</v>
      </c>
      <c r="BQ152" s="7">
        <v>214.28571428570001</v>
      </c>
      <c r="BR152" s="36" t="s">
        <v>199</v>
      </c>
      <c r="BS152" s="7">
        <v>2.8788872446613301</v>
      </c>
      <c r="BT152" s="7">
        <v>2671466.2990027699</v>
      </c>
      <c r="BU152" s="7">
        <v>123189867</v>
      </c>
      <c r="BV152" s="7">
        <v>99.808800000000005</v>
      </c>
      <c r="BW152" s="33">
        <v>10441</v>
      </c>
      <c r="BX152" s="15" t="s">
        <v>463</v>
      </c>
      <c r="BY152" s="7">
        <v>146.94999999999999</v>
      </c>
      <c r="BZ152" s="15" t="s">
        <v>205</v>
      </c>
      <c r="CA152" t="str">
        <f t="shared" si="358"/>
        <v>USD=</v>
      </c>
      <c r="CE152" t="str">
        <f t="shared" si="357"/>
        <v>CLX</v>
      </c>
      <c r="CF152" s="15" t="s">
        <v>462</v>
      </c>
    </row>
    <row r="153" spans="1:84" x14ac:dyDescent="0.2">
      <c r="A153" t="s">
        <v>464</v>
      </c>
      <c r="B153" t="s">
        <v>464</v>
      </c>
      <c r="C153" t="s">
        <v>149</v>
      </c>
      <c r="E153" t="s">
        <v>153</v>
      </c>
      <c r="F153" s="3"/>
      <c r="G153" t="str">
        <f t="shared" si="448"/>
        <v>US4943681035</v>
      </c>
      <c r="H153" s="35">
        <f t="shared" si="481"/>
        <v>0</v>
      </c>
      <c r="I153" s="9">
        <f t="shared" si="482"/>
        <v>99.748800000000003</v>
      </c>
      <c r="J153" s="20">
        <f t="shared" si="483"/>
        <v>10722</v>
      </c>
      <c r="K153" s="9" t="str">
        <f t="shared" si="484"/>
        <v>USD</v>
      </c>
      <c r="L153" s="7">
        <f t="shared" si="485"/>
        <v>140.13999999999999</v>
      </c>
      <c r="M153" s="9">
        <f t="shared" si="486"/>
        <v>0</v>
      </c>
      <c r="N153" s="8"/>
      <c r="O153" s="9">
        <f t="shared" si="453"/>
        <v>18.564318727654001</v>
      </c>
      <c r="P153" s="9">
        <f t="shared" si="454"/>
        <v>18.4741960387319</v>
      </c>
      <c r="Q153" s="9">
        <f t="shared" si="455"/>
        <v>4.6410796819135003</v>
      </c>
      <c r="R153" s="9">
        <f t="shared" si="456"/>
        <v>4.6185490096829698</v>
      </c>
      <c r="S153" s="9">
        <f t="shared" si="457"/>
        <v>55.355300000442803</v>
      </c>
      <c r="T153" s="9">
        <f t="shared" si="458"/>
        <v>14.3715739266667</v>
      </c>
      <c r="U153" s="9">
        <f t="shared" si="459"/>
        <v>2.3171637291275302</v>
      </c>
      <c r="V153" s="35">
        <f t="shared" si="460"/>
        <v>344727578.04500002</v>
      </c>
      <c r="W153" s="35">
        <f t="shared" si="461"/>
        <v>309120769.99772698</v>
      </c>
      <c r="X153" s="9">
        <f t="shared" si="462"/>
        <v>-11.518736850822048</v>
      </c>
      <c r="Y153" s="9">
        <f t="shared" si="463"/>
        <v>19.9318598900471</v>
      </c>
      <c r="Z153" s="9">
        <f t="shared" si="464"/>
        <v>17.608780472053098</v>
      </c>
      <c r="AA153" s="9">
        <f t="shared" si="465"/>
        <v>18.696513109467698</v>
      </c>
      <c r="AB153" s="9">
        <f t="shared" si="466"/>
        <v>0.21609999999999999</v>
      </c>
      <c r="AC153" s="9">
        <f t="shared" si="467"/>
        <v>-0.10763479697633301</v>
      </c>
      <c r="AD153" s="9">
        <f t="shared" si="468"/>
        <v>0.27462487117658702</v>
      </c>
      <c r="AE153" s="9">
        <f t="shared" si="469"/>
        <v>0.39598215692826899</v>
      </c>
      <c r="AF153" s="9">
        <f t="shared" si="470"/>
        <v>0.59732084063074198</v>
      </c>
      <c r="AG153" s="9">
        <f t="shared" si="471"/>
        <v>0.60612082530490496</v>
      </c>
      <c r="AH153" s="9">
        <f t="shared" si="472"/>
        <v>-0.176630288918423</v>
      </c>
      <c r="AI153" s="9">
        <f t="shared" si="473"/>
        <v>49.748743718592998</v>
      </c>
      <c r="AJ153" s="9">
        <f t="shared" si="474"/>
        <v>133.44200000000001</v>
      </c>
      <c r="AK153" s="9">
        <f t="shared" si="475"/>
        <v>137.42275000000001</v>
      </c>
      <c r="AL153" s="9">
        <f t="shared" si="476"/>
        <v>3.6007715939129801</v>
      </c>
      <c r="AM153" s="9">
        <f t="shared" si="477"/>
        <v>64.282907662100001</v>
      </c>
      <c r="AN153" s="9" t="str">
        <f t="shared" si="478"/>
        <v>NULL</v>
      </c>
      <c r="AO153" s="9">
        <f t="shared" si="479"/>
        <v>2.3041500596610001</v>
      </c>
      <c r="AP153" s="35">
        <f t="shared" si="480"/>
        <v>2905487.5191850499</v>
      </c>
      <c r="AS153" s="15" t="s">
        <v>153</v>
      </c>
      <c r="AT153" s="36">
        <v>18.564318727654001</v>
      </c>
      <c r="AU153" s="36">
        <v>18.4741960387319</v>
      </c>
      <c r="AV153" s="36">
        <v>4.6410796819135003</v>
      </c>
      <c r="AW153" s="36">
        <v>4.6185490096829698</v>
      </c>
      <c r="AX153" s="36">
        <v>55.355300000442803</v>
      </c>
      <c r="AY153" s="7">
        <v>14.3715739266667</v>
      </c>
      <c r="AZ153" s="7">
        <v>2.3171637291275302</v>
      </c>
      <c r="BA153" s="7">
        <v>344727578.04500002</v>
      </c>
      <c r="BB153" s="7">
        <v>309120769.99772698</v>
      </c>
      <c r="BC153" s="7">
        <v>19.9318598900471</v>
      </c>
      <c r="BD153" s="7">
        <v>17.608780472053098</v>
      </c>
      <c r="BE153" s="7">
        <v>18.696513109467698</v>
      </c>
      <c r="BF153" s="7">
        <v>0.21609999999999999</v>
      </c>
      <c r="BG153" s="7">
        <v>-0.10763479697633301</v>
      </c>
      <c r="BH153" s="7">
        <v>0.27462487117658702</v>
      </c>
      <c r="BI153" s="7">
        <v>0.39598215692826899</v>
      </c>
      <c r="BJ153" s="7">
        <v>0.59732084063074198</v>
      </c>
      <c r="BK153" s="7">
        <v>0.60612082530490496</v>
      </c>
      <c r="BL153" s="7">
        <v>-0.176630288918423</v>
      </c>
      <c r="BM153" s="7">
        <v>49.748743718592998</v>
      </c>
      <c r="BN153" s="7">
        <v>133.44200000000001</v>
      </c>
      <c r="BO153" s="7">
        <v>137.42275000000001</v>
      </c>
      <c r="BP153" s="7">
        <v>3.6007715939129801</v>
      </c>
      <c r="BQ153" s="7">
        <v>64.282907662100001</v>
      </c>
      <c r="BR153" s="36" t="s">
        <v>199</v>
      </c>
      <c r="BS153" s="7">
        <v>2.3041500596610001</v>
      </c>
      <c r="BT153" s="7">
        <v>2905487.5191850499</v>
      </c>
      <c r="BU153" s="7">
        <v>331651706</v>
      </c>
      <c r="BV153" s="7">
        <v>99.748800000000003</v>
      </c>
      <c r="BW153" s="33">
        <v>10722</v>
      </c>
      <c r="BX153" s="15" t="s">
        <v>465</v>
      </c>
      <c r="BY153" s="7">
        <v>140.13999999999999</v>
      </c>
      <c r="BZ153" s="15" t="s">
        <v>205</v>
      </c>
      <c r="CA153" t="str">
        <f t="shared" si="358"/>
        <v>USD=</v>
      </c>
      <c r="CE153" t="str">
        <f t="shared" si="357"/>
        <v>KMB</v>
      </c>
      <c r="CF153" s="15" t="s">
        <v>464</v>
      </c>
    </row>
    <row r="154" spans="1:84" x14ac:dyDescent="0.2">
      <c r="A154" t="s">
        <v>466</v>
      </c>
      <c r="B154" t="s">
        <v>466</v>
      </c>
      <c r="C154" t="s">
        <v>149</v>
      </c>
      <c r="E154" t="s">
        <v>154</v>
      </c>
      <c r="F154" s="3"/>
      <c r="G154" t="str">
        <f t="shared" si="448"/>
        <v>US1941621039</v>
      </c>
      <c r="H154" s="35">
        <f t="shared" si="481"/>
        <v>0</v>
      </c>
      <c r="I154" s="9">
        <f t="shared" si="482"/>
        <v>99.853300000000004</v>
      </c>
      <c r="J154" s="20">
        <f t="shared" si="483"/>
        <v>11048</v>
      </c>
      <c r="K154" s="9" t="str">
        <f t="shared" si="484"/>
        <v>USD</v>
      </c>
      <c r="L154" s="7">
        <f t="shared" si="485"/>
        <v>90.52</v>
      </c>
      <c r="M154" s="9">
        <f t="shared" si="486"/>
        <v>0</v>
      </c>
      <c r="N154" s="8"/>
      <c r="O154" s="9">
        <f t="shared" si="453"/>
        <v>25.778230893438401</v>
      </c>
      <c r="P154" s="9">
        <f t="shared" si="454"/>
        <v>24.0047903722695</v>
      </c>
      <c r="Q154" s="9">
        <f t="shared" si="455"/>
        <v>4.7011999812957397</v>
      </c>
      <c r="R154" s="9">
        <f t="shared" si="456"/>
        <v>4.3777759814327304</v>
      </c>
      <c r="S154" s="9">
        <f t="shared" si="457"/>
        <v>346.95406525148798</v>
      </c>
      <c r="T154" s="9">
        <f t="shared" si="458"/>
        <v>17.886602940647698</v>
      </c>
      <c r="U154" s="9">
        <f t="shared" si="459"/>
        <v>3.6545583939724402</v>
      </c>
      <c r="V154" s="35">
        <f t="shared" si="460"/>
        <v>701407760.95500004</v>
      </c>
      <c r="W154" s="35">
        <f t="shared" si="461"/>
        <v>473976231.31818199</v>
      </c>
      <c r="X154" s="9">
        <f t="shared" si="462"/>
        <v>-47.983741506257601</v>
      </c>
      <c r="Y154" s="9">
        <f t="shared" si="463"/>
        <v>29.446945646285801</v>
      </c>
      <c r="Z154" s="9">
        <f t="shared" si="464"/>
        <v>22.819018080465899</v>
      </c>
      <c r="AA154" s="9">
        <f t="shared" si="465"/>
        <v>19.522252205630799</v>
      </c>
      <c r="AB154" s="9">
        <f t="shared" si="466"/>
        <v>0.25359999999999999</v>
      </c>
      <c r="AC154" s="9">
        <f t="shared" si="467"/>
        <v>-0.10560820116096301</v>
      </c>
      <c r="AD154" s="9">
        <f t="shared" si="468"/>
        <v>0.24056947521240801</v>
      </c>
      <c r="AE154" s="9">
        <f t="shared" si="469"/>
        <v>0.40862086398021003</v>
      </c>
      <c r="AF154" s="9">
        <f t="shared" si="470"/>
        <v>0.60574663690623098</v>
      </c>
      <c r="AG154" s="9">
        <f t="shared" si="471"/>
        <v>0.43018006915051799</v>
      </c>
      <c r="AH154" s="9">
        <f t="shared" si="472"/>
        <v>-0.113612452807</v>
      </c>
      <c r="AI154" s="9">
        <f t="shared" si="473"/>
        <v>52.307692307692299</v>
      </c>
      <c r="AJ154" s="9">
        <f t="shared" si="474"/>
        <v>89.218999999999994</v>
      </c>
      <c r="AK154" s="9">
        <f t="shared" si="475"/>
        <v>95.932450000000003</v>
      </c>
      <c r="AL154" s="9">
        <f t="shared" si="476"/>
        <v>2.2021581149526499</v>
      </c>
      <c r="AM154" s="9">
        <f t="shared" si="477"/>
        <v>70.4049844237</v>
      </c>
      <c r="AN154" s="9" t="str">
        <f t="shared" si="478"/>
        <v>NULL</v>
      </c>
      <c r="AO154" s="9">
        <f t="shared" si="479"/>
        <v>2.2421638987252699</v>
      </c>
      <c r="AP154" s="35">
        <f t="shared" si="480"/>
        <v>12631621.970286099</v>
      </c>
      <c r="AS154" s="15" t="s">
        <v>154</v>
      </c>
      <c r="AT154" s="36">
        <v>25.778230893438401</v>
      </c>
      <c r="AU154" s="36">
        <v>24.0047903722695</v>
      </c>
      <c r="AV154" s="36">
        <v>4.7011999812957397</v>
      </c>
      <c r="AW154" s="36">
        <v>4.3777759814327304</v>
      </c>
      <c r="AX154" s="36">
        <v>346.95406525148798</v>
      </c>
      <c r="AY154" s="7">
        <v>17.886602940647698</v>
      </c>
      <c r="AZ154" s="7">
        <v>3.6545583939724402</v>
      </c>
      <c r="BA154" s="7">
        <v>701407760.95500004</v>
      </c>
      <c r="BB154" s="7">
        <v>473976231.31818199</v>
      </c>
      <c r="BC154" s="7">
        <v>29.446945646285801</v>
      </c>
      <c r="BD154" s="7">
        <v>22.819018080465899</v>
      </c>
      <c r="BE154" s="7">
        <v>19.522252205630799</v>
      </c>
      <c r="BF154" s="7">
        <v>0.25359999999999999</v>
      </c>
      <c r="BG154" s="7">
        <v>-0.10560820116096301</v>
      </c>
      <c r="BH154" s="7">
        <v>0.24056947521240801</v>
      </c>
      <c r="BI154" s="7">
        <v>0.40862086398021003</v>
      </c>
      <c r="BJ154" s="7">
        <v>0.60574663690623098</v>
      </c>
      <c r="BK154" s="7">
        <v>0.43018006915051799</v>
      </c>
      <c r="BL154" s="7">
        <v>-0.113612452807</v>
      </c>
      <c r="BM154" s="7">
        <v>52.307692307692299</v>
      </c>
      <c r="BN154" s="7">
        <v>89.218999999999994</v>
      </c>
      <c r="BO154" s="7">
        <v>95.932450000000003</v>
      </c>
      <c r="BP154" s="7">
        <v>2.2021581149526499</v>
      </c>
      <c r="BQ154" s="7">
        <v>70.4049844237</v>
      </c>
      <c r="BR154" s="36" t="s">
        <v>199</v>
      </c>
      <c r="BS154" s="7">
        <v>2.2421638987252699</v>
      </c>
      <c r="BT154" s="7">
        <v>12631621.970286099</v>
      </c>
      <c r="BU154" s="7">
        <v>811536437</v>
      </c>
      <c r="BV154" s="7">
        <v>99.853300000000004</v>
      </c>
      <c r="BW154" s="33">
        <v>11048</v>
      </c>
      <c r="BX154" s="15" t="s">
        <v>467</v>
      </c>
      <c r="BY154" s="7">
        <v>90.52</v>
      </c>
      <c r="BZ154" s="15" t="s">
        <v>205</v>
      </c>
      <c r="CA154" t="str">
        <f t="shared" si="358"/>
        <v>USD=</v>
      </c>
      <c r="CE154" t="str">
        <f t="shared" si="357"/>
        <v>CL</v>
      </c>
      <c r="CF154" s="15" t="s">
        <v>466</v>
      </c>
    </row>
    <row r="155" spans="1:84" x14ac:dyDescent="0.2">
      <c r="A155" t="s">
        <v>468</v>
      </c>
      <c r="B155" t="s">
        <v>468</v>
      </c>
      <c r="C155" t="s">
        <v>149</v>
      </c>
      <c r="E155" t="s">
        <v>155</v>
      </c>
      <c r="F155" s="3"/>
      <c r="G155" t="str">
        <f t="shared" si="448"/>
        <v>DE0006048432</v>
      </c>
      <c r="H155" s="35">
        <f t="shared" si="481"/>
        <v>0</v>
      </c>
      <c r="I155" s="9">
        <f t="shared" si="482"/>
        <v>99.996700000000004</v>
      </c>
      <c r="J155" s="20">
        <f t="shared" si="483"/>
        <v>1985</v>
      </c>
      <c r="K155" s="9" t="str">
        <f t="shared" si="484"/>
        <v>EUR</v>
      </c>
      <c r="L155" s="7">
        <f t="shared" si="485"/>
        <v>75.28</v>
      </c>
      <c r="M155" s="9">
        <f t="shared" si="486"/>
        <v>0</v>
      </c>
      <c r="N155" s="8"/>
      <c r="O155" s="9">
        <f t="shared" si="453"/>
        <v>15.729473121155401</v>
      </c>
      <c r="P155" s="9">
        <f t="shared" si="454"/>
        <v>13.092054998067301</v>
      </c>
      <c r="Q155" s="9">
        <f t="shared" si="455"/>
        <v>1.4839125585995701</v>
      </c>
      <c r="R155" s="9">
        <f t="shared" si="456"/>
        <v>1.23509952811956</v>
      </c>
      <c r="S155" s="9">
        <f t="shared" si="457"/>
        <v>1.4526760677336601</v>
      </c>
      <c r="T155" s="9">
        <f t="shared" si="458"/>
        <v>10.5671585576923</v>
      </c>
      <c r="U155" s="9">
        <f t="shared" si="459"/>
        <v>1.52735730102844</v>
      </c>
      <c r="V155" s="35">
        <f t="shared" si="460"/>
        <v>91647247.105000004</v>
      </c>
      <c r="W155" s="35">
        <f t="shared" si="461"/>
        <v>47444718.493043497</v>
      </c>
      <c r="X155" s="9">
        <f t="shared" si="462"/>
        <v>-93.16638398526409</v>
      </c>
      <c r="Y155" s="9">
        <f t="shared" si="463"/>
        <v>35.121634705159003</v>
      </c>
      <c r="Z155" s="9">
        <f t="shared" si="464"/>
        <v>23.759853793285199</v>
      </c>
      <c r="AA155" s="9">
        <f t="shared" si="465"/>
        <v>18.770324437409499</v>
      </c>
      <c r="AB155" s="9" t="str">
        <f t="shared" si="466"/>
        <v>#N/A</v>
      </c>
      <c r="AC155" s="9">
        <f t="shared" si="467"/>
        <v>0.30267225961788102</v>
      </c>
      <c r="AD155" s="9">
        <f t="shared" si="468"/>
        <v>0.59347099213685295</v>
      </c>
      <c r="AE155" s="9">
        <f t="shared" si="469"/>
        <v>0.64247336551535394</v>
      </c>
      <c r="AF155" s="9">
        <f t="shared" si="470"/>
        <v>0.76164814869465902</v>
      </c>
      <c r="AG155" s="9">
        <f t="shared" si="471"/>
        <v>0.83667822287057003</v>
      </c>
      <c r="AH155" s="9">
        <f t="shared" si="472"/>
        <v>0.334258563116271</v>
      </c>
      <c r="AI155" s="9">
        <f t="shared" si="473"/>
        <v>29.456625357483301</v>
      </c>
      <c r="AJ155" s="9">
        <f t="shared" si="474"/>
        <v>83.5732</v>
      </c>
      <c r="AK155" s="9">
        <f t="shared" si="475"/>
        <v>82.056100000000001</v>
      </c>
      <c r="AL155" s="9">
        <f t="shared" si="476"/>
        <v>2.7098831030818298</v>
      </c>
      <c r="AM155" s="9">
        <f t="shared" si="477"/>
        <v>25.8166641754</v>
      </c>
      <c r="AN155" s="9" t="str">
        <f t="shared" si="478"/>
        <v>NULL</v>
      </c>
      <c r="AO155" s="9" t="str">
        <f t="shared" si="479"/>
        <v>NULL</v>
      </c>
      <c r="AP155" s="35">
        <f t="shared" si="480"/>
        <v>666960.45312495902</v>
      </c>
      <c r="AS155" s="15" t="s">
        <v>155</v>
      </c>
      <c r="AT155" s="36">
        <v>15.729473121155401</v>
      </c>
      <c r="AU155" s="36">
        <v>13.092054998067301</v>
      </c>
      <c r="AV155" s="36">
        <v>1.4839125585995701</v>
      </c>
      <c r="AW155" s="7">
        <v>1.23509952811956</v>
      </c>
      <c r="AX155" s="36">
        <v>1.4526760677336601</v>
      </c>
      <c r="AY155" s="7">
        <v>10.5671585576923</v>
      </c>
      <c r="AZ155" s="7">
        <v>1.52735730102844</v>
      </c>
      <c r="BA155" s="7">
        <v>91647247.105000004</v>
      </c>
      <c r="BB155" s="7">
        <v>47444718.493043497</v>
      </c>
      <c r="BC155" s="7">
        <v>35.121634705159003</v>
      </c>
      <c r="BD155" s="7">
        <v>23.759853793285199</v>
      </c>
      <c r="BE155" s="7">
        <v>18.770324437409499</v>
      </c>
      <c r="BF155" s="7" t="s">
        <v>257</v>
      </c>
      <c r="BG155" s="7">
        <v>0.30267225961788102</v>
      </c>
      <c r="BH155" s="7">
        <v>0.59347099213685295</v>
      </c>
      <c r="BI155" s="7">
        <v>0.64247336551535394</v>
      </c>
      <c r="BJ155" s="7">
        <v>0.76164814869465902</v>
      </c>
      <c r="BK155" s="7">
        <v>0.83667822287057003</v>
      </c>
      <c r="BL155" s="7">
        <v>0.334258563116271</v>
      </c>
      <c r="BM155" s="7">
        <v>29.456625357483301</v>
      </c>
      <c r="BN155" s="7">
        <v>83.5732</v>
      </c>
      <c r="BO155" s="7">
        <v>82.056100000000001</v>
      </c>
      <c r="BP155" s="7">
        <v>2.7098831030818298</v>
      </c>
      <c r="BQ155" s="7">
        <v>25.8166641754</v>
      </c>
      <c r="BR155" s="36" t="s">
        <v>199</v>
      </c>
      <c r="BS155" s="36" t="s">
        <v>199</v>
      </c>
      <c r="BT155" s="7">
        <v>666960.45312495902</v>
      </c>
      <c r="BU155" s="7">
        <v>162856627</v>
      </c>
      <c r="BV155" s="7">
        <v>99.996700000000004</v>
      </c>
      <c r="BW155" s="33">
        <v>1985</v>
      </c>
      <c r="BX155" s="15" t="s">
        <v>469</v>
      </c>
      <c r="BY155" s="7">
        <v>75.28</v>
      </c>
      <c r="BZ155" s="15" t="s">
        <v>202</v>
      </c>
      <c r="CA155" t="str">
        <f t="shared" si="358"/>
        <v>EUR=</v>
      </c>
      <c r="CE155" t="str">
        <f t="shared" si="357"/>
        <v>HNKG_p.DE</v>
      </c>
      <c r="CF155" s="15" t="s">
        <v>468</v>
      </c>
    </row>
    <row r="156" spans="1:84" x14ac:dyDescent="0.2">
      <c r="A156" t="s">
        <v>470</v>
      </c>
      <c r="B156" t="s">
        <v>470</v>
      </c>
      <c r="C156" t="s">
        <v>149</v>
      </c>
      <c r="E156" t="s">
        <v>156</v>
      </c>
      <c r="F156" s="3"/>
      <c r="G156" t="str">
        <f t="shared" si="448"/>
        <v>US1713401024</v>
      </c>
      <c r="H156" s="35">
        <f t="shared" si="481"/>
        <v>0</v>
      </c>
      <c r="I156" s="9">
        <f t="shared" si="482"/>
        <v>99.802700000000002</v>
      </c>
      <c r="J156" s="20">
        <f t="shared" si="483"/>
        <v>29297</v>
      </c>
      <c r="K156" s="9" t="str">
        <f t="shared" si="484"/>
        <v>USD</v>
      </c>
      <c r="L156" s="7">
        <f t="shared" si="485"/>
        <v>109.76</v>
      </c>
      <c r="M156" s="9">
        <f t="shared" si="486"/>
        <v>0</v>
      </c>
      <c r="N156" s="8"/>
      <c r="O156" s="9">
        <f t="shared" si="453"/>
        <v>46.342153373274797</v>
      </c>
      <c r="P156" s="9">
        <f t="shared" si="454"/>
        <v>29.244464845190802</v>
      </c>
      <c r="Q156" s="9">
        <f t="shared" si="455"/>
        <v>5.3740438291558803</v>
      </c>
      <c r="R156" s="9">
        <f t="shared" si="456"/>
        <v>3.3913192287887401</v>
      </c>
      <c r="S156" s="9">
        <f t="shared" si="457"/>
        <v>6.1887202436294899</v>
      </c>
      <c r="T156" s="9">
        <f t="shared" si="458"/>
        <v>23.350332242311001</v>
      </c>
      <c r="U156" s="9">
        <f t="shared" si="459"/>
        <v>4.4206995363691401</v>
      </c>
      <c r="V156" s="35">
        <f t="shared" si="460"/>
        <v>208521703.8125</v>
      </c>
      <c r="W156" s="35">
        <f t="shared" si="461"/>
        <v>180349152.675455</v>
      </c>
      <c r="X156" s="9">
        <f t="shared" si="462"/>
        <v>-15.621116439478119</v>
      </c>
      <c r="Y156" s="9">
        <f t="shared" si="463"/>
        <v>20.600383492177102</v>
      </c>
      <c r="Z156" s="9">
        <f t="shared" si="464"/>
        <v>20.326139082700301</v>
      </c>
      <c r="AA156" s="9">
        <f t="shared" si="465"/>
        <v>18.7717799592563</v>
      </c>
      <c r="AB156" s="9">
        <f t="shared" si="466"/>
        <v>0.25159999999999999</v>
      </c>
      <c r="AC156" s="9">
        <f t="shared" si="467"/>
        <v>-0.11415392833206001</v>
      </c>
      <c r="AD156" s="9">
        <f t="shared" si="468"/>
        <v>0.13940333370833199</v>
      </c>
      <c r="AE156" s="9">
        <f t="shared" si="469"/>
        <v>0.541357725438397</v>
      </c>
      <c r="AF156" s="9">
        <f t="shared" si="470"/>
        <v>0.694237789387114</v>
      </c>
      <c r="AG156" s="9">
        <f t="shared" si="471"/>
        <v>0.60850477517143797</v>
      </c>
      <c r="AH156" s="9">
        <f t="shared" si="472"/>
        <v>0.50687719428673295</v>
      </c>
      <c r="AI156" s="9">
        <f t="shared" si="473"/>
        <v>61.341525857654901</v>
      </c>
      <c r="AJ156" s="9">
        <f t="shared" si="474"/>
        <v>106.7376</v>
      </c>
      <c r="AK156" s="9">
        <f t="shared" si="475"/>
        <v>105.02835</v>
      </c>
      <c r="AL156" s="9">
        <f t="shared" si="476"/>
        <v>1.08227093460515</v>
      </c>
      <c r="AM156" s="9">
        <f t="shared" si="477"/>
        <v>47.326157526099998</v>
      </c>
      <c r="AN156" s="9" t="str">
        <f t="shared" si="478"/>
        <v>NULL</v>
      </c>
      <c r="AO156" s="9">
        <f t="shared" si="479"/>
        <v>3.1409500057711601</v>
      </c>
      <c r="AP156" s="35">
        <f t="shared" si="480"/>
        <v>4742910.1642591096</v>
      </c>
      <c r="AS156" s="15" t="s">
        <v>156</v>
      </c>
      <c r="AT156" s="36">
        <v>46.342153373274797</v>
      </c>
      <c r="AU156" s="36">
        <v>29.244464845190802</v>
      </c>
      <c r="AV156" s="36">
        <v>5.3740438291558803</v>
      </c>
      <c r="AW156" s="36">
        <v>3.3913192287887401</v>
      </c>
      <c r="AX156" s="36">
        <v>6.1887202436294899</v>
      </c>
      <c r="AY156" s="7">
        <v>23.350332242311001</v>
      </c>
      <c r="AZ156" s="7">
        <v>4.4206995363691401</v>
      </c>
      <c r="BA156" s="7">
        <v>208521703.8125</v>
      </c>
      <c r="BB156" s="7">
        <v>180349152.675455</v>
      </c>
      <c r="BC156" s="7">
        <v>20.600383492177102</v>
      </c>
      <c r="BD156" s="7">
        <v>20.326139082700301</v>
      </c>
      <c r="BE156" s="36">
        <v>18.7717799592563</v>
      </c>
      <c r="BF156" s="7">
        <v>0.25159999999999999</v>
      </c>
      <c r="BG156" s="7">
        <v>-0.11415392833206001</v>
      </c>
      <c r="BH156" s="7">
        <v>0.13940333370833199</v>
      </c>
      <c r="BI156" s="7">
        <v>0.541357725438397</v>
      </c>
      <c r="BJ156" s="7">
        <v>0.694237789387114</v>
      </c>
      <c r="BK156" s="7">
        <v>0.60850477517143797</v>
      </c>
      <c r="BL156" s="7">
        <v>0.50687719428673295</v>
      </c>
      <c r="BM156" s="7">
        <v>61.341525857654901</v>
      </c>
      <c r="BN156" s="7">
        <v>106.7376</v>
      </c>
      <c r="BO156" s="7">
        <v>105.02835</v>
      </c>
      <c r="BP156" s="7">
        <v>1.08227093460515</v>
      </c>
      <c r="BQ156" s="7">
        <v>47.326157526099998</v>
      </c>
      <c r="BR156" s="36" t="s">
        <v>199</v>
      </c>
      <c r="BS156" s="36">
        <v>3.1409500057711601</v>
      </c>
      <c r="BT156" s="7">
        <v>4742910.1642591096</v>
      </c>
      <c r="BU156" s="7">
        <v>245969881</v>
      </c>
      <c r="BV156" s="7">
        <v>99.802700000000002</v>
      </c>
      <c r="BW156" s="33">
        <v>29297</v>
      </c>
      <c r="BX156" s="15" t="s">
        <v>471</v>
      </c>
      <c r="BY156" s="7">
        <v>109.76</v>
      </c>
      <c r="BZ156" s="15" t="s">
        <v>205</v>
      </c>
      <c r="CA156" t="str">
        <f t="shared" si="358"/>
        <v>USD=</v>
      </c>
      <c r="CE156" t="str">
        <f t="shared" si="357"/>
        <v>CHD</v>
      </c>
      <c r="CF156" s="15" t="s">
        <v>470</v>
      </c>
    </row>
    <row r="157" spans="1:84" x14ac:dyDescent="0.2">
      <c r="A157" t="s">
        <v>472</v>
      </c>
      <c r="B157" t="s">
        <v>472</v>
      </c>
      <c r="C157" t="s">
        <v>149</v>
      </c>
      <c r="E157" t="s">
        <v>157</v>
      </c>
      <c r="F157" s="3"/>
      <c r="G157" t="str">
        <f t="shared" si="448"/>
        <v>JP3951600000</v>
      </c>
      <c r="H157" s="35">
        <f>((BU157*BY157)*CB157)/100</f>
        <v>0</v>
      </c>
      <c r="I157" s="9">
        <f t="shared" si="482"/>
        <v>67.639600000000002</v>
      </c>
      <c r="J157" s="20">
        <f t="shared" si="483"/>
        <v>27974</v>
      </c>
      <c r="K157" s="9" t="str">
        <f t="shared" si="484"/>
        <v>JPY</v>
      </c>
      <c r="L157" s="7">
        <f t="shared" si="485"/>
        <v>1221</v>
      </c>
      <c r="M157" s="9">
        <f>(BY157*CB157)/100</f>
        <v>0</v>
      </c>
      <c r="N157" s="8"/>
      <c r="O157" s="9">
        <f t="shared" si="453"/>
        <v>25.727718427575301</v>
      </c>
      <c r="P157" s="9">
        <f t="shared" si="454"/>
        <v>20.750984517335901</v>
      </c>
      <c r="Q157" s="9" t="str">
        <f t="shared" si="455"/>
        <v>NULL</v>
      </c>
      <c r="R157" s="9" t="str">
        <f t="shared" si="456"/>
        <v>NULL</v>
      </c>
      <c r="S157" s="9">
        <f t="shared" si="457"/>
        <v>2.7169572385396998</v>
      </c>
      <c r="T157" s="9">
        <f t="shared" si="458"/>
        <v>16.220485271028501</v>
      </c>
      <c r="U157" s="9">
        <f t="shared" si="459"/>
        <v>2.2486059192825798</v>
      </c>
      <c r="V157" s="35">
        <f t="shared" si="460"/>
        <v>6618070650</v>
      </c>
      <c r="W157" s="35">
        <f t="shared" si="461"/>
        <v>5869251973.8095198</v>
      </c>
      <c r="X157" s="9">
        <f t="shared" si="462"/>
        <v>-12.758332399630291</v>
      </c>
      <c r="Y157" s="9">
        <f t="shared" si="463"/>
        <v>26.096187683665502</v>
      </c>
      <c r="Z157" s="9">
        <f t="shared" si="464"/>
        <v>31.735434670681101</v>
      </c>
      <c r="AA157" s="9">
        <f t="shared" si="465"/>
        <v>27.249917293153199</v>
      </c>
      <c r="AB157" s="9" t="str">
        <f t="shared" si="466"/>
        <v>#N/A</v>
      </c>
      <c r="AC157" s="9">
        <f t="shared" si="467"/>
        <v>0.29058277787553999</v>
      </c>
      <c r="AD157" s="9">
        <f t="shared" si="468"/>
        <v>0.523377505327418</v>
      </c>
      <c r="AE157" s="9">
        <f t="shared" si="469"/>
        <v>0.186576111062839</v>
      </c>
      <c r="AF157" s="9">
        <f t="shared" si="470"/>
        <v>0.45771694965781901</v>
      </c>
      <c r="AG157" s="9">
        <f t="shared" si="471"/>
        <v>-0.20361607511489199</v>
      </c>
      <c r="AH157" s="9">
        <f t="shared" si="472"/>
        <v>-0.200177306754245</v>
      </c>
      <c r="AI157" s="9">
        <f t="shared" si="473"/>
        <v>66.585956416464896</v>
      </c>
      <c r="AJ157" s="9">
        <f t="shared" si="474"/>
        <v>1199.5566149399999</v>
      </c>
      <c r="AK157" s="9">
        <f t="shared" si="475"/>
        <v>1505.5929480299999</v>
      </c>
      <c r="AL157" s="9">
        <f t="shared" si="476"/>
        <v>1.2283634003350099</v>
      </c>
      <c r="AM157" s="9">
        <f t="shared" si="477"/>
        <v>31.524319479399999</v>
      </c>
      <c r="AN157" s="9" t="str">
        <f t="shared" si="478"/>
        <v>NULL</v>
      </c>
      <c r="AO157" s="9" t="str">
        <f t="shared" si="479"/>
        <v>NULL</v>
      </c>
      <c r="AP157" s="35">
        <f t="shared" si="480"/>
        <v>12538216.7478693</v>
      </c>
      <c r="AS157" s="15" t="s">
        <v>157</v>
      </c>
      <c r="AT157" s="36">
        <v>25.727718427575301</v>
      </c>
      <c r="AU157" s="36">
        <v>20.750984517335901</v>
      </c>
      <c r="AV157" s="36" t="s">
        <v>199</v>
      </c>
      <c r="AW157" s="36" t="s">
        <v>199</v>
      </c>
      <c r="AX157" s="36">
        <v>2.7169572385396998</v>
      </c>
      <c r="AY157" s="7">
        <v>16.220485271028501</v>
      </c>
      <c r="AZ157" s="7">
        <v>2.2486059192825798</v>
      </c>
      <c r="BA157" s="7">
        <v>6618070650</v>
      </c>
      <c r="BB157" s="7">
        <v>5869251973.8095198</v>
      </c>
      <c r="BC157" s="7">
        <v>26.096187683665502</v>
      </c>
      <c r="BD157" s="7">
        <v>31.735434670681101</v>
      </c>
      <c r="BE157" s="7">
        <v>27.249917293153199</v>
      </c>
      <c r="BF157" s="7" t="s">
        <v>257</v>
      </c>
      <c r="BG157" s="7">
        <v>0.29058277787553999</v>
      </c>
      <c r="BH157" s="7">
        <v>0.523377505327418</v>
      </c>
      <c r="BI157" s="7">
        <v>0.186576111062839</v>
      </c>
      <c r="BJ157" s="7">
        <v>0.45771694965781901</v>
      </c>
      <c r="BK157" s="7">
        <v>-0.20361607511489199</v>
      </c>
      <c r="BL157" s="7">
        <v>-0.200177306754245</v>
      </c>
      <c r="BM157" s="7">
        <v>66.585956416464896</v>
      </c>
      <c r="BN157" s="7">
        <v>1199.5566149399999</v>
      </c>
      <c r="BO157" s="7">
        <v>1505.5929480299999</v>
      </c>
      <c r="BP157" s="36">
        <v>1.2283634003350099</v>
      </c>
      <c r="BQ157" s="7">
        <v>31.524319479399999</v>
      </c>
      <c r="BR157" s="36" t="s">
        <v>199</v>
      </c>
      <c r="BS157" s="36" t="s">
        <v>199</v>
      </c>
      <c r="BT157" s="7">
        <v>12538216.7478693</v>
      </c>
      <c r="BU157" s="7">
        <v>1756672811</v>
      </c>
      <c r="BV157" s="7">
        <v>67.639600000000002</v>
      </c>
      <c r="BW157" s="33">
        <v>27974</v>
      </c>
      <c r="BX157" s="15" t="s">
        <v>473</v>
      </c>
      <c r="BY157" s="7">
        <v>1221</v>
      </c>
      <c r="BZ157" s="15" t="s">
        <v>210</v>
      </c>
      <c r="CA157" t="str">
        <f t="shared" si="358"/>
        <v>JPYUSD=R</v>
      </c>
      <c r="CE157" t="str">
        <f t="shared" si="357"/>
        <v>8113.T</v>
      </c>
      <c r="CF157" s="15" t="s">
        <v>472</v>
      </c>
    </row>
    <row r="158" spans="1:84" x14ac:dyDescent="0.2">
      <c r="A158" t="s">
        <v>474</v>
      </c>
      <c r="B158" t="s">
        <v>474</v>
      </c>
      <c r="C158" t="s">
        <v>149</v>
      </c>
      <c r="E158" t="s">
        <v>158</v>
      </c>
      <c r="F158" s="3"/>
      <c r="G158" t="str">
        <f t="shared" si="448"/>
        <v>SE0009922164</v>
      </c>
      <c r="H158" s="35">
        <f t="shared" si="481"/>
        <v>0</v>
      </c>
      <c r="I158" s="9">
        <f t="shared" si="482"/>
        <v>93.947199999999995</v>
      </c>
      <c r="J158" s="20">
        <f t="shared" si="483"/>
        <v>42901</v>
      </c>
      <c r="K158" s="9" t="str">
        <f t="shared" si="484"/>
        <v>SEK</v>
      </c>
      <c r="L158" s="7">
        <f t="shared" si="485"/>
        <v>299.39999999999998</v>
      </c>
      <c r="M158" s="9">
        <f t="shared" si="486"/>
        <v>0</v>
      </c>
      <c r="N158" s="8"/>
      <c r="O158" s="9">
        <f t="shared" si="453"/>
        <v>17.5172744665539</v>
      </c>
      <c r="P158" s="9">
        <f t="shared" si="454"/>
        <v>14.356779581936699</v>
      </c>
      <c r="Q158" s="9">
        <f t="shared" si="455"/>
        <v>2.2720200345724999</v>
      </c>
      <c r="R158" s="9" t="str">
        <f t="shared" si="456"/>
        <v>NULL</v>
      </c>
      <c r="S158" s="9">
        <f t="shared" si="457"/>
        <v>2.3559841056461801</v>
      </c>
      <c r="T158" s="9">
        <f t="shared" si="458"/>
        <v>12.5160015003036</v>
      </c>
      <c r="U158" s="9">
        <f t="shared" si="459"/>
        <v>1.44477581799981</v>
      </c>
      <c r="V158" s="35">
        <f t="shared" si="460"/>
        <v>430164242.89999998</v>
      </c>
      <c r="W158" s="35">
        <f t="shared" si="461"/>
        <v>470643471.38260901</v>
      </c>
      <c r="X158" s="9">
        <f t="shared" si="462"/>
        <v>8.6008265160235275</v>
      </c>
      <c r="Y158" s="9">
        <f t="shared" si="463"/>
        <v>17.9633565097764</v>
      </c>
      <c r="Z158" s="9">
        <f t="shared" si="464"/>
        <v>19.483677053524801</v>
      </c>
      <c r="AA158" s="9">
        <f t="shared" si="465"/>
        <v>17.919529384640501</v>
      </c>
      <c r="AB158" s="9" t="str">
        <f t="shared" si="466"/>
        <v>#N/A</v>
      </c>
      <c r="AC158" s="9">
        <f t="shared" si="467"/>
        <v>5.5450363725977003E-2</v>
      </c>
      <c r="AD158" s="9">
        <f t="shared" si="468"/>
        <v>0.13712139837381801</v>
      </c>
      <c r="AE158" s="9">
        <f t="shared" si="469"/>
        <v>0.29710920309294597</v>
      </c>
      <c r="AF158" s="9">
        <f t="shared" si="470"/>
        <v>0.53140560398916203</v>
      </c>
      <c r="AG158" s="9">
        <f t="shared" si="471"/>
        <v>0.11714283337791399</v>
      </c>
      <c r="AH158" s="9">
        <f t="shared" si="472"/>
        <v>0.57468839260571203</v>
      </c>
      <c r="AI158" s="9">
        <f t="shared" si="473"/>
        <v>61.5234375</v>
      </c>
      <c r="AJ158" s="9">
        <f t="shared" si="474"/>
        <v>290.76799999999997</v>
      </c>
      <c r="AK158" s="9">
        <f t="shared" si="475"/>
        <v>296.69650000000001</v>
      </c>
      <c r="AL158" s="9">
        <f t="shared" si="476"/>
        <v>2.7555110220440899</v>
      </c>
      <c r="AM158" s="9">
        <f t="shared" si="477"/>
        <v>47.901178293900003</v>
      </c>
      <c r="AN158" s="9" t="str">
        <f t="shared" si="478"/>
        <v>NULL</v>
      </c>
      <c r="AO158" s="9" t="str">
        <f t="shared" si="479"/>
        <v>NULL</v>
      </c>
      <c r="AP158" s="35">
        <f t="shared" si="480"/>
        <v>3780523.2824998498</v>
      </c>
      <c r="AS158" s="15" t="s">
        <v>158</v>
      </c>
      <c r="AT158" s="36">
        <v>17.5172744665539</v>
      </c>
      <c r="AU158" s="36">
        <v>14.356779581936699</v>
      </c>
      <c r="AV158" s="36">
        <v>2.2720200345724999</v>
      </c>
      <c r="AW158" s="36" t="s">
        <v>199</v>
      </c>
      <c r="AX158" s="36">
        <v>2.3559841056461801</v>
      </c>
      <c r="AY158" s="7">
        <v>12.5160015003036</v>
      </c>
      <c r="AZ158" s="7">
        <v>1.44477581799981</v>
      </c>
      <c r="BA158" s="7">
        <v>430164242.89999998</v>
      </c>
      <c r="BB158" s="7">
        <v>470643471.38260901</v>
      </c>
      <c r="BC158" s="36">
        <v>17.9633565097764</v>
      </c>
      <c r="BD158" s="36">
        <v>19.483677053524801</v>
      </c>
      <c r="BE158" s="7">
        <v>17.919529384640501</v>
      </c>
      <c r="BF158" s="7" t="s">
        <v>257</v>
      </c>
      <c r="BG158" s="7">
        <v>5.5450363725977003E-2</v>
      </c>
      <c r="BH158" s="7">
        <v>0.13712139837381801</v>
      </c>
      <c r="BI158" s="7">
        <v>0.29710920309294597</v>
      </c>
      <c r="BJ158" s="7">
        <v>0.53140560398916203</v>
      </c>
      <c r="BK158" s="7">
        <v>0.11714283337791399</v>
      </c>
      <c r="BL158" s="7">
        <v>0.57468839260571203</v>
      </c>
      <c r="BM158" s="7">
        <v>61.5234375</v>
      </c>
      <c r="BN158" s="7">
        <v>290.76799999999997</v>
      </c>
      <c r="BO158" s="7">
        <v>296.69650000000001</v>
      </c>
      <c r="BP158" s="7">
        <v>2.7555110220440899</v>
      </c>
      <c r="BQ158" s="7">
        <v>47.901178293900003</v>
      </c>
      <c r="BR158" s="36" t="s">
        <v>199</v>
      </c>
      <c r="BS158" s="36" t="s">
        <v>199</v>
      </c>
      <c r="BT158" s="7">
        <v>3780523.2824998498</v>
      </c>
      <c r="BU158" s="7">
        <v>633486835</v>
      </c>
      <c r="BV158" s="7">
        <v>93.947199999999995</v>
      </c>
      <c r="BW158" s="33">
        <v>42901</v>
      </c>
      <c r="BX158" s="15" t="s">
        <v>475</v>
      </c>
      <c r="BY158" s="7">
        <v>299.39999999999998</v>
      </c>
      <c r="BZ158" s="15" t="s">
        <v>431</v>
      </c>
      <c r="CA158" t="str">
        <f t="shared" si="358"/>
        <v>SEKUSD=R</v>
      </c>
      <c r="CE158" t="str">
        <f t="shared" si="357"/>
        <v>ESSITYb.ST</v>
      </c>
      <c r="CF158" s="15" t="s">
        <v>474</v>
      </c>
    </row>
    <row r="159" spans="1:84" x14ac:dyDescent="0.2">
      <c r="A159" t="s">
        <v>476</v>
      </c>
      <c r="B159" t="s">
        <v>476</v>
      </c>
      <c r="C159" t="s">
        <v>149</v>
      </c>
      <c r="E159" t="s">
        <v>159</v>
      </c>
      <c r="F159" s="3"/>
      <c r="G159" t="str">
        <f t="shared" si="448"/>
        <v>US29272W1099</v>
      </c>
      <c r="H159" s="35">
        <f t="shared" si="481"/>
        <v>0</v>
      </c>
      <c r="I159" s="9">
        <f t="shared" si="482"/>
        <v>90.645399999999995</v>
      </c>
      <c r="J159" s="20">
        <f t="shared" si="483"/>
        <v>42167</v>
      </c>
      <c r="K159" s="9" t="str">
        <f t="shared" si="484"/>
        <v>USD</v>
      </c>
      <c r="L159" s="7">
        <f t="shared" si="485"/>
        <v>29.65</v>
      </c>
      <c r="M159" s="9">
        <f t="shared" si="486"/>
        <v>0</v>
      </c>
      <c r="N159" s="8"/>
      <c r="O159" s="9">
        <f t="shared" si="453"/>
        <v>38.522002364588303</v>
      </c>
      <c r="P159" s="9">
        <f t="shared" si="454"/>
        <v>8.1325626265622706</v>
      </c>
      <c r="Q159" s="9">
        <f t="shared" si="455"/>
        <v>6.5291529431505602</v>
      </c>
      <c r="R159" s="9">
        <f t="shared" si="456"/>
        <v>1.37840044518005</v>
      </c>
      <c r="S159" s="9">
        <f t="shared" si="457"/>
        <v>15.2216689190862</v>
      </c>
      <c r="T159" s="9">
        <f t="shared" si="458"/>
        <v>6.5159540407914696</v>
      </c>
      <c r="U159" s="9">
        <f t="shared" si="459"/>
        <v>0.73756621150201496</v>
      </c>
      <c r="V159" s="35">
        <f t="shared" si="460"/>
        <v>22233606.309999999</v>
      </c>
      <c r="W159" s="35">
        <f t="shared" si="461"/>
        <v>19542325.736818202</v>
      </c>
      <c r="X159" s="9">
        <f t="shared" si="462"/>
        <v>-13.771546997148659</v>
      </c>
      <c r="Y159" s="9">
        <f t="shared" si="463"/>
        <v>22.550924847752501</v>
      </c>
      <c r="Z159" s="9">
        <f t="shared" si="464"/>
        <v>25.794487839265301</v>
      </c>
      <c r="AA159" s="9">
        <f t="shared" si="465"/>
        <v>24.731261356730101</v>
      </c>
      <c r="AB159" s="9">
        <f t="shared" si="466"/>
        <v>0.37480000000000002</v>
      </c>
      <c r="AC159" s="9">
        <f t="shared" si="467"/>
        <v>0.240788077302796</v>
      </c>
      <c r="AD159" s="9">
        <f t="shared" si="468"/>
        <v>0.50924949766141903</v>
      </c>
      <c r="AE159" s="9">
        <f t="shared" si="469"/>
        <v>0.90520009783677002</v>
      </c>
      <c r="AF159" s="9">
        <f t="shared" si="470"/>
        <v>0.93679912842444801</v>
      </c>
      <c r="AG159" s="9">
        <f t="shared" si="471"/>
        <v>1.3704318270892999</v>
      </c>
      <c r="AH159" s="9">
        <f t="shared" si="472"/>
        <v>0.49111045197671199</v>
      </c>
      <c r="AI159" s="9">
        <f t="shared" si="473"/>
        <v>39.298245614035103</v>
      </c>
      <c r="AJ159" s="9">
        <f t="shared" si="474"/>
        <v>32.657400000000003</v>
      </c>
      <c r="AK159" s="9">
        <f t="shared" si="475"/>
        <v>31.9727</v>
      </c>
      <c r="AL159" s="9">
        <f t="shared" si="476"/>
        <v>4.0650406504065</v>
      </c>
      <c r="AM159" s="9">
        <f t="shared" si="477"/>
        <v>232.54593175849999</v>
      </c>
      <c r="AN159" s="9" t="str">
        <f t="shared" si="478"/>
        <v>NULL</v>
      </c>
      <c r="AO159" s="9">
        <f t="shared" si="479"/>
        <v>4.3995128470766902</v>
      </c>
      <c r="AP159" s="35">
        <f t="shared" si="480"/>
        <v>1012616.80494881</v>
      </c>
      <c r="AS159" s="15" t="s">
        <v>159</v>
      </c>
      <c r="AT159" s="36">
        <v>38.522002364588303</v>
      </c>
      <c r="AU159" s="36">
        <v>8.1325626265622706</v>
      </c>
      <c r="AV159" s="36">
        <v>6.5291529431505602</v>
      </c>
      <c r="AW159" s="36">
        <v>1.37840044518005</v>
      </c>
      <c r="AX159" s="36">
        <v>15.2216689190862</v>
      </c>
      <c r="AY159" s="7">
        <v>6.5159540407914696</v>
      </c>
      <c r="AZ159" s="7">
        <v>0.73756621150201496</v>
      </c>
      <c r="BA159" s="7">
        <v>22233606.309999999</v>
      </c>
      <c r="BB159" s="7">
        <v>19542325.736818202</v>
      </c>
      <c r="BC159" s="7">
        <v>22.550924847752501</v>
      </c>
      <c r="BD159" s="7">
        <v>25.794487839265301</v>
      </c>
      <c r="BE159" s="7">
        <v>24.731261356730101</v>
      </c>
      <c r="BF159" s="7">
        <v>0.37480000000000002</v>
      </c>
      <c r="BG159" s="7">
        <v>0.240788077302796</v>
      </c>
      <c r="BH159" s="7">
        <v>0.50924949766141903</v>
      </c>
      <c r="BI159" s="7">
        <v>0.90520009783677002</v>
      </c>
      <c r="BJ159" s="7">
        <v>0.93679912842444801</v>
      </c>
      <c r="BK159" s="7">
        <v>1.3704318270892999</v>
      </c>
      <c r="BL159" s="7">
        <v>0.49111045197671199</v>
      </c>
      <c r="BM159" s="7">
        <v>39.298245614035103</v>
      </c>
      <c r="BN159" s="7">
        <v>32.657400000000003</v>
      </c>
      <c r="BO159" s="7">
        <v>31.9727</v>
      </c>
      <c r="BP159" s="7">
        <v>4.0650406504065</v>
      </c>
      <c r="BQ159" s="7">
        <v>232.54593175849999</v>
      </c>
      <c r="BR159" s="36" t="s">
        <v>199</v>
      </c>
      <c r="BS159" s="7">
        <v>4.3995128470766902</v>
      </c>
      <c r="BT159" s="7">
        <v>1012616.80494881</v>
      </c>
      <c r="BU159" s="7">
        <v>72191936</v>
      </c>
      <c r="BV159" s="7">
        <v>90.645399999999995</v>
      </c>
      <c r="BW159" s="33">
        <v>42167</v>
      </c>
      <c r="BX159" s="15" t="s">
        <v>477</v>
      </c>
      <c r="BY159" s="7">
        <v>29.65</v>
      </c>
      <c r="BZ159" s="15" t="s">
        <v>205</v>
      </c>
      <c r="CA159" t="str">
        <f t="shared" si="358"/>
        <v>USD=</v>
      </c>
      <c r="CE159" t="str">
        <f t="shared" si="357"/>
        <v>ENR</v>
      </c>
      <c r="CF159" s="15" t="s">
        <v>476</v>
      </c>
    </row>
    <row r="160" spans="1:84" x14ac:dyDescent="0.2">
      <c r="A160" t="s">
        <v>478</v>
      </c>
      <c r="B160" t="s">
        <v>478</v>
      </c>
      <c r="C160" t="s">
        <v>149</v>
      </c>
      <c r="E160" t="s">
        <v>160</v>
      </c>
      <c r="F160" s="3"/>
      <c r="G160" t="str">
        <f t="shared" si="448"/>
        <v>JP3965400009</v>
      </c>
      <c r="H160" s="35">
        <f>((BU160*BY160)*CB160)/100</f>
        <v>0</v>
      </c>
      <c r="I160" s="9">
        <f t="shared" si="482"/>
        <v>91.266300000000001</v>
      </c>
      <c r="J160" s="20">
        <f t="shared" si="483"/>
        <v>18034</v>
      </c>
      <c r="K160" s="9" t="str">
        <f t="shared" si="484"/>
        <v>JPY</v>
      </c>
      <c r="L160" s="7">
        <f t="shared" si="485"/>
        <v>1857.5</v>
      </c>
      <c r="M160" s="9">
        <f>(BY160*CB160)/100</f>
        <v>0</v>
      </c>
      <c r="N160" s="8"/>
      <c r="O160" s="9">
        <f t="shared" si="453"/>
        <v>23.720578266188799</v>
      </c>
      <c r="P160" s="9">
        <f t="shared" si="454"/>
        <v>22.355845187194099</v>
      </c>
      <c r="Q160" s="9">
        <f t="shared" si="455"/>
        <v>2.1963498394619201</v>
      </c>
      <c r="R160" s="9">
        <f t="shared" si="456"/>
        <v>2.0699856654809299</v>
      </c>
      <c r="S160" s="9">
        <f t="shared" si="457"/>
        <v>1.70461337126085</v>
      </c>
      <c r="T160" s="9">
        <f t="shared" si="458"/>
        <v>11.801418217567599</v>
      </c>
      <c r="U160" s="9">
        <f t="shared" si="459"/>
        <v>1.24775372662263</v>
      </c>
      <c r="V160" s="35">
        <f t="shared" si="460"/>
        <v>3244944475</v>
      </c>
      <c r="W160" s="35">
        <f t="shared" si="461"/>
        <v>3155704471.4285698</v>
      </c>
      <c r="X160" s="9">
        <f t="shared" si="462"/>
        <v>-2.8278948291704817</v>
      </c>
      <c r="Y160" s="9">
        <f t="shared" si="463"/>
        <v>55.696149719462802</v>
      </c>
      <c r="Z160" s="9">
        <f t="shared" si="464"/>
        <v>36.349014782974699</v>
      </c>
      <c r="AA160" s="9">
        <f t="shared" si="465"/>
        <v>30.458682879395401</v>
      </c>
      <c r="AB160" s="9" t="str">
        <f t="shared" si="466"/>
        <v>#N/A</v>
      </c>
      <c r="AC160" s="9">
        <f t="shared" si="467"/>
        <v>0.29088786875641998</v>
      </c>
      <c r="AD160" s="9">
        <f t="shared" si="468"/>
        <v>0.374385627568043</v>
      </c>
      <c r="AE160" s="9">
        <f t="shared" si="469"/>
        <v>-0.212841836206172</v>
      </c>
      <c r="AF160" s="9">
        <f t="shared" si="470"/>
        <v>0.19143858442377601</v>
      </c>
      <c r="AG160" s="9">
        <f t="shared" si="471"/>
        <v>4.5137902848155997E-2</v>
      </c>
      <c r="AH160" s="9">
        <f t="shared" si="472"/>
        <v>0.4588617216518</v>
      </c>
      <c r="AI160" s="9">
        <f t="shared" si="473"/>
        <v>51.204188481675402</v>
      </c>
      <c r="AJ160" s="9">
        <f t="shared" si="474"/>
        <v>1712.25</v>
      </c>
      <c r="AK160" s="9">
        <f t="shared" si="475"/>
        <v>1557.3525</v>
      </c>
      <c r="AL160" s="9">
        <f t="shared" si="476"/>
        <v>1.4904775048302501</v>
      </c>
      <c r="AM160" s="9">
        <f t="shared" si="477"/>
        <v>35.205253762300003</v>
      </c>
      <c r="AN160" s="9" t="str">
        <f t="shared" si="478"/>
        <v>NULL</v>
      </c>
      <c r="AO160" s="9" t="str">
        <f t="shared" si="479"/>
        <v>NULL</v>
      </c>
      <c r="AP160" s="35">
        <f t="shared" si="480"/>
        <v>3737391.6076024701</v>
      </c>
      <c r="AS160" s="15" t="s">
        <v>160</v>
      </c>
      <c r="AT160" s="36">
        <v>23.720578266188799</v>
      </c>
      <c r="AU160" s="36">
        <v>22.355845187194099</v>
      </c>
      <c r="AV160" s="36">
        <v>2.1963498394619201</v>
      </c>
      <c r="AW160" s="36">
        <v>2.0699856654809299</v>
      </c>
      <c r="AX160" s="36">
        <v>1.70461337126085</v>
      </c>
      <c r="AY160" s="7">
        <v>11.801418217567599</v>
      </c>
      <c r="AZ160" s="7">
        <v>1.24775372662263</v>
      </c>
      <c r="BA160" s="7">
        <v>3244944475</v>
      </c>
      <c r="BB160" s="7">
        <v>3155704471.4285698</v>
      </c>
      <c r="BC160" s="7">
        <v>55.696149719462802</v>
      </c>
      <c r="BD160" s="7">
        <v>36.349014782974699</v>
      </c>
      <c r="BE160" s="36">
        <v>30.458682879395401</v>
      </c>
      <c r="BF160" s="7" t="s">
        <v>257</v>
      </c>
      <c r="BG160" s="7">
        <v>0.29088786875641998</v>
      </c>
      <c r="BH160" s="7">
        <v>0.374385627568043</v>
      </c>
      <c r="BI160" s="7">
        <v>-0.212841836206172</v>
      </c>
      <c r="BJ160" s="7">
        <v>0.19143858442377601</v>
      </c>
      <c r="BK160" s="7">
        <v>4.5137902848155997E-2</v>
      </c>
      <c r="BL160" s="7">
        <v>0.4588617216518</v>
      </c>
      <c r="BM160" s="7">
        <v>51.204188481675402</v>
      </c>
      <c r="BN160" s="7">
        <v>1712.25</v>
      </c>
      <c r="BO160" s="7">
        <v>1557.3525</v>
      </c>
      <c r="BP160" s="36">
        <v>1.4904775048302501</v>
      </c>
      <c r="BQ160" s="7">
        <v>35.205253762300003</v>
      </c>
      <c r="BR160" s="36" t="s">
        <v>199</v>
      </c>
      <c r="BS160" s="36" t="s">
        <v>199</v>
      </c>
      <c r="BT160" s="7">
        <v>3737391.6076024701</v>
      </c>
      <c r="BU160" s="7">
        <v>276387323</v>
      </c>
      <c r="BV160" s="7">
        <v>91.266300000000001</v>
      </c>
      <c r="BW160" s="33">
        <v>18034</v>
      </c>
      <c r="BX160" s="15" t="s">
        <v>479</v>
      </c>
      <c r="BY160" s="7">
        <v>1857.5</v>
      </c>
      <c r="BZ160" s="15" t="s">
        <v>210</v>
      </c>
      <c r="CA160" t="str">
        <f t="shared" si="358"/>
        <v>JPYUSD=R</v>
      </c>
      <c r="CE160" t="str">
        <f t="shared" si="357"/>
        <v>4912.T</v>
      </c>
      <c r="CF160" s="15" t="s">
        <v>478</v>
      </c>
    </row>
    <row r="161" spans="1:84" x14ac:dyDescent="0.2">
      <c r="F161" s="3"/>
      <c r="G161" s="14" t="s">
        <v>194</v>
      </c>
      <c r="H161" s="39">
        <f>AVERAGE(H150:H160)</f>
        <v>0</v>
      </c>
      <c r="I161" s="38">
        <f t="shared" ref="I161" si="487">AVERAGE(I150:I160)</f>
        <v>94.780409090909089</v>
      </c>
      <c r="J161" s="10"/>
      <c r="K161" s="38"/>
      <c r="L161" s="10"/>
      <c r="M161" s="38"/>
      <c r="N161" s="10"/>
      <c r="O161" s="38">
        <f>AVERAGE(O150:O160)</f>
        <v>27.685189381911382</v>
      </c>
      <c r="P161" s="38">
        <f t="shared" ref="P161:AP161" si="488">AVERAGE(P150:P160)</f>
        <v>18.988995785429815</v>
      </c>
      <c r="Q161" s="38">
        <f>AVERAGE(Q150:Q160)</f>
        <v>4.1253198488570977</v>
      </c>
      <c r="R161" s="38">
        <f t="shared" si="488"/>
        <v>2.9086383033095382</v>
      </c>
      <c r="S161" s="38">
        <f t="shared" si="488"/>
        <v>0.33050177732843361</v>
      </c>
      <c r="T161" s="38">
        <f t="shared" si="488"/>
        <v>15.180811647380114</v>
      </c>
      <c r="U161" s="38">
        <f t="shared" si="488"/>
        <v>2.4845610108858218</v>
      </c>
      <c r="V161" s="10"/>
      <c r="W161" s="38"/>
      <c r="X161" s="38">
        <f t="shared" si="488"/>
        <v>-19.791514344174026</v>
      </c>
      <c r="Y161" s="38">
        <f t="shared" si="488"/>
        <v>27.022697968251137</v>
      </c>
      <c r="Z161" s="38">
        <f t="shared" si="488"/>
        <v>23.252830896223173</v>
      </c>
      <c r="AA161" s="38">
        <f t="shared" si="488"/>
        <v>21.424485164317701</v>
      </c>
      <c r="AB161" s="38">
        <f t="shared" si="488"/>
        <v>0.25525000000000003</v>
      </c>
      <c r="AC161" s="38">
        <f t="shared" si="488"/>
        <v>0.10584042171156281</v>
      </c>
      <c r="AD161" s="38">
        <f t="shared" si="488"/>
        <v>0.36216371085300098</v>
      </c>
      <c r="AE161" s="38">
        <f t="shared" si="488"/>
        <v>0.40899774272362843</v>
      </c>
      <c r="AF161" s="38">
        <f t="shared" si="488"/>
        <v>0.60599788915059039</v>
      </c>
      <c r="AG161" s="38">
        <f t="shared" si="488"/>
        <v>0.49999116418929485</v>
      </c>
      <c r="AH161" s="38">
        <f t="shared" si="488"/>
        <v>0.29687530008312102</v>
      </c>
      <c r="AI161" s="38">
        <f t="shared" si="488"/>
        <v>48.748385597651485</v>
      </c>
      <c r="AJ161" s="10"/>
      <c r="AK161" s="38"/>
      <c r="AL161" s="38">
        <f t="shared" si="488"/>
        <v>2.6096146119178876</v>
      </c>
      <c r="AM161" s="38">
        <f t="shared" si="488"/>
        <v>84.396426858836378</v>
      </c>
      <c r="AN161" s="38">
        <f t="shared" si="488"/>
        <v>0.77223935668434496</v>
      </c>
      <c r="AO161" s="38">
        <f t="shared" si="488"/>
        <v>2.8990369184738967</v>
      </c>
      <c r="AP161" s="10">
        <f t="shared" si="488"/>
        <v>6353698.8649427136</v>
      </c>
      <c r="AS161" s="15"/>
    </row>
    <row r="162" spans="1:84" x14ac:dyDescent="0.2">
      <c r="F162" s="3"/>
      <c r="G162" s="16"/>
      <c r="H162" s="40"/>
      <c r="I162" s="16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9"/>
      <c r="AB162" s="19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S162" s="15"/>
    </row>
    <row r="163" spans="1:84" x14ac:dyDescent="0.2">
      <c r="A163" s="2"/>
      <c r="B163" s="2"/>
      <c r="C163" s="2" t="s">
        <v>161</v>
      </c>
      <c r="D163" s="2"/>
      <c r="E163" s="2"/>
      <c r="F163" s="3"/>
      <c r="J163" s="7"/>
      <c r="K163" s="7"/>
      <c r="L163" s="7"/>
      <c r="M163" s="8"/>
      <c r="N163" s="8"/>
      <c r="O163" s="8"/>
      <c r="P163" s="8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9"/>
      <c r="AB163" s="9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S163" s="15"/>
    </row>
    <row r="164" spans="1:84" x14ac:dyDescent="0.2">
      <c r="A164" t="s">
        <v>480</v>
      </c>
      <c r="B164" t="s">
        <v>480</v>
      </c>
      <c r="C164" t="s">
        <v>161</v>
      </c>
      <c r="E164" t="s">
        <v>162</v>
      </c>
      <c r="F164" s="3"/>
      <c r="G164" t="str">
        <f>BX164</f>
        <v>GB00B10RZP78</v>
      </c>
      <c r="H164" s="35">
        <f>((BU164*BY164)*CB164)/100</f>
        <v>0</v>
      </c>
      <c r="I164" s="9">
        <f t="shared" ref="I164" si="489">BV164</f>
        <v>99.864999999999995</v>
      </c>
      <c r="J164" s="20">
        <f t="shared" ref="J164" si="490">BW164</f>
        <v>14468</v>
      </c>
      <c r="K164" s="9" t="str">
        <f t="shared" ref="K164" si="491">BZ164</f>
        <v>GBp</v>
      </c>
      <c r="L164" s="7">
        <f t="shared" ref="L164" si="492">BY164</f>
        <v>4525</v>
      </c>
      <c r="M164" s="9">
        <f>(BY164*CB164)/100</f>
        <v>0</v>
      </c>
      <c r="N164" s="8"/>
      <c r="O164" s="9">
        <f>AT164</f>
        <v>20.474736747643501</v>
      </c>
      <c r="P164" s="9">
        <f t="shared" ref="P164" si="493">AU164</f>
        <v>17.055293597349898</v>
      </c>
      <c r="Q164" s="9">
        <f t="shared" ref="Q164" si="494">AV164</f>
        <v>2.8423988277148799</v>
      </c>
      <c r="R164" s="9">
        <f t="shared" ref="R164" si="495">AW164</f>
        <v>2.3676957181400602</v>
      </c>
      <c r="S164" s="9">
        <f t="shared" ref="S164" si="496">AX164</f>
        <v>6.6356382606084896</v>
      </c>
      <c r="T164" s="9">
        <f t="shared" ref="T164" si="497">AY164</f>
        <v>14.405755449705399</v>
      </c>
      <c r="U164" s="9">
        <f t="shared" ref="U164" si="498">AZ164</f>
        <v>2.2516683422291801</v>
      </c>
      <c r="V164" s="35">
        <f t="shared" ref="V164" si="499">BA164</f>
        <v>28621105256.5</v>
      </c>
      <c r="W164" s="35">
        <f t="shared" ref="W164" si="500">BB164</f>
        <v>23630115204.6087</v>
      </c>
      <c r="X164" s="9">
        <f>((W164-V164)/W164)*100</f>
        <v>-21.121310703207584</v>
      </c>
      <c r="Y164" s="9">
        <f>BC164</f>
        <v>24.593329010235301</v>
      </c>
      <c r="Z164" s="9">
        <f t="shared" ref="Z164" si="501">BD164</f>
        <v>18.658813731283001</v>
      </c>
      <c r="AA164" s="9">
        <f t="shared" ref="AA164" si="502">BE164</f>
        <v>16.657028474424099</v>
      </c>
      <c r="AB164" s="9" t="str">
        <f t="shared" ref="AB164" si="503">BF164</f>
        <v>#N/A</v>
      </c>
      <c r="AC164" s="9">
        <f t="shared" ref="AC164" si="504">BG164</f>
        <v>0.52090399060273196</v>
      </c>
      <c r="AD164" s="9">
        <f t="shared" ref="AD164" si="505">BH164</f>
        <v>0.62367606138666998</v>
      </c>
      <c r="AE164" s="9">
        <f t="shared" ref="AE164" si="506">BI164</f>
        <v>0.45224641098749702</v>
      </c>
      <c r="AF164" s="9">
        <f t="shared" ref="AF164" si="507">BJ164</f>
        <v>0.63483030582738997</v>
      </c>
      <c r="AG164" s="9">
        <f t="shared" ref="AG164" si="508">BK164</f>
        <v>0.65344639258227899</v>
      </c>
      <c r="AH164" s="9">
        <f t="shared" ref="AH164" si="509">BL164</f>
        <v>0.71771812904490495</v>
      </c>
      <c r="AI164" s="9">
        <f t="shared" ref="AI164" si="510">BM164</f>
        <v>58.3333333333333</v>
      </c>
      <c r="AJ164" s="9">
        <f t="shared" ref="AJ164" si="511">BN164</f>
        <v>4551.26</v>
      </c>
      <c r="AK164" s="9">
        <f t="shared" ref="AK164" si="512">BO164</f>
        <v>4636.21</v>
      </c>
      <c r="AL164" s="9">
        <f t="shared" ref="AL164" si="513">BP164</f>
        <v>3.2724861878453</v>
      </c>
      <c r="AM164" s="9">
        <f t="shared" ref="AM164" si="514">BQ164</f>
        <v>75.208913648999996</v>
      </c>
      <c r="AN164" s="9" t="str">
        <f t="shared" ref="AN164" si="515">BR164</f>
        <v>NULL</v>
      </c>
      <c r="AO164" s="9" t="str">
        <f t="shared" ref="AO164" si="516">BS164</f>
        <v>NULL</v>
      </c>
      <c r="AP164" s="35">
        <f t="shared" ref="AP164" si="517">BT164</f>
        <v>6163122.9753465801</v>
      </c>
      <c r="AS164" s="15" t="s">
        <v>162</v>
      </c>
      <c r="AT164" s="36">
        <v>20.474736747643501</v>
      </c>
      <c r="AU164" s="36">
        <v>17.055293597349898</v>
      </c>
      <c r="AV164" s="36">
        <v>2.8423988277148799</v>
      </c>
      <c r="AW164" s="7">
        <v>2.3676957181400602</v>
      </c>
      <c r="AX164" s="36">
        <v>6.6356382606084896</v>
      </c>
      <c r="AY164" s="7">
        <v>14.405755449705399</v>
      </c>
      <c r="AZ164" s="7">
        <v>2.2516683422291801</v>
      </c>
      <c r="BA164" s="7">
        <v>28621105256.5</v>
      </c>
      <c r="BB164" s="7">
        <v>23630115204.6087</v>
      </c>
      <c r="BC164" s="7">
        <v>24.593329010235301</v>
      </c>
      <c r="BD164" s="7">
        <v>18.658813731283001</v>
      </c>
      <c r="BE164" s="7">
        <v>16.657028474424099</v>
      </c>
      <c r="BF164" s="7" t="s">
        <v>257</v>
      </c>
      <c r="BG164" s="7">
        <v>0.52090399060273196</v>
      </c>
      <c r="BH164" s="7">
        <v>0.62367606138666998</v>
      </c>
      <c r="BI164" s="7">
        <v>0.45224641098749702</v>
      </c>
      <c r="BJ164" s="7">
        <v>0.63483030582738997</v>
      </c>
      <c r="BK164" s="7">
        <v>0.65344639258227899</v>
      </c>
      <c r="BL164" s="7">
        <v>0.71771812904490495</v>
      </c>
      <c r="BM164" s="7">
        <v>58.3333333333333</v>
      </c>
      <c r="BN164" s="7">
        <v>4551.26</v>
      </c>
      <c r="BO164" s="7">
        <v>4636.21</v>
      </c>
      <c r="BP164" s="7">
        <v>3.2724861878453</v>
      </c>
      <c r="BQ164" s="7">
        <v>75.208913648999996</v>
      </c>
      <c r="BR164" s="36" t="s">
        <v>199</v>
      </c>
      <c r="BS164" s="36" t="s">
        <v>199</v>
      </c>
      <c r="BT164" s="7">
        <v>6163122.9753465801</v>
      </c>
      <c r="BU164" s="7">
        <v>2514935553</v>
      </c>
      <c r="BV164" s="7">
        <v>99.864999999999995</v>
      </c>
      <c r="BW164" s="33">
        <v>14468</v>
      </c>
      <c r="BX164" s="15" t="s">
        <v>481</v>
      </c>
      <c r="BY164" s="7">
        <v>4525</v>
      </c>
      <c r="BZ164" s="15" t="s">
        <v>220</v>
      </c>
      <c r="CA164" t="str">
        <f t="shared" si="358"/>
        <v>GBP=</v>
      </c>
      <c r="CE164" t="str">
        <f t="shared" si="357"/>
        <v>ULVR.L</v>
      </c>
      <c r="CF164" s="15" t="s">
        <v>480</v>
      </c>
    </row>
    <row r="165" spans="1:84" x14ac:dyDescent="0.2">
      <c r="A165" t="s">
        <v>482</v>
      </c>
      <c r="B165" t="s">
        <v>482</v>
      </c>
      <c r="C165" t="s">
        <v>161</v>
      </c>
      <c r="E165" t="s">
        <v>163</v>
      </c>
      <c r="F165" s="3"/>
      <c r="G165" t="str">
        <f t="shared" ref="G165:G178" si="518">BX165</f>
        <v>US5184391044</v>
      </c>
      <c r="H165" s="35">
        <f t="shared" ref="H165:H175" si="519">(BU165*BY165)*CB165</f>
        <v>0</v>
      </c>
      <c r="I165" s="9">
        <f t="shared" ref="I165:I177" si="520">BV165</f>
        <v>99.537800000000004</v>
      </c>
      <c r="J165" s="20">
        <f t="shared" ref="J165:J177" si="521">BW165</f>
        <v>35020</v>
      </c>
      <c r="K165" s="9" t="str">
        <f t="shared" ref="K165:K177" si="522">BZ165</f>
        <v>USD</v>
      </c>
      <c r="L165" s="7">
        <f t="shared" ref="L165:L177" si="523">BY165</f>
        <v>64.86</v>
      </c>
      <c r="M165" s="9">
        <f t="shared" ref="M165:M175" si="524">BY165*CB165</f>
        <v>0</v>
      </c>
      <c r="N165" s="8"/>
      <c r="O165" s="9" t="str">
        <f t="shared" ref="O165:O178" si="525">AT165</f>
        <v>NULL</v>
      </c>
      <c r="P165" s="9">
        <f t="shared" ref="P165:P178" si="526">AU165</f>
        <v>31.509306324632501</v>
      </c>
      <c r="Q165" s="9" t="str">
        <f t="shared" ref="Q165:Q178" si="527">AV165</f>
        <v>NULL</v>
      </c>
      <c r="R165" s="9">
        <f t="shared" ref="R165:R178" si="528">AW165</f>
        <v>3.91419954343261</v>
      </c>
      <c r="S165" s="9">
        <f t="shared" ref="S165:S178" si="529">AX165</f>
        <v>5.5959874706136299</v>
      </c>
      <c r="T165" s="9">
        <f t="shared" ref="T165:T178" si="530">AY165</f>
        <v>12.8901346755249</v>
      </c>
      <c r="U165" s="9">
        <f t="shared" ref="U165:U178" si="531">AZ165</f>
        <v>1.5373710966460199</v>
      </c>
      <c r="V165" s="35">
        <f t="shared" ref="V165:V178" si="532">BA165</f>
        <v>257291267.26499999</v>
      </c>
      <c r="W165" s="35">
        <f t="shared" ref="W165:W178" si="533">BB165</f>
        <v>259405880.64136401</v>
      </c>
      <c r="X165" s="9">
        <f t="shared" ref="X165:X178" si="534">((W165-V165)/W165)*100</f>
        <v>0.81517557394449947</v>
      </c>
      <c r="Y165" s="9">
        <f t="shared" ref="Y165:Y178" si="535">BC165</f>
        <v>66.961348885931301</v>
      </c>
      <c r="Z165" s="9">
        <f t="shared" ref="Z165:Z178" si="536">BD165</f>
        <v>61.726459545609401</v>
      </c>
      <c r="AA165" s="9">
        <f t="shared" ref="AA165:AA178" si="537">BE165</f>
        <v>47.813426559711999</v>
      </c>
      <c r="AB165" s="9">
        <f t="shared" ref="AB165:AB178" si="538">BF165</f>
        <v>0.49690000000000001</v>
      </c>
      <c r="AC165" s="9">
        <f t="shared" ref="AC165:AC178" si="539">BG165</f>
        <v>0.74365761195128499</v>
      </c>
      <c r="AD165" s="9">
        <f t="shared" ref="AD165:AD178" si="540">BH165</f>
        <v>1.0849229971097301</v>
      </c>
      <c r="AE165" s="9">
        <f t="shared" ref="AE165:AE178" si="541">BI165</f>
        <v>1.0938707364290801</v>
      </c>
      <c r="AF165" s="9">
        <f t="shared" ref="AF165:AF178" si="542">BJ165</f>
        <v>1.0625794283722301</v>
      </c>
      <c r="AG165" s="9">
        <f t="shared" ref="AG165:AG178" si="543">BK165</f>
        <v>1.3721702860921301</v>
      </c>
      <c r="AH165" s="9">
        <f t="shared" ref="AH165:AH178" si="544">BL165</f>
        <v>-0.52075237491646098</v>
      </c>
      <c r="AI165" s="9">
        <f t="shared" ref="AI165:AI178" si="545">BM165</f>
        <v>35.962783171520996</v>
      </c>
      <c r="AJ165" s="9">
        <f t="shared" ref="AJ165:AJ178" si="546">BN165</f>
        <v>73.706599999999995</v>
      </c>
      <c r="AK165" s="9">
        <f t="shared" ref="AK165:AK178" si="547">BO165</f>
        <v>87.402550000000005</v>
      </c>
      <c r="AL165" s="9">
        <f t="shared" ref="AL165:AL178" si="548">BP165</f>
        <v>2.1071643588199902</v>
      </c>
      <c r="AM165" s="9">
        <f t="shared" ref="AM165:AM178" si="549">BQ165</f>
        <v>244.61538461539999</v>
      </c>
      <c r="AN165" s="9" t="str">
        <f t="shared" ref="AN165:AN178" si="550">BR165</f>
        <v>NULL</v>
      </c>
      <c r="AO165" s="9">
        <f t="shared" ref="AO165:AO178" si="551">BS165</f>
        <v>2.01435004398021</v>
      </c>
      <c r="AP165" s="35">
        <f t="shared" ref="AP165:AP178" si="552">BT165</f>
        <v>2891708.91084299</v>
      </c>
      <c r="AS165" s="15" t="s">
        <v>163</v>
      </c>
      <c r="AT165" s="36" t="s">
        <v>199</v>
      </c>
      <c r="AU165" s="36">
        <v>31.509306324632501</v>
      </c>
      <c r="AV165" s="36" t="s">
        <v>199</v>
      </c>
      <c r="AW165" s="7">
        <v>3.91419954343261</v>
      </c>
      <c r="AX165" s="36">
        <v>5.5959874706136299</v>
      </c>
      <c r="AY165" s="7">
        <v>12.8901346755249</v>
      </c>
      <c r="AZ165" s="7">
        <v>1.5373710966460199</v>
      </c>
      <c r="BA165" s="7">
        <v>257291267.26499999</v>
      </c>
      <c r="BB165" s="7">
        <v>259405880.64136401</v>
      </c>
      <c r="BC165" s="7">
        <v>66.961348885931301</v>
      </c>
      <c r="BD165" s="7">
        <v>61.726459545609401</v>
      </c>
      <c r="BE165" s="7">
        <v>47.813426559711999</v>
      </c>
      <c r="BF165" s="7">
        <v>0.49690000000000001</v>
      </c>
      <c r="BG165" s="7">
        <v>0.74365761195128499</v>
      </c>
      <c r="BH165" s="7">
        <v>1.0849229971097301</v>
      </c>
      <c r="BI165" s="7">
        <v>1.0938707364290801</v>
      </c>
      <c r="BJ165" s="7">
        <v>1.0625794283722301</v>
      </c>
      <c r="BK165" s="7">
        <v>1.3721702860921301</v>
      </c>
      <c r="BL165" s="7">
        <v>-0.52075237491646098</v>
      </c>
      <c r="BM165" s="7">
        <v>35.962783171520996</v>
      </c>
      <c r="BN165" s="7">
        <v>73.706599999999995</v>
      </c>
      <c r="BO165" s="7">
        <v>87.402550000000005</v>
      </c>
      <c r="BP165" s="7">
        <v>2.1071643588199902</v>
      </c>
      <c r="BQ165" s="7">
        <v>244.61538461539999</v>
      </c>
      <c r="BR165" s="36" t="s">
        <v>199</v>
      </c>
      <c r="BS165" s="7">
        <v>2.01435004398021</v>
      </c>
      <c r="BT165" s="7">
        <v>2891708.91084299</v>
      </c>
      <c r="BU165" s="7">
        <v>359715445</v>
      </c>
      <c r="BV165" s="7">
        <v>99.537800000000004</v>
      </c>
      <c r="BW165" s="33">
        <v>35020</v>
      </c>
      <c r="BX165" s="15" t="s">
        <v>483</v>
      </c>
      <c r="BY165" s="7">
        <v>64.86</v>
      </c>
      <c r="BZ165" s="15" t="s">
        <v>205</v>
      </c>
      <c r="CA165" t="str">
        <f t="shared" si="358"/>
        <v>USD=</v>
      </c>
      <c r="CE165" t="str">
        <f t="shared" si="357"/>
        <v>EL</v>
      </c>
      <c r="CF165" s="15" t="s">
        <v>482</v>
      </c>
    </row>
    <row r="166" spans="1:84" x14ac:dyDescent="0.2">
      <c r="A166" t="s">
        <v>484</v>
      </c>
      <c r="B166" t="s">
        <v>484</v>
      </c>
      <c r="C166" t="s">
        <v>161</v>
      </c>
      <c r="E166" t="s">
        <v>164</v>
      </c>
      <c r="F166" s="3"/>
      <c r="G166" t="str">
        <f t="shared" si="518"/>
        <v>US26856L1035</v>
      </c>
      <c r="H166" s="35">
        <f t="shared" si="519"/>
        <v>0</v>
      </c>
      <c r="I166" s="9">
        <f t="shared" si="520"/>
        <v>97.350899999999996</v>
      </c>
      <c r="J166" s="20">
        <f t="shared" si="521"/>
        <v>42635</v>
      </c>
      <c r="K166" s="9" t="str">
        <f t="shared" si="522"/>
        <v>USD</v>
      </c>
      <c r="L166" s="7">
        <f t="shared" si="523"/>
        <v>62.97</v>
      </c>
      <c r="M166" s="9">
        <f t="shared" si="524"/>
        <v>0</v>
      </c>
      <c r="N166" s="8"/>
      <c r="O166" s="9">
        <f t="shared" si="525"/>
        <v>37.448038393605799</v>
      </c>
      <c r="P166" s="9">
        <f t="shared" si="526"/>
        <v>17.349513159412499</v>
      </c>
      <c r="Q166" s="9">
        <f t="shared" si="527"/>
        <v>8.2849642463729705</v>
      </c>
      <c r="R166" s="9">
        <f t="shared" si="528"/>
        <v>3.8383878671266598</v>
      </c>
      <c r="S166" s="9">
        <f t="shared" si="529"/>
        <v>4.6279393209579904</v>
      </c>
      <c r="T166" s="9">
        <f t="shared" si="530"/>
        <v>102.184443842901</v>
      </c>
      <c r="U166" s="9">
        <f t="shared" si="531"/>
        <v>2.7276339717745199</v>
      </c>
      <c r="V166" s="35">
        <f t="shared" si="532"/>
        <v>212520622.13999999</v>
      </c>
      <c r="W166" s="35">
        <f t="shared" si="533"/>
        <v>208544339.280909</v>
      </c>
      <c r="X166" s="9">
        <f t="shared" si="534"/>
        <v>-1.906684627739972</v>
      </c>
      <c r="Y166" s="9">
        <f t="shared" si="535"/>
        <v>87.798396638685603</v>
      </c>
      <c r="Z166" s="9">
        <f t="shared" si="536"/>
        <v>71.890085814699702</v>
      </c>
      <c r="AA166" s="9">
        <f t="shared" si="537"/>
        <v>67.121154008533495</v>
      </c>
      <c r="AB166" s="9">
        <f t="shared" si="538"/>
        <v>0.76880000000000004</v>
      </c>
      <c r="AC166" s="9">
        <f t="shared" si="539"/>
        <v>1.14520362223775</v>
      </c>
      <c r="AD166" s="9">
        <f t="shared" si="540"/>
        <v>1.8192876627935199</v>
      </c>
      <c r="AE166" s="9">
        <f t="shared" si="541"/>
        <v>1.39873303906707</v>
      </c>
      <c r="AF166" s="9">
        <f t="shared" si="542"/>
        <v>1.2658207602226901</v>
      </c>
      <c r="AG166" s="9">
        <f t="shared" si="543"/>
        <v>2.2141147988104701</v>
      </c>
      <c r="AH166" s="9">
        <f t="shared" si="544"/>
        <v>-0.47500070727381399</v>
      </c>
      <c r="AI166" s="9">
        <f t="shared" si="545"/>
        <v>32.666086451987198</v>
      </c>
      <c r="AJ166" s="9">
        <f t="shared" si="546"/>
        <v>94.076800000000006</v>
      </c>
      <c r="AK166" s="9">
        <f t="shared" si="547"/>
        <v>134.3544</v>
      </c>
      <c r="AL166" s="9" t="str">
        <f t="shared" si="548"/>
        <v>NULL</v>
      </c>
      <c r="AM166" s="9">
        <f t="shared" si="549"/>
        <v>0</v>
      </c>
      <c r="AN166" s="9" t="str">
        <f t="shared" si="550"/>
        <v>NULL</v>
      </c>
      <c r="AO166" s="9">
        <f t="shared" si="551"/>
        <v>2.0657922746796</v>
      </c>
      <c r="AP166" s="35">
        <f t="shared" si="552"/>
        <v>1420050.3372127099</v>
      </c>
      <c r="AS166" s="15" t="s">
        <v>164</v>
      </c>
      <c r="AT166" s="36">
        <v>37.448038393605799</v>
      </c>
      <c r="AU166" s="36">
        <v>17.349513159412499</v>
      </c>
      <c r="AV166" s="36">
        <v>8.2849642463729705</v>
      </c>
      <c r="AW166" s="7">
        <v>3.8383878671266598</v>
      </c>
      <c r="AX166" s="36">
        <v>4.6279393209579904</v>
      </c>
      <c r="AY166" s="7">
        <v>102.184443842901</v>
      </c>
      <c r="AZ166" s="7">
        <v>2.7276339717745199</v>
      </c>
      <c r="BA166" s="7">
        <v>212520622.13999999</v>
      </c>
      <c r="BB166" s="7">
        <v>208544339.280909</v>
      </c>
      <c r="BC166" s="7">
        <v>87.798396638685603</v>
      </c>
      <c r="BD166" s="7">
        <v>71.890085814699702</v>
      </c>
      <c r="BE166" s="36">
        <v>67.121154008533495</v>
      </c>
      <c r="BF166" s="7">
        <v>0.76880000000000004</v>
      </c>
      <c r="BG166" s="7">
        <v>1.14520362223775</v>
      </c>
      <c r="BH166" s="7">
        <v>1.8192876627935199</v>
      </c>
      <c r="BI166" s="7">
        <v>1.39873303906707</v>
      </c>
      <c r="BJ166" s="7">
        <v>1.2658207602226901</v>
      </c>
      <c r="BK166" s="7">
        <v>2.2141147988104701</v>
      </c>
      <c r="BL166" s="36">
        <v>-0.47500070727381399</v>
      </c>
      <c r="BM166" s="36">
        <v>32.666086451987198</v>
      </c>
      <c r="BN166" s="36">
        <v>94.076800000000006</v>
      </c>
      <c r="BO166" s="36">
        <v>134.3544</v>
      </c>
      <c r="BP166" s="36" t="s">
        <v>199</v>
      </c>
      <c r="BQ166" s="7">
        <v>0</v>
      </c>
      <c r="BR166" s="36" t="s">
        <v>199</v>
      </c>
      <c r="BS166" s="7">
        <v>2.0657922746796</v>
      </c>
      <c r="BT166" s="7">
        <v>1420050.3372127099</v>
      </c>
      <c r="BU166" s="7">
        <v>56398608</v>
      </c>
      <c r="BV166" s="7">
        <v>97.350899999999996</v>
      </c>
      <c r="BW166" s="33">
        <v>42635</v>
      </c>
      <c r="BX166" s="15" t="s">
        <v>485</v>
      </c>
      <c r="BY166" s="7">
        <v>62.97</v>
      </c>
      <c r="BZ166" s="15" t="s">
        <v>205</v>
      </c>
      <c r="CA166" t="str">
        <f t="shared" si="358"/>
        <v>USD=</v>
      </c>
      <c r="CE166" t="str">
        <f t="shared" si="357"/>
        <v>ELF</v>
      </c>
      <c r="CF166" s="15" t="s">
        <v>484</v>
      </c>
    </row>
    <row r="167" spans="1:84" x14ac:dyDescent="0.2">
      <c r="A167" t="s">
        <v>486</v>
      </c>
      <c r="B167" t="s">
        <v>486</v>
      </c>
      <c r="C167" t="s">
        <v>161</v>
      </c>
      <c r="E167" t="s">
        <v>165</v>
      </c>
      <c r="F167" s="3"/>
      <c r="G167" t="str">
        <f t="shared" si="518"/>
        <v>Unable to collect data for the field 'TR.ISINCode' and some specific identifier(s).</v>
      </c>
      <c r="H167" s="35" t="e">
        <f t="shared" si="519"/>
        <v>#VALUE!</v>
      </c>
      <c r="I167" s="9">
        <f t="shared" si="520"/>
        <v>0.63570000000000004</v>
      </c>
      <c r="J167" s="20" t="str">
        <f t="shared" si="521"/>
        <v>NULL</v>
      </c>
      <c r="K167" s="9" t="str">
        <f t="shared" si="522"/>
        <v>The record could not be found (Error code: 0)</v>
      </c>
      <c r="L167" s="7" t="str">
        <f t="shared" si="523"/>
        <v>The record could not be found (Error code: 0)</v>
      </c>
      <c r="M167" s="9" t="e">
        <f t="shared" si="524"/>
        <v>#VALUE!</v>
      </c>
      <c r="N167" s="8"/>
      <c r="O167" s="9" t="str">
        <f t="shared" si="525"/>
        <v>NULL</v>
      </c>
      <c r="P167" s="9" t="str">
        <f t="shared" si="526"/>
        <v>NULL</v>
      </c>
      <c r="Q167" s="9" t="str">
        <f t="shared" si="527"/>
        <v>NULL</v>
      </c>
      <c r="R167" s="9" t="str">
        <f t="shared" si="528"/>
        <v>NULL</v>
      </c>
      <c r="S167" s="9" t="str">
        <f t="shared" si="529"/>
        <v>NULL</v>
      </c>
      <c r="T167" s="9" t="str">
        <f t="shared" si="530"/>
        <v>NULL</v>
      </c>
      <c r="U167" s="9" t="str">
        <f t="shared" si="531"/>
        <v>NULL</v>
      </c>
      <c r="V167" s="35">
        <f t="shared" si="532"/>
        <v>0</v>
      </c>
      <c r="W167" s="35">
        <f t="shared" si="533"/>
        <v>0</v>
      </c>
      <c r="X167" s="9" t="e">
        <f t="shared" si="534"/>
        <v>#DIV/0!</v>
      </c>
      <c r="Y167" s="9">
        <f t="shared" si="535"/>
        <v>1.28093111629933</v>
      </c>
      <c r="Z167" s="9">
        <f t="shared" si="536"/>
        <v>5.2706024421491096</v>
      </c>
      <c r="AA167" s="9">
        <f t="shared" si="537"/>
        <v>23.7575366006023</v>
      </c>
      <c r="AB167" s="9" t="str">
        <f t="shared" si="538"/>
        <v>The record could not be found (Error code: 0)</v>
      </c>
      <c r="AC167" s="9">
        <f t="shared" si="539"/>
        <v>5.1878386461528002E-2</v>
      </c>
      <c r="AD167" s="9">
        <f t="shared" si="540"/>
        <v>0.33842515310263999</v>
      </c>
      <c r="AE167" s="9">
        <f t="shared" si="541"/>
        <v>0.416018703512545</v>
      </c>
      <c r="AF167" s="9">
        <f t="shared" si="542"/>
        <v>0.61067852499589403</v>
      </c>
      <c r="AG167" s="9">
        <f t="shared" si="543"/>
        <v>0.150096372106203</v>
      </c>
      <c r="AH167" s="9">
        <f t="shared" si="544"/>
        <v>0.226056943151382</v>
      </c>
      <c r="AI167" s="9">
        <f t="shared" si="545"/>
        <v>50</v>
      </c>
      <c r="AJ167" s="9">
        <f t="shared" si="546"/>
        <v>33.691000000000003</v>
      </c>
      <c r="AK167" s="9">
        <f t="shared" si="547"/>
        <v>30.487500000000001</v>
      </c>
      <c r="AL167" s="9">
        <f t="shared" si="548"/>
        <v>0</v>
      </c>
      <c r="AM167" s="9">
        <f t="shared" si="549"/>
        <v>0</v>
      </c>
      <c r="AN167" s="9" t="str">
        <f t="shared" si="550"/>
        <v>Unable to collect data for the field 'TR.ShortInterestPctOLD' and some specific identifier(s).</v>
      </c>
      <c r="AO167" s="9" t="str">
        <f t="shared" si="551"/>
        <v>Unable to collect data for the field 'TR.ShortInterestDTC' and some specific identifier(s).</v>
      </c>
      <c r="AP167" s="35" t="str">
        <f t="shared" si="552"/>
        <v>NULL</v>
      </c>
      <c r="AS167" s="15" t="s">
        <v>165</v>
      </c>
      <c r="AT167" s="36" t="s">
        <v>199</v>
      </c>
      <c r="AU167" s="36" t="s">
        <v>199</v>
      </c>
      <c r="AV167" s="36" t="s">
        <v>199</v>
      </c>
      <c r="AW167" s="36" t="s">
        <v>199</v>
      </c>
      <c r="AX167" s="36" t="s">
        <v>199</v>
      </c>
      <c r="AY167" s="36" t="s">
        <v>199</v>
      </c>
      <c r="AZ167" s="36" t="s">
        <v>199</v>
      </c>
      <c r="BA167" s="7">
        <v>0</v>
      </c>
      <c r="BB167" s="7">
        <v>0</v>
      </c>
      <c r="BC167" s="7">
        <v>1.28093111629933</v>
      </c>
      <c r="BD167" s="7">
        <v>5.2706024421491096</v>
      </c>
      <c r="BE167" s="7">
        <v>23.7575366006023</v>
      </c>
      <c r="BF167" s="36" t="s">
        <v>782</v>
      </c>
      <c r="BG167" s="7">
        <v>5.1878386461528002E-2</v>
      </c>
      <c r="BH167" s="7">
        <v>0.33842515310263999</v>
      </c>
      <c r="BI167" s="7">
        <v>0.416018703512545</v>
      </c>
      <c r="BJ167" s="7">
        <v>0.61067852499589403</v>
      </c>
      <c r="BK167" s="7">
        <v>0.150096372106203</v>
      </c>
      <c r="BL167" s="7">
        <v>0.226056943151382</v>
      </c>
      <c r="BM167" s="7">
        <v>50</v>
      </c>
      <c r="BN167" s="36">
        <v>33.691000000000003</v>
      </c>
      <c r="BO167" s="36">
        <v>30.487500000000001</v>
      </c>
      <c r="BP167" s="7">
        <v>0</v>
      </c>
      <c r="BQ167" s="7">
        <v>0</v>
      </c>
      <c r="BR167" s="36" t="s">
        <v>807</v>
      </c>
      <c r="BS167" s="36" t="s">
        <v>784</v>
      </c>
      <c r="BT167" s="36" t="s">
        <v>199</v>
      </c>
      <c r="BU167" s="7">
        <v>1474968200</v>
      </c>
      <c r="BV167" s="7">
        <v>0.63570000000000004</v>
      </c>
      <c r="BW167" s="34" t="s">
        <v>199</v>
      </c>
      <c r="BX167" s="15" t="s">
        <v>783</v>
      </c>
      <c r="BY167" s="36" t="s">
        <v>782</v>
      </c>
      <c r="BZ167" s="15" t="s">
        <v>782</v>
      </c>
      <c r="CA167" t="b">
        <f t="shared" si="358"/>
        <v>0</v>
      </c>
      <c r="CE167" t="str">
        <f t="shared" si="357"/>
        <v>0973.HK</v>
      </c>
      <c r="CF167" s="15" t="s">
        <v>486</v>
      </c>
    </row>
    <row r="168" spans="1:84" x14ac:dyDescent="0.2">
      <c r="A168" t="s">
        <v>487</v>
      </c>
      <c r="B168" t="s">
        <v>487</v>
      </c>
      <c r="C168" t="s">
        <v>161</v>
      </c>
      <c r="E168" t="s">
        <v>166</v>
      </c>
      <c r="F168" s="3"/>
      <c r="G168" t="str">
        <f t="shared" si="518"/>
        <v>JP3351600006</v>
      </c>
      <c r="H168" s="35">
        <f>((BU168*BY168)*CB168)/100</f>
        <v>0</v>
      </c>
      <c r="I168" s="9">
        <f t="shared" si="520"/>
        <v>99.5488</v>
      </c>
      <c r="J168" s="20">
        <f t="shared" si="521"/>
        <v>18034</v>
      </c>
      <c r="K168" s="9" t="str">
        <f t="shared" si="522"/>
        <v>JPY</v>
      </c>
      <c r="L168" s="7">
        <f t="shared" si="523"/>
        <v>2840</v>
      </c>
      <c r="M168" s="9">
        <f>(BY168*CB168)/100</f>
        <v>0</v>
      </c>
      <c r="N168" s="8"/>
      <c r="O168" s="9" t="str">
        <f t="shared" si="525"/>
        <v>NULL</v>
      </c>
      <c r="P168" s="9">
        <f t="shared" si="526"/>
        <v>51.192342526826799</v>
      </c>
      <c r="Q168" s="9" t="str">
        <f t="shared" si="527"/>
        <v>NULL</v>
      </c>
      <c r="R168" s="9" t="str">
        <f t="shared" si="528"/>
        <v>NULL</v>
      </c>
      <c r="S168" s="9">
        <f t="shared" si="529"/>
        <v>1.69248698792361</v>
      </c>
      <c r="T168" s="9">
        <f t="shared" si="530"/>
        <v>22.147387558622398</v>
      </c>
      <c r="U168" s="9">
        <f t="shared" si="531"/>
        <v>1.08218771515042</v>
      </c>
      <c r="V168" s="35">
        <f t="shared" si="532"/>
        <v>9787585500</v>
      </c>
      <c r="W168" s="35">
        <f t="shared" si="533"/>
        <v>20847657911.9048</v>
      </c>
      <c r="X168" s="9">
        <f t="shared" si="534"/>
        <v>53.051870184367722</v>
      </c>
      <c r="Y168" s="9">
        <f t="shared" si="535"/>
        <v>51.035837330995001</v>
      </c>
      <c r="Z168" s="9">
        <f t="shared" si="536"/>
        <v>40.736453972496399</v>
      </c>
      <c r="AA168" s="9">
        <f t="shared" si="537"/>
        <v>44.984343208142597</v>
      </c>
      <c r="AB168" s="9" t="str">
        <f t="shared" si="538"/>
        <v>#N/A</v>
      </c>
      <c r="AC168" s="9">
        <f t="shared" si="539"/>
        <v>0.59678747026780998</v>
      </c>
      <c r="AD168" s="9">
        <f t="shared" si="540"/>
        <v>0.63064558657116199</v>
      </c>
      <c r="AE168" s="9">
        <f t="shared" si="541"/>
        <v>0.51190554485114403</v>
      </c>
      <c r="AF168" s="9">
        <f t="shared" si="542"/>
        <v>0.67460302196373301</v>
      </c>
      <c r="AG168" s="9">
        <f t="shared" si="543"/>
        <v>0.82008032118198304</v>
      </c>
      <c r="AH168" s="9">
        <f t="shared" si="544"/>
        <v>1.1773311906809301</v>
      </c>
      <c r="AI168" s="9">
        <f t="shared" si="545"/>
        <v>51.105442176870802</v>
      </c>
      <c r="AJ168" s="9">
        <f t="shared" si="546"/>
        <v>2641.2</v>
      </c>
      <c r="AK168" s="9">
        <f t="shared" si="547"/>
        <v>3501.1275000000001</v>
      </c>
      <c r="AL168" s="9">
        <f t="shared" si="548"/>
        <v>1.4925373134328399</v>
      </c>
      <c r="AM168" s="9" t="str">
        <f t="shared" si="549"/>
        <v>NULL</v>
      </c>
      <c r="AN168" s="9" t="str">
        <f t="shared" si="550"/>
        <v>NULL</v>
      </c>
      <c r="AO168" s="9" t="str">
        <f t="shared" si="551"/>
        <v>NULL</v>
      </c>
      <c r="AP168" s="35">
        <f t="shared" si="552"/>
        <v>4635647.4533687802</v>
      </c>
      <c r="AS168" s="15" t="s">
        <v>166</v>
      </c>
      <c r="AT168" s="36" t="s">
        <v>199</v>
      </c>
      <c r="AU168" s="36">
        <v>51.192342526826799</v>
      </c>
      <c r="AV168" s="36" t="s">
        <v>199</v>
      </c>
      <c r="AW168" s="36" t="s">
        <v>199</v>
      </c>
      <c r="AX168" s="36">
        <v>1.69248698792361</v>
      </c>
      <c r="AY168" s="7">
        <v>22.147387558622398</v>
      </c>
      <c r="AZ168" s="7">
        <v>1.08218771515042</v>
      </c>
      <c r="BA168" s="7">
        <v>9787585500</v>
      </c>
      <c r="BB168" s="7">
        <v>20847657911.9048</v>
      </c>
      <c r="BC168" s="7">
        <v>51.035837330995001</v>
      </c>
      <c r="BD168" s="7">
        <v>40.736453972496399</v>
      </c>
      <c r="BE168" s="7">
        <v>44.984343208142597</v>
      </c>
      <c r="BF168" s="7" t="s">
        <v>257</v>
      </c>
      <c r="BG168" s="7">
        <v>0.59678747026780998</v>
      </c>
      <c r="BH168" s="7">
        <v>0.63064558657116199</v>
      </c>
      <c r="BI168" s="7">
        <v>0.51190554485114403</v>
      </c>
      <c r="BJ168" s="7">
        <v>0.67460302196373301</v>
      </c>
      <c r="BK168" s="7">
        <v>0.82008032118198304</v>
      </c>
      <c r="BL168" s="7">
        <v>1.1773311906809301</v>
      </c>
      <c r="BM168" s="7">
        <v>51.105442176870802</v>
      </c>
      <c r="BN168" s="7">
        <v>2641.2</v>
      </c>
      <c r="BO168" s="7">
        <v>3501.1275000000001</v>
      </c>
      <c r="BP168" s="7">
        <v>1.4925373134328399</v>
      </c>
      <c r="BQ168" s="36" t="s">
        <v>199</v>
      </c>
      <c r="BR168" s="36" t="s">
        <v>199</v>
      </c>
      <c r="BS168" s="36" t="s">
        <v>199</v>
      </c>
      <c r="BT168" s="7">
        <v>4635647.4533687802</v>
      </c>
      <c r="BU168" s="7">
        <v>399423137</v>
      </c>
      <c r="BV168" s="7">
        <v>99.5488</v>
      </c>
      <c r="BW168" s="33">
        <v>18034</v>
      </c>
      <c r="BX168" s="15" t="s">
        <v>488</v>
      </c>
      <c r="BY168" s="7">
        <v>2840</v>
      </c>
      <c r="BZ168" s="15" t="s">
        <v>210</v>
      </c>
      <c r="CA168" t="str">
        <f t="shared" si="358"/>
        <v>JPYUSD=R</v>
      </c>
      <c r="CE168" t="str">
        <f t="shared" si="357"/>
        <v>4911.T</v>
      </c>
      <c r="CF168" s="15" t="s">
        <v>487</v>
      </c>
    </row>
    <row r="169" spans="1:84" x14ac:dyDescent="0.2">
      <c r="A169" t="s">
        <v>489</v>
      </c>
      <c r="B169" t="s">
        <v>489</v>
      </c>
      <c r="C169" t="s">
        <v>161</v>
      </c>
      <c r="E169" t="s">
        <v>167</v>
      </c>
      <c r="F169" s="3"/>
      <c r="G169" t="str">
        <f t="shared" si="518"/>
        <v>DE0005200000</v>
      </c>
      <c r="H169" s="35">
        <f t="shared" si="519"/>
        <v>0</v>
      </c>
      <c r="I169" s="9">
        <f t="shared" si="520"/>
        <v>42.210599999999999</v>
      </c>
      <c r="J169" s="20">
        <f t="shared" si="521"/>
        <v>35762</v>
      </c>
      <c r="K169" s="9" t="str">
        <f t="shared" si="522"/>
        <v>EUR</v>
      </c>
      <c r="L169" s="7">
        <f t="shared" si="523"/>
        <v>133.75</v>
      </c>
      <c r="M169" s="9">
        <f t="shared" si="524"/>
        <v>0</v>
      </c>
      <c r="N169" s="8"/>
      <c r="O169" s="9">
        <f t="shared" si="525"/>
        <v>33.050968918498199</v>
      </c>
      <c r="P169" s="9">
        <f t="shared" si="526"/>
        <v>27.4548191701044</v>
      </c>
      <c r="Q169" s="9">
        <f t="shared" si="527"/>
        <v>2.80092956936425</v>
      </c>
      <c r="R169" s="9">
        <f t="shared" si="528"/>
        <v>2.3266795906868101</v>
      </c>
      <c r="S169" s="9">
        <f t="shared" si="529"/>
        <v>3.5227048171113302</v>
      </c>
      <c r="T169" s="9">
        <f t="shared" si="530"/>
        <v>26.945572705117801</v>
      </c>
      <c r="U169" s="9">
        <f t="shared" si="531"/>
        <v>3.3675126903553299</v>
      </c>
      <c r="V169" s="35">
        <f t="shared" si="532"/>
        <v>42818571.25</v>
      </c>
      <c r="W169" s="35">
        <f t="shared" si="533"/>
        <v>37997367.708695702</v>
      </c>
      <c r="X169" s="9">
        <f t="shared" si="534"/>
        <v>-12.688256666266293</v>
      </c>
      <c r="Y169" s="9">
        <f t="shared" si="535"/>
        <v>19.7879886567471</v>
      </c>
      <c r="Z169" s="9">
        <f t="shared" si="536"/>
        <v>18.190092753147098</v>
      </c>
      <c r="AA169" s="9">
        <f t="shared" si="537"/>
        <v>17.2416176566425</v>
      </c>
      <c r="AB169" s="9" t="str">
        <f t="shared" si="538"/>
        <v>#N/A</v>
      </c>
      <c r="AC169" s="9">
        <f t="shared" si="539"/>
        <v>0.316604338046024</v>
      </c>
      <c r="AD169" s="9">
        <f t="shared" si="540"/>
        <v>0.41083151925594302</v>
      </c>
      <c r="AE169" s="9">
        <f t="shared" si="541"/>
        <v>0.305488413788844</v>
      </c>
      <c r="AF169" s="9">
        <f t="shared" si="542"/>
        <v>0.53699173886695395</v>
      </c>
      <c r="AG169" s="9">
        <f t="shared" si="543"/>
        <v>0.30024198038878402</v>
      </c>
      <c r="AH169" s="9">
        <f t="shared" si="544"/>
        <v>-2.6388609945693E-2</v>
      </c>
      <c r="AI169" s="9">
        <f t="shared" si="545"/>
        <v>60.769230769230802</v>
      </c>
      <c r="AJ169" s="9">
        <f t="shared" si="546"/>
        <v>128.43799999999999</v>
      </c>
      <c r="AK169" s="9">
        <f t="shared" si="547"/>
        <v>130.17150000000001</v>
      </c>
      <c r="AL169" s="9">
        <f t="shared" si="548"/>
        <v>0.74766355140186902</v>
      </c>
      <c r="AM169" s="9">
        <f t="shared" si="549"/>
        <v>24.451754386000001</v>
      </c>
      <c r="AN169" s="9" t="str">
        <f t="shared" si="550"/>
        <v>NULL</v>
      </c>
      <c r="AO169" s="9" t="str">
        <f t="shared" si="551"/>
        <v>NULL</v>
      </c>
      <c r="AP169" s="35">
        <f t="shared" si="552"/>
        <v>364085.98610972002</v>
      </c>
      <c r="AS169" s="15" t="s">
        <v>167</v>
      </c>
      <c r="AT169" s="36">
        <v>33.050968918498199</v>
      </c>
      <c r="AU169" s="36">
        <v>27.4548191701044</v>
      </c>
      <c r="AV169" s="36">
        <v>2.80092956936425</v>
      </c>
      <c r="AW169" s="7">
        <v>2.3266795906868101</v>
      </c>
      <c r="AX169" s="36">
        <v>3.5227048171113302</v>
      </c>
      <c r="AY169" s="7">
        <v>26.945572705117801</v>
      </c>
      <c r="AZ169" s="7">
        <v>3.3675126903553299</v>
      </c>
      <c r="BA169" s="7">
        <v>42818571.25</v>
      </c>
      <c r="BB169" s="7">
        <v>37997367.708695702</v>
      </c>
      <c r="BC169" s="7">
        <v>19.7879886567471</v>
      </c>
      <c r="BD169" s="7">
        <v>18.190092753147098</v>
      </c>
      <c r="BE169" s="7">
        <v>17.2416176566425</v>
      </c>
      <c r="BF169" s="7" t="s">
        <v>257</v>
      </c>
      <c r="BG169" s="7">
        <v>0.316604338046024</v>
      </c>
      <c r="BH169" s="7">
        <v>0.41083151925594302</v>
      </c>
      <c r="BI169" s="7">
        <v>0.305488413788844</v>
      </c>
      <c r="BJ169" s="7">
        <v>0.53699173886695395</v>
      </c>
      <c r="BK169" s="7">
        <v>0.30024198038878402</v>
      </c>
      <c r="BL169" s="7">
        <v>-2.6388609945693E-2</v>
      </c>
      <c r="BM169" s="7">
        <v>60.769230769230802</v>
      </c>
      <c r="BN169" s="7">
        <v>128.43799999999999</v>
      </c>
      <c r="BO169" s="7">
        <v>130.17150000000001</v>
      </c>
      <c r="BP169" s="36">
        <v>0.74766355140186902</v>
      </c>
      <c r="BQ169" s="7">
        <v>24.451754386000001</v>
      </c>
      <c r="BR169" s="36" t="s">
        <v>199</v>
      </c>
      <c r="BS169" s="36" t="s">
        <v>199</v>
      </c>
      <c r="BT169" s="7">
        <v>364085.98610972002</v>
      </c>
      <c r="BU169" s="7">
        <v>223214380</v>
      </c>
      <c r="BV169" s="7">
        <v>42.210599999999999</v>
      </c>
      <c r="BW169" s="33">
        <v>35762</v>
      </c>
      <c r="BX169" s="15" t="s">
        <v>490</v>
      </c>
      <c r="BY169" s="7">
        <v>133.75</v>
      </c>
      <c r="BZ169" s="15" t="s">
        <v>202</v>
      </c>
      <c r="CA169" t="str">
        <f t="shared" si="358"/>
        <v>EUR=</v>
      </c>
      <c r="CE169" t="str">
        <f t="shared" si="357"/>
        <v>BEIG.DE</v>
      </c>
      <c r="CF169" s="15" t="s">
        <v>489</v>
      </c>
    </row>
    <row r="170" spans="1:84" x14ac:dyDescent="0.2">
      <c r="A170" t="s">
        <v>491</v>
      </c>
      <c r="B170" t="s">
        <v>491</v>
      </c>
      <c r="C170" t="s">
        <v>161</v>
      </c>
      <c r="E170" t="s">
        <v>168</v>
      </c>
      <c r="F170" s="3"/>
      <c r="G170" t="str">
        <f t="shared" si="518"/>
        <v>FR0000120321</v>
      </c>
      <c r="H170" s="35">
        <f t="shared" si="519"/>
        <v>0</v>
      </c>
      <c r="I170" s="9">
        <f t="shared" si="520"/>
        <v>42.920099999999998</v>
      </c>
      <c r="J170" s="20">
        <f t="shared" si="521"/>
        <v>23292</v>
      </c>
      <c r="K170" s="9" t="str">
        <f t="shared" si="522"/>
        <v>EUR</v>
      </c>
      <c r="L170" s="7">
        <f t="shared" si="523"/>
        <v>354.85</v>
      </c>
      <c r="M170" s="9">
        <f t="shared" si="524"/>
        <v>0</v>
      </c>
      <c r="N170" s="8"/>
      <c r="O170" s="9">
        <f t="shared" si="525"/>
        <v>29.695281308081999</v>
      </c>
      <c r="P170" s="9">
        <f t="shared" si="526"/>
        <v>26.297287426132101</v>
      </c>
      <c r="Q170" s="9">
        <f t="shared" si="527"/>
        <v>4.5026961801488996</v>
      </c>
      <c r="R170" s="9">
        <f t="shared" si="528"/>
        <v>3.9874582905431502</v>
      </c>
      <c r="S170" s="9">
        <f t="shared" si="529"/>
        <v>5.7223584821626998</v>
      </c>
      <c r="T170" s="9">
        <f t="shared" si="530"/>
        <v>22.8820444909305</v>
      </c>
      <c r="U170" s="9">
        <f t="shared" si="531"/>
        <v>4.3599579792454302</v>
      </c>
      <c r="V170" s="35">
        <f t="shared" si="532"/>
        <v>199248911.375</v>
      </c>
      <c r="W170" s="35">
        <f t="shared" si="533"/>
        <v>177086535.697826</v>
      </c>
      <c r="X170" s="9">
        <f t="shared" si="534"/>
        <v>-12.51499759134205</v>
      </c>
      <c r="Y170" s="9">
        <f t="shared" si="535"/>
        <v>24.311107747815502</v>
      </c>
      <c r="Z170" s="9">
        <f t="shared" si="536"/>
        <v>23.063893202189199</v>
      </c>
      <c r="AA170" s="9">
        <f t="shared" si="537"/>
        <v>23.7269215193358</v>
      </c>
      <c r="AB170" s="9" t="str">
        <f t="shared" si="538"/>
        <v>#N/A</v>
      </c>
      <c r="AC170" s="9">
        <f t="shared" si="539"/>
        <v>1.2483131242007699</v>
      </c>
      <c r="AD170" s="9">
        <f t="shared" si="540"/>
        <v>1.05459487657524</v>
      </c>
      <c r="AE170" s="9">
        <f t="shared" si="541"/>
        <v>0.890011445496113</v>
      </c>
      <c r="AF170" s="9">
        <f t="shared" si="542"/>
        <v>0.92667337032311203</v>
      </c>
      <c r="AG170" s="9">
        <f t="shared" si="543"/>
        <v>0.63119482146656203</v>
      </c>
      <c r="AH170" s="9">
        <f t="shared" si="544"/>
        <v>0.152619484827171</v>
      </c>
      <c r="AI170" s="9">
        <f t="shared" si="545"/>
        <v>58.215962441314602</v>
      </c>
      <c r="AJ170" s="9">
        <f t="shared" si="546"/>
        <v>346.983</v>
      </c>
      <c r="AK170" s="9">
        <f t="shared" si="547"/>
        <v>371.68475000000001</v>
      </c>
      <c r="AL170" s="9">
        <f t="shared" si="548"/>
        <v>1.97266450612935</v>
      </c>
      <c r="AM170" s="9">
        <f t="shared" si="549"/>
        <v>58.361042645200001</v>
      </c>
      <c r="AN170" s="9" t="str">
        <f t="shared" si="550"/>
        <v>NULL</v>
      </c>
      <c r="AO170" s="9" t="str">
        <f t="shared" si="551"/>
        <v>NULL</v>
      </c>
      <c r="AP170" s="35">
        <f t="shared" si="552"/>
        <v>754180.05597232096</v>
      </c>
      <c r="AS170" s="15" t="s">
        <v>168</v>
      </c>
      <c r="AT170" s="36">
        <v>29.695281308081999</v>
      </c>
      <c r="AU170" s="36">
        <v>26.297287426132101</v>
      </c>
      <c r="AV170" s="36">
        <v>4.5026961801488996</v>
      </c>
      <c r="AW170" s="36">
        <v>3.9874582905431502</v>
      </c>
      <c r="AX170" s="36">
        <v>5.7223584821626998</v>
      </c>
      <c r="AY170" s="7">
        <v>22.8820444909305</v>
      </c>
      <c r="AZ170" s="7">
        <v>4.3599579792454302</v>
      </c>
      <c r="BA170" s="7">
        <v>199248911.375</v>
      </c>
      <c r="BB170" s="7">
        <v>177086535.697826</v>
      </c>
      <c r="BC170" s="7">
        <v>24.311107747815502</v>
      </c>
      <c r="BD170" s="7">
        <v>23.063893202189199</v>
      </c>
      <c r="BE170" s="36">
        <v>23.7269215193358</v>
      </c>
      <c r="BF170" s="7" t="s">
        <v>257</v>
      </c>
      <c r="BG170" s="7">
        <v>1.2483131242007699</v>
      </c>
      <c r="BH170" s="7">
        <v>1.05459487657524</v>
      </c>
      <c r="BI170" s="7">
        <v>0.890011445496113</v>
      </c>
      <c r="BJ170" s="7">
        <v>0.92667337032311203</v>
      </c>
      <c r="BK170" s="7">
        <v>0.63119482146656203</v>
      </c>
      <c r="BL170" s="7">
        <v>0.152619484827171</v>
      </c>
      <c r="BM170" s="7">
        <v>58.215962441314602</v>
      </c>
      <c r="BN170" s="7">
        <v>346.983</v>
      </c>
      <c r="BO170" s="7">
        <v>371.68475000000001</v>
      </c>
      <c r="BP170" s="7">
        <v>1.97266450612935</v>
      </c>
      <c r="BQ170" s="7">
        <v>58.361042645200001</v>
      </c>
      <c r="BR170" s="36" t="s">
        <v>199</v>
      </c>
      <c r="BS170" s="36" t="s">
        <v>199</v>
      </c>
      <c r="BT170" s="7">
        <v>754180.05597232096</v>
      </c>
      <c r="BU170" s="7">
        <v>534312021</v>
      </c>
      <c r="BV170" s="7">
        <v>42.920099999999998</v>
      </c>
      <c r="BW170" s="33">
        <v>23292</v>
      </c>
      <c r="BX170" s="15" t="s">
        <v>492</v>
      </c>
      <c r="BY170" s="7">
        <v>354.85</v>
      </c>
      <c r="BZ170" s="15" t="s">
        <v>202</v>
      </c>
      <c r="CA170" t="str">
        <f t="shared" si="358"/>
        <v>EUR=</v>
      </c>
      <c r="CE170" t="str">
        <f t="shared" si="357"/>
        <v>OREP.PA</v>
      </c>
      <c r="CF170" s="15" t="s">
        <v>491</v>
      </c>
    </row>
    <row r="171" spans="1:84" x14ac:dyDescent="0.2">
      <c r="A171" t="s">
        <v>493</v>
      </c>
      <c r="B171" t="s">
        <v>493</v>
      </c>
      <c r="C171" t="s">
        <v>161</v>
      </c>
      <c r="E171" t="s">
        <v>169</v>
      </c>
      <c r="F171" s="3"/>
      <c r="G171" t="str">
        <f t="shared" si="518"/>
        <v>JP3205800000</v>
      </c>
      <c r="H171" s="35">
        <f>((BU171*BY171)*CB171)/100</f>
        <v>0</v>
      </c>
      <c r="I171" s="9">
        <f t="shared" si="520"/>
        <v>97.919200000000004</v>
      </c>
      <c r="J171" s="20">
        <f t="shared" si="521"/>
        <v>18034</v>
      </c>
      <c r="K171" s="9" t="str">
        <f t="shared" si="522"/>
        <v>JPY</v>
      </c>
      <c r="L171" s="7">
        <f t="shared" si="523"/>
        <v>6460</v>
      </c>
      <c r="M171" s="9">
        <f>(BY171*CB171)/100</f>
        <v>0</v>
      </c>
      <c r="N171" s="8"/>
      <c r="O171" s="9">
        <f t="shared" si="525"/>
        <v>27.888138087195301</v>
      </c>
      <c r="P171" s="9">
        <f t="shared" si="526"/>
        <v>25.021206483070301</v>
      </c>
      <c r="Q171" s="9" t="str">
        <f t="shared" si="527"/>
        <v>NULL</v>
      </c>
      <c r="R171" s="9" t="str">
        <f t="shared" si="528"/>
        <v>NULL</v>
      </c>
      <c r="S171" s="9">
        <f t="shared" si="529"/>
        <v>2.81666566386011</v>
      </c>
      <c r="T171" s="9">
        <f t="shared" si="530"/>
        <v>14.9510484411042</v>
      </c>
      <c r="U171" s="9">
        <f t="shared" si="531"/>
        <v>1.85078498054589</v>
      </c>
      <c r="V171" s="35">
        <f t="shared" si="532"/>
        <v>9689670725</v>
      </c>
      <c r="W171" s="35">
        <f t="shared" si="533"/>
        <v>8611813623.8095207</v>
      </c>
      <c r="X171" s="9">
        <f t="shared" si="534"/>
        <v>-12.516029123185767</v>
      </c>
      <c r="Y171" s="9">
        <f t="shared" si="535"/>
        <v>19.5487823937017</v>
      </c>
      <c r="Z171" s="9">
        <f t="shared" si="536"/>
        <v>19.0724140065374</v>
      </c>
      <c r="AA171" s="9">
        <f t="shared" si="537"/>
        <v>21.884634906985699</v>
      </c>
      <c r="AB171" s="9" t="str">
        <f t="shared" si="538"/>
        <v>#N/A</v>
      </c>
      <c r="AC171" s="9">
        <f t="shared" si="539"/>
        <v>0.42241696391587702</v>
      </c>
      <c r="AD171" s="9">
        <f t="shared" si="540"/>
        <v>8.8962221386753998E-2</v>
      </c>
      <c r="AE171" s="9">
        <f t="shared" si="541"/>
        <v>0.34212065657850899</v>
      </c>
      <c r="AF171" s="9">
        <f t="shared" si="542"/>
        <v>0.561413209638568</v>
      </c>
      <c r="AG171" s="9">
        <f t="shared" si="543"/>
        <v>0.494006871175315</v>
      </c>
      <c r="AH171" s="9">
        <f t="shared" si="544"/>
        <v>0.970341990877716</v>
      </c>
      <c r="AI171" s="9">
        <f t="shared" si="545"/>
        <v>51.335311572700299</v>
      </c>
      <c r="AJ171" s="9">
        <f t="shared" si="546"/>
        <v>6286.46</v>
      </c>
      <c r="AK171" s="9">
        <f t="shared" si="547"/>
        <v>6590.0349999999999</v>
      </c>
      <c r="AL171" s="9">
        <f t="shared" si="548"/>
        <v>2.3496676456948502</v>
      </c>
      <c r="AM171" s="9">
        <f t="shared" si="549"/>
        <v>65.513255300799997</v>
      </c>
      <c r="AN171" s="9" t="str">
        <f t="shared" si="550"/>
        <v>NULL</v>
      </c>
      <c r="AO171" s="9" t="str">
        <f t="shared" si="551"/>
        <v>NULL</v>
      </c>
      <c r="AP171" s="35">
        <f t="shared" si="552"/>
        <v>5919486.39728902</v>
      </c>
      <c r="AS171" s="15" t="s">
        <v>169</v>
      </c>
      <c r="AT171" s="36">
        <v>27.888138087195301</v>
      </c>
      <c r="AU171" s="36">
        <v>25.021206483070301</v>
      </c>
      <c r="AV171" s="36" t="s">
        <v>199</v>
      </c>
      <c r="AW171" s="36" t="s">
        <v>199</v>
      </c>
      <c r="AX171" s="36">
        <v>2.81666566386011</v>
      </c>
      <c r="AY171" s="7">
        <v>14.9510484411042</v>
      </c>
      <c r="AZ171" s="7">
        <v>1.85078498054589</v>
      </c>
      <c r="BA171" s="7">
        <v>9689670725</v>
      </c>
      <c r="BB171" s="7">
        <v>8611813623.8095207</v>
      </c>
      <c r="BC171" s="7">
        <v>19.5487823937017</v>
      </c>
      <c r="BD171" s="7">
        <v>19.0724140065374</v>
      </c>
      <c r="BE171" s="36">
        <v>21.884634906985699</v>
      </c>
      <c r="BF171" s="7" t="s">
        <v>257</v>
      </c>
      <c r="BG171" s="7">
        <v>0.42241696391587702</v>
      </c>
      <c r="BH171" s="7">
        <v>8.8962221386753998E-2</v>
      </c>
      <c r="BI171" s="7">
        <v>0.34212065657850899</v>
      </c>
      <c r="BJ171" s="7">
        <v>0.561413209638568</v>
      </c>
      <c r="BK171" s="7">
        <v>0.494006871175315</v>
      </c>
      <c r="BL171" s="7">
        <v>0.970341990877716</v>
      </c>
      <c r="BM171" s="7">
        <v>51.335311572700299</v>
      </c>
      <c r="BN171" s="7">
        <v>6286.46</v>
      </c>
      <c r="BO171" s="7">
        <v>6590.0349999999999</v>
      </c>
      <c r="BP171" s="36">
        <v>2.3496676456948502</v>
      </c>
      <c r="BQ171" s="7">
        <v>65.513255300799997</v>
      </c>
      <c r="BR171" s="36" t="s">
        <v>199</v>
      </c>
      <c r="BS171" s="36" t="s">
        <v>199</v>
      </c>
      <c r="BT171" s="7">
        <v>5919486.39728902</v>
      </c>
      <c r="BU171" s="7">
        <v>464484667</v>
      </c>
      <c r="BV171" s="7">
        <v>97.919200000000004</v>
      </c>
      <c r="BW171" s="33">
        <v>18034</v>
      </c>
      <c r="BX171" s="15" t="s">
        <v>494</v>
      </c>
      <c r="BY171" s="7">
        <v>6460</v>
      </c>
      <c r="BZ171" s="15" t="s">
        <v>210</v>
      </c>
      <c r="CA171" t="str">
        <f t="shared" si="358"/>
        <v>JPYUSD=R</v>
      </c>
      <c r="CE171" t="str">
        <f t="shared" si="357"/>
        <v>4452.T</v>
      </c>
      <c r="CF171" s="15" t="s">
        <v>493</v>
      </c>
    </row>
    <row r="172" spans="1:84" x14ac:dyDescent="0.2">
      <c r="A172" t="s">
        <v>495</v>
      </c>
      <c r="B172" t="s">
        <v>495</v>
      </c>
      <c r="C172" t="s">
        <v>161</v>
      </c>
      <c r="E172" t="s">
        <v>170</v>
      </c>
      <c r="F172" s="3"/>
      <c r="G172" t="str">
        <f t="shared" si="518"/>
        <v>US2220702037</v>
      </c>
      <c r="H172" s="35">
        <f t="shared" si="519"/>
        <v>0</v>
      </c>
      <c r="I172" s="9">
        <f t="shared" si="520"/>
        <v>39.499000000000002</v>
      </c>
      <c r="J172" s="20">
        <f t="shared" si="521"/>
        <v>41438</v>
      </c>
      <c r="K172" s="9" t="str">
        <f t="shared" si="522"/>
        <v>USD</v>
      </c>
      <c r="L172" s="7">
        <f t="shared" si="523"/>
        <v>5.43</v>
      </c>
      <c r="M172" s="9">
        <f t="shared" si="524"/>
        <v>0</v>
      </c>
      <c r="N172" s="8"/>
      <c r="O172" s="9" t="str">
        <f t="shared" si="525"/>
        <v>NULL</v>
      </c>
      <c r="P172" s="9">
        <f t="shared" si="526"/>
        <v>10.7395411725592</v>
      </c>
      <c r="Q172" s="9" t="str">
        <f t="shared" si="527"/>
        <v>NULL</v>
      </c>
      <c r="R172" s="9">
        <f t="shared" si="528"/>
        <v>0.51881841413329399</v>
      </c>
      <c r="S172" s="9">
        <f t="shared" si="529"/>
        <v>1.25107934578064</v>
      </c>
      <c r="T172" s="9">
        <f t="shared" si="530"/>
        <v>8.7944345051077306</v>
      </c>
      <c r="U172" s="9">
        <f t="shared" si="531"/>
        <v>0.77744048626526996</v>
      </c>
      <c r="V172" s="35">
        <f t="shared" si="532"/>
        <v>41570203.450000003</v>
      </c>
      <c r="W172" s="35">
        <f t="shared" si="533"/>
        <v>53072460.482727297</v>
      </c>
      <c r="X172" s="9">
        <f t="shared" si="534"/>
        <v>21.672741244907538</v>
      </c>
      <c r="Y172" s="9">
        <f t="shared" si="535"/>
        <v>50.068486649245699</v>
      </c>
      <c r="Z172" s="9">
        <f t="shared" si="536"/>
        <v>38.134201280776601</v>
      </c>
      <c r="AA172" s="9">
        <f t="shared" si="537"/>
        <v>35.893215037572404</v>
      </c>
      <c r="AB172" s="9">
        <f t="shared" si="538"/>
        <v>0.30830000000000002</v>
      </c>
      <c r="AC172" s="9">
        <f t="shared" si="539"/>
        <v>0.66147597150139503</v>
      </c>
      <c r="AD172" s="9">
        <f t="shared" si="540"/>
        <v>0.86671768849240005</v>
      </c>
      <c r="AE172" s="9">
        <f t="shared" si="541"/>
        <v>1.7262830217407901</v>
      </c>
      <c r="AF172" s="9">
        <f t="shared" si="542"/>
        <v>1.4841871969718501</v>
      </c>
      <c r="AG172" s="9">
        <f t="shared" si="543"/>
        <v>3.8535456988540902</v>
      </c>
      <c r="AH172" s="9">
        <f t="shared" si="544"/>
        <v>-4.9305637976844001E-2</v>
      </c>
      <c r="AI172" s="9">
        <f t="shared" si="545"/>
        <v>42.783505154639201</v>
      </c>
      <c r="AJ172" s="9">
        <f t="shared" si="546"/>
        <v>6.4627999999999997</v>
      </c>
      <c r="AK172" s="9">
        <f t="shared" si="547"/>
        <v>8.2661999999999995</v>
      </c>
      <c r="AL172" s="9" t="str">
        <f t="shared" si="548"/>
        <v>NULL</v>
      </c>
      <c r="AM172" s="9" t="str">
        <f t="shared" si="549"/>
        <v>NULL</v>
      </c>
      <c r="AN172" s="9">
        <f t="shared" si="550"/>
        <v>1.98210639305591</v>
      </c>
      <c r="AO172" s="9">
        <f t="shared" si="551"/>
        <v>2.1536308237777102</v>
      </c>
      <c r="AP172" s="35">
        <f t="shared" si="552"/>
        <v>5899001.1684878897</v>
      </c>
      <c r="AS172" s="15" t="s">
        <v>170</v>
      </c>
      <c r="AT172" s="36" t="s">
        <v>199</v>
      </c>
      <c r="AU172" s="36">
        <v>10.7395411725592</v>
      </c>
      <c r="AV172" s="36" t="s">
        <v>199</v>
      </c>
      <c r="AW172" s="7">
        <v>0.51881841413329399</v>
      </c>
      <c r="AX172" s="36">
        <v>1.25107934578064</v>
      </c>
      <c r="AY172" s="7">
        <v>8.7944345051077306</v>
      </c>
      <c r="AZ172" s="7">
        <v>0.77744048626526996</v>
      </c>
      <c r="BA172" s="7">
        <v>41570203.450000003</v>
      </c>
      <c r="BB172" s="7">
        <v>53072460.482727297</v>
      </c>
      <c r="BC172" s="7">
        <v>50.068486649245699</v>
      </c>
      <c r="BD172" s="7">
        <v>38.134201280776601</v>
      </c>
      <c r="BE172" s="36">
        <v>35.893215037572404</v>
      </c>
      <c r="BF172" s="7">
        <v>0.30830000000000002</v>
      </c>
      <c r="BG172" s="7">
        <v>0.66147597150139503</v>
      </c>
      <c r="BH172" s="7">
        <v>0.86671768849240005</v>
      </c>
      <c r="BI172" s="7">
        <v>1.7262830217407901</v>
      </c>
      <c r="BJ172" s="7">
        <v>1.4841871969718501</v>
      </c>
      <c r="BK172" s="7">
        <v>3.8535456988540902</v>
      </c>
      <c r="BL172" s="7">
        <v>-4.9305637976844001E-2</v>
      </c>
      <c r="BM172" s="7">
        <v>42.783505154639201</v>
      </c>
      <c r="BN172" s="7">
        <v>6.4627999999999997</v>
      </c>
      <c r="BO172" s="7">
        <v>8.2661999999999995</v>
      </c>
      <c r="BP172" s="36" t="s">
        <v>199</v>
      </c>
      <c r="BQ172" s="36" t="s">
        <v>199</v>
      </c>
      <c r="BR172" s="7">
        <v>1.98210639305591</v>
      </c>
      <c r="BS172" s="7">
        <v>2.1536308237777102</v>
      </c>
      <c r="BT172" s="7">
        <v>5899001.1684878897</v>
      </c>
      <c r="BU172" s="7">
        <v>871993285</v>
      </c>
      <c r="BV172" s="7">
        <v>39.499000000000002</v>
      </c>
      <c r="BW172" s="33">
        <v>41438</v>
      </c>
      <c r="BX172" s="15" t="s">
        <v>496</v>
      </c>
      <c r="BY172" s="7">
        <v>5.43</v>
      </c>
      <c r="BZ172" s="15" t="s">
        <v>205</v>
      </c>
      <c r="CA172" t="str">
        <f t="shared" si="358"/>
        <v>USD=</v>
      </c>
      <c r="CE172" t="str">
        <f t="shared" si="357"/>
        <v>COTY.K</v>
      </c>
      <c r="CF172" s="15" t="s">
        <v>495</v>
      </c>
    </row>
    <row r="173" spans="1:84" x14ac:dyDescent="0.2">
      <c r="A173" t="s">
        <v>497</v>
      </c>
      <c r="B173" t="s">
        <v>497</v>
      </c>
      <c r="C173" t="s">
        <v>161</v>
      </c>
      <c r="E173" t="s">
        <v>171</v>
      </c>
      <c r="F173" s="3"/>
      <c r="G173" t="str">
        <f t="shared" si="518"/>
        <v>FR0004024222</v>
      </c>
      <c r="H173" s="35">
        <f t="shared" si="519"/>
        <v>0</v>
      </c>
      <c r="I173" s="9">
        <f t="shared" si="520"/>
        <v>27.4011</v>
      </c>
      <c r="J173" s="20">
        <f t="shared" si="521"/>
        <v>34409</v>
      </c>
      <c r="K173" s="9" t="str">
        <f t="shared" si="522"/>
        <v>EUR</v>
      </c>
      <c r="L173" s="7">
        <f t="shared" si="523"/>
        <v>40.9</v>
      </c>
      <c r="M173" s="9">
        <f t="shared" si="524"/>
        <v>0</v>
      </c>
      <c r="N173" s="8"/>
      <c r="O173" s="9">
        <f t="shared" si="525"/>
        <v>22.924595456558201</v>
      </c>
      <c r="P173" s="9">
        <f t="shared" si="526"/>
        <v>22.503353481097399</v>
      </c>
      <c r="Q173" s="9">
        <f t="shared" si="527"/>
        <v>10.4202706620719</v>
      </c>
      <c r="R173" s="9">
        <f t="shared" si="528"/>
        <v>10.228797036862399</v>
      </c>
      <c r="S173" s="9">
        <f t="shared" si="529"/>
        <v>4.4663637690057199</v>
      </c>
      <c r="T173" s="9">
        <f t="shared" si="530"/>
        <v>28.903375616708001</v>
      </c>
      <c r="U173" s="9">
        <f t="shared" si="531"/>
        <v>3.5356938491276999</v>
      </c>
      <c r="V173" s="35">
        <f t="shared" si="532"/>
        <v>1599642.3</v>
      </c>
      <c r="W173" s="35">
        <f t="shared" si="533"/>
        <v>1593206.61521739</v>
      </c>
      <c r="X173" s="9">
        <f t="shared" si="534"/>
        <v>-0.40394539673260804</v>
      </c>
      <c r="Y173" s="9">
        <f t="shared" si="535"/>
        <v>31.5026024542348</v>
      </c>
      <c r="Z173" s="9">
        <f t="shared" si="536"/>
        <v>26.069018182361699</v>
      </c>
      <c r="AA173" s="9">
        <f t="shared" si="537"/>
        <v>35.422166380829701</v>
      </c>
      <c r="AB173" s="9" t="str">
        <f t="shared" si="538"/>
        <v>#N/A</v>
      </c>
      <c r="AC173" s="9">
        <f t="shared" si="539"/>
        <v>1.1080107748849399</v>
      </c>
      <c r="AD173" s="9">
        <f t="shared" si="540"/>
        <v>1.0444118493685499</v>
      </c>
      <c r="AE173" s="9">
        <f t="shared" si="541"/>
        <v>1.1260848611691201</v>
      </c>
      <c r="AF173" s="9">
        <f t="shared" si="542"/>
        <v>1.0840554900561701</v>
      </c>
      <c r="AG173" s="9">
        <f t="shared" si="543"/>
        <v>0.68480084666983798</v>
      </c>
      <c r="AH173" s="9">
        <f t="shared" si="544"/>
        <v>-0.105572040881456</v>
      </c>
      <c r="AI173" s="9">
        <f t="shared" si="545"/>
        <v>39.779005524861901</v>
      </c>
      <c r="AJ173" s="9">
        <f t="shared" si="546"/>
        <v>42.124000000000002</v>
      </c>
      <c r="AK173" s="9">
        <f t="shared" si="547"/>
        <v>41.99793215575</v>
      </c>
      <c r="AL173" s="9">
        <f t="shared" si="548"/>
        <v>2.8117359413202898</v>
      </c>
      <c r="AM173" s="9">
        <f t="shared" si="549"/>
        <v>67.402027058200005</v>
      </c>
      <c r="AN173" s="9" t="str">
        <f t="shared" si="550"/>
        <v>NULL</v>
      </c>
      <c r="AO173" s="9" t="str">
        <f t="shared" si="551"/>
        <v>NULL</v>
      </c>
      <c r="AP173" s="35">
        <f t="shared" si="552"/>
        <v>40506.747568597297</v>
      </c>
      <c r="AS173" s="15" t="s">
        <v>171</v>
      </c>
      <c r="AT173" s="36">
        <v>22.924595456558201</v>
      </c>
      <c r="AU173" s="36">
        <v>22.503353481097399</v>
      </c>
      <c r="AV173" s="36">
        <v>10.4202706620719</v>
      </c>
      <c r="AW173" s="36">
        <v>10.228797036862399</v>
      </c>
      <c r="AX173" s="36">
        <v>4.4663637690057199</v>
      </c>
      <c r="AY173" s="7">
        <v>28.903375616708001</v>
      </c>
      <c r="AZ173" s="7">
        <v>3.5356938491276999</v>
      </c>
      <c r="BA173" s="7">
        <v>1599642.3</v>
      </c>
      <c r="BB173" s="7">
        <v>1593206.61521739</v>
      </c>
      <c r="BC173" s="7">
        <v>31.5026024542348</v>
      </c>
      <c r="BD173" s="7">
        <v>26.069018182361699</v>
      </c>
      <c r="BE173" s="36">
        <v>35.422166380829701</v>
      </c>
      <c r="BF173" s="7" t="s">
        <v>257</v>
      </c>
      <c r="BG173" s="7">
        <v>1.1080107748849399</v>
      </c>
      <c r="BH173" s="7">
        <v>1.0444118493685499</v>
      </c>
      <c r="BI173" s="7">
        <v>1.1260848611691201</v>
      </c>
      <c r="BJ173" s="7">
        <v>1.0840554900561701</v>
      </c>
      <c r="BK173" s="7">
        <v>0.68480084666983798</v>
      </c>
      <c r="BL173" s="7">
        <v>-0.105572040881456</v>
      </c>
      <c r="BM173" s="7">
        <v>39.779005524861901</v>
      </c>
      <c r="BN173" s="7">
        <v>42.124000000000002</v>
      </c>
      <c r="BO173" s="7">
        <v>41.99793215575</v>
      </c>
      <c r="BP173" s="36">
        <v>2.8117359413202898</v>
      </c>
      <c r="BQ173" s="7">
        <v>67.402027058200005</v>
      </c>
      <c r="BR173" s="36" t="s">
        <v>199</v>
      </c>
      <c r="BS173" s="36" t="s">
        <v>199</v>
      </c>
      <c r="BT173" s="7">
        <v>40506.747568597297</v>
      </c>
      <c r="BU173" s="7">
        <v>76116227</v>
      </c>
      <c r="BV173" s="7">
        <v>27.4011</v>
      </c>
      <c r="BW173" s="33">
        <v>34409</v>
      </c>
      <c r="BX173" s="15" t="s">
        <v>498</v>
      </c>
      <c r="BY173" s="7">
        <v>40.9</v>
      </c>
      <c r="BZ173" s="15" t="s">
        <v>202</v>
      </c>
      <c r="CA173" t="str">
        <f t="shared" si="358"/>
        <v>EUR=</v>
      </c>
      <c r="CE173" t="str">
        <f t="shared" si="357"/>
        <v>IPAR.PA</v>
      </c>
      <c r="CF173" s="15" t="s">
        <v>497</v>
      </c>
    </row>
    <row r="174" spans="1:84" x14ac:dyDescent="0.2">
      <c r="A174" t="s">
        <v>551</v>
      </c>
      <c r="B174" t="s">
        <v>551</v>
      </c>
      <c r="C174" t="s">
        <v>161</v>
      </c>
      <c r="E174" t="s">
        <v>172</v>
      </c>
      <c r="F174" s="3"/>
      <c r="G174" t="str">
        <f t="shared" si="518"/>
        <v>GB00BMX86B70</v>
      </c>
      <c r="H174" s="35">
        <f>((BU174*BY174)*CB174)/100</f>
        <v>0</v>
      </c>
      <c r="I174" s="9">
        <f t="shared" si="520"/>
        <v>92.638300000000001</v>
      </c>
      <c r="J174" s="20">
        <f t="shared" si="521"/>
        <v>44760</v>
      </c>
      <c r="K174" s="9" t="str">
        <f t="shared" si="522"/>
        <v>GBp</v>
      </c>
      <c r="L174" s="7">
        <f t="shared" si="523"/>
        <v>389.3</v>
      </c>
      <c r="M174" s="9">
        <f>(BY174*CB174)/100</f>
        <v>0</v>
      </c>
      <c r="N174" s="8"/>
      <c r="O174" s="9">
        <f t="shared" si="525"/>
        <v>24.804077731761701</v>
      </c>
      <c r="P174" s="9">
        <f t="shared" si="526"/>
        <v>20.034283086034598</v>
      </c>
      <c r="Q174" s="9">
        <f t="shared" si="527"/>
        <v>2.25423373940087</v>
      </c>
      <c r="R174" s="9">
        <f t="shared" si="528"/>
        <v>1.8207472725106499</v>
      </c>
      <c r="S174" s="9">
        <f t="shared" si="529"/>
        <v>2.1801765375891899</v>
      </c>
      <c r="T174" s="9">
        <f t="shared" si="530"/>
        <v>15.3184655647988</v>
      </c>
      <c r="U174" s="9">
        <f t="shared" si="531"/>
        <v>3.13787850659681</v>
      </c>
      <c r="V174" s="35">
        <f t="shared" si="532"/>
        <v>8801074963.6499996</v>
      </c>
      <c r="W174" s="35">
        <f t="shared" si="533"/>
        <v>9134254184.8217392</v>
      </c>
      <c r="X174" s="9">
        <f t="shared" si="534"/>
        <v>3.6475799165451162</v>
      </c>
      <c r="Y174" s="9">
        <f t="shared" si="535"/>
        <v>25.787290350179699</v>
      </c>
      <c r="Z174" s="9">
        <f t="shared" si="536"/>
        <v>18.9238925483799</v>
      </c>
      <c r="AA174" s="9">
        <f t="shared" si="537"/>
        <v>16.869687071197902</v>
      </c>
      <c r="AB174" s="9" t="str">
        <f t="shared" si="538"/>
        <v>#N/A</v>
      </c>
      <c r="AC174" s="9">
        <f t="shared" si="539"/>
        <v>0.34887117685711</v>
      </c>
      <c r="AD174" s="9">
        <f t="shared" si="540"/>
        <v>0.54018978458623801</v>
      </c>
      <c r="AE174" s="9" t="str">
        <f t="shared" si="541"/>
        <v>NULL</v>
      </c>
      <c r="AF174" s="9" t="str">
        <f t="shared" si="542"/>
        <v>NULL</v>
      </c>
      <c r="AG174" s="9">
        <f t="shared" si="543"/>
        <v>-6.8959690803945997E-2</v>
      </c>
      <c r="AH174" s="9">
        <f t="shared" si="544"/>
        <v>1.1385752510780001</v>
      </c>
      <c r="AI174" s="9">
        <f t="shared" si="545"/>
        <v>49.3055555555556</v>
      </c>
      <c r="AJ174" s="9">
        <f t="shared" si="546"/>
        <v>383.86</v>
      </c>
      <c r="AK174" s="9">
        <f t="shared" si="547"/>
        <v>370.26</v>
      </c>
      <c r="AL174" s="9">
        <f t="shared" si="548"/>
        <v>1.6953506293347</v>
      </c>
      <c r="AM174" s="9">
        <f t="shared" si="549"/>
        <v>41.4370192843</v>
      </c>
      <c r="AN174" s="9" t="str">
        <f t="shared" si="550"/>
        <v>NULL</v>
      </c>
      <c r="AO174" s="9" t="str">
        <f t="shared" si="551"/>
        <v>NULL</v>
      </c>
      <c r="AP174" s="35">
        <f t="shared" si="552"/>
        <v>29118957.144958001</v>
      </c>
      <c r="AS174" s="15" t="s">
        <v>172</v>
      </c>
      <c r="AT174" s="36">
        <v>24.804077731761701</v>
      </c>
      <c r="AU174" s="36">
        <v>20.034283086034598</v>
      </c>
      <c r="AV174" s="36">
        <v>2.25423373940087</v>
      </c>
      <c r="AW174" s="36">
        <v>1.8207472725106499</v>
      </c>
      <c r="AX174" s="36">
        <v>2.1801765375891899</v>
      </c>
      <c r="AY174" s="36">
        <v>15.3184655647988</v>
      </c>
      <c r="AZ174" s="7">
        <v>3.13787850659681</v>
      </c>
      <c r="BA174" s="7">
        <v>8801074963.6499996</v>
      </c>
      <c r="BB174" s="7">
        <v>9134254184.8217392</v>
      </c>
      <c r="BC174" s="7">
        <v>25.787290350179699</v>
      </c>
      <c r="BD174" s="7">
        <v>18.9238925483799</v>
      </c>
      <c r="BE174" s="36">
        <v>16.869687071197902</v>
      </c>
      <c r="BF174" s="36" t="s">
        <v>257</v>
      </c>
      <c r="BG174" s="7">
        <v>0.34887117685711</v>
      </c>
      <c r="BH174" s="7">
        <v>0.54018978458623801</v>
      </c>
      <c r="BI174" s="36" t="s">
        <v>199</v>
      </c>
      <c r="BJ174" s="36" t="s">
        <v>199</v>
      </c>
      <c r="BK174" s="7">
        <v>-6.8959690803945997E-2</v>
      </c>
      <c r="BL174" s="36">
        <v>1.1385752510780001</v>
      </c>
      <c r="BM174" s="36">
        <v>49.3055555555556</v>
      </c>
      <c r="BN174" s="36">
        <v>383.86</v>
      </c>
      <c r="BO174" s="36">
        <v>370.26</v>
      </c>
      <c r="BP174" s="7">
        <v>1.6953506293347</v>
      </c>
      <c r="BQ174" s="7">
        <v>41.4370192843</v>
      </c>
      <c r="BR174" s="36" t="s">
        <v>199</v>
      </c>
      <c r="BS174" s="36" t="s">
        <v>199</v>
      </c>
      <c r="BT174" s="7">
        <v>29118957.144958001</v>
      </c>
      <c r="BU174" s="7">
        <v>9054145714</v>
      </c>
      <c r="BV174" s="7">
        <v>92.638300000000001</v>
      </c>
      <c r="BW174" s="33">
        <v>44760</v>
      </c>
      <c r="BX174" s="15" t="s">
        <v>499</v>
      </c>
      <c r="BY174" s="7">
        <v>389.3</v>
      </c>
      <c r="BZ174" s="15" t="s">
        <v>220</v>
      </c>
      <c r="CA174" t="str">
        <f t="shared" si="358"/>
        <v>GBP=</v>
      </c>
      <c r="CE174" t="str">
        <f t="shared" si="357"/>
        <v>HLN.L</v>
      </c>
      <c r="CF174" s="15" t="s">
        <v>551</v>
      </c>
    </row>
    <row r="175" spans="1:84" x14ac:dyDescent="0.2">
      <c r="A175" t="s">
        <v>500</v>
      </c>
      <c r="B175" t="s">
        <v>500</v>
      </c>
      <c r="C175" t="s">
        <v>161</v>
      </c>
      <c r="E175" t="s">
        <v>173</v>
      </c>
      <c r="F175" s="3"/>
      <c r="G175" t="str">
        <f t="shared" si="518"/>
        <v>JP3301100008</v>
      </c>
      <c r="H175" s="35">
        <f t="shared" si="519"/>
        <v>0</v>
      </c>
      <c r="I175" s="9">
        <f t="shared" si="520"/>
        <v>63.600099999999998</v>
      </c>
      <c r="J175" s="20">
        <f t="shared" si="521"/>
        <v>36270</v>
      </c>
      <c r="K175" s="9" t="str">
        <f t="shared" si="522"/>
        <v>JPY</v>
      </c>
      <c r="L175" s="7">
        <f t="shared" si="523"/>
        <v>5646</v>
      </c>
      <c r="M175" s="9">
        <f t="shared" si="524"/>
        <v>0</v>
      </c>
      <c r="N175" s="8"/>
      <c r="O175" s="9">
        <f t="shared" si="525"/>
        <v>41.580999543428597</v>
      </c>
      <c r="P175" s="9">
        <f t="shared" si="526"/>
        <v>27.5314031442085</v>
      </c>
      <c r="Q175" s="9" t="str">
        <f t="shared" si="527"/>
        <v>NULL</v>
      </c>
      <c r="R175" s="9">
        <f t="shared" si="528"/>
        <v>30.590447938009401</v>
      </c>
      <c r="S175" s="9">
        <f t="shared" si="529"/>
        <v>1.96097690227015</v>
      </c>
      <c r="T175" s="9">
        <f t="shared" si="530"/>
        <v>39.080521963364802</v>
      </c>
      <c r="U175" s="9">
        <f t="shared" si="531"/>
        <v>2.6539827898550699</v>
      </c>
      <c r="V175" s="35">
        <f t="shared" si="532"/>
        <v>1317626600</v>
      </c>
      <c r="W175" s="35">
        <f t="shared" si="533"/>
        <v>1691484719.0476201</v>
      </c>
      <c r="X175" s="9">
        <f t="shared" si="534"/>
        <v>22.102364558050429</v>
      </c>
      <c r="Y175" s="9">
        <f t="shared" si="535"/>
        <v>17.000942185792901</v>
      </c>
      <c r="Z175" s="9">
        <f t="shared" si="536"/>
        <v>22.708527870332201</v>
      </c>
      <c r="AA175" s="9">
        <f t="shared" si="537"/>
        <v>25.4339297402427</v>
      </c>
      <c r="AB175" s="9" t="str">
        <f t="shared" si="538"/>
        <v>#N/A</v>
      </c>
      <c r="AC175" s="9">
        <f t="shared" si="539"/>
        <v>0.34803255939632799</v>
      </c>
      <c r="AD175" s="9">
        <f t="shared" si="540"/>
        <v>0.28176119278793699</v>
      </c>
      <c r="AE175" s="9">
        <f t="shared" si="541"/>
        <v>0.306422427205987</v>
      </c>
      <c r="AF175" s="9">
        <f t="shared" si="542"/>
        <v>0.53761441385570596</v>
      </c>
      <c r="AG175" s="9">
        <f t="shared" si="543"/>
        <v>1.14766873203091</v>
      </c>
      <c r="AH175" s="9">
        <f t="shared" si="544"/>
        <v>0.59358094807061201</v>
      </c>
      <c r="AI175" s="9">
        <f t="shared" si="545"/>
        <v>48.083623693379799</v>
      </c>
      <c r="AJ175" s="9">
        <f t="shared" si="546"/>
        <v>5748.26</v>
      </c>
      <c r="AK175" s="9">
        <f t="shared" si="547"/>
        <v>5665.6149999999998</v>
      </c>
      <c r="AL175" s="9">
        <f t="shared" si="548"/>
        <v>1.81140117208311</v>
      </c>
      <c r="AM175" s="9">
        <f t="shared" si="549"/>
        <v>75.320946061399994</v>
      </c>
      <c r="AN175" s="9" t="str">
        <f t="shared" si="550"/>
        <v>NULL</v>
      </c>
      <c r="AO175" s="9" t="str">
        <f t="shared" si="551"/>
        <v>NULL</v>
      </c>
      <c r="AP175" s="35">
        <f t="shared" si="552"/>
        <v>1241620.41957143</v>
      </c>
      <c r="AS175" s="15" t="s">
        <v>173</v>
      </c>
      <c r="AT175" s="36">
        <v>41.580999543428597</v>
      </c>
      <c r="AU175" s="36">
        <v>27.5314031442085</v>
      </c>
      <c r="AV175" s="36" t="s">
        <v>199</v>
      </c>
      <c r="AW175" s="36">
        <v>30.590447938009401</v>
      </c>
      <c r="AX175" s="36">
        <v>1.96097690227015</v>
      </c>
      <c r="AY175" s="7">
        <v>39.080521963364802</v>
      </c>
      <c r="AZ175" s="7">
        <v>2.6539827898550699</v>
      </c>
      <c r="BA175" s="7">
        <v>1317626600</v>
      </c>
      <c r="BB175" s="7">
        <v>1691484719.0476201</v>
      </c>
      <c r="BC175" s="7">
        <v>17.000942185792901</v>
      </c>
      <c r="BD175" s="7">
        <v>22.708527870332201</v>
      </c>
      <c r="BE175" s="36">
        <v>25.4339297402427</v>
      </c>
      <c r="BF175" s="7" t="s">
        <v>257</v>
      </c>
      <c r="BG175" s="7">
        <v>0.34803255939632799</v>
      </c>
      <c r="BH175" s="7">
        <v>0.28176119278793699</v>
      </c>
      <c r="BI175" s="7">
        <v>0.306422427205987</v>
      </c>
      <c r="BJ175" s="7">
        <v>0.53761441385570596</v>
      </c>
      <c r="BK175" s="7">
        <v>1.14766873203091</v>
      </c>
      <c r="BL175" s="7">
        <v>0.59358094807061201</v>
      </c>
      <c r="BM175" s="7">
        <v>48.083623693379799</v>
      </c>
      <c r="BN175" s="7">
        <v>5748.26</v>
      </c>
      <c r="BO175" s="7">
        <v>5665.6149999999998</v>
      </c>
      <c r="BP175" s="36">
        <v>1.81140117208311</v>
      </c>
      <c r="BQ175" s="7">
        <v>75.320946061399994</v>
      </c>
      <c r="BR175" s="36" t="s">
        <v>199</v>
      </c>
      <c r="BS175" s="36" t="s">
        <v>199</v>
      </c>
      <c r="BT175" s="7">
        <v>1241620.41957143</v>
      </c>
      <c r="BU175" s="7">
        <v>74338819</v>
      </c>
      <c r="BV175" s="7">
        <v>63.600099999999998</v>
      </c>
      <c r="BW175" s="33">
        <v>36270</v>
      </c>
      <c r="BX175" s="15" t="s">
        <v>501</v>
      </c>
      <c r="BY175" s="7">
        <v>5646</v>
      </c>
      <c r="BZ175" s="15" t="s">
        <v>210</v>
      </c>
      <c r="CA175" t="str">
        <f t="shared" si="358"/>
        <v>JPYUSD=R</v>
      </c>
      <c r="CE175" t="str">
        <f t="shared" si="357"/>
        <v>4967.T</v>
      </c>
      <c r="CF175" s="15" t="s">
        <v>500</v>
      </c>
    </row>
    <row r="176" spans="1:84" x14ac:dyDescent="0.2">
      <c r="A176" t="s">
        <v>502</v>
      </c>
      <c r="B176" t="s">
        <v>502</v>
      </c>
      <c r="C176" t="s">
        <v>161</v>
      </c>
      <c r="E176" t="s">
        <v>174</v>
      </c>
      <c r="F176" s="3"/>
      <c r="G176" t="str">
        <f t="shared" si="518"/>
        <v>KR7090430000</v>
      </c>
      <c r="H176" s="35">
        <f>((BU176*BY176)*CB176)/1000</f>
        <v>0</v>
      </c>
      <c r="I176" s="9">
        <f t="shared" si="520"/>
        <v>49.7742</v>
      </c>
      <c r="J176" s="20">
        <f t="shared" si="521"/>
        <v>38897</v>
      </c>
      <c r="K176" s="9" t="str">
        <f t="shared" si="522"/>
        <v>KRW</v>
      </c>
      <c r="L176" s="7">
        <f t="shared" si="523"/>
        <v>112600</v>
      </c>
      <c r="M176" s="9">
        <f>(BY176*CB176)/1000</f>
        <v>0</v>
      </c>
      <c r="N176" s="8"/>
      <c r="O176" s="9">
        <f t="shared" si="525"/>
        <v>11.250882161336801</v>
      </c>
      <c r="P176" s="9">
        <f t="shared" si="526"/>
        <v>20.674712117780899</v>
      </c>
      <c r="Q176" s="9" t="str">
        <f t="shared" si="527"/>
        <v>NULL</v>
      </c>
      <c r="R176" s="9" t="str">
        <f t="shared" si="528"/>
        <v>NULL</v>
      </c>
      <c r="S176" s="9">
        <f t="shared" si="529"/>
        <v>1.45975252981778</v>
      </c>
      <c r="T176" s="9">
        <f t="shared" si="530"/>
        <v>27.066857148804601</v>
      </c>
      <c r="U176" s="9">
        <f t="shared" si="531"/>
        <v>2.0903826275653801</v>
      </c>
      <c r="V176" s="35">
        <f t="shared" si="532"/>
        <v>31600622800</v>
      </c>
      <c r="W176" s="35">
        <f t="shared" si="533"/>
        <v>34467472768.181801</v>
      </c>
      <c r="X176" s="9">
        <f t="shared" si="534"/>
        <v>8.3175519930439918</v>
      </c>
      <c r="Y176" s="9">
        <f t="shared" si="535"/>
        <v>40.1273300537678</v>
      </c>
      <c r="Z176" s="9">
        <f t="shared" si="536"/>
        <v>41.920878685274197</v>
      </c>
      <c r="AA176" s="9">
        <f t="shared" si="537"/>
        <v>56.65532716245</v>
      </c>
      <c r="AB176" s="9" t="str">
        <f t="shared" si="538"/>
        <v>#N/A</v>
      </c>
      <c r="AC176" s="9">
        <f t="shared" si="539"/>
        <v>0.71629972004663001</v>
      </c>
      <c r="AD176" s="9">
        <f t="shared" si="540"/>
        <v>0.74487315946759503</v>
      </c>
      <c r="AE176" s="9">
        <f t="shared" si="541"/>
        <v>0.86997344457203496</v>
      </c>
      <c r="AF176" s="9">
        <f t="shared" si="542"/>
        <v>0.91331471639906003</v>
      </c>
      <c r="AG176" s="9">
        <f t="shared" si="543"/>
        <v>1.07750077378414</v>
      </c>
      <c r="AH176" s="9">
        <f t="shared" si="544"/>
        <v>1.22772729595812</v>
      </c>
      <c r="AI176" s="9">
        <f t="shared" si="545"/>
        <v>24.778761061946899</v>
      </c>
      <c r="AJ176" s="9">
        <f t="shared" si="546"/>
        <v>117512</v>
      </c>
      <c r="AK176" s="9">
        <f t="shared" si="547"/>
        <v>135518.5</v>
      </c>
      <c r="AL176" s="9">
        <f t="shared" si="548"/>
        <v>0.99911190053286003</v>
      </c>
      <c r="AM176" s="9" t="str">
        <f t="shared" si="549"/>
        <v>NULL</v>
      </c>
      <c r="AN176" s="9" t="str">
        <f t="shared" si="550"/>
        <v>NULL</v>
      </c>
      <c r="AO176" s="9" t="str">
        <f t="shared" si="551"/>
        <v>NULL</v>
      </c>
      <c r="AP176" s="35">
        <f t="shared" si="552"/>
        <v>565448.14818776096</v>
      </c>
      <c r="AS176" s="15" t="s">
        <v>174</v>
      </c>
      <c r="AT176" s="36">
        <v>11.250882161336801</v>
      </c>
      <c r="AU176" s="36">
        <v>20.674712117780899</v>
      </c>
      <c r="AV176" s="36" t="s">
        <v>199</v>
      </c>
      <c r="AW176" s="36" t="s">
        <v>199</v>
      </c>
      <c r="AX176" s="36">
        <v>1.45975252981778</v>
      </c>
      <c r="AY176" s="7">
        <v>27.066857148804601</v>
      </c>
      <c r="AZ176" s="7">
        <v>2.0903826275653801</v>
      </c>
      <c r="BA176" s="7">
        <v>31600622800</v>
      </c>
      <c r="BB176" s="7">
        <v>34467472768.181801</v>
      </c>
      <c r="BC176" s="7">
        <v>40.1273300537678</v>
      </c>
      <c r="BD176" s="7">
        <v>41.920878685274197</v>
      </c>
      <c r="BE176" s="36">
        <v>56.65532716245</v>
      </c>
      <c r="BF176" s="7" t="s">
        <v>257</v>
      </c>
      <c r="BG176" s="7">
        <v>0.71629972004663001</v>
      </c>
      <c r="BH176" s="7">
        <v>0.74487315946759503</v>
      </c>
      <c r="BI176" s="7">
        <v>0.86997344457203496</v>
      </c>
      <c r="BJ176" s="7">
        <v>0.91331471639906003</v>
      </c>
      <c r="BK176" s="7">
        <v>1.07750077378414</v>
      </c>
      <c r="BL176" s="7">
        <v>1.22772729595812</v>
      </c>
      <c r="BM176" s="7">
        <v>24.778761061946899</v>
      </c>
      <c r="BN176" s="7">
        <v>117512</v>
      </c>
      <c r="BO176" s="7">
        <v>135518.5</v>
      </c>
      <c r="BP176" s="36">
        <v>0.99911190053286003</v>
      </c>
      <c r="BQ176" s="36" t="s">
        <v>199</v>
      </c>
      <c r="BR176" s="36" t="s">
        <v>199</v>
      </c>
      <c r="BS176" s="36" t="s">
        <v>199</v>
      </c>
      <c r="BT176" s="7">
        <v>565448.14818776096</v>
      </c>
      <c r="BU176" s="7">
        <v>58421990</v>
      </c>
      <c r="BV176" s="7">
        <v>49.7742</v>
      </c>
      <c r="BW176" s="33">
        <v>38897</v>
      </c>
      <c r="BX176" s="15" t="s">
        <v>503</v>
      </c>
      <c r="BY176" s="7">
        <v>112600</v>
      </c>
      <c r="BZ176" s="15" t="s">
        <v>504</v>
      </c>
      <c r="CA176" t="str">
        <f t="shared" si="358"/>
        <v>KRWUSD=R</v>
      </c>
      <c r="CE176" t="str">
        <f t="shared" si="357"/>
        <v>090430.KS</v>
      </c>
      <c r="CF176" s="15" t="s">
        <v>502</v>
      </c>
    </row>
    <row r="177" spans="1:84" x14ac:dyDescent="0.2">
      <c r="A177" t="s">
        <v>505</v>
      </c>
      <c r="B177" t="s">
        <v>505</v>
      </c>
      <c r="C177" t="s">
        <v>161</v>
      </c>
      <c r="E177" t="s">
        <v>175</v>
      </c>
      <c r="F177" s="3"/>
      <c r="G177" t="str">
        <f t="shared" si="518"/>
        <v>JP3283650004</v>
      </c>
      <c r="H177" s="35">
        <f>((BU177*BY177)*CB177)/100</f>
        <v>0</v>
      </c>
      <c r="I177" s="9">
        <f t="shared" si="520"/>
        <v>57.411499999999997</v>
      </c>
      <c r="J177" s="20">
        <f t="shared" si="521"/>
        <v>36495</v>
      </c>
      <c r="K177" s="9" t="str">
        <f t="shared" si="522"/>
        <v>JPY</v>
      </c>
      <c r="L177" s="7">
        <f t="shared" si="523"/>
        <v>6812</v>
      </c>
      <c r="M177" s="9">
        <f>(BY177*CB177)/100</f>
        <v>0</v>
      </c>
      <c r="N177" s="8"/>
      <c r="O177" s="9">
        <f t="shared" si="525"/>
        <v>48.926150761679096</v>
      </c>
      <c r="P177" s="9">
        <f t="shared" si="526"/>
        <v>24.1926543162893</v>
      </c>
      <c r="Q177" s="9">
        <f t="shared" si="527"/>
        <v>4.8926150761679104</v>
      </c>
      <c r="R177" s="9">
        <f t="shared" si="528"/>
        <v>2.4192654316289302</v>
      </c>
      <c r="S177" s="9">
        <f t="shared" si="529"/>
        <v>1.3496260055234</v>
      </c>
      <c r="T177" s="9">
        <f t="shared" si="530"/>
        <v>21.231621091463101</v>
      </c>
      <c r="U177" s="9">
        <f t="shared" si="531"/>
        <v>1.2090047776972199</v>
      </c>
      <c r="V177" s="35">
        <f t="shared" si="532"/>
        <v>2478075850</v>
      </c>
      <c r="W177" s="35">
        <f t="shared" si="533"/>
        <v>2595400266.6666698</v>
      </c>
      <c r="X177" s="9">
        <f t="shared" si="534"/>
        <v>4.5204748636845977</v>
      </c>
      <c r="Y177" s="9">
        <f t="shared" si="535"/>
        <v>38.3577703357102</v>
      </c>
      <c r="Z177" s="9">
        <f t="shared" si="536"/>
        <v>33.246150007329597</v>
      </c>
      <c r="AA177" s="9">
        <f t="shared" si="537"/>
        <v>38.920955251825497</v>
      </c>
      <c r="AB177" s="9" t="str">
        <f t="shared" si="538"/>
        <v>#N/A</v>
      </c>
      <c r="AC177" s="9">
        <f t="shared" si="539"/>
        <v>0.70094193583096698</v>
      </c>
      <c r="AD177" s="9">
        <f t="shared" si="540"/>
        <v>0.58155190452368799</v>
      </c>
      <c r="AE177" s="9">
        <f t="shared" si="541"/>
        <v>0.39758064963680201</v>
      </c>
      <c r="AF177" s="9">
        <f t="shared" si="542"/>
        <v>0.59838650137076799</v>
      </c>
      <c r="AG177" s="9">
        <f t="shared" si="543"/>
        <v>0.61037550836949295</v>
      </c>
      <c r="AH177" s="9">
        <f t="shared" si="544"/>
        <v>0.42487561644391397</v>
      </c>
      <c r="AI177" s="9">
        <f t="shared" si="545"/>
        <v>56.802721088435398</v>
      </c>
      <c r="AJ177" s="9">
        <f t="shared" si="546"/>
        <v>6645.78</v>
      </c>
      <c r="AK177" s="9">
        <f t="shared" si="547"/>
        <v>8283.6149999999998</v>
      </c>
      <c r="AL177" s="9">
        <f t="shared" si="548"/>
        <v>2.1739130434782599</v>
      </c>
      <c r="AM177" s="9">
        <f t="shared" si="549"/>
        <v>106.3792516644</v>
      </c>
      <c r="AN177" s="9" t="str">
        <f t="shared" si="550"/>
        <v>NULL</v>
      </c>
      <c r="AO177" s="9" t="str">
        <f t="shared" si="551"/>
        <v>NULL</v>
      </c>
      <c r="AP177" s="35">
        <f t="shared" si="552"/>
        <v>199067.20801532399</v>
      </c>
      <c r="AS177" s="15" t="s">
        <v>175</v>
      </c>
      <c r="AT177" s="36">
        <v>48.926150761679096</v>
      </c>
      <c r="AU177" s="36">
        <v>24.1926543162893</v>
      </c>
      <c r="AV177" s="36">
        <v>4.8926150761679104</v>
      </c>
      <c r="AW177" s="36">
        <v>2.4192654316289302</v>
      </c>
      <c r="AX177" s="36">
        <v>1.3496260055234</v>
      </c>
      <c r="AY177" s="7">
        <v>21.231621091463101</v>
      </c>
      <c r="AZ177" s="7">
        <v>1.2090047776972199</v>
      </c>
      <c r="BA177" s="7">
        <v>2478075850</v>
      </c>
      <c r="BB177" s="7">
        <v>2595400266.6666698</v>
      </c>
      <c r="BC177" s="7">
        <v>38.3577703357102</v>
      </c>
      <c r="BD177" s="7">
        <v>33.246150007329597</v>
      </c>
      <c r="BE177" s="36">
        <v>38.920955251825497</v>
      </c>
      <c r="BF177" s="7" t="s">
        <v>257</v>
      </c>
      <c r="BG177" s="7">
        <v>0.70094193583096698</v>
      </c>
      <c r="BH177" s="7">
        <v>0.58155190452368799</v>
      </c>
      <c r="BI177" s="7">
        <v>0.39758064963680201</v>
      </c>
      <c r="BJ177" s="7">
        <v>0.59838650137076799</v>
      </c>
      <c r="BK177" s="7">
        <v>0.61037550836949295</v>
      </c>
      <c r="BL177" s="36">
        <v>0.42487561644391397</v>
      </c>
      <c r="BM177" s="36">
        <v>56.802721088435398</v>
      </c>
      <c r="BN177" s="36">
        <v>6645.78</v>
      </c>
      <c r="BO177" s="36">
        <v>8283.6149999999998</v>
      </c>
      <c r="BP177" s="36">
        <v>2.1739130434782599</v>
      </c>
      <c r="BQ177" s="7">
        <v>106.3792516644</v>
      </c>
      <c r="BR177" s="36" t="s">
        <v>199</v>
      </c>
      <c r="BS177" s="36" t="s">
        <v>199</v>
      </c>
      <c r="BT177" s="7">
        <v>199067.20801532399</v>
      </c>
      <c r="BU177" s="7">
        <v>57064865</v>
      </c>
      <c r="BV177" s="7">
        <v>57.411499999999997</v>
      </c>
      <c r="BW177" s="33">
        <v>36495</v>
      </c>
      <c r="BX177" s="15" t="s">
        <v>506</v>
      </c>
      <c r="BY177" s="7">
        <v>6812</v>
      </c>
      <c r="BZ177" s="15" t="s">
        <v>210</v>
      </c>
      <c r="CA177" t="str">
        <f t="shared" si="358"/>
        <v>JPYUSD=R</v>
      </c>
      <c r="CE177" t="str">
        <f t="shared" si="357"/>
        <v>4922.T</v>
      </c>
      <c r="CF177" s="15" t="s">
        <v>505</v>
      </c>
    </row>
    <row r="178" spans="1:84" x14ac:dyDescent="0.2">
      <c r="A178" t="s">
        <v>507</v>
      </c>
      <c r="B178" t="s">
        <v>507</v>
      </c>
      <c r="C178" t="s">
        <v>161</v>
      </c>
      <c r="E178" t="s">
        <v>176</v>
      </c>
      <c r="F178" s="3"/>
      <c r="G178" t="str">
        <f t="shared" si="518"/>
        <v>KR7051900009</v>
      </c>
      <c r="H178" s="35">
        <f>((BU178*BY178)*CB178)/1000</f>
        <v>0</v>
      </c>
      <c r="I178" s="9">
        <f t="shared" ref="I178" si="553">BV178</f>
        <v>63.729599999999998</v>
      </c>
      <c r="J178" s="20">
        <f t="shared" ref="J178" si="554">BW178</f>
        <v>37006</v>
      </c>
      <c r="K178" s="9" t="str">
        <f t="shared" ref="K178" si="555">BZ178</f>
        <v>KRW</v>
      </c>
      <c r="L178" s="7">
        <f t="shared" ref="L178" si="556">BY178</f>
        <v>327000</v>
      </c>
      <c r="M178" s="9">
        <f>(BY178*CB178)/1000</f>
        <v>0</v>
      </c>
      <c r="N178" s="8"/>
      <c r="O178" s="9">
        <f t="shared" si="525"/>
        <v>28.969960021658999</v>
      </c>
      <c r="P178" s="9">
        <f t="shared" si="526"/>
        <v>17.773572181439199</v>
      </c>
      <c r="Q178" s="9">
        <f t="shared" si="527"/>
        <v>0.68486903124489196</v>
      </c>
      <c r="R178" s="9">
        <f t="shared" si="528"/>
        <v>0.42017901138154101</v>
      </c>
      <c r="S178" s="9">
        <f t="shared" si="529"/>
        <v>0.98436306899493098</v>
      </c>
      <c r="T178" s="9">
        <f t="shared" si="530"/>
        <v>10.9807064214204</v>
      </c>
      <c r="U178" s="9">
        <f t="shared" si="531"/>
        <v>0.85053147944071095</v>
      </c>
      <c r="V178" s="35">
        <f t="shared" si="532"/>
        <v>19932246250</v>
      </c>
      <c r="W178" s="35">
        <f t="shared" si="533"/>
        <v>17445020431.818199</v>
      </c>
      <c r="X178" s="9">
        <f t="shared" si="534"/>
        <v>-14.257511637219508</v>
      </c>
      <c r="Y178" s="9">
        <f t="shared" si="535"/>
        <v>30.6529733055783</v>
      </c>
      <c r="Z178" s="9">
        <f t="shared" si="536"/>
        <v>32.015504470882803</v>
      </c>
      <c r="AA178" s="9">
        <f t="shared" si="537"/>
        <v>34.537461741359103</v>
      </c>
      <c r="AB178" s="9" t="str">
        <f t="shared" si="538"/>
        <v>#N/A</v>
      </c>
      <c r="AC178" s="9">
        <f t="shared" si="539"/>
        <v>0.55387997183395199</v>
      </c>
      <c r="AD178" s="9">
        <f t="shared" si="540"/>
        <v>1.0994904145411</v>
      </c>
      <c r="AE178" s="9">
        <f t="shared" si="541"/>
        <v>0.76444622098308801</v>
      </c>
      <c r="AF178" s="9">
        <f t="shared" si="542"/>
        <v>0.842963304357911</v>
      </c>
      <c r="AG178" s="9">
        <f t="shared" si="543"/>
        <v>0.91910884576804397</v>
      </c>
      <c r="AH178" s="9">
        <f t="shared" si="544"/>
        <v>0.43815759615565902</v>
      </c>
      <c r="AI178" s="9">
        <f t="shared" si="545"/>
        <v>39.1891891891892</v>
      </c>
      <c r="AJ178" s="9">
        <f t="shared" si="546"/>
        <v>311430</v>
      </c>
      <c r="AK178" s="9">
        <f t="shared" si="547"/>
        <v>346170</v>
      </c>
      <c r="AL178" s="9">
        <f t="shared" si="548"/>
        <v>1.0703363914373101</v>
      </c>
      <c r="AM178" s="9">
        <f t="shared" si="549"/>
        <v>31.063037004800002</v>
      </c>
      <c r="AN178" s="9" t="str">
        <f t="shared" si="550"/>
        <v>NULL</v>
      </c>
      <c r="AO178" s="9" t="str">
        <f t="shared" si="551"/>
        <v>NULL</v>
      </c>
      <c r="AP178" s="35">
        <f t="shared" si="552"/>
        <v>140892.90872472699</v>
      </c>
      <c r="AS178" s="15" t="s">
        <v>176</v>
      </c>
      <c r="AT178" s="36">
        <v>28.969960021658999</v>
      </c>
      <c r="AU178" s="36">
        <v>17.773572181439199</v>
      </c>
      <c r="AV178" s="36">
        <v>0.68486903124489196</v>
      </c>
      <c r="AW178" s="36">
        <v>0.42017901138154101</v>
      </c>
      <c r="AX178" s="36">
        <v>0.98436306899493098</v>
      </c>
      <c r="AY178" s="7">
        <v>10.9807064214204</v>
      </c>
      <c r="AZ178" s="7">
        <v>0.85053147944071095</v>
      </c>
      <c r="BA178" s="7">
        <v>19932246250</v>
      </c>
      <c r="BB178" s="7">
        <v>17445020431.818199</v>
      </c>
      <c r="BC178" s="7">
        <v>30.6529733055783</v>
      </c>
      <c r="BD178" s="7">
        <v>32.015504470882803</v>
      </c>
      <c r="BE178" s="36">
        <v>34.537461741359103</v>
      </c>
      <c r="BF178" s="7" t="s">
        <v>257</v>
      </c>
      <c r="BG178" s="7">
        <v>0.55387997183395199</v>
      </c>
      <c r="BH178" s="7">
        <v>1.0994904145411</v>
      </c>
      <c r="BI178" s="7">
        <v>0.76444622098308801</v>
      </c>
      <c r="BJ178" s="7">
        <v>0.842963304357911</v>
      </c>
      <c r="BK178" s="7">
        <v>0.91910884576804397</v>
      </c>
      <c r="BL178" s="7">
        <v>0.43815759615565902</v>
      </c>
      <c r="BM178" s="7">
        <v>39.1891891891892</v>
      </c>
      <c r="BN178" s="7">
        <v>311430</v>
      </c>
      <c r="BO178" s="7">
        <v>346170</v>
      </c>
      <c r="BP178" s="36">
        <v>1.0703363914373101</v>
      </c>
      <c r="BQ178" s="7">
        <v>31.063037004800002</v>
      </c>
      <c r="BR178" s="36" t="s">
        <v>199</v>
      </c>
      <c r="BS178" s="36" t="s">
        <v>199</v>
      </c>
      <c r="BT178" s="7">
        <v>140892.90872472699</v>
      </c>
      <c r="BU178" s="7">
        <v>14659785</v>
      </c>
      <c r="BV178" s="7">
        <v>63.729599999999998</v>
      </c>
      <c r="BW178" s="33">
        <v>37006</v>
      </c>
      <c r="BX178" s="15" t="s">
        <v>508</v>
      </c>
      <c r="BY178" s="7">
        <v>327000</v>
      </c>
      <c r="BZ178" s="15" t="s">
        <v>504</v>
      </c>
      <c r="CA178" t="str">
        <f t="shared" si="358"/>
        <v>KRWUSD=R</v>
      </c>
      <c r="CE178" t="str">
        <f t="shared" si="357"/>
        <v>051900.KS</v>
      </c>
      <c r="CF178" s="15" t="s">
        <v>507</v>
      </c>
    </row>
    <row r="179" spans="1:84" x14ac:dyDescent="0.2">
      <c r="F179" s="3"/>
      <c r="G179" s="14" t="s">
        <v>194</v>
      </c>
      <c r="H179" s="39" t="e">
        <f>AVERAGE(H164:H178)</f>
        <v>#VALUE!</v>
      </c>
      <c r="I179" s="38">
        <f t="shared" ref="I179" si="557">AVERAGE(I164:I178)</f>
        <v>64.936126666666667</v>
      </c>
      <c r="J179" s="10"/>
      <c r="K179" s="38"/>
      <c r="L179" s="10"/>
      <c r="M179" s="38"/>
      <c r="N179" s="10"/>
      <c r="O179" s="38">
        <f>AVERAGE(O164:O178)</f>
        <v>29.728529921040742</v>
      </c>
      <c r="P179" s="38">
        <f t="shared" ref="P179:AP179" si="558">AVERAGE(P164:P178)</f>
        <v>24.237806299066968</v>
      </c>
      <c r="Q179" s="38">
        <f>AVERAGE(Q164:Q178)</f>
        <v>4.5853721665608216</v>
      </c>
      <c r="R179" s="38">
        <f t="shared" si="558"/>
        <v>5.6756978285868636</v>
      </c>
      <c r="S179" s="38">
        <f t="shared" si="558"/>
        <v>3.1618656544442616</v>
      </c>
      <c r="T179" s="38">
        <f t="shared" si="558"/>
        <v>26.270169248255261</v>
      </c>
      <c r="U179" s="38">
        <f t="shared" si="558"/>
        <v>2.2451450923210681</v>
      </c>
      <c r="V179" s="10"/>
      <c r="W179" s="38"/>
      <c r="X179" s="38" t="e">
        <f t="shared" si="558"/>
        <v>#DIV/0!</v>
      </c>
      <c r="Y179" s="38">
        <f t="shared" si="558"/>
        <v>35.25434114099469</v>
      </c>
      <c r="Z179" s="38">
        <f t="shared" si="558"/>
        <v>31.441799234229894</v>
      </c>
      <c r="AA179" s="38">
        <f t="shared" si="558"/>
        <v>33.794627021323727</v>
      </c>
      <c r="AB179" s="38">
        <f t="shared" si="558"/>
        <v>0.52466666666666673</v>
      </c>
      <c r="AC179" s="38">
        <f t="shared" si="558"/>
        <v>0.63221850786900657</v>
      </c>
      <c r="AD179" s="38">
        <f t="shared" si="558"/>
        <v>0.74735613812994428</v>
      </c>
      <c r="AE179" s="38">
        <f t="shared" si="558"/>
        <v>0.75722754114418744</v>
      </c>
      <c r="AF179" s="38">
        <f t="shared" si="558"/>
        <v>0.83815085594443128</v>
      </c>
      <c r="AG179" s="38">
        <f t="shared" si="558"/>
        <v>0.99062617056508639</v>
      </c>
      <c r="AH179" s="38">
        <f t="shared" si="558"/>
        <v>0.39266433835294273</v>
      </c>
      <c r="AI179" s="38">
        <f t="shared" si="558"/>
        <v>46.607367412331065</v>
      </c>
      <c r="AJ179" s="10"/>
      <c r="AK179" s="38"/>
      <c r="AL179" s="38">
        <f t="shared" si="558"/>
        <v>1.7310794339623636</v>
      </c>
      <c r="AM179" s="38">
        <f t="shared" si="558"/>
        <v>65.812719305791674</v>
      </c>
      <c r="AN179" s="38">
        <f t="shared" si="558"/>
        <v>1.98210639305591</v>
      </c>
      <c r="AO179" s="38">
        <f t="shared" si="558"/>
        <v>2.0779243808125067</v>
      </c>
      <c r="AP179" s="10">
        <f t="shared" si="558"/>
        <v>4239555.4186897036</v>
      </c>
      <c r="AS179" s="15"/>
    </row>
    <row r="180" spans="1:84" x14ac:dyDescent="0.2">
      <c r="F180" s="3"/>
      <c r="G180" s="16"/>
      <c r="H180" s="40"/>
      <c r="I180" s="16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9"/>
      <c r="AB180" s="19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S180" s="15"/>
    </row>
    <row r="181" spans="1:84" x14ac:dyDescent="0.2">
      <c r="A181" s="1" t="s">
        <v>509</v>
      </c>
      <c r="B181" s="1"/>
      <c r="C181" s="1" t="s">
        <v>177</v>
      </c>
      <c r="D181" s="1"/>
      <c r="E181" s="1" t="s">
        <v>179</v>
      </c>
      <c r="F181" s="3"/>
      <c r="G181" t="str">
        <f>BX181</f>
        <v>CH0010645932</v>
      </c>
      <c r="H181" s="35">
        <f>(BU181*BY181)*CB181</f>
        <v>0</v>
      </c>
      <c r="I181" s="9">
        <f>BV181</f>
        <v>82.864599999999996</v>
      </c>
      <c r="J181" s="20">
        <f>BW181</f>
        <v>36685</v>
      </c>
      <c r="K181" s="9" t="str">
        <f>BZ181</f>
        <v>CHF</v>
      </c>
      <c r="L181" s="7">
        <f>BY181</f>
        <v>4054</v>
      </c>
      <c r="M181" s="9">
        <f>BY181*CB181</f>
        <v>0</v>
      </c>
      <c r="N181" s="8"/>
      <c r="O181" s="9">
        <f>AT181</f>
        <v>34.462831232948197</v>
      </c>
      <c r="P181" s="9">
        <f t="shared" ref="P181" si="559">AU181</f>
        <v>30.386950181609901</v>
      </c>
      <c r="Q181" s="9">
        <f t="shared" ref="Q181" si="560">AV181</f>
        <v>4.9232616047068802</v>
      </c>
      <c r="R181" s="9">
        <f t="shared" ref="R181" si="561">AW181</f>
        <v>4.3409928830871296</v>
      </c>
      <c r="S181" s="9">
        <f t="shared" ref="S181" si="562">AX181</f>
        <v>8.1702091524677201</v>
      </c>
      <c r="T181" s="9">
        <f t="shared" ref="T181" si="563">AY181</f>
        <v>23.035666242461499</v>
      </c>
      <c r="U181" s="9">
        <f t="shared" ref="U181" si="564">AZ181</f>
        <v>5.0503180847274702</v>
      </c>
      <c r="V181" s="35">
        <f t="shared" ref="V181" si="565">BA181</f>
        <v>83175661</v>
      </c>
      <c r="W181" s="35">
        <f t="shared" ref="W181" si="566">BB181</f>
        <v>77296158.695652202</v>
      </c>
      <c r="X181" s="9">
        <f>((W181-V181)/W181)*100</f>
        <v>-7.6064611793943024</v>
      </c>
      <c r="Y181" s="9">
        <f>BC181</f>
        <v>23.476080941486799</v>
      </c>
      <c r="Z181" s="9">
        <f t="shared" ref="Z181" si="567">BD181</f>
        <v>21.7423153985361</v>
      </c>
      <c r="AA181" s="9">
        <f t="shared" ref="AA181" si="568">BE181</f>
        <v>19.608033917884999</v>
      </c>
      <c r="AB181" s="9" t="str">
        <f t="shared" ref="AB181" si="569">BF181</f>
        <v>#N/A</v>
      </c>
      <c r="AC181" s="9">
        <f t="shared" ref="AC181" si="570">BG181</f>
        <v>0.64019752272919195</v>
      </c>
      <c r="AD181" s="9">
        <f t="shared" ref="AD181" si="571">BH181</f>
        <v>0.67129645380583403</v>
      </c>
      <c r="AE181" s="9">
        <f t="shared" ref="AE181" si="572">BI181</f>
        <v>0.92925646608420798</v>
      </c>
      <c r="AF181" s="9">
        <f t="shared" ref="AF181" si="573">BJ181</f>
        <v>0.95283669121849401</v>
      </c>
      <c r="AG181" s="9">
        <f t="shared" ref="AG181" si="574">BK181</f>
        <v>8.3952025735926E-2</v>
      </c>
      <c r="AH181" s="9">
        <f t="shared" ref="AH181" si="575">BL181</f>
        <v>1.4083471306208999</v>
      </c>
      <c r="AI181" s="9">
        <f t="shared" ref="AI181" si="576">BM181</f>
        <v>57.734470158343498</v>
      </c>
      <c r="AJ181" s="9">
        <f t="shared" ref="AJ181" si="577">BN181</f>
        <v>3953.72</v>
      </c>
      <c r="AK181" s="9">
        <f t="shared" ref="AK181" si="578">BO181</f>
        <v>4155.7950000000001</v>
      </c>
      <c r="AL181" s="9">
        <f t="shared" ref="AL181" si="579">BP181</f>
        <v>1.7266896891958601</v>
      </c>
      <c r="AM181" s="9">
        <f t="shared" ref="AM181" si="580">BQ181</f>
        <v>59.298258715599999</v>
      </c>
      <c r="AN181" s="9" t="str">
        <f t="shared" ref="AN181" si="581">BR181</f>
        <v>NULL</v>
      </c>
      <c r="AO181" s="9" t="str">
        <f t="shared" ref="AO181" si="582">BS181</f>
        <v>NULL</v>
      </c>
      <c r="AP181" s="35">
        <f t="shared" ref="AP181" si="583">BT181</f>
        <v>20440.7885150572</v>
      </c>
      <c r="AS181" s="15" t="s">
        <v>179</v>
      </c>
      <c r="AT181" s="36">
        <v>34.462831232948197</v>
      </c>
      <c r="AU181" s="36">
        <v>30.386950181609901</v>
      </c>
      <c r="AV181" s="36">
        <v>4.9232616047068802</v>
      </c>
      <c r="AW181" s="7">
        <v>4.3409928830871296</v>
      </c>
      <c r="AX181" s="36">
        <v>8.1702091524677201</v>
      </c>
      <c r="AY181" s="7">
        <v>23.035666242461499</v>
      </c>
      <c r="AZ181" s="7">
        <v>5.0503180847274702</v>
      </c>
      <c r="BA181" s="7">
        <v>83175661</v>
      </c>
      <c r="BB181" s="7">
        <v>77296158.695652202</v>
      </c>
      <c r="BC181" s="7">
        <v>23.476080941486799</v>
      </c>
      <c r="BD181" s="7">
        <v>21.7423153985361</v>
      </c>
      <c r="BE181" s="36">
        <v>19.608033917884999</v>
      </c>
      <c r="BF181" s="7" t="s">
        <v>257</v>
      </c>
      <c r="BG181" s="7">
        <v>0.64019752272919195</v>
      </c>
      <c r="BH181" s="7">
        <v>0.67129645380583403</v>
      </c>
      <c r="BI181" s="7">
        <v>0.92925646608420798</v>
      </c>
      <c r="BJ181" s="7">
        <v>0.95283669121849401</v>
      </c>
      <c r="BK181" s="7">
        <v>8.3952025735926E-2</v>
      </c>
      <c r="BL181" s="7">
        <v>1.4083471306208999</v>
      </c>
      <c r="BM181" s="7">
        <v>57.734470158343498</v>
      </c>
      <c r="BN181" s="7">
        <v>3953.72</v>
      </c>
      <c r="BO181" s="7">
        <v>4155.7950000000001</v>
      </c>
      <c r="BP181" s="7">
        <v>1.7266896891958601</v>
      </c>
      <c r="BQ181" s="7">
        <v>59.298258715599999</v>
      </c>
      <c r="BR181" s="36" t="s">
        <v>199</v>
      </c>
      <c r="BS181" s="36" t="s">
        <v>199</v>
      </c>
      <c r="BT181" s="7">
        <v>20440.7885150572</v>
      </c>
      <c r="BU181" s="7">
        <v>9226246</v>
      </c>
      <c r="BV181" s="7">
        <v>82.864599999999996</v>
      </c>
      <c r="BW181" s="33">
        <v>36685</v>
      </c>
      <c r="BX181" s="15" t="s">
        <v>510</v>
      </c>
      <c r="BY181" s="7">
        <v>4054</v>
      </c>
      <c r="BZ181" s="15" t="s">
        <v>198</v>
      </c>
      <c r="CA181" t="str">
        <f t="shared" si="358"/>
        <v>CHF=</v>
      </c>
      <c r="CE181" t="str">
        <f t="shared" si="357"/>
        <v>GIVN.S</v>
      </c>
      <c r="CF181" s="15" t="s">
        <v>509</v>
      </c>
    </row>
    <row r="182" spans="1:84" x14ac:dyDescent="0.2">
      <c r="A182" t="s">
        <v>511</v>
      </c>
      <c r="B182" t="s">
        <v>511</v>
      </c>
      <c r="C182" t="s">
        <v>178</v>
      </c>
      <c r="D182" t="s">
        <v>180</v>
      </c>
      <c r="E182" t="s">
        <v>181</v>
      </c>
      <c r="F182" s="3"/>
      <c r="G182" t="str">
        <f t="shared" ref="G182:G187" si="584">BX182</f>
        <v>DE000SYM9999</v>
      </c>
      <c r="H182" s="35">
        <f t="shared" ref="H182:H186" si="585">(BU182*BY182)*CB182</f>
        <v>0</v>
      </c>
      <c r="I182" s="9">
        <f t="shared" ref="I182:I187" si="586">BV182</f>
        <v>94.907200000000003</v>
      </c>
      <c r="J182" s="20">
        <f t="shared" ref="J182:J187" si="587">BW182</f>
        <v>39062</v>
      </c>
      <c r="K182" s="9" t="str">
        <f t="shared" ref="K182:K187" si="588">BZ182</f>
        <v>EUR</v>
      </c>
      <c r="L182" s="7">
        <f t="shared" ref="L182:L187" si="589">BY182</f>
        <v>94.32</v>
      </c>
      <c r="M182" s="9">
        <f t="shared" ref="M182:M186" si="590">BY182*CB182</f>
        <v>0</v>
      </c>
      <c r="N182" s="8"/>
      <c r="O182" s="9">
        <f t="shared" ref="O182:O187" si="591">AT182</f>
        <v>33.618477331052198</v>
      </c>
      <c r="P182" s="9">
        <f t="shared" ref="P182:P187" si="592">AU182</f>
        <v>23.805617742151199</v>
      </c>
      <c r="Q182" s="9" t="str">
        <f t="shared" ref="Q182:Q187" si="593">AV182</f>
        <v>NULL</v>
      </c>
      <c r="R182" s="9">
        <f t="shared" ref="R182:R187" si="594">AW182</f>
        <v>1.4044612237257399</v>
      </c>
      <c r="S182" s="9">
        <f t="shared" ref="S182:S187" si="595">AX182</f>
        <v>3.5060951041570698</v>
      </c>
      <c r="T182" s="9">
        <f t="shared" ref="T182:T187" si="596">AY182</f>
        <v>15.474446713712201</v>
      </c>
      <c r="U182" s="9">
        <f t="shared" ref="U182:U187" si="597">AZ182</f>
        <v>2.7005070342642998</v>
      </c>
      <c r="V182" s="35">
        <f t="shared" ref="V182:V187" si="598">BA182</f>
        <v>35656598.555</v>
      </c>
      <c r="W182" s="35">
        <f t="shared" ref="W182:W187" si="599">BB182</f>
        <v>32192238.849565201</v>
      </c>
      <c r="X182" s="9">
        <f t="shared" ref="X182:X187" si="600">((W182-V182)/W182)*100</f>
        <v>-10.761474905873438</v>
      </c>
      <c r="Y182" s="9">
        <f t="shared" ref="Y182:Y187" si="601">BC182</f>
        <v>22.332847545742698</v>
      </c>
      <c r="Z182" s="9">
        <f t="shared" ref="Z182:Z187" si="602">BD182</f>
        <v>19.645163751982601</v>
      </c>
      <c r="AA182" s="9">
        <f t="shared" ref="AA182:AA187" si="603">BE182</f>
        <v>17.9048482584029</v>
      </c>
      <c r="AB182" s="9" t="str">
        <f t="shared" ref="AB182:AB187" si="604">BF182</f>
        <v>#N/A</v>
      </c>
      <c r="AC182" s="9">
        <f t="shared" ref="AC182:AC187" si="605">BG182</f>
        <v>0.26958440714051501</v>
      </c>
      <c r="AD182" s="9">
        <f t="shared" ref="AD182:AD187" si="606">BH182</f>
        <v>0.58177184574208096</v>
      </c>
      <c r="AE182" s="9">
        <f t="shared" ref="AE182:AE187" si="607">BI182</f>
        <v>0.51471653686700403</v>
      </c>
      <c r="AF182" s="9">
        <f t="shared" ref="AF182:AF187" si="608">BJ182</f>
        <v>0.67647701476697797</v>
      </c>
      <c r="AG182" s="9">
        <f t="shared" ref="AG182:AG187" si="609">BK182</f>
        <v>0.22358786145847201</v>
      </c>
      <c r="AH182" s="9">
        <f t="shared" ref="AH182:AH187" si="610">BL182</f>
        <v>4.7004720699909998E-2</v>
      </c>
      <c r="AI182" s="9">
        <f t="shared" ref="AI182:AI187" si="611">BM182</f>
        <v>36.496350364963497</v>
      </c>
      <c r="AJ182" s="9">
        <f t="shared" ref="AJ182:AJ187" si="612">BN182</f>
        <v>98.085999999999999</v>
      </c>
      <c r="AK182" s="9">
        <f t="shared" ref="AK182:AK187" si="613">BO182</f>
        <v>109.02375000000001</v>
      </c>
      <c r="AL182" s="9">
        <f t="shared" ref="AL182:AL187" si="614">BP182</f>
        <v>1.16624257845632</v>
      </c>
      <c r="AM182" s="9" t="str">
        <f t="shared" ref="AM182:AM187" si="615">BQ182</f>
        <v>NULL</v>
      </c>
      <c r="AN182" s="9" t="str">
        <f t="shared" ref="AN182:AN187" si="616">BR182</f>
        <v>NULL</v>
      </c>
      <c r="AO182" s="9" t="str">
        <f t="shared" ref="AO182:AO187" si="617">BS182</f>
        <v>NULL</v>
      </c>
      <c r="AP182" s="35">
        <f t="shared" ref="AP182:AP187" si="618">BT182</f>
        <v>933189.82939905697</v>
      </c>
      <c r="AS182" s="15" t="s">
        <v>181</v>
      </c>
      <c r="AT182" s="36">
        <v>33.618477331052198</v>
      </c>
      <c r="AU182" s="36">
        <v>23.805617742151199</v>
      </c>
      <c r="AV182" s="36" t="s">
        <v>199</v>
      </c>
      <c r="AW182" s="36">
        <v>1.4044612237257399</v>
      </c>
      <c r="AX182" s="36">
        <v>3.5060951041570698</v>
      </c>
      <c r="AY182" s="7">
        <v>15.474446713712201</v>
      </c>
      <c r="AZ182" s="7">
        <v>2.7005070342642998</v>
      </c>
      <c r="BA182" s="7">
        <v>35656598.555</v>
      </c>
      <c r="BB182" s="7">
        <v>32192238.849565201</v>
      </c>
      <c r="BC182" s="7">
        <v>22.332847545742698</v>
      </c>
      <c r="BD182" s="7">
        <v>19.645163751982601</v>
      </c>
      <c r="BE182" s="36">
        <v>17.9048482584029</v>
      </c>
      <c r="BF182" s="7" t="s">
        <v>257</v>
      </c>
      <c r="BG182" s="7">
        <v>0.26958440714051501</v>
      </c>
      <c r="BH182" s="7">
        <v>0.58177184574208096</v>
      </c>
      <c r="BI182" s="7">
        <v>0.51471653686700403</v>
      </c>
      <c r="BJ182" s="7">
        <v>0.67647701476697797</v>
      </c>
      <c r="BK182" s="7">
        <v>0.22358786145847201</v>
      </c>
      <c r="BL182" s="7">
        <v>4.7004720699909998E-2</v>
      </c>
      <c r="BM182" s="7">
        <v>36.496350364963497</v>
      </c>
      <c r="BN182" s="7">
        <v>98.085999999999999</v>
      </c>
      <c r="BO182" s="7">
        <v>109.02375000000001</v>
      </c>
      <c r="BP182" s="7">
        <v>1.16624257845632</v>
      </c>
      <c r="BQ182" s="36" t="s">
        <v>199</v>
      </c>
      <c r="BR182" s="36" t="s">
        <v>199</v>
      </c>
      <c r="BS182" s="36" t="s">
        <v>199</v>
      </c>
      <c r="BT182" s="7">
        <v>933189.82939905697</v>
      </c>
      <c r="BU182" s="7">
        <v>139772054</v>
      </c>
      <c r="BV182" s="7">
        <v>94.907200000000003</v>
      </c>
      <c r="BW182" s="33">
        <v>39062</v>
      </c>
      <c r="BX182" s="15" t="s">
        <v>512</v>
      </c>
      <c r="BY182" s="7">
        <v>94.32</v>
      </c>
      <c r="BZ182" s="15" t="s">
        <v>202</v>
      </c>
      <c r="CA182" t="str">
        <f t="shared" si="358"/>
        <v>EUR=</v>
      </c>
      <c r="CE182" t="str">
        <f t="shared" si="357"/>
        <v>SY1G.DE</v>
      </c>
      <c r="CF182" s="15" t="s">
        <v>511</v>
      </c>
    </row>
    <row r="183" spans="1:84" x14ac:dyDescent="0.2">
      <c r="A183" t="s">
        <v>513</v>
      </c>
      <c r="B183" t="s">
        <v>513</v>
      </c>
      <c r="C183" t="s">
        <v>178</v>
      </c>
      <c r="E183" t="s">
        <v>182</v>
      </c>
      <c r="F183" s="3"/>
      <c r="G183" t="str">
        <f t="shared" si="584"/>
        <v>US4595061015</v>
      </c>
      <c r="H183" s="35">
        <f t="shared" si="585"/>
        <v>0</v>
      </c>
      <c r="I183" s="9">
        <f t="shared" si="586"/>
        <v>99.927400000000006</v>
      </c>
      <c r="J183" s="20">
        <f t="shared" si="587"/>
        <v>23438</v>
      </c>
      <c r="K183" s="9" t="str">
        <f t="shared" si="588"/>
        <v>USD</v>
      </c>
      <c r="L183" s="7">
        <f t="shared" si="589"/>
        <v>79.17</v>
      </c>
      <c r="M183" s="9">
        <f t="shared" si="590"/>
        <v>0</v>
      </c>
      <c r="N183" s="8"/>
      <c r="O183" s="9">
        <f t="shared" si="591"/>
        <v>83.301767676767696</v>
      </c>
      <c r="P183" s="9">
        <f t="shared" si="592"/>
        <v>18.666953659113201</v>
      </c>
      <c r="Q183" s="9">
        <f t="shared" si="593"/>
        <v>10.757873896213599</v>
      </c>
      <c r="R183" s="9">
        <f t="shared" si="594"/>
        <v>2.41071395111834</v>
      </c>
      <c r="S183" s="9">
        <f t="shared" si="595"/>
        <v>1.45890523205553</v>
      </c>
      <c r="T183" s="9">
        <f t="shared" si="596"/>
        <v>18.920452290757002</v>
      </c>
      <c r="U183" s="9">
        <f t="shared" si="597"/>
        <v>1.76287739037879</v>
      </c>
      <c r="V183" s="35">
        <f t="shared" si="598"/>
        <v>188369745.73500001</v>
      </c>
      <c r="W183" s="35">
        <f t="shared" si="599"/>
        <v>162604051.95363599</v>
      </c>
      <c r="X183" s="9">
        <f t="shared" si="600"/>
        <v>-15.845665265900452</v>
      </c>
      <c r="Y183" s="9">
        <f t="shared" si="601"/>
        <v>22.9853445061445</v>
      </c>
      <c r="Z183" s="9">
        <f t="shared" si="602"/>
        <v>28.469559013937801</v>
      </c>
      <c r="AA183" s="9">
        <f t="shared" si="603"/>
        <v>23.325445690946101</v>
      </c>
      <c r="AB183" s="9">
        <f t="shared" si="604"/>
        <v>0.26129999999999998</v>
      </c>
      <c r="AC183" s="9">
        <f t="shared" si="605"/>
        <v>0.30843986771760101</v>
      </c>
      <c r="AD183" s="9">
        <f t="shared" si="606"/>
        <v>0.82867306798985796</v>
      </c>
      <c r="AE183" s="9">
        <f t="shared" si="607"/>
        <v>1.2055450698123</v>
      </c>
      <c r="AF183" s="9">
        <f t="shared" si="608"/>
        <v>1.13702890951149</v>
      </c>
      <c r="AG183" s="9">
        <f t="shared" si="609"/>
        <v>1.2407426179259999</v>
      </c>
      <c r="AH183" s="9">
        <f t="shared" si="610"/>
        <v>0.56491641821138605</v>
      </c>
      <c r="AI183" s="9">
        <f t="shared" si="611"/>
        <v>46.597353497164498</v>
      </c>
      <c r="AJ183" s="9">
        <f t="shared" si="612"/>
        <v>83.444400000000002</v>
      </c>
      <c r="AK183" s="9">
        <f t="shared" si="613"/>
        <v>93.523650000000004</v>
      </c>
      <c r="AL183" s="9">
        <f t="shared" si="614"/>
        <v>2.0113136392206199</v>
      </c>
      <c r="AM183" s="9">
        <f t="shared" si="615"/>
        <v>168.31275720159999</v>
      </c>
      <c r="AN183" s="9" t="str">
        <f t="shared" si="616"/>
        <v>NULL</v>
      </c>
      <c r="AO183" s="9">
        <f t="shared" si="617"/>
        <v>2.9592158576540299</v>
      </c>
      <c r="AP183" s="35">
        <f t="shared" si="618"/>
        <v>8022077.2743970295</v>
      </c>
      <c r="AS183" s="15" t="s">
        <v>182</v>
      </c>
      <c r="AT183" s="36">
        <v>83.301767676767696</v>
      </c>
      <c r="AU183" s="36">
        <v>18.666953659113201</v>
      </c>
      <c r="AV183" s="36">
        <v>10.757873896213599</v>
      </c>
      <c r="AW183" s="7">
        <v>2.41071395111834</v>
      </c>
      <c r="AX183" s="36">
        <v>1.45890523205553</v>
      </c>
      <c r="AY183" s="7">
        <v>18.920452290757002</v>
      </c>
      <c r="AZ183" s="7">
        <v>1.76287739037879</v>
      </c>
      <c r="BA183" s="7">
        <v>188369745.73500001</v>
      </c>
      <c r="BB183" s="7">
        <v>162604051.95363599</v>
      </c>
      <c r="BC183" s="7">
        <v>22.9853445061445</v>
      </c>
      <c r="BD183" s="7">
        <v>28.469559013937801</v>
      </c>
      <c r="BE183" s="7">
        <v>23.325445690946101</v>
      </c>
      <c r="BF183" s="7">
        <v>0.26129999999999998</v>
      </c>
      <c r="BG183" s="7">
        <v>0.30843986771760101</v>
      </c>
      <c r="BH183" s="7">
        <v>0.82867306798985796</v>
      </c>
      <c r="BI183" s="7">
        <v>1.2055450698123</v>
      </c>
      <c r="BJ183" s="7">
        <v>1.13702890951149</v>
      </c>
      <c r="BK183" s="7">
        <v>1.2407426179259999</v>
      </c>
      <c r="BL183" s="7">
        <v>0.56491641821138605</v>
      </c>
      <c r="BM183" s="7">
        <v>46.597353497164498</v>
      </c>
      <c r="BN183" s="7">
        <v>83.444400000000002</v>
      </c>
      <c r="BO183" s="7">
        <v>93.523650000000004</v>
      </c>
      <c r="BP183" s="7">
        <v>2.0113136392206199</v>
      </c>
      <c r="BQ183" s="36">
        <v>168.31275720159999</v>
      </c>
      <c r="BR183" s="36" t="s">
        <v>199</v>
      </c>
      <c r="BS183" s="36">
        <v>2.9592158576540299</v>
      </c>
      <c r="BT183" s="7">
        <v>8022077.2743970295</v>
      </c>
      <c r="BU183" s="7">
        <v>255714083</v>
      </c>
      <c r="BV183" s="7">
        <v>99.927400000000006</v>
      </c>
      <c r="BW183" s="33">
        <v>23438</v>
      </c>
      <c r="BX183" s="15" t="s">
        <v>514</v>
      </c>
      <c r="BY183" s="7">
        <v>79.17</v>
      </c>
      <c r="BZ183" s="15" t="s">
        <v>205</v>
      </c>
      <c r="CA183" t="str">
        <f t="shared" si="358"/>
        <v>USD=</v>
      </c>
      <c r="CE183" t="str">
        <f t="shared" si="357"/>
        <v>IFF</v>
      </c>
      <c r="CF183" s="15" t="s">
        <v>513</v>
      </c>
    </row>
    <row r="184" spans="1:84" x14ac:dyDescent="0.2">
      <c r="A184" t="s">
        <v>515</v>
      </c>
      <c r="B184" t="s">
        <v>515</v>
      </c>
      <c r="C184" t="s">
        <v>178</v>
      </c>
      <c r="E184" t="s">
        <v>183</v>
      </c>
      <c r="F184" s="3"/>
      <c r="G184" t="str">
        <f t="shared" si="584"/>
        <v>IE0004906560</v>
      </c>
      <c r="H184" s="35">
        <f>((BU184*BY184)*CB184)</f>
        <v>0</v>
      </c>
      <c r="I184" s="9">
        <f t="shared" si="586"/>
        <v>99.9054</v>
      </c>
      <c r="J184" s="20">
        <f t="shared" si="587"/>
        <v>31686</v>
      </c>
      <c r="K184" s="9" t="str">
        <f t="shared" si="588"/>
        <v>EUR</v>
      </c>
      <c r="L184" s="7">
        <f t="shared" si="589"/>
        <v>98.1</v>
      </c>
      <c r="M184" s="9">
        <f>(BY184*CB184)</f>
        <v>0</v>
      </c>
      <c r="N184" s="8"/>
      <c r="O184" s="9">
        <f t="shared" si="591"/>
        <v>24.321740783948901</v>
      </c>
      <c r="P184" s="9">
        <f t="shared" si="592"/>
        <v>18.010175085657998</v>
      </c>
      <c r="Q184" s="9">
        <f t="shared" si="593"/>
        <v>2.1039568152205002</v>
      </c>
      <c r="R184" s="9">
        <f t="shared" si="594"/>
        <v>1.4900857792641</v>
      </c>
      <c r="S184" s="9">
        <f t="shared" si="595"/>
        <v>2.42893822234468</v>
      </c>
      <c r="T184" s="9">
        <f t="shared" si="596"/>
        <v>15.8537882670173</v>
      </c>
      <c r="U184" s="9">
        <f t="shared" si="597"/>
        <v>2.2621466654543898</v>
      </c>
      <c r="V184" s="35">
        <f t="shared" si="598"/>
        <v>6665858.5999999996</v>
      </c>
      <c r="W184" s="35">
        <f t="shared" si="599"/>
        <v>6281296.7869565198</v>
      </c>
      <c r="X184" s="9">
        <f t="shared" si="600"/>
        <v>-6.1223315198550221</v>
      </c>
      <c r="Y184" s="9">
        <f t="shared" si="601"/>
        <v>29.949733019851099</v>
      </c>
      <c r="Z184" s="9">
        <f t="shared" si="602"/>
        <v>40.147287073213199</v>
      </c>
      <c r="AA184" s="9">
        <f t="shared" si="603"/>
        <v>43.304822049773598</v>
      </c>
      <c r="AB184" s="9" t="str">
        <f t="shared" si="604"/>
        <v>#N/A</v>
      </c>
      <c r="AC184" s="9">
        <f t="shared" si="605"/>
        <v>0.54367276330141001</v>
      </c>
      <c r="AD184" s="9">
        <f t="shared" si="606"/>
        <v>0.309916111990715</v>
      </c>
      <c r="AE184" s="9">
        <f t="shared" si="607"/>
        <v>0.79352650617978804</v>
      </c>
      <c r="AF184" s="9">
        <f t="shared" si="608"/>
        <v>0.86235014176885405</v>
      </c>
      <c r="AG184" s="9">
        <f t="shared" si="609"/>
        <v>1.2378125803817499</v>
      </c>
      <c r="AH184" s="9">
        <f t="shared" si="610"/>
        <v>1.10705830172659</v>
      </c>
      <c r="AI184" s="9">
        <f t="shared" si="611"/>
        <v>53.3936651583711</v>
      </c>
      <c r="AJ184" s="9">
        <f t="shared" si="612"/>
        <v>96.42</v>
      </c>
      <c r="AK184" s="9">
        <f t="shared" si="613"/>
        <v>88.797226749999993</v>
      </c>
      <c r="AL184" s="9">
        <f t="shared" si="614"/>
        <v>1.2956167176350699</v>
      </c>
      <c r="AM184" s="9">
        <f t="shared" si="615"/>
        <v>31.414622237900002</v>
      </c>
      <c r="AN184" s="9" t="str">
        <f t="shared" si="616"/>
        <v>NULL</v>
      </c>
      <c r="AO184" s="9" t="str">
        <f t="shared" si="617"/>
        <v>NULL</v>
      </c>
      <c r="AP184" s="35">
        <f t="shared" si="618"/>
        <v>111996.497994801</v>
      </c>
      <c r="AS184" s="15" t="s">
        <v>183</v>
      </c>
      <c r="AT184" s="36">
        <v>24.321740783948901</v>
      </c>
      <c r="AU184" s="36">
        <v>18.010175085657998</v>
      </c>
      <c r="AV184" s="36">
        <v>2.1039568152205002</v>
      </c>
      <c r="AW184" s="7">
        <v>1.4900857792641</v>
      </c>
      <c r="AX184" s="36">
        <v>2.42893822234468</v>
      </c>
      <c r="AY184" s="7">
        <v>15.8537882670173</v>
      </c>
      <c r="AZ184" s="7">
        <v>2.2621466654543898</v>
      </c>
      <c r="BA184" s="7">
        <v>6665858.5999999996</v>
      </c>
      <c r="BB184" s="7">
        <v>6281296.7869565198</v>
      </c>
      <c r="BC184" s="7">
        <v>29.949733019851099</v>
      </c>
      <c r="BD184" s="7">
        <v>40.147287073213199</v>
      </c>
      <c r="BE184" s="36">
        <v>43.304822049773598</v>
      </c>
      <c r="BF184" s="7" t="s">
        <v>257</v>
      </c>
      <c r="BG184" s="7">
        <v>0.54367276330141001</v>
      </c>
      <c r="BH184" s="7">
        <v>0.309916111990715</v>
      </c>
      <c r="BI184" s="7">
        <v>0.79352650617978804</v>
      </c>
      <c r="BJ184" s="7">
        <v>0.86235014176885405</v>
      </c>
      <c r="BK184" s="7">
        <v>1.2378125803817499</v>
      </c>
      <c r="BL184" s="7">
        <v>1.10705830172659</v>
      </c>
      <c r="BM184" s="7">
        <v>53.3936651583711</v>
      </c>
      <c r="BN184" s="7">
        <v>96.42</v>
      </c>
      <c r="BO184" s="7">
        <v>88.797226749999993</v>
      </c>
      <c r="BP184" s="7">
        <v>1.2956167176350699</v>
      </c>
      <c r="BQ184" s="7">
        <v>31.414622237900002</v>
      </c>
      <c r="BR184" s="36" t="s">
        <v>199</v>
      </c>
      <c r="BS184" s="36" t="s">
        <v>199</v>
      </c>
      <c r="BT184" s="7">
        <v>111996.497994801</v>
      </c>
      <c r="BU184" s="7">
        <v>165606344</v>
      </c>
      <c r="BV184" s="7">
        <v>99.9054</v>
      </c>
      <c r="BW184" s="33">
        <v>31686</v>
      </c>
      <c r="BX184" s="15" t="s">
        <v>516</v>
      </c>
      <c r="BY184" s="7">
        <v>98.1</v>
      </c>
      <c r="BZ184" s="15" t="s">
        <v>202</v>
      </c>
      <c r="CA184" t="str">
        <f t="shared" si="358"/>
        <v>EUR=</v>
      </c>
      <c r="CE184" t="str">
        <f t="shared" si="357"/>
        <v>KYGa.L</v>
      </c>
      <c r="CF184" s="15" t="s">
        <v>515</v>
      </c>
    </row>
    <row r="185" spans="1:84" x14ac:dyDescent="0.2">
      <c r="A185" t="s">
        <v>544</v>
      </c>
      <c r="B185" t="s">
        <v>544</v>
      </c>
      <c r="C185" t="s">
        <v>178</v>
      </c>
      <c r="E185" t="s">
        <v>743</v>
      </c>
      <c r="F185" s="3"/>
      <c r="G185" t="str">
        <f t="shared" si="584"/>
        <v>DK0060336014</v>
      </c>
      <c r="H185" s="35">
        <f t="shared" si="585"/>
        <v>0</v>
      </c>
      <c r="I185" s="9">
        <f t="shared" si="586"/>
        <v>84.064800000000005</v>
      </c>
      <c r="J185" s="20">
        <f t="shared" si="587"/>
        <v>1974</v>
      </c>
      <c r="K185" s="9" t="str">
        <f t="shared" si="588"/>
        <v>DKK</v>
      </c>
      <c r="L185" s="7">
        <f t="shared" si="589"/>
        <v>409.6</v>
      </c>
      <c r="M185" s="9">
        <f t="shared" si="590"/>
        <v>0</v>
      </c>
      <c r="N185" s="8"/>
      <c r="O185" s="9">
        <f t="shared" si="591"/>
        <v>82.876736877982296</v>
      </c>
      <c r="P185" s="9">
        <f t="shared" si="592"/>
        <v>28.7966282012604</v>
      </c>
      <c r="Q185" s="9">
        <f t="shared" si="593"/>
        <v>6.0142769867911703</v>
      </c>
      <c r="R185" s="9">
        <f t="shared" si="594"/>
        <v>2.0897407983498102</v>
      </c>
      <c r="S185" s="9">
        <f t="shared" si="595"/>
        <v>2.2907738848630199</v>
      </c>
      <c r="T185" s="9">
        <f t="shared" si="596"/>
        <v>22.3244506683561</v>
      </c>
      <c r="U185" s="9">
        <f t="shared" si="597"/>
        <v>5.9394045224093901</v>
      </c>
      <c r="V185" s="35">
        <f t="shared" si="598"/>
        <v>261742551.30000001</v>
      </c>
      <c r="W185" s="35">
        <f t="shared" si="599"/>
        <v>296986658.89999998</v>
      </c>
      <c r="X185" s="9">
        <f t="shared" si="600"/>
        <v>11.867235966268506</v>
      </c>
      <c r="Y185" s="9">
        <f t="shared" si="601"/>
        <v>29.3247965755567</v>
      </c>
      <c r="Z185" s="9">
        <f t="shared" si="602"/>
        <v>25.875740134488101</v>
      </c>
      <c r="AA185" s="9">
        <f t="shared" si="603"/>
        <v>22.436131159486902</v>
      </c>
      <c r="AB185" s="9" t="str">
        <f t="shared" si="604"/>
        <v>#N/A</v>
      </c>
      <c r="AC185" s="9">
        <f t="shared" si="605"/>
        <v>0.19281055771314701</v>
      </c>
      <c r="AD185" s="9">
        <f t="shared" si="606"/>
        <v>0.32370745811032697</v>
      </c>
      <c r="AE185" s="9">
        <f t="shared" si="607"/>
        <v>0.67462682299113996</v>
      </c>
      <c r="AF185" s="9">
        <f t="shared" si="608"/>
        <v>0.78308376557621096</v>
      </c>
      <c r="AG185" s="9">
        <f t="shared" si="609"/>
        <v>0.49373857375397601</v>
      </c>
      <c r="AH185" s="9">
        <f t="shared" si="610"/>
        <v>0.83115177012344799</v>
      </c>
      <c r="AI185" s="9">
        <f t="shared" si="611"/>
        <v>54.501915708812298</v>
      </c>
      <c r="AJ185" s="9">
        <f t="shared" si="612"/>
        <v>409.178</v>
      </c>
      <c r="AK185" s="9">
        <f t="shared" si="613"/>
        <v>428.53</v>
      </c>
      <c r="AL185" s="9">
        <f t="shared" si="614"/>
        <v>1.26953125</v>
      </c>
      <c r="AM185" s="9">
        <f t="shared" si="615"/>
        <v>126.5533028123</v>
      </c>
      <c r="AN185" s="9" t="str">
        <f t="shared" si="616"/>
        <v>NULL</v>
      </c>
      <c r="AO185" s="9" t="str">
        <f t="shared" si="617"/>
        <v>NULL</v>
      </c>
      <c r="AP185" s="35">
        <f t="shared" si="618"/>
        <v>1673791.78943485</v>
      </c>
      <c r="AS185" s="15" t="s">
        <v>743</v>
      </c>
      <c r="AT185" s="36">
        <v>82.876736877982296</v>
      </c>
      <c r="AU185" s="36">
        <v>28.7966282012604</v>
      </c>
      <c r="AV185" s="36">
        <v>6.0142769867911703</v>
      </c>
      <c r="AW185" s="7">
        <v>2.0897407983498102</v>
      </c>
      <c r="AX185" s="36">
        <v>2.2907738848630199</v>
      </c>
      <c r="AY185" s="7">
        <v>22.3244506683561</v>
      </c>
      <c r="AZ185" s="7">
        <v>5.9394045224093901</v>
      </c>
      <c r="BA185" s="7">
        <v>261742551.30000001</v>
      </c>
      <c r="BB185" s="36">
        <v>296986658.89999998</v>
      </c>
      <c r="BC185" s="36">
        <v>29.3247965755567</v>
      </c>
      <c r="BD185" s="36">
        <v>25.875740134488101</v>
      </c>
      <c r="BE185" s="36">
        <v>22.436131159486902</v>
      </c>
      <c r="BF185" s="36" t="s">
        <v>257</v>
      </c>
      <c r="BG185" s="7">
        <v>0.19281055771314701</v>
      </c>
      <c r="BH185" s="7">
        <v>0.32370745811032697</v>
      </c>
      <c r="BI185" s="7">
        <v>0.67462682299113996</v>
      </c>
      <c r="BJ185" s="7">
        <v>0.78308376557621096</v>
      </c>
      <c r="BK185" s="7">
        <v>0.49373857375397601</v>
      </c>
      <c r="BL185" s="7">
        <v>0.83115177012344799</v>
      </c>
      <c r="BM185" s="7">
        <v>54.501915708812298</v>
      </c>
      <c r="BN185" s="7">
        <v>409.178</v>
      </c>
      <c r="BO185" s="7">
        <v>428.53</v>
      </c>
      <c r="BP185" s="7">
        <v>1.26953125</v>
      </c>
      <c r="BQ185" s="7">
        <v>126.5533028123</v>
      </c>
      <c r="BR185" s="36" t="s">
        <v>199</v>
      </c>
      <c r="BS185" s="36" t="s">
        <v>199</v>
      </c>
      <c r="BT185" s="7">
        <v>1673791.78943485</v>
      </c>
      <c r="BU185" s="7">
        <v>412392189</v>
      </c>
      <c r="BV185" s="7">
        <v>84.064800000000005</v>
      </c>
      <c r="BW185" s="33">
        <v>1974</v>
      </c>
      <c r="BX185" s="15" t="s">
        <v>545</v>
      </c>
      <c r="BY185" s="36">
        <v>409.6</v>
      </c>
      <c r="BZ185" s="15" t="s">
        <v>256</v>
      </c>
      <c r="CA185" t="str">
        <f t="shared" si="358"/>
        <v>DKKUSD=R</v>
      </c>
      <c r="CE185" t="str">
        <f t="shared" si="357"/>
        <v>NSISb.CO</v>
      </c>
      <c r="CF185" s="15" t="s">
        <v>544</v>
      </c>
    </row>
    <row r="186" spans="1:84" x14ac:dyDescent="0.2">
      <c r="A186" t="s">
        <v>540</v>
      </c>
      <c r="B186" t="s">
        <v>540</v>
      </c>
      <c r="C186" t="s">
        <v>178</v>
      </c>
      <c r="E186" t="s">
        <v>539</v>
      </c>
      <c r="F186" s="3"/>
      <c r="G186" t="str">
        <f t="shared" si="584"/>
        <v>CH1216478797</v>
      </c>
      <c r="H186" s="35">
        <f t="shared" si="585"/>
        <v>0</v>
      </c>
      <c r="I186" s="9">
        <f t="shared" si="586"/>
        <v>99.41</v>
      </c>
      <c r="J186" s="20">
        <f t="shared" si="587"/>
        <v>45034</v>
      </c>
      <c r="K186" s="9" t="str">
        <f t="shared" si="588"/>
        <v>EUR</v>
      </c>
      <c r="L186" s="7">
        <f t="shared" si="589"/>
        <v>95.96</v>
      </c>
      <c r="M186" s="9">
        <f t="shared" si="590"/>
        <v>0</v>
      </c>
      <c r="N186" s="8"/>
      <c r="O186" s="9" t="str">
        <f t="shared" si="591"/>
        <v>NULL</v>
      </c>
      <c r="P186" s="9">
        <f t="shared" si="592"/>
        <v>22.251682295773701</v>
      </c>
      <c r="Q186" s="9" t="str">
        <f t="shared" si="593"/>
        <v>NULL</v>
      </c>
      <c r="R186" s="9">
        <f t="shared" si="594"/>
        <v>1.22598800527679</v>
      </c>
      <c r="S186" s="9">
        <f t="shared" si="595"/>
        <v>1.1308531547782801</v>
      </c>
      <c r="T186" s="9">
        <f t="shared" si="596"/>
        <v>14.3387548889089</v>
      </c>
      <c r="U186" s="9">
        <f t="shared" si="597"/>
        <v>2.3990125334035901</v>
      </c>
      <c r="V186" s="35">
        <f t="shared" si="598"/>
        <v>52247407.109999999</v>
      </c>
      <c r="W186" s="35">
        <f t="shared" si="599"/>
        <v>60563431.405217402</v>
      </c>
      <c r="X186" s="9">
        <f t="shared" si="600"/>
        <v>13.731098291932309</v>
      </c>
      <c r="Y186" s="9">
        <f t="shared" si="601"/>
        <v>29.187419439406199</v>
      </c>
      <c r="Z186" s="9">
        <f t="shared" si="602"/>
        <v>22.490611503523301</v>
      </c>
      <c r="AA186" s="9">
        <f t="shared" si="603"/>
        <v>21.896747209866898</v>
      </c>
      <c r="AB186" s="9" t="str">
        <f t="shared" si="604"/>
        <v>#N/A</v>
      </c>
      <c r="AC186" s="9">
        <f t="shared" si="605"/>
        <v>0.500307834541313</v>
      </c>
      <c r="AD186" s="9">
        <f t="shared" si="606"/>
        <v>0.94764416201941304</v>
      </c>
      <c r="AE186" s="9" t="str">
        <f t="shared" si="607"/>
        <v>NULL</v>
      </c>
      <c r="AF186" s="9" t="str">
        <f t="shared" si="608"/>
        <v>NULL</v>
      </c>
      <c r="AG186" s="9">
        <f t="shared" si="609"/>
        <v>0.86571043086934696</v>
      </c>
      <c r="AH186" s="9">
        <f t="shared" si="610"/>
        <v>3.34258603433859</v>
      </c>
      <c r="AI186" s="9">
        <f t="shared" si="611"/>
        <v>36.806981519507197</v>
      </c>
      <c r="AJ186" s="9">
        <f t="shared" si="612"/>
        <v>98.892600000000002</v>
      </c>
      <c r="AK186" s="9">
        <f t="shared" si="613"/>
        <v>107.52670000000001</v>
      </c>
      <c r="AL186" s="9">
        <f t="shared" si="614"/>
        <v>2.60525218841184</v>
      </c>
      <c r="AM186" s="9" t="str">
        <f t="shared" si="615"/>
        <v>NULL</v>
      </c>
      <c r="AN186" s="9" t="str">
        <f t="shared" si="616"/>
        <v>NULL</v>
      </c>
      <c r="AO186" s="9" t="str">
        <f t="shared" si="617"/>
        <v>NULL</v>
      </c>
      <c r="AP186" s="35">
        <f t="shared" si="618"/>
        <v>568478.11422528198</v>
      </c>
      <c r="AS186" s="15" t="s">
        <v>539</v>
      </c>
      <c r="AT186" s="36" t="s">
        <v>199</v>
      </c>
      <c r="AU186" s="36">
        <v>22.251682295773701</v>
      </c>
      <c r="AV186" s="36" t="s">
        <v>199</v>
      </c>
      <c r="AW186" s="7">
        <v>1.22598800527679</v>
      </c>
      <c r="AX186" s="36">
        <v>1.1308531547782801</v>
      </c>
      <c r="AY186" s="36">
        <v>14.3387548889089</v>
      </c>
      <c r="AZ186" s="7">
        <v>2.3990125334035901</v>
      </c>
      <c r="BA186" s="7">
        <v>52247407.109999999</v>
      </c>
      <c r="BB186" s="7">
        <v>60563431.405217402</v>
      </c>
      <c r="BC186" s="7">
        <v>29.187419439406199</v>
      </c>
      <c r="BD186" s="7">
        <v>22.490611503523301</v>
      </c>
      <c r="BE186" s="36">
        <v>21.896747209866898</v>
      </c>
      <c r="BF186" s="36" t="s">
        <v>257</v>
      </c>
      <c r="BG186" s="7">
        <v>0.500307834541313</v>
      </c>
      <c r="BH186" s="36">
        <v>0.94764416201941304</v>
      </c>
      <c r="BI186" s="36" t="s">
        <v>199</v>
      </c>
      <c r="BJ186" s="36" t="s">
        <v>199</v>
      </c>
      <c r="BK186" s="36">
        <v>0.86571043086934696</v>
      </c>
      <c r="BL186" s="36">
        <v>3.34258603433859</v>
      </c>
      <c r="BM186" s="36">
        <v>36.806981519507197</v>
      </c>
      <c r="BN186" s="36">
        <v>98.892600000000002</v>
      </c>
      <c r="BO186" s="36">
        <v>107.52670000000001</v>
      </c>
      <c r="BP186" s="7">
        <v>2.60525218841184</v>
      </c>
      <c r="BQ186" s="36" t="s">
        <v>199</v>
      </c>
      <c r="BR186" s="36" t="s">
        <v>199</v>
      </c>
      <c r="BS186" s="36" t="s">
        <v>199</v>
      </c>
      <c r="BT186" s="7">
        <v>568478.11422528198</v>
      </c>
      <c r="BU186" s="7">
        <v>265283816</v>
      </c>
      <c r="BV186" s="7">
        <v>99.41</v>
      </c>
      <c r="BW186" s="33">
        <v>45034</v>
      </c>
      <c r="BX186" s="15" t="s">
        <v>541</v>
      </c>
      <c r="BY186" s="7">
        <v>95.96</v>
      </c>
      <c r="BZ186" s="15" t="s">
        <v>202</v>
      </c>
      <c r="CA186" t="str">
        <f t="shared" si="358"/>
        <v>EUR=</v>
      </c>
      <c r="CE186" t="s">
        <v>539</v>
      </c>
      <c r="CF186" s="15" t="s">
        <v>540</v>
      </c>
    </row>
    <row r="187" spans="1:84" x14ac:dyDescent="0.2">
      <c r="A187" t="s">
        <v>517</v>
      </c>
      <c r="B187" t="s">
        <v>517</v>
      </c>
      <c r="C187" t="s">
        <v>178</v>
      </c>
      <c r="E187" t="s">
        <v>184</v>
      </c>
      <c r="F187" s="3"/>
      <c r="G187" t="str">
        <f t="shared" si="584"/>
        <v>GB00BJFFLV09</v>
      </c>
      <c r="H187" s="35">
        <f>((BU187*BY187)*CB187)/100</f>
        <v>0</v>
      </c>
      <c r="I187" s="9">
        <f t="shared" si="586"/>
        <v>99.039400000000001</v>
      </c>
      <c r="J187" s="20">
        <f t="shared" si="587"/>
        <v>23538</v>
      </c>
      <c r="K187" s="9" t="str">
        <f t="shared" si="588"/>
        <v>GBp</v>
      </c>
      <c r="L187" s="7">
        <f t="shared" si="589"/>
        <v>3076</v>
      </c>
      <c r="M187" s="9">
        <f>(BY187*CB187)/100</f>
        <v>0</v>
      </c>
      <c r="N187" s="8"/>
      <c r="O187" s="9">
        <f t="shared" si="591"/>
        <v>26.3995811769956</v>
      </c>
      <c r="P187" s="9">
        <f t="shared" si="592"/>
        <v>19.707062065789</v>
      </c>
      <c r="Q187" s="9">
        <f t="shared" si="593"/>
        <v>8.7031681936998702</v>
      </c>
      <c r="R187" s="9">
        <f t="shared" si="594"/>
        <v>6.4968407874477903</v>
      </c>
      <c r="S187" s="9">
        <f t="shared" si="595"/>
        <v>1.8504162219486799</v>
      </c>
      <c r="T187" s="9">
        <f t="shared" si="596"/>
        <v>11.075776678494099</v>
      </c>
      <c r="U187" s="9">
        <f t="shared" si="597"/>
        <v>2.6358921116416099</v>
      </c>
      <c r="V187" s="35">
        <f t="shared" si="598"/>
        <v>2363810275</v>
      </c>
      <c r="W187" s="35">
        <f t="shared" si="599"/>
        <v>2327618133.6521702</v>
      </c>
      <c r="X187" s="9">
        <f t="shared" si="600"/>
        <v>-1.5549003002069852</v>
      </c>
      <c r="Y187" s="9">
        <f t="shared" si="601"/>
        <v>29.5202312654968</v>
      </c>
      <c r="Z187" s="9">
        <f t="shared" si="602"/>
        <v>27.217214786594202</v>
      </c>
      <c r="AA187" s="9">
        <f t="shared" si="603"/>
        <v>25.718947847965602</v>
      </c>
      <c r="AB187" s="9" t="str">
        <f t="shared" si="604"/>
        <v>#N/A</v>
      </c>
      <c r="AC187" s="9">
        <f t="shared" si="605"/>
        <v>1.26740854990291</v>
      </c>
      <c r="AD187" s="9">
        <f t="shared" si="606"/>
        <v>1.20542196791696</v>
      </c>
      <c r="AE187" s="9">
        <f t="shared" si="607"/>
        <v>0.95717219234768602</v>
      </c>
      <c r="AF187" s="9">
        <f t="shared" si="608"/>
        <v>0.971447156783662</v>
      </c>
      <c r="AG187" s="9">
        <f t="shared" si="609"/>
        <v>0.460999364315612</v>
      </c>
      <c r="AH187" s="9">
        <f t="shared" si="610"/>
        <v>0.41196386468087898</v>
      </c>
      <c r="AI187" s="9">
        <f t="shared" si="611"/>
        <v>42.553191489361701</v>
      </c>
      <c r="AJ187" s="9">
        <f t="shared" si="612"/>
        <v>3229.68</v>
      </c>
      <c r="AK187" s="9">
        <f t="shared" si="613"/>
        <v>3699.2150000000001</v>
      </c>
      <c r="AL187" s="9">
        <f t="shared" si="614"/>
        <v>3.5760728218465498</v>
      </c>
      <c r="AM187" s="9">
        <f t="shared" si="615"/>
        <v>96.845425867499998</v>
      </c>
      <c r="AN187" s="9" t="str">
        <f t="shared" si="616"/>
        <v>NULL</v>
      </c>
      <c r="AO187" s="9" t="str">
        <f t="shared" si="617"/>
        <v>NULL</v>
      </c>
      <c r="AP187" s="35">
        <f t="shared" si="618"/>
        <v>722842.33860986796</v>
      </c>
      <c r="AS187" s="15" t="s">
        <v>184</v>
      </c>
      <c r="AT187" s="36">
        <v>26.3995811769956</v>
      </c>
      <c r="AU187" s="36">
        <v>19.707062065789</v>
      </c>
      <c r="AV187" s="36">
        <v>8.7031681936998702</v>
      </c>
      <c r="AW187" s="7">
        <v>6.4968407874477903</v>
      </c>
      <c r="AX187" s="36">
        <v>1.8504162219486799</v>
      </c>
      <c r="AY187" s="7">
        <v>11.075776678494099</v>
      </c>
      <c r="AZ187" s="7">
        <v>2.6358921116416099</v>
      </c>
      <c r="BA187" s="7">
        <v>2363810275</v>
      </c>
      <c r="BB187" s="7">
        <v>2327618133.6521702</v>
      </c>
      <c r="BC187" s="7">
        <v>29.5202312654968</v>
      </c>
      <c r="BD187" s="7">
        <v>27.217214786594202</v>
      </c>
      <c r="BE187" s="7">
        <v>25.718947847965602</v>
      </c>
      <c r="BF187" s="7" t="s">
        <v>257</v>
      </c>
      <c r="BG187" s="7">
        <v>1.26740854990291</v>
      </c>
      <c r="BH187" s="7">
        <v>1.20542196791696</v>
      </c>
      <c r="BI187" s="7">
        <v>0.95717219234768602</v>
      </c>
      <c r="BJ187" s="7">
        <v>0.971447156783662</v>
      </c>
      <c r="BK187" s="7">
        <v>0.460999364315612</v>
      </c>
      <c r="BL187" s="7">
        <v>0.41196386468087898</v>
      </c>
      <c r="BM187" s="7">
        <v>42.553191489361701</v>
      </c>
      <c r="BN187" s="7">
        <v>3229.68</v>
      </c>
      <c r="BO187" s="7">
        <v>3699.2150000000001</v>
      </c>
      <c r="BP187" s="7">
        <v>3.5760728218465498</v>
      </c>
      <c r="BQ187" s="7">
        <v>96.845425867499998</v>
      </c>
      <c r="BR187" s="36" t="s">
        <v>199</v>
      </c>
      <c r="BS187" s="36" t="s">
        <v>199</v>
      </c>
      <c r="BT187" s="7">
        <v>722842.33860986796</v>
      </c>
      <c r="BU187" s="7">
        <v>139635442</v>
      </c>
      <c r="BV187" s="7">
        <v>99.039400000000001</v>
      </c>
      <c r="BW187" s="33">
        <v>23538</v>
      </c>
      <c r="BX187" s="15" t="s">
        <v>518</v>
      </c>
      <c r="BY187" s="7">
        <v>3076</v>
      </c>
      <c r="BZ187" s="15" t="s">
        <v>220</v>
      </c>
      <c r="CA187" t="str">
        <f t="shared" si="358"/>
        <v>GBP=</v>
      </c>
      <c r="CE187" t="str">
        <f t="shared" si="357"/>
        <v>CRDA.L</v>
      </c>
      <c r="CF187" s="15" t="s">
        <v>517</v>
      </c>
    </row>
    <row r="188" spans="1:84" x14ac:dyDescent="0.2">
      <c r="F188" s="3"/>
      <c r="G188" s="14" t="s">
        <v>194</v>
      </c>
      <c r="H188" s="39">
        <f>AVERAGE(H181:H187)</f>
        <v>0</v>
      </c>
      <c r="I188" s="38">
        <f t="shared" ref="I188" si="619">AVERAGE(I181:I187)</f>
        <v>94.302685714285715</v>
      </c>
      <c r="J188" s="10"/>
      <c r="K188" s="38"/>
      <c r="L188" s="10"/>
      <c r="M188" s="38"/>
      <c r="N188" s="10"/>
      <c r="O188" s="38">
        <f>AVERAGE(O181:O187)</f>
        <v>47.496855846615809</v>
      </c>
      <c r="P188" s="38">
        <f t="shared" ref="P188:AP188" si="620">AVERAGE(P181:P187)</f>
        <v>23.089295604479339</v>
      </c>
      <c r="Q188" s="38">
        <f>AVERAGE(Q181:Q187)</f>
        <v>6.5005074993264031</v>
      </c>
      <c r="R188" s="38">
        <f t="shared" si="620"/>
        <v>2.7798319183242426</v>
      </c>
      <c r="S188" s="38">
        <f t="shared" si="620"/>
        <v>2.9765987103735685</v>
      </c>
      <c r="T188" s="38">
        <f t="shared" si="620"/>
        <v>17.289047964243867</v>
      </c>
      <c r="U188" s="38">
        <f t="shared" si="620"/>
        <v>3.2500226203256481</v>
      </c>
      <c r="V188" s="10"/>
      <c r="W188" s="38"/>
      <c r="X188" s="38">
        <f t="shared" si="620"/>
        <v>-2.327499844718484</v>
      </c>
      <c r="Y188" s="38">
        <f t="shared" si="620"/>
        <v>26.682350470526394</v>
      </c>
      <c r="Z188" s="38">
        <f t="shared" si="620"/>
        <v>26.512555951753615</v>
      </c>
      <c r="AA188" s="38">
        <f t="shared" si="620"/>
        <v>24.884996590618147</v>
      </c>
      <c r="AB188" s="38">
        <f t="shared" si="620"/>
        <v>0.26129999999999998</v>
      </c>
      <c r="AC188" s="38">
        <f t="shared" si="620"/>
        <v>0.5317745004351554</v>
      </c>
      <c r="AD188" s="38">
        <f t="shared" si="620"/>
        <v>0.69549015251074109</v>
      </c>
      <c r="AE188" s="38">
        <f t="shared" si="620"/>
        <v>0.84580726571368769</v>
      </c>
      <c r="AF188" s="38">
        <f t="shared" si="620"/>
        <v>0.89720394660428149</v>
      </c>
      <c r="AG188" s="38">
        <f t="shared" si="620"/>
        <v>0.65807763634872607</v>
      </c>
      <c r="AH188" s="38">
        <f t="shared" si="620"/>
        <v>1.1018611772002431</v>
      </c>
      <c r="AI188" s="38">
        <f t="shared" si="620"/>
        <v>46.869132556646264</v>
      </c>
      <c r="AJ188" s="10"/>
      <c r="AK188" s="38"/>
      <c r="AL188" s="38">
        <f t="shared" si="620"/>
        <v>1.9501026978237517</v>
      </c>
      <c r="AM188" s="38">
        <f t="shared" si="620"/>
        <v>96.484873366979997</v>
      </c>
      <c r="AN188" s="38" t="e">
        <f t="shared" si="620"/>
        <v>#DIV/0!</v>
      </c>
      <c r="AO188" s="38">
        <f t="shared" si="620"/>
        <v>2.9592158576540299</v>
      </c>
      <c r="AP188" s="10">
        <f t="shared" si="620"/>
        <v>1721830.9475108495</v>
      </c>
      <c r="AS188" s="15"/>
    </row>
    <row r="189" spans="1:84" x14ac:dyDescent="0.2">
      <c r="F189" s="3"/>
      <c r="G189" s="16"/>
      <c r="H189" s="40"/>
      <c r="I189" s="16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9"/>
      <c r="AB189" s="19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S189" s="15"/>
    </row>
    <row r="190" spans="1:84" x14ac:dyDescent="0.2">
      <c r="A190" s="1" t="s">
        <v>519</v>
      </c>
      <c r="B190" s="1"/>
      <c r="C190" s="1" t="s">
        <v>185</v>
      </c>
      <c r="D190" s="1"/>
      <c r="E190" s="1" t="s">
        <v>186</v>
      </c>
      <c r="F190" s="3"/>
      <c r="G190" t="str">
        <f>BX190</f>
        <v>US2372661015</v>
      </c>
      <c r="H190" s="35">
        <f>(BU190*BY190)*CB190</f>
        <v>0</v>
      </c>
      <c r="I190" s="9">
        <f>BV190</f>
        <v>98.737099999999998</v>
      </c>
      <c r="J190" s="20">
        <f>BW190</f>
        <v>35685</v>
      </c>
      <c r="K190" s="9" t="str">
        <f>BZ190</f>
        <v>USD</v>
      </c>
      <c r="L190" s="7">
        <f>BY190</f>
        <v>28.51</v>
      </c>
      <c r="M190" s="9">
        <f>BY190*CB190</f>
        <v>0</v>
      </c>
      <c r="N190" s="8"/>
      <c r="O190" s="9">
        <f>AT190</f>
        <v>16.508874026462799</v>
      </c>
      <c r="P190" s="9">
        <f t="shared" ref="P190" si="621">AU190</f>
        <v>10.6537911711089</v>
      </c>
      <c r="Q190" s="9" t="str">
        <f t="shared" ref="Q190" si="622">AV190</f>
        <v>NULL</v>
      </c>
      <c r="R190" s="9" t="str">
        <f t="shared" ref="R190" si="623">AW190</f>
        <v>NULL</v>
      </c>
      <c r="S190" s="9">
        <f t="shared" ref="S190" si="624">AX190</f>
        <v>1.0348020744853199</v>
      </c>
      <c r="T190" s="9">
        <f t="shared" ref="T190" si="625">AY190</f>
        <v>5.3967947005381998</v>
      </c>
      <c r="U190" s="9">
        <f t="shared" ref="U190" si="626">AZ190</f>
        <v>0.79253398669682196</v>
      </c>
      <c r="V190" s="35">
        <f t="shared" ref="V190" si="627">BA190</f>
        <v>82194366.034999996</v>
      </c>
      <c r="W190" s="35">
        <f t="shared" ref="W190" si="628">BB190</f>
        <v>80953580.622727305</v>
      </c>
      <c r="X190" s="9">
        <f>((W190-V190)/W190)*100</f>
        <v>-1.5327122070797541</v>
      </c>
      <c r="Y190" s="9">
        <f>BC190</f>
        <v>51.568722402143898</v>
      </c>
      <c r="Z190" s="9">
        <f t="shared" ref="Z190" si="629">BD190</f>
        <v>43.221154966206797</v>
      </c>
      <c r="AA190" s="9">
        <f t="shared" ref="AA190" si="630">BE190</f>
        <v>41.8829202595631</v>
      </c>
      <c r="AB190" s="9">
        <f t="shared" ref="AB190" si="631">BF190</f>
        <v>0.53239999999999998</v>
      </c>
      <c r="AC190" s="9">
        <f t="shared" ref="AC190" si="632">BG190</f>
        <v>0.70769775928800605</v>
      </c>
      <c r="AD190" s="9">
        <f t="shared" ref="AD190" si="633">BH190</f>
        <v>1.19833870068655</v>
      </c>
      <c r="AE190" s="9">
        <f t="shared" ref="AE190" si="634">BI190</f>
        <v>1.23123164035229</v>
      </c>
      <c r="AF190" s="9">
        <f t="shared" ref="AF190" si="635">BJ190</f>
        <v>1.1541532727471</v>
      </c>
      <c r="AG190" s="9">
        <f t="shared" ref="AG190" si="636">BK190</f>
        <v>0.84055503200033299</v>
      </c>
      <c r="AH190" s="9">
        <f t="shared" ref="AH190" si="637">BL190</f>
        <v>1.8000920150486801</v>
      </c>
      <c r="AI190" s="9">
        <f t="shared" ref="AI190" si="638">BM190</f>
        <v>6.8493150684931301</v>
      </c>
      <c r="AJ190" s="9">
        <f t="shared" ref="AJ190" si="639">BN190</f>
        <v>36.026200000000003</v>
      </c>
      <c r="AK190" s="9">
        <f t="shared" ref="AK190" si="640">BO190</f>
        <v>37.330449999999999</v>
      </c>
      <c r="AL190" s="9" t="str">
        <f t="shared" ref="AL190" si="641">BP190</f>
        <v>NULL</v>
      </c>
      <c r="AM190" s="9">
        <f t="shared" ref="AM190" si="642">BQ190</f>
        <v>0</v>
      </c>
      <c r="AN190" s="9" t="str">
        <f t="shared" ref="AN190" si="643">BR190</f>
        <v>NULL</v>
      </c>
      <c r="AO190" s="9">
        <f t="shared" ref="AO190" si="644">BS190</f>
        <v>3.7815864795000098</v>
      </c>
      <c r="AP190" s="35">
        <f t="shared" ref="AP190" si="645">BT190</f>
        <v>2549843.0659722001</v>
      </c>
      <c r="AS190" s="15" t="s">
        <v>186</v>
      </c>
      <c r="AT190" s="36">
        <v>16.508874026462799</v>
      </c>
      <c r="AU190" s="36">
        <v>10.6537911711089</v>
      </c>
      <c r="AV190" s="36" t="s">
        <v>199</v>
      </c>
      <c r="AW190" s="36" t="s">
        <v>199</v>
      </c>
      <c r="AX190" s="36">
        <v>1.0348020744853199</v>
      </c>
      <c r="AY190" s="7">
        <v>5.3967947005381998</v>
      </c>
      <c r="AZ190" s="7">
        <v>0.79253398669682196</v>
      </c>
      <c r="BA190" s="7">
        <v>82194366.034999996</v>
      </c>
      <c r="BB190" s="7">
        <v>80953580.622727305</v>
      </c>
      <c r="BC190" s="7">
        <v>51.568722402143898</v>
      </c>
      <c r="BD190" s="7">
        <v>43.221154966206797</v>
      </c>
      <c r="BE190" s="7">
        <v>41.8829202595631</v>
      </c>
      <c r="BF190" s="7">
        <v>0.53239999999999998</v>
      </c>
      <c r="BG190" s="7">
        <v>0.70769775928800605</v>
      </c>
      <c r="BH190" s="7">
        <v>1.19833870068655</v>
      </c>
      <c r="BI190" s="7">
        <v>1.23123164035229</v>
      </c>
      <c r="BJ190" s="7">
        <v>1.1541532727471</v>
      </c>
      <c r="BK190" s="7">
        <v>0.84055503200033299</v>
      </c>
      <c r="BL190" s="7">
        <v>1.8000920150486801</v>
      </c>
      <c r="BM190" s="7">
        <v>6.8493150684931301</v>
      </c>
      <c r="BN190" s="7">
        <v>36.026200000000003</v>
      </c>
      <c r="BO190" s="36">
        <v>37.330449999999999</v>
      </c>
      <c r="BP190" s="36" t="s">
        <v>199</v>
      </c>
      <c r="BQ190" s="7">
        <v>0</v>
      </c>
      <c r="BR190" s="36" t="s">
        <v>199</v>
      </c>
      <c r="BS190" s="7">
        <v>3.7815864795000098</v>
      </c>
      <c r="BT190" s="7">
        <v>2549843.0659722001</v>
      </c>
      <c r="BU190" s="7">
        <v>158873042</v>
      </c>
      <c r="BV190" s="7">
        <v>98.737099999999998</v>
      </c>
      <c r="BW190" s="33">
        <v>35685</v>
      </c>
      <c r="BX190" s="15" t="s">
        <v>520</v>
      </c>
      <c r="BY190" s="7">
        <v>28.51</v>
      </c>
      <c r="BZ190" s="15" t="s">
        <v>205</v>
      </c>
      <c r="CA190" t="str">
        <f t="shared" si="358"/>
        <v>USD=</v>
      </c>
      <c r="CE190" t="str">
        <f t="shared" si="357"/>
        <v>DAR</v>
      </c>
      <c r="CF190" s="15" t="s">
        <v>519</v>
      </c>
    </row>
    <row r="191" spans="1:84" x14ac:dyDescent="0.2">
      <c r="A191" t="s">
        <v>521</v>
      </c>
      <c r="B191" t="s">
        <v>521</v>
      </c>
      <c r="C191" t="s">
        <v>185</v>
      </c>
      <c r="E191" t="s">
        <v>187</v>
      </c>
      <c r="F191" s="3"/>
      <c r="G191" t="str">
        <f t="shared" ref="G191:G195" si="646">BX191</f>
        <v>US4571871023</v>
      </c>
      <c r="H191" s="35">
        <f t="shared" ref="H191:H195" si="647">(BU191*BY191)*CB191</f>
        <v>0</v>
      </c>
      <c r="I191" s="9">
        <f t="shared" ref="I191:I195" si="648">BV191</f>
        <v>99.063100000000006</v>
      </c>
      <c r="J191" s="20">
        <f t="shared" ref="J191:J195" si="649">BW191</f>
        <v>35775</v>
      </c>
      <c r="K191" s="9" t="str">
        <f t="shared" ref="K191:K195" si="650">BZ191</f>
        <v>USD</v>
      </c>
      <c r="L191" s="7">
        <f t="shared" ref="L191:L195" si="651">BY191</f>
        <v>130.55000000000001</v>
      </c>
      <c r="M191" s="9">
        <f t="shared" ref="M191:M195" si="652">BY191*CB191</f>
        <v>0</v>
      </c>
      <c r="N191" s="8"/>
      <c r="O191" s="9">
        <f t="shared" ref="O191:O195" si="653">AT191</f>
        <v>13.455156349844399</v>
      </c>
      <c r="P191" s="9">
        <f t="shared" ref="P191:P195" si="654">AU191</f>
        <v>11.667237621029599</v>
      </c>
      <c r="Q191" s="9">
        <f t="shared" ref="Q191:Q195" si="655">AV191</f>
        <v>1.7140326560311301</v>
      </c>
      <c r="R191" s="9">
        <f t="shared" ref="R191:R195" si="656">AW191</f>
        <v>1.48627230841142</v>
      </c>
      <c r="S191" s="9">
        <f t="shared" ref="S191:S195" si="657">AX191</f>
        <v>2.2135843848597898</v>
      </c>
      <c r="T191" s="9">
        <f t="shared" ref="T191:T195" si="658">AY191</f>
        <v>5.8352874441852496</v>
      </c>
      <c r="U191" s="9">
        <f t="shared" ref="U191:U195" si="659">AZ191</f>
        <v>1.1277890672745601</v>
      </c>
      <c r="V191" s="35">
        <f t="shared" ref="V191:V195" si="660">BA191</f>
        <v>98905382.409999996</v>
      </c>
      <c r="W191" s="35">
        <f t="shared" ref="W191:W195" si="661">BB191</f>
        <v>87736812.820909098</v>
      </c>
      <c r="X191" s="9">
        <f t="shared" ref="X191:X195" si="662">((W191-V191)/W191)*100</f>
        <v>-12.729627655712209</v>
      </c>
      <c r="Y191" s="9">
        <f t="shared" ref="Y191:Y195" si="663">BC191</f>
        <v>25.451424219064599</v>
      </c>
      <c r="Z191" s="9">
        <f t="shared" ref="Z191:Z195" si="664">BD191</f>
        <v>32.552281690077699</v>
      </c>
      <c r="AA191" s="9">
        <f t="shared" ref="AA191:AA195" si="665">BE191</f>
        <v>25.053769063912402</v>
      </c>
      <c r="AB191" s="9">
        <f t="shared" ref="AB191:AB195" si="666">BF191</f>
        <v>0.2198</v>
      </c>
      <c r="AC191" s="9">
        <f t="shared" ref="AC191:AC195" si="667">BG191</f>
        <v>0.315156863223991</v>
      </c>
      <c r="AD191" s="9">
        <f t="shared" ref="AD191:AD195" si="668">BH191</f>
        <v>0.48579815781540903</v>
      </c>
      <c r="AE191" s="9">
        <f t="shared" ref="AE191:AE195" si="669">BI191</f>
        <v>0.72055136739926895</v>
      </c>
      <c r="AF191" s="9">
        <f t="shared" ref="AF191:AF195" si="670">BJ191</f>
        <v>0.81370009789860098</v>
      </c>
      <c r="AG191" s="9">
        <f t="shared" ref="AG191:AG195" si="671">BK191</f>
        <v>0.469728954581205</v>
      </c>
      <c r="AH191" s="9">
        <f t="shared" ref="AH191:AH195" si="672">BL191</f>
        <v>-0.10287516584857199</v>
      </c>
      <c r="AI191" s="9">
        <f t="shared" ref="AI191:AI195" si="673">BM191</f>
        <v>55.481580115401698</v>
      </c>
      <c r="AJ191" s="9">
        <f t="shared" ref="AJ191:AJ195" si="674">BN191</f>
        <v>132.04519999999999</v>
      </c>
      <c r="AK191" s="9">
        <f t="shared" ref="AK191:AK195" si="675">BO191</f>
        <v>131.25</v>
      </c>
      <c r="AL191" s="9">
        <f t="shared" ref="AL191:AL195" si="676">BP191</f>
        <v>2.4513559062356398</v>
      </c>
      <c r="AM191" s="9">
        <f t="shared" ref="AM191:AM195" si="677">BQ191</f>
        <v>32.302936630600001</v>
      </c>
      <c r="AN191" s="9" t="str">
        <f t="shared" ref="AN191:AN195" si="678">BR191</f>
        <v>NULL</v>
      </c>
      <c r="AO191" s="9">
        <f t="shared" ref="AO191:AO195" si="679">BS191</f>
        <v>3.06818821583918</v>
      </c>
      <c r="AP191" s="35">
        <f t="shared" ref="AP191:AP195" si="680">BT191</f>
        <v>5247987.3751485199</v>
      </c>
      <c r="AS191" s="15" t="s">
        <v>187</v>
      </c>
      <c r="AT191" s="36">
        <v>13.455156349844399</v>
      </c>
      <c r="AU191" s="36">
        <v>11.667237621029599</v>
      </c>
      <c r="AV191" s="36">
        <v>1.7140326560311301</v>
      </c>
      <c r="AW191" s="7">
        <v>1.48627230841142</v>
      </c>
      <c r="AX191" s="36">
        <v>2.2135843848597898</v>
      </c>
      <c r="AY191" s="7">
        <v>5.8352874441852496</v>
      </c>
      <c r="AZ191" s="7">
        <v>1.1277890672745601</v>
      </c>
      <c r="BA191" s="7">
        <v>98905382.409999996</v>
      </c>
      <c r="BB191" s="7">
        <v>87736812.820909098</v>
      </c>
      <c r="BC191" s="7">
        <v>25.451424219064599</v>
      </c>
      <c r="BD191" s="7">
        <v>32.552281690077699</v>
      </c>
      <c r="BE191" s="36">
        <v>25.053769063912402</v>
      </c>
      <c r="BF191" s="7">
        <v>0.2198</v>
      </c>
      <c r="BG191" s="7">
        <v>0.315156863223991</v>
      </c>
      <c r="BH191" s="7">
        <v>0.48579815781540903</v>
      </c>
      <c r="BI191" s="7">
        <v>0.72055136739926895</v>
      </c>
      <c r="BJ191" s="7">
        <v>0.81370009789860098</v>
      </c>
      <c r="BK191" s="7">
        <v>0.469728954581205</v>
      </c>
      <c r="BL191" s="7">
        <v>-0.10287516584857199</v>
      </c>
      <c r="BM191" s="7">
        <v>55.481580115401698</v>
      </c>
      <c r="BN191" s="7">
        <v>132.04519999999999</v>
      </c>
      <c r="BO191" s="7">
        <v>131.25</v>
      </c>
      <c r="BP191" s="7">
        <v>2.4513559062356398</v>
      </c>
      <c r="BQ191" s="7">
        <v>32.302936630600001</v>
      </c>
      <c r="BR191" s="36" t="s">
        <v>199</v>
      </c>
      <c r="BS191" s="7">
        <v>3.06818821583918</v>
      </c>
      <c r="BT191" s="7">
        <v>5247987.3751485199</v>
      </c>
      <c r="BU191" s="7">
        <v>64185927</v>
      </c>
      <c r="BV191" s="7">
        <v>99.063100000000006</v>
      </c>
      <c r="BW191" s="33">
        <v>35775</v>
      </c>
      <c r="BX191" s="15" t="s">
        <v>522</v>
      </c>
      <c r="BY191" s="7">
        <v>130.55000000000001</v>
      </c>
      <c r="BZ191" s="15" t="s">
        <v>205</v>
      </c>
      <c r="CA191" t="str">
        <f t="shared" si="358"/>
        <v>USD=</v>
      </c>
      <c r="CE191" t="str">
        <f t="shared" si="357"/>
        <v>INGR.K</v>
      </c>
      <c r="CF191" s="15" t="s">
        <v>521</v>
      </c>
    </row>
    <row r="192" spans="1:84" x14ac:dyDescent="0.2">
      <c r="A192" t="s">
        <v>523</v>
      </c>
      <c r="B192" t="s">
        <v>523</v>
      </c>
      <c r="C192" t="s">
        <v>185</v>
      </c>
      <c r="E192" t="s">
        <v>188</v>
      </c>
      <c r="F192" s="3"/>
      <c r="G192" t="str">
        <f t="shared" si="646"/>
        <v>US0394831020</v>
      </c>
      <c r="H192" s="35">
        <f t="shared" si="647"/>
        <v>0</v>
      </c>
      <c r="I192" s="9">
        <f t="shared" si="648"/>
        <v>99.309700000000007</v>
      </c>
      <c r="J192" s="20">
        <f t="shared" si="649"/>
        <v>9125</v>
      </c>
      <c r="K192" s="9" t="str">
        <f t="shared" si="650"/>
        <v>USD</v>
      </c>
      <c r="L192" s="7">
        <f t="shared" si="651"/>
        <v>47.25</v>
      </c>
      <c r="M192" s="9">
        <f t="shared" si="652"/>
        <v>0</v>
      </c>
      <c r="N192" s="8"/>
      <c r="O192" s="9">
        <f t="shared" si="653"/>
        <v>13.051945361380101</v>
      </c>
      <c r="P192" s="9">
        <f t="shared" si="654"/>
        <v>11.0072187405991</v>
      </c>
      <c r="Q192" s="9">
        <f t="shared" si="655"/>
        <v>-11.8654048739819</v>
      </c>
      <c r="R192" s="9" t="str">
        <f t="shared" si="656"/>
        <v>NULL</v>
      </c>
      <c r="S192" s="9">
        <f t="shared" si="657"/>
        <v>1.0188334536259001</v>
      </c>
      <c r="T192" s="9">
        <f t="shared" si="658"/>
        <v>8.1240713637096906</v>
      </c>
      <c r="U192" s="9">
        <f t="shared" si="659"/>
        <v>0.26500829071378501</v>
      </c>
      <c r="V192" s="35">
        <f t="shared" si="660"/>
        <v>231739253.14750001</v>
      </c>
      <c r="W192" s="35">
        <f t="shared" si="661"/>
        <v>195660026.55318201</v>
      </c>
      <c r="X192" s="9">
        <f t="shared" si="662"/>
        <v>-18.439753499936977</v>
      </c>
      <c r="Y192" s="9">
        <f t="shared" si="663"/>
        <v>35.095245809948103</v>
      </c>
      <c r="Z192" s="9">
        <f t="shared" si="664"/>
        <v>28.613485512200999</v>
      </c>
      <c r="AA192" s="9">
        <f t="shared" si="665"/>
        <v>24.919944058534298</v>
      </c>
      <c r="AB192" s="9">
        <f t="shared" si="666"/>
        <v>0.35249999999999998</v>
      </c>
      <c r="AC192" s="9">
        <f t="shared" si="667"/>
        <v>5.5733377739820997E-2</v>
      </c>
      <c r="AD192" s="9">
        <f t="shared" si="668"/>
        <v>0.320283085712258</v>
      </c>
      <c r="AE192" s="9">
        <f t="shared" si="669"/>
        <v>0.64926232008915596</v>
      </c>
      <c r="AF192" s="9">
        <f t="shared" si="670"/>
        <v>0.76617411388455703</v>
      </c>
      <c r="AG192" s="9">
        <f t="shared" si="671"/>
        <v>0.91742980591165502</v>
      </c>
      <c r="AH192" s="9">
        <f t="shared" si="672"/>
        <v>9.4549114148880994E-2</v>
      </c>
      <c r="AI192" s="9">
        <f t="shared" si="673"/>
        <v>46.455505279034703</v>
      </c>
      <c r="AJ192" s="9">
        <f t="shared" si="674"/>
        <v>48.731200000000001</v>
      </c>
      <c r="AK192" s="9">
        <f t="shared" si="675"/>
        <v>55.810600000000001</v>
      </c>
      <c r="AL192" s="9">
        <f t="shared" si="676"/>
        <v>4.3330501274426503</v>
      </c>
      <c r="AM192" s="9">
        <f t="shared" si="677"/>
        <v>54.722222222200003</v>
      </c>
      <c r="AN192" s="9">
        <f t="shared" si="678"/>
        <v>2.4262918823365101</v>
      </c>
      <c r="AO192" s="9">
        <f t="shared" si="679"/>
        <v>2.8852437873735699</v>
      </c>
      <c r="AP192" s="35">
        <f t="shared" si="680"/>
        <v>11066467.1917732</v>
      </c>
      <c r="AS192" s="15" t="s">
        <v>188</v>
      </c>
      <c r="AT192" s="36">
        <v>13.051945361380101</v>
      </c>
      <c r="AU192" s="36">
        <v>11.0072187405991</v>
      </c>
      <c r="AV192" s="36">
        <v>-11.8654048739819</v>
      </c>
      <c r="AW192" s="36" t="s">
        <v>199</v>
      </c>
      <c r="AX192" s="36">
        <v>1.0188334536259001</v>
      </c>
      <c r="AY192" s="7">
        <v>8.1240713637096906</v>
      </c>
      <c r="AZ192" s="7">
        <v>0.26500829071378501</v>
      </c>
      <c r="BA192" s="7">
        <v>231739253.14750001</v>
      </c>
      <c r="BB192" s="7">
        <v>195660026.55318201</v>
      </c>
      <c r="BC192" s="7">
        <v>35.095245809948103</v>
      </c>
      <c r="BD192" s="7">
        <v>28.613485512200999</v>
      </c>
      <c r="BE192" s="7">
        <v>24.919944058534298</v>
      </c>
      <c r="BF192" s="7">
        <v>0.35249999999999998</v>
      </c>
      <c r="BG192" s="7">
        <v>5.5733377739820997E-2</v>
      </c>
      <c r="BH192" s="7">
        <v>0.320283085712258</v>
      </c>
      <c r="BI192" s="7">
        <v>0.64926232008915596</v>
      </c>
      <c r="BJ192" s="7">
        <v>0.76617411388455703</v>
      </c>
      <c r="BK192" s="7">
        <v>0.91742980591165502</v>
      </c>
      <c r="BL192" s="7">
        <v>9.4549114148880994E-2</v>
      </c>
      <c r="BM192" s="7">
        <v>46.455505279034703</v>
      </c>
      <c r="BN192" s="7">
        <v>48.731200000000001</v>
      </c>
      <c r="BO192" s="7">
        <v>55.810600000000001</v>
      </c>
      <c r="BP192" s="7">
        <v>4.3330501274426503</v>
      </c>
      <c r="BQ192" s="7">
        <v>54.722222222200003</v>
      </c>
      <c r="BR192" s="7">
        <v>2.4262918823365101</v>
      </c>
      <c r="BS192" s="36">
        <v>2.8852437873735699</v>
      </c>
      <c r="BT192" s="7">
        <v>11066467.1917732</v>
      </c>
      <c r="BU192" s="7">
        <v>479707071</v>
      </c>
      <c r="BV192" s="7">
        <v>99.309700000000007</v>
      </c>
      <c r="BW192" s="33">
        <v>9125</v>
      </c>
      <c r="BX192" s="15" t="s">
        <v>524</v>
      </c>
      <c r="BY192" s="7">
        <v>47.25</v>
      </c>
      <c r="BZ192" s="15" t="s">
        <v>205</v>
      </c>
      <c r="CA192" t="str">
        <f t="shared" si="358"/>
        <v>USD=</v>
      </c>
      <c r="CE192" t="str">
        <f t="shared" si="357"/>
        <v>ADM</v>
      </c>
      <c r="CF192" s="15" t="s">
        <v>523</v>
      </c>
    </row>
    <row r="193" spans="1:84" x14ac:dyDescent="0.2">
      <c r="A193" t="s">
        <v>525</v>
      </c>
      <c r="B193" t="s">
        <v>525</v>
      </c>
      <c r="C193" t="s">
        <v>185</v>
      </c>
      <c r="E193" t="s">
        <v>189</v>
      </c>
      <c r="F193" s="3"/>
      <c r="G193" t="str">
        <f t="shared" si="646"/>
        <v>CH1300646267</v>
      </c>
      <c r="H193" s="35">
        <f t="shared" si="647"/>
        <v>0</v>
      </c>
      <c r="I193" s="9">
        <f t="shared" si="648"/>
        <v>99.014300000000006</v>
      </c>
      <c r="J193" s="20">
        <f t="shared" si="649"/>
        <v>37110</v>
      </c>
      <c r="K193" s="9" t="str">
        <f t="shared" si="650"/>
        <v>USD</v>
      </c>
      <c r="L193" s="7">
        <f t="shared" si="651"/>
        <v>73.59</v>
      </c>
      <c r="M193" s="9">
        <f t="shared" si="652"/>
        <v>0</v>
      </c>
      <c r="N193" s="8"/>
      <c r="O193" s="9">
        <f t="shared" si="653"/>
        <v>9.1095786123582805</v>
      </c>
      <c r="P193" s="9">
        <f t="shared" si="654"/>
        <v>9.2223927649522093</v>
      </c>
      <c r="Q193" s="9">
        <f t="shared" si="655"/>
        <v>-0.82814351021438903</v>
      </c>
      <c r="R193" s="9" t="str">
        <f t="shared" si="656"/>
        <v>NULL</v>
      </c>
      <c r="S193" s="9">
        <f t="shared" si="657"/>
        <v>0.994494948209242</v>
      </c>
      <c r="T193" s="9">
        <f t="shared" si="658"/>
        <v>5.18879402753684</v>
      </c>
      <c r="U193" s="9">
        <f t="shared" si="659"/>
        <v>0.185635095509528</v>
      </c>
      <c r="V193" s="35">
        <f t="shared" si="660"/>
        <v>123129538.2675</v>
      </c>
      <c r="W193" s="35">
        <f t="shared" si="661"/>
        <v>119673107.048182</v>
      </c>
      <c r="X193" s="9">
        <f t="shared" si="662"/>
        <v>-2.8882271920343783</v>
      </c>
      <c r="Y193" s="9">
        <f t="shared" si="663"/>
        <v>30.930378227883001</v>
      </c>
      <c r="Z193" s="9">
        <f t="shared" si="664"/>
        <v>25.741634895044399</v>
      </c>
      <c r="AA193" s="9">
        <f t="shared" si="665"/>
        <v>26.120161559792301</v>
      </c>
      <c r="AB193" s="9">
        <f t="shared" si="666"/>
        <v>0.33279999999999998</v>
      </c>
      <c r="AC193" s="9">
        <f t="shared" si="667"/>
        <v>6.7439364551275E-2</v>
      </c>
      <c r="AD193" s="9">
        <f t="shared" si="668"/>
        <v>9.5957064678429002E-2</v>
      </c>
      <c r="AE193" s="9">
        <f t="shared" si="669"/>
        <v>0.58089588012392401</v>
      </c>
      <c r="AF193" s="9">
        <f t="shared" si="670"/>
        <v>0.72059653281869596</v>
      </c>
      <c r="AG193" s="9">
        <f t="shared" si="671"/>
        <v>0.52748297346379602</v>
      </c>
      <c r="AH193" s="9">
        <f t="shared" si="672"/>
        <v>0.95285186120064302</v>
      </c>
      <c r="AI193" s="9">
        <f t="shared" si="673"/>
        <v>51.905104241552898</v>
      </c>
      <c r="AJ193" s="9">
        <f t="shared" si="674"/>
        <v>75.009</v>
      </c>
      <c r="AK193" s="9">
        <f t="shared" si="675"/>
        <v>91.460249999999903</v>
      </c>
      <c r="AL193" s="9">
        <f t="shared" si="676"/>
        <v>3.7194038014494701</v>
      </c>
      <c r="AM193" s="9">
        <f t="shared" si="677"/>
        <v>32.805628847800001</v>
      </c>
      <c r="AN193" s="9">
        <f t="shared" si="678"/>
        <v>2.9191590529081601</v>
      </c>
      <c r="AO193" s="9">
        <f t="shared" si="679"/>
        <v>2.2945558737685898</v>
      </c>
      <c r="AP193" s="35">
        <f t="shared" si="680"/>
        <v>4952071.6800869498</v>
      </c>
      <c r="AS193" s="15" t="s">
        <v>189</v>
      </c>
      <c r="AT193" s="36">
        <v>9.1095786123582805</v>
      </c>
      <c r="AU193" s="36">
        <v>9.2223927649522093</v>
      </c>
      <c r="AV193" s="36">
        <v>-0.82814351021438903</v>
      </c>
      <c r="AW193" s="36" t="s">
        <v>199</v>
      </c>
      <c r="AX193" s="36">
        <v>0.994494948209242</v>
      </c>
      <c r="AY193" s="7">
        <v>5.18879402753684</v>
      </c>
      <c r="AZ193" s="7">
        <v>0.185635095509528</v>
      </c>
      <c r="BA193" s="7">
        <v>123129538.2675</v>
      </c>
      <c r="BB193" s="7">
        <v>119673107.048182</v>
      </c>
      <c r="BC193" s="7">
        <v>30.930378227883001</v>
      </c>
      <c r="BD193" s="7">
        <v>25.741634895044399</v>
      </c>
      <c r="BE193" s="36">
        <v>26.120161559792301</v>
      </c>
      <c r="BF193" s="7">
        <v>0.33279999999999998</v>
      </c>
      <c r="BG193" s="7">
        <v>6.7439364551275E-2</v>
      </c>
      <c r="BH193" s="7">
        <v>9.5957064678429002E-2</v>
      </c>
      <c r="BI193" s="7">
        <v>0.58089588012392401</v>
      </c>
      <c r="BJ193" s="7">
        <v>0.72059653281869596</v>
      </c>
      <c r="BK193" s="7">
        <v>0.52748297346379602</v>
      </c>
      <c r="BL193" s="7">
        <v>0.95285186120064302</v>
      </c>
      <c r="BM193" s="7">
        <v>51.905104241552898</v>
      </c>
      <c r="BN193" s="7">
        <v>75.009</v>
      </c>
      <c r="BO193" s="7">
        <v>91.460249999999903</v>
      </c>
      <c r="BP193" s="7">
        <v>3.7194038014494701</v>
      </c>
      <c r="BQ193" s="7">
        <v>32.805628847800001</v>
      </c>
      <c r="BR193" s="7">
        <v>2.9191590529081601</v>
      </c>
      <c r="BS193" s="7">
        <v>2.2945558737685898</v>
      </c>
      <c r="BT193" s="7">
        <v>4952071.6800869498</v>
      </c>
      <c r="BU193" s="7">
        <v>133968048</v>
      </c>
      <c r="BV193" s="7">
        <v>99.014300000000006</v>
      </c>
      <c r="BW193" s="33">
        <v>37110</v>
      </c>
      <c r="BX193" s="15" t="s">
        <v>526</v>
      </c>
      <c r="BY193" s="7">
        <v>73.59</v>
      </c>
      <c r="BZ193" s="15" t="s">
        <v>205</v>
      </c>
      <c r="CA193" t="str">
        <f t="shared" si="358"/>
        <v>USD=</v>
      </c>
      <c r="CE193" t="str">
        <f t="shared" si="357"/>
        <v>BG</v>
      </c>
      <c r="CF193" s="15" t="s">
        <v>525</v>
      </c>
    </row>
    <row r="194" spans="1:84" x14ac:dyDescent="0.2">
      <c r="A194" t="s">
        <v>527</v>
      </c>
      <c r="B194" t="s">
        <v>527</v>
      </c>
      <c r="C194" t="s">
        <v>185</v>
      </c>
      <c r="E194" t="s">
        <v>190</v>
      </c>
      <c r="F194" s="3"/>
      <c r="G194" t="str">
        <f t="shared" si="646"/>
        <v>SG1T56930848</v>
      </c>
      <c r="H194" s="35">
        <f t="shared" si="647"/>
        <v>0</v>
      </c>
      <c r="I194" s="9">
        <f t="shared" si="648"/>
        <v>28.021000000000001</v>
      </c>
      <c r="J194" s="20">
        <f t="shared" si="649"/>
        <v>38937</v>
      </c>
      <c r="K194" s="9" t="str">
        <f t="shared" si="650"/>
        <v>SGD</v>
      </c>
      <c r="L194" s="7">
        <f t="shared" si="651"/>
        <v>3.29</v>
      </c>
      <c r="M194" s="9">
        <f t="shared" si="652"/>
        <v>0</v>
      </c>
      <c r="N194" s="8"/>
      <c r="O194" s="9">
        <f t="shared" si="653"/>
        <v>12.933615424534</v>
      </c>
      <c r="P194" s="9">
        <f t="shared" si="654"/>
        <v>10.310263007694299</v>
      </c>
      <c r="Q194" s="9">
        <f t="shared" si="655"/>
        <v>1.3064258004579801</v>
      </c>
      <c r="R194" s="9" t="str">
        <f t="shared" si="656"/>
        <v>NULL</v>
      </c>
      <c r="S194" s="9">
        <f t="shared" si="657"/>
        <v>0.76428850523684799</v>
      </c>
      <c r="T194" s="9">
        <f t="shared" si="658"/>
        <v>11.3502880109285</v>
      </c>
      <c r="U194" s="9">
        <f t="shared" si="659"/>
        <v>0.23108055559377999</v>
      </c>
      <c r="V194" s="35">
        <f t="shared" si="660"/>
        <v>16654966.25</v>
      </c>
      <c r="W194" s="35">
        <f t="shared" si="661"/>
        <v>19707050</v>
      </c>
      <c r="X194" s="9">
        <f t="shared" si="662"/>
        <v>15.487268515581986</v>
      </c>
      <c r="Y194" s="9">
        <f t="shared" si="663"/>
        <v>22.7271020039997</v>
      </c>
      <c r="Z194" s="9">
        <f t="shared" si="664"/>
        <v>16.137960907494001</v>
      </c>
      <c r="AA194" s="9">
        <f t="shared" si="665"/>
        <v>18.3022433584533</v>
      </c>
      <c r="AB194" s="9" t="str">
        <f t="shared" si="666"/>
        <v>#N/A</v>
      </c>
      <c r="AC194" s="9">
        <f t="shared" si="667"/>
        <v>0.52483403675258999</v>
      </c>
      <c r="AD194" s="9">
        <f t="shared" si="668"/>
        <v>0.76817386109239605</v>
      </c>
      <c r="AE194" s="9">
        <f t="shared" si="669"/>
        <v>0.50354136681363304</v>
      </c>
      <c r="AF194" s="9">
        <f t="shared" si="670"/>
        <v>0.66902690884817795</v>
      </c>
      <c r="AG194" s="9">
        <f t="shared" si="671"/>
        <v>0.47823604500344602</v>
      </c>
      <c r="AH194" s="9">
        <f t="shared" si="672"/>
        <v>0.484640165242052</v>
      </c>
      <c r="AI194" s="9">
        <f t="shared" si="673"/>
        <v>67.391304347826093</v>
      </c>
      <c r="AJ194" s="9">
        <f t="shared" si="674"/>
        <v>3.1589999999999998</v>
      </c>
      <c r="AK194" s="9">
        <f t="shared" si="675"/>
        <v>3.1406000000000001</v>
      </c>
      <c r="AL194" s="9">
        <f t="shared" si="676"/>
        <v>4.9382716049382704</v>
      </c>
      <c r="AM194" s="9">
        <f t="shared" si="677"/>
        <v>62.543996293399999</v>
      </c>
      <c r="AN194" s="9" t="str">
        <f t="shared" si="678"/>
        <v>NULL</v>
      </c>
      <c r="AO194" s="9" t="str">
        <f t="shared" si="679"/>
        <v>NULL</v>
      </c>
      <c r="AP194" s="35">
        <f t="shared" si="680"/>
        <v>7866528.3687501103</v>
      </c>
      <c r="AS194" s="15" t="s">
        <v>190</v>
      </c>
      <c r="AT194" s="36">
        <v>12.933615424534</v>
      </c>
      <c r="AU194" s="36">
        <v>10.310263007694299</v>
      </c>
      <c r="AV194" s="36">
        <v>1.3064258004579801</v>
      </c>
      <c r="AW194" s="36" t="s">
        <v>199</v>
      </c>
      <c r="AX194" s="36">
        <v>0.76428850523684799</v>
      </c>
      <c r="AY194" s="7">
        <v>11.3502880109285</v>
      </c>
      <c r="AZ194" s="7">
        <v>0.23108055559377999</v>
      </c>
      <c r="BA194" s="7">
        <v>16654966.25</v>
      </c>
      <c r="BB194" s="7">
        <v>19707050</v>
      </c>
      <c r="BC194" s="7">
        <v>22.7271020039997</v>
      </c>
      <c r="BD194" s="7">
        <v>16.137960907494001</v>
      </c>
      <c r="BE194" s="36">
        <v>18.3022433584533</v>
      </c>
      <c r="BF194" s="7" t="s">
        <v>257</v>
      </c>
      <c r="BG194" s="7">
        <v>0.52483403675258999</v>
      </c>
      <c r="BH194" s="7">
        <v>0.76817386109239605</v>
      </c>
      <c r="BI194" s="7">
        <v>0.50354136681363304</v>
      </c>
      <c r="BJ194" s="7">
        <v>0.66902690884817795</v>
      </c>
      <c r="BK194" s="7">
        <v>0.47823604500344602</v>
      </c>
      <c r="BL194" s="7">
        <v>0.484640165242052</v>
      </c>
      <c r="BM194" s="7">
        <v>67.391304347826093</v>
      </c>
      <c r="BN194" s="7">
        <v>3.1589999999999998</v>
      </c>
      <c r="BO194" s="7">
        <v>3.1406000000000001</v>
      </c>
      <c r="BP194" s="7">
        <v>4.9382716049382704</v>
      </c>
      <c r="BQ194" s="7">
        <v>62.543996293399999</v>
      </c>
      <c r="BR194" s="36" t="s">
        <v>199</v>
      </c>
      <c r="BS194" s="36" t="s">
        <v>199</v>
      </c>
      <c r="BT194" s="7">
        <v>7866528.3687501103</v>
      </c>
      <c r="BU194" s="7">
        <v>6242733006</v>
      </c>
      <c r="BV194" s="7">
        <v>28.021000000000001</v>
      </c>
      <c r="BW194" s="33">
        <v>38937</v>
      </c>
      <c r="BX194" s="15" t="s">
        <v>528</v>
      </c>
      <c r="BY194" s="7">
        <v>3.29</v>
      </c>
      <c r="BZ194" s="15" t="s">
        <v>529</v>
      </c>
      <c r="CA194" t="str">
        <f t="shared" si="358"/>
        <v>SGDUSD=R</v>
      </c>
      <c r="CE194" t="str">
        <f t="shared" si="357"/>
        <v>WLIL.SI</v>
      </c>
      <c r="CF194" s="15" t="s">
        <v>527</v>
      </c>
    </row>
    <row r="195" spans="1:84" x14ac:dyDescent="0.2">
      <c r="A195" t="s">
        <v>530</v>
      </c>
      <c r="B195" t="s">
        <v>530</v>
      </c>
      <c r="C195" t="s">
        <v>185</v>
      </c>
      <c r="E195" t="s">
        <v>191</v>
      </c>
      <c r="F195" s="3"/>
      <c r="G195" t="str">
        <f t="shared" si="646"/>
        <v>MU0117U00026</v>
      </c>
      <c r="H195" s="35">
        <f t="shared" si="647"/>
        <v>0</v>
      </c>
      <c r="I195" s="9">
        <f t="shared" si="648"/>
        <v>49.357100000000003</v>
      </c>
      <c r="J195" s="20">
        <f t="shared" si="649"/>
        <v>36350</v>
      </c>
      <c r="K195" s="9" t="str">
        <f t="shared" si="650"/>
        <v>SGD</v>
      </c>
      <c r="L195" s="7">
        <f t="shared" si="651"/>
        <v>0.255</v>
      </c>
      <c r="M195" s="9">
        <f t="shared" si="652"/>
        <v>0</v>
      </c>
      <c r="N195" s="8"/>
      <c r="O195" s="9">
        <f t="shared" si="653"/>
        <v>6.7868504772004297</v>
      </c>
      <c r="P195" s="9">
        <f t="shared" si="654"/>
        <v>9.7560975609756095</v>
      </c>
      <c r="Q195" s="9" t="str">
        <f t="shared" si="655"/>
        <v>NULL</v>
      </c>
      <c r="R195" s="9" t="str">
        <f t="shared" si="656"/>
        <v>NULL</v>
      </c>
      <c r="S195" s="9">
        <f t="shared" si="657"/>
        <v>0.48498229624035799</v>
      </c>
      <c r="T195" s="9" t="str">
        <f t="shared" si="658"/>
        <v>NULL</v>
      </c>
      <c r="U195" s="9">
        <f t="shared" si="659"/>
        <v>0.229601470314859</v>
      </c>
      <c r="V195" s="35">
        <f t="shared" si="660"/>
        <v>2050310.25</v>
      </c>
      <c r="W195" s="35">
        <f t="shared" si="661"/>
        <v>1747353.4782608701</v>
      </c>
      <c r="X195" s="9">
        <f t="shared" si="662"/>
        <v>-17.338035807194597</v>
      </c>
      <c r="Y195" s="9">
        <f t="shared" si="663"/>
        <v>25.982843734159101</v>
      </c>
      <c r="Z195" s="9">
        <f t="shared" si="664"/>
        <v>25.951668277217198</v>
      </c>
      <c r="AA195" s="9">
        <f t="shared" si="665"/>
        <v>24.470278108500001</v>
      </c>
      <c r="AB195" s="9" t="str">
        <f t="shared" si="666"/>
        <v>#N/A</v>
      </c>
      <c r="AC195" s="9">
        <f t="shared" si="667"/>
        <v>9.9918932315472997E-2</v>
      </c>
      <c r="AD195" s="9">
        <f t="shared" si="668"/>
        <v>9.8474940466710004E-3</v>
      </c>
      <c r="AE195" s="9">
        <f t="shared" si="669"/>
        <v>0.59436655593111198</v>
      </c>
      <c r="AF195" s="9">
        <f t="shared" si="670"/>
        <v>0.72957697437637103</v>
      </c>
      <c r="AG195" s="9">
        <f t="shared" si="671"/>
        <v>0.69307958061877395</v>
      </c>
      <c r="AH195" s="9">
        <f t="shared" si="672"/>
        <v>1.8639707198258999</v>
      </c>
      <c r="AI195" s="9">
        <f t="shared" si="673"/>
        <v>66.6666666666667</v>
      </c>
      <c r="AJ195" s="9">
        <f t="shared" si="674"/>
        <v>0.2482</v>
      </c>
      <c r="AK195" s="9">
        <f t="shared" si="675"/>
        <v>0.26679999999999998</v>
      </c>
      <c r="AL195" s="9">
        <f t="shared" si="676"/>
        <v>3.0923076923076902</v>
      </c>
      <c r="AM195" s="9">
        <f t="shared" si="677"/>
        <v>0</v>
      </c>
      <c r="AN195" s="9" t="str">
        <f t="shared" si="678"/>
        <v>NULL</v>
      </c>
      <c r="AO195" s="9" t="str">
        <f t="shared" si="679"/>
        <v>NULL</v>
      </c>
      <c r="AP195" s="35">
        <f t="shared" si="680"/>
        <v>3476616.7</v>
      </c>
      <c r="AS195" s="15" t="s">
        <v>191</v>
      </c>
      <c r="AT195" s="36">
        <v>6.7868504772004297</v>
      </c>
      <c r="AU195" s="36">
        <v>9.7560975609756095</v>
      </c>
      <c r="AV195" s="36" t="s">
        <v>199</v>
      </c>
      <c r="AW195" s="36" t="s">
        <v>199</v>
      </c>
      <c r="AX195" s="36">
        <v>0.48498229624035799</v>
      </c>
      <c r="AY195" s="36" t="s">
        <v>199</v>
      </c>
      <c r="AZ195" s="7">
        <v>0.229601470314859</v>
      </c>
      <c r="BA195" s="7">
        <v>2050310.25</v>
      </c>
      <c r="BB195" s="7">
        <v>1747353.4782608701</v>
      </c>
      <c r="BC195" s="7">
        <v>25.982843734159101</v>
      </c>
      <c r="BD195" s="7">
        <v>25.951668277217198</v>
      </c>
      <c r="BE195" s="36">
        <v>24.470278108500001</v>
      </c>
      <c r="BF195" s="7" t="s">
        <v>257</v>
      </c>
      <c r="BG195" s="7">
        <v>9.9918932315472997E-2</v>
      </c>
      <c r="BH195" s="7">
        <v>9.8474940466710004E-3</v>
      </c>
      <c r="BI195" s="7">
        <v>0.59436655593111198</v>
      </c>
      <c r="BJ195" s="7">
        <v>0.72957697437637103</v>
      </c>
      <c r="BK195" s="7">
        <v>0.69307958061877395</v>
      </c>
      <c r="BL195" s="7">
        <v>1.8639707198258999</v>
      </c>
      <c r="BM195" s="7">
        <v>66.6666666666667</v>
      </c>
      <c r="BN195" s="7">
        <v>0.2482</v>
      </c>
      <c r="BO195" s="7">
        <v>0.26679999999999998</v>
      </c>
      <c r="BP195" s="7">
        <v>3.0923076923076902</v>
      </c>
      <c r="BQ195" s="7">
        <v>0</v>
      </c>
      <c r="BR195" s="36" t="s">
        <v>199</v>
      </c>
      <c r="BS195" s="36" t="s">
        <v>199</v>
      </c>
      <c r="BT195" s="7">
        <v>3476616.7</v>
      </c>
      <c r="BU195" s="7">
        <v>12681673056</v>
      </c>
      <c r="BV195" s="7">
        <v>49.357100000000003</v>
      </c>
      <c r="BW195" s="33">
        <v>36350</v>
      </c>
      <c r="BX195" s="15" t="s">
        <v>531</v>
      </c>
      <c r="BY195" s="7">
        <v>0.255</v>
      </c>
      <c r="BZ195" s="15" t="s">
        <v>529</v>
      </c>
      <c r="CA195" t="str">
        <f t="shared" si="358"/>
        <v>SGDUSD=R</v>
      </c>
      <c r="CE195" t="str">
        <f t="shared" ref="CE195" si="681">E195</f>
        <v>GAGR.SI</v>
      </c>
      <c r="CF195" s="15" t="s">
        <v>530</v>
      </c>
    </row>
    <row r="196" spans="1:84" x14ac:dyDescent="0.2">
      <c r="F196" s="3"/>
      <c r="G196" s="14" t="s">
        <v>194</v>
      </c>
      <c r="H196" s="39">
        <f>AVERAGE(H190:H195)</f>
        <v>0</v>
      </c>
      <c r="I196" s="38">
        <f t="shared" ref="I196" si="682">AVERAGE(I190:I195)</f>
        <v>78.917050000000003</v>
      </c>
      <c r="J196" s="10"/>
      <c r="K196" s="38"/>
      <c r="L196" s="10"/>
      <c r="M196" s="38"/>
      <c r="N196" s="10"/>
      <c r="O196" s="38">
        <f>AVERAGE(O190:O195)</f>
        <v>11.97433670863</v>
      </c>
      <c r="P196" s="38">
        <f t="shared" ref="P196:AP196" si="683">AVERAGE(P190:P195)</f>
        <v>10.436166811059953</v>
      </c>
      <c r="Q196" s="38">
        <f>AVERAGE(Q190:Q195)</f>
        <v>-2.4182724819267949</v>
      </c>
      <c r="R196" s="38">
        <f t="shared" si="683"/>
        <v>1.48627230841142</v>
      </c>
      <c r="S196" s="38">
        <f t="shared" si="683"/>
        <v>1.0851642771095764</v>
      </c>
      <c r="T196" s="38">
        <f t="shared" si="683"/>
        <v>7.1790471093796953</v>
      </c>
      <c r="U196" s="38">
        <f t="shared" si="683"/>
        <v>0.47194141101722237</v>
      </c>
      <c r="V196" s="10"/>
      <c r="W196" s="38"/>
      <c r="X196" s="38">
        <f t="shared" si="683"/>
        <v>-6.24018130772932</v>
      </c>
      <c r="Y196" s="38">
        <f t="shared" si="683"/>
        <v>31.959286066199738</v>
      </c>
      <c r="Z196" s="38">
        <f t="shared" si="683"/>
        <v>28.703031041373521</v>
      </c>
      <c r="AA196" s="38">
        <f t="shared" si="683"/>
        <v>26.791552734792564</v>
      </c>
      <c r="AB196" s="38">
        <f t="shared" si="683"/>
        <v>0.359375</v>
      </c>
      <c r="AC196" s="38">
        <f t="shared" si="683"/>
        <v>0.29513005564519262</v>
      </c>
      <c r="AD196" s="38">
        <f t="shared" si="683"/>
        <v>0.47973306067195215</v>
      </c>
      <c r="AE196" s="38">
        <f t="shared" si="683"/>
        <v>0.71330818845156407</v>
      </c>
      <c r="AF196" s="38">
        <f t="shared" si="683"/>
        <v>0.80887131676225055</v>
      </c>
      <c r="AG196" s="38">
        <f t="shared" si="683"/>
        <v>0.65441873192986821</v>
      </c>
      <c r="AH196" s="38">
        <f t="shared" si="683"/>
        <v>0.84887145160293065</v>
      </c>
      <c r="AI196" s="38">
        <f t="shared" si="683"/>
        <v>49.124912619829196</v>
      </c>
      <c r="AJ196" s="10"/>
      <c r="AK196" s="38"/>
      <c r="AL196" s="38">
        <f t="shared" si="683"/>
        <v>3.7068778264747442</v>
      </c>
      <c r="AM196" s="38">
        <f t="shared" si="683"/>
        <v>30.395797332333334</v>
      </c>
      <c r="AN196" s="38">
        <f t="shared" si="683"/>
        <v>2.6727254676223353</v>
      </c>
      <c r="AO196" s="38">
        <f t="shared" si="683"/>
        <v>3.0073935891203378</v>
      </c>
      <c r="AP196" s="10">
        <f t="shared" si="683"/>
        <v>5859919.0636218302</v>
      </c>
    </row>
    <row r="197" spans="1:84" x14ac:dyDescent="0.2">
      <c r="F197" s="3"/>
      <c r="G197" s="16"/>
      <c r="H197" s="40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</row>
  </sheetData>
  <pageMargins left="0.7" right="0.7" top="0.78740157499999996" bottom="0.78740157499999996" header="0.3" footer="0.3"/>
  <pageSetup orientation="portrait" r:id="rId1"/>
  <headerFooter>
    <oddHeader>&amp;R&amp;"Calibri"&amp;10&amp;K000000CORPORATE&amp;1#</oddHeader>
  </headerFooter>
  <customProperties>
    <customPr name="REFI_OFFICE_FUNCTION_CLICK_THROUGH_WORKSHEET_NAME" r:id="rId2"/>
    <customPr name="REFI_OFFICE_FUNCTION_DATA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DB13-FE8E-4AC6-BC4D-A84D96D5F54F}">
  <dimension ref="R4:Z195"/>
  <sheetViews>
    <sheetView workbookViewId="0"/>
  </sheetViews>
  <sheetFormatPr baseColWidth="10" defaultRowHeight="15" x14ac:dyDescent="0.2"/>
  <sheetData>
    <row r="4" spans="18:26" x14ac:dyDescent="0.2">
      <c r="R4" t="s">
        <v>546</v>
      </c>
      <c r="S4" t="s">
        <v>546</v>
      </c>
      <c r="T4" t="s">
        <v>546</v>
      </c>
      <c r="U4" t="s">
        <v>776</v>
      </c>
      <c r="V4" t="s">
        <v>550</v>
      </c>
      <c r="W4" t="s">
        <v>764</v>
      </c>
      <c r="X4" t="s">
        <v>765</v>
      </c>
      <c r="Y4" t="s">
        <v>766</v>
      </c>
      <c r="Z4" t="s">
        <v>767</v>
      </c>
    </row>
    <row r="5" spans="18:26" x14ac:dyDescent="0.2">
      <c r="R5" t="s">
        <v>546</v>
      </c>
      <c r="S5" t="s">
        <v>546</v>
      </c>
      <c r="T5" t="s">
        <v>546</v>
      </c>
      <c r="U5" t="s">
        <v>763</v>
      </c>
      <c r="V5" t="s">
        <v>550</v>
      </c>
      <c r="W5" t="s">
        <v>764</v>
      </c>
      <c r="X5" t="s">
        <v>765</v>
      </c>
      <c r="Y5" t="s">
        <v>766</v>
      </c>
      <c r="Z5" t="s">
        <v>767</v>
      </c>
    </row>
    <row r="6" spans="18:26" x14ac:dyDescent="0.2">
      <c r="R6" t="s">
        <v>546</v>
      </c>
      <c r="S6" t="s">
        <v>546</v>
      </c>
      <c r="T6" t="s">
        <v>546</v>
      </c>
      <c r="U6" t="s">
        <v>768</v>
      </c>
      <c r="V6" t="s">
        <v>550</v>
      </c>
      <c r="W6" t="s">
        <v>764</v>
      </c>
      <c r="X6" t="s">
        <v>765</v>
      </c>
      <c r="Y6" t="s">
        <v>766</v>
      </c>
      <c r="Z6" t="s">
        <v>767</v>
      </c>
    </row>
    <row r="7" spans="18:26" x14ac:dyDescent="0.2">
      <c r="R7" t="s">
        <v>546</v>
      </c>
      <c r="S7" t="s">
        <v>546</v>
      </c>
      <c r="T7" t="s">
        <v>546</v>
      </c>
      <c r="U7" t="s">
        <v>768</v>
      </c>
      <c r="V7" t="s">
        <v>550</v>
      </c>
      <c r="W7" t="s">
        <v>764</v>
      </c>
      <c r="X7" t="s">
        <v>765</v>
      </c>
      <c r="Y7" t="s">
        <v>766</v>
      </c>
      <c r="Z7" t="s">
        <v>767</v>
      </c>
    </row>
    <row r="8" spans="18:26" x14ac:dyDescent="0.2">
      <c r="R8" t="s">
        <v>546</v>
      </c>
      <c r="S8" t="s">
        <v>546</v>
      </c>
      <c r="T8" t="s">
        <v>546</v>
      </c>
      <c r="U8" t="s">
        <v>769</v>
      </c>
      <c r="V8" t="s">
        <v>550</v>
      </c>
      <c r="W8" t="s">
        <v>764</v>
      </c>
      <c r="X8" t="s">
        <v>765</v>
      </c>
      <c r="Y8" t="s">
        <v>766</v>
      </c>
      <c r="Z8" t="s">
        <v>767</v>
      </c>
    </row>
    <row r="9" spans="18:26" x14ac:dyDescent="0.2">
      <c r="R9" t="s">
        <v>546</v>
      </c>
      <c r="S9" t="s">
        <v>546</v>
      </c>
      <c r="T9" t="s">
        <v>546</v>
      </c>
      <c r="U9" t="s">
        <v>768</v>
      </c>
      <c r="V9" t="s">
        <v>550</v>
      </c>
      <c r="W9" t="s">
        <v>764</v>
      </c>
      <c r="X9" t="s">
        <v>765</v>
      </c>
      <c r="Y9" t="s">
        <v>766</v>
      </c>
      <c r="Z9" t="s">
        <v>767</v>
      </c>
    </row>
    <row r="10" spans="18:26" x14ac:dyDescent="0.2">
      <c r="R10" t="s">
        <v>546</v>
      </c>
      <c r="S10" t="s">
        <v>546</v>
      </c>
      <c r="T10" t="s">
        <v>546</v>
      </c>
      <c r="U10" t="s">
        <v>763</v>
      </c>
      <c r="V10" t="s">
        <v>550</v>
      </c>
      <c r="W10" t="s">
        <v>764</v>
      </c>
      <c r="X10" t="s">
        <v>765</v>
      </c>
      <c r="Y10" t="s">
        <v>766</v>
      </c>
      <c r="Z10" t="s">
        <v>767</v>
      </c>
    </row>
    <row r="11" spans="18:26" x14ac:dyDescent="0.2">
      <c r="R11" t="s">
        <v>546</v>
      </c>
      <c r="S11" t="s">
        <v>546</v>
      </c>
      <c r="T11" t="s">
        <v>546</v>
      </c>
      <c r="U11" t="s">
        <v>770</v>
      </c>
      <c r="V11" t="s">
        <v>550</v>
      </c>
      <c r="W11" t="s">
        <v>764</v>
      </c>
      <c r="X11" t="s">
        <v>765</v>
      </c>
      <c r="Y11" t="s">
        <v>766</v>
      </c>
      <c r="Z11" t="s">
        <v>767</v>
      </c>
    </row>
    <row r="12" spans="18:26" x14ac:dyDescent="0.2">
      <c r="R12" t="s">
        <v>546</v>
      </c>
      <c r="S12" t="s">
        <v>546</v>
      </c>
      <c r="T12" t="s">
        <v>546</v>
      </c>
      <c r="U12" t="s">
        <v>771</v>
      </c>
      <c r="V12" t="s">
        <v>550</v>
      </c>
      <c r="W12" t="s">
        <v>764</v>
      </c>
      <c r="X12" t="s">
        <v>765</v>
      </c>
      <c r="Y12" t="s">
        <v>766</v>
      </c>
      <c r="Z12" t="s">
        <v>767</v>
      </c>
    </row>
    <row r="13" spans="18:26" x14ac:dyDescent="0.2">
      <c r="R13" t="s">
        <v>546</v>
      </c>
      <c r="S13" t="s">
        <v>546</v>
      </c>
      <c r="T13" t="s">
        <v>546</v>
      </c>
      <c r="U13" t="s">
        <v>771</v>
      </c>
      <c r="V13" t="s">
        <v>550</v>
      </c>
      <c r="W13" t="s">
        <v>764</v>
      </c>
      <c r="X13" t="s">
        <v>765</v>
      </c>
      <c r="Y13" t="s">
        <v>766</v>
      </c>
      <c r="Z13" t="s">
        <v>767</v>
      </c>
    </row>
    <row r="14" spans="18:26" x14ac:dyDescent="0.2">
      <c r="R14" t="s">
        <v>546</v>
      </c>
      <c r="S14" t="s">
        <v>546</v>
      </c>
      <c r="T14" t="s">
        <v>546</v>
      </c>
      <c r="U14" t="s">
        <v>763</v>
      </c>
      <c r="V14" t="s">
        <v>550</v>
      </c>
      <c r="W14" t="s">
        <v>764</v>
      </c>
      <c r="X14" t="s">
        <v>765</v>
      </c>
      <c r="Y14" t="s">
        <v>766</v>
      </c>
      <c r="Z14" t="s">
        <v>767</v>
      </c>
    </row>
    <row r="17" spans="18:26" x14ac:dyDescent="0.2">
      <c r="R17" t="s">
        <v>546</v>
      </c>
      <c r="S17" t="s">
        <v>546</v>
      </c>
      <c r="T17" t="s">
        <v>546</v>
      </c>
      <c r="U17" t="s">
        <v>768</v>
      </c>
      <c r="V17" t="s">
        <v>550</v>
      </c>
      <c r="W17" t="s">
        <v>764</v>
      </c>
      <c r="X17" t="s">
        <v>765</v>
      </c>
      <c r="Y17" t="s">
        <v>766</v>
      </c>
      <c r="Z17" t="s">
        <v>767</v>
      </c>
    </row>
    <row r="18" spans="18:26" x14ac:dyDescent="0.2">
      <c r="R18" t="s">
        <v>546</v>
      </c>
      <c r="S18" t="s">
        <v>546</v>
      </c>
      <c r="T18" t="s">
        <v>546</v>
      </c>
      <c r="U18" t="s">
        <v>768</v>
      </c>
      <c r="V18" t="s">
        <v>550</v>
      </c>
      <c r="W18" t="s">
        <v>764</v>
      </c>
      <c r="X18" t="s">
        <v>765</v>
      </c>
      <c r="Y18" t="s">
        <v>766</v>
      </c>
      <c r="Z18" t="s">
        <v>767</v>
      </c>
    </row>
    <row r="19" spans="18:26" x14ac:dyDescent="0.2">
      <c r="R19" t="s">
        <v>546</v>
      </c>
      <c r="S19" t="s">
        <v>546</v>
      </c>
      <c r="T19" t="s">
        <v>546</v>
      </c>
      <c r="U19" t="s">
        <v>768</v>
      </c>
      <c r="V19" t="s">
        <v>550</v>
      </c>
      <c r="W19" t="s">
        <v>764</v>
      </c>
      <c r="X19" t="s">
        <v>765</v>
      </c>
      <c r="Y19" t="s">
        <v>766</v>
      </c>
      <c r="Z19" t="s">
        <v>767</v>
      </c>
    </row>
    <row r="20" spans="18:26" x14ac:dyDescent="0.2">
      <c r="R20" t="s">
        <v>546</v>
      </c>
      <c r="S20" t="s">
        <v>546</v>
      </c>
      <c r="T20" t="s">
        <v>546</v>
      </c>
      <c r="U20" t="s">
        <v>772</v>
      </c>
      <c r="V20" t="s">
        <v>550</v>
      </c>
      <c r="W20" t="s">
        <v>764</v>
      </c>
      <c r="X20" t="s">
        <v>765</v>
      </c>
      <c r="Y20" t="s">
        <v>766</v>
      </c>
      <c r="Z20" t="s">
        <v>767</v>
      </c>
    </row>
    <row r="21" spans="18:26" x14ac:dyDescent="0.2">
      <c r="R21" t="s">
        <v>546</v>
      </c>
      <c r="S21" t="s">
        <v>546</v>
      </c>
      <c r="T21" t="s">
        <v>546</v>
      </c>
      <c r="U21" t="s">
        <v>768</v>
      </c>
      <c r="V21" t="s">
        <v>550</v>
      </c>
      <c r="W21" t="s">
        <v>764</v>
      </c>
      <c r="X21" t="s">
        <v>765</v>
      </c>
      <c r="Y21" t="s">
        <v>766</v>
      </c>
      <c r="Z21" t="s">
        <v>767</v>
      </c>
    </row>
    <row r="22" spans="18:26" x14ac:dyDescent="0.2">
      <c r="R22" t="s">
        <v>546</v>
      </c>
      <c r="S22" t="s">
        <v>546</v>
      </c>
      <c r="T22" t="s">
        <v>546</v>
      </c>
      <c r="U22" t="s">
        <v>768</v>
      </c>
      <c r="V22" t="s">
        <v>550</v>
      </c>
      <c r="W22" t="s">
        <v>764</v>
      </c>
      <c r="X22" t="s">
        <v>765</v>
      </c>
      <c r="Y22" t="s">
        <v>766</v>
      </c>
      <c r="Z22" t="s">
        <v>767</v>
      </c>
    </row>
    <row r="23" spans="18:26" x14ac:dyDescent="0.2">
      <c r="R23" t="s">
        <v>546</v>
      </c>
      <c r="S23" t="s">
        <v>546</v>
      </c>
      <c r="T23" t="s">
        <v>546</v>
      </c>
      <c r="U23" t="s">
        <v>772</v>
      </c>
      <c r="V23" t="s">
        <v>550</v>
      </c>
      <c r="W23" t="s">
        <v>764</v>
      </c>
      <c r="X23" t="s">
        <v>765</v>
      </c>
      <c r="Y23" t="s">
        <v>766</v>
      </c>
      <c r="Z23" t="s">
        <v>767</v>
      </c>
    </row>
    <row r="24" spans="18:26" x14ac:dyDescent="0.2">
      <c r="R24" t="s">
        <v>546</v>
      </c>
      <c r="S24" t="s">
        <v>546</v>
      </c>
      <c r="T24" t="s">
        <v>546</v>
      </c>
      <c r="U24" t="s">
        <v>771</v>
      </c>
      <c r="V24" t="s">
        <v>550</v>
      </c>
      <c r="W24" t="s">
        <v>764</v>
      </c>
      <c r="X24" t="s">
        <v>765</v>
      </c>
      <c r="Y24" t="s">
        <v>766</v>
      </c>
      <c r="Z24" t="s">
        <v>767</v>
      </c>
    </row>
    <row r="25" spans="18:26" x14ac:dyDescent="0.2">
      <c r="R25" t="s">
        <v>546</v>
      </c>
      <c r="S25" t="s">
        <v>546</v>
      </c>
      <c r="T25" t="s">
        <v>546</v>
      </c>
      <c r="U25" t="s">
        <v>769</v>
      </c>
      <c r="V25" t="s">
        <v>550</v>
      </c>
      <c r="W25" t="s">
        <v>764</v>
      </c>
      <c r="X25" t="s">
        <v>765</v>
      </c>
      <c r="Y25" t="s">
        <v>766</v>
      </c>
      <c r="Z25" t="s">
        <v>767</v>
      </c>
    </row>
    <row r="26" spans="18:26" x14ac:dyDescent="0.2">
      <c r="R26" t="s">
        <v>546</v>
      </c>
      <c r="S26" t="s">
        <v>546</v>
      </c>
      <c r="T26" t="s">
        <v>546</v>
      </c>
      <c r="U26" t="s">
        <v>771</v>
      </c>
      <c r="V26" t="s">
        <v>550</v>
      </c>
      <c r="W26" t="s">
        <v>764</v>
      </c>
      <c r="X26" t="s">
        <v>765</v>
      </c>
      <c r="Y26" t="s">
        <v>766</v>
      </c>
      <c r="Z26" t="s">
        <v>767</v>
      </c>
    </row>
    <row r="27" spans="18:26" x14ac:dyDescent="0.2">
      <c r="R27" t="s">
        <v>546</v>
      </c>
      <c r="S27" t="s">
        <v>546</v>
      </c>
      <c r="T27" t="s">
        <v>546</v>
      </c>
      <c r="U27" t="s">
        <v>770</v>
      </c>
      <c r="V27" t="s">
        <v>550</v>
      </c>
      <c r="W27" t="s">
        <v>764</v>
      </c>
      <c r="X27" t="s">
        <v>765</v>
      </c>
      <c r="Y27" t="s">
        <v>766</v>
      </c>
      <c r="Z27" t="s">
        <v>767</v>
      </c>
    </row>
    <row r="28" spans="18:26" x14ac:dyDescent="0.2">
      <c r="R28" t="s">
        <v>546</v>
      </c>
      <c r="S28" t="s">
        <v>546</v>
      </c>
      <c r="T28" t="s">
        <v>546</v>
      </c>
      <c r="U28" t="s">
        <v>768</v>
      </c>
      <c r="V28" t="s">
        <v>550</v>
      </c>
      <c r="W28" t="s">
        <v>764</v>
      </c>
      <c r="X28" t="s">
        <v>765</v>
      </c>
      <c r="Y28" t="s">
        <v>766</v>
      </c>
      <c r="Z28" t="s">
        <v>767</v>
      </c>
    </row>
    <row r="32" spans="18:26" x14ac:dyDescent="0.2">
      <c r="R32" t="s">
        <v>546</v>
      </c>
      <c r="S32" t="s">
        <v>546</v>
      </c>
      <c r="T32" t="s">
        <v>546</v>
      </c>
      <c r="U32" t="s">
        <v>763</v>
      </c>
      <c r="V32" t="s">
        <v>550</v>
      </c>
      <c r="W32" t="s">
        <v>764</v>
      </c>
      <c r="X32" t="s">
        <v>765</v>
      </c>
      <c r="Y32" t="s">
        <v>766</v>
      </c>
      <c r="Z32" t="s">
        <v>767</v>
      </c>
    </row>
    <row r="33" spans="18:26" x14ac:dyDescent="0.2">
      <c r="R33" t="s">
        <v>546</v>
      </c>
      <c r="S33" t="s">
        <v>546</v>
      </c>
      <c r="T33" t="s">
        <v>546</v>
      </c>
      <c r="U33" t="s">
        <v>763</v>
      </c>
      <c r="V33" t="s">
        <v>550</v>
      </c>
      <c r="W33" t="s">
        <v>764</v>
      </c>
      <c r="X33" t="s">
        <v>765</v>
      </c>
      <c r="Y33" t="s">
        <v>766</v>
      </c>
      <c r="Z33" t="s">
        <v>767</v>
      </c>
    </row>
    <row r="34" spans="18:26" x14ac:dyDescent="0.2">
      <c r="R34" t="s">
        <v>546</v>
      </c>
      <c r="S34" t="s">
        <v>546</v>
      </c>
      <c r="T34" t="s">
        <v>546</v>
      </c>
      <c r="U34" t="s">
        <v>763</v>
      </c>
      <c r="V34" t="s">
        <v>550</v>
      </c>
      <c r="W34" t="s">
        <v>764</v>
      </c>
      <c r="X34" t="s">
        <v>765</v>
      </c>
      <c r="Y34" t="s">
        <v>766</v>
      </c>
      <c r="Z34" t="s">
        <v>767</v>
      </c>
    </row>
    <row r="35" spans="18:26" x14ac:dyDescent="0.2">
      <c r="R35" t="s">
        <v>546</v>
      </c>
      <c r="S35" t="s">
        <v>546</v>
      </c>
      <c r="T35" t="s">
        <v>546</v>
      </c>
      <c r="U35" t="s">
        <v>771</v>
      </c>
      <c r="V35" t="s">
        <v>550</v>
      </c>
      <c r="W35" t="s">
        <v>764</v>
      </c>
      <c r="X35" t="s">
        <v>765</v>
      </c>
      <c r="Y35" t="s">
        <v>766</v>
      </c>
      <c r="Z35" t="s">
        <v>767</v>
      </c>
    </row>
    <row r="36" spans="18:26" x14ac:dyDescent="0.2">
      <c r="R36" t="s">
        <v>546</v>
      </c>
      <c r="S36" t="s">
        <v>546</v>
      </c>
      <c r="T36" t="s">
        <v>546</v>
      </c>
      <c r="U36" t="s">
        <v>773</v>
      </c>
      <c r="V36" t="s">
        <v>550</v>
      </c>
      <c r="W36" t="s">
        <v>764</v>
      </c>
      <c r="X36" t="s">
        <v>765</v>
      </c>
      <c r="Y36" t="s">
        <v>766</v>
      </c>
      <c r="Z36" t="s">
        <v>767</v>
      </c>
    </row>
    <row r="37" spans="18:26" x14ac:dyDescent="0.2">
      <c r="R37" t="s">
        <v>546</v>
      </c>
      <c r="S37" t="s">
        <v>546</v>
      </c>
      <c r="T37" t="s">
        <v>546</v>
      </c>
      <c r="U37" t="s">
        <v>763</v>
      </c>
      <c r="V37" t="s">
        <v>550</v>
      </c>
      <c r="W37" t="s">
        <v>764</v>
      </c>
      <c r="X37" t="s">
        <v>765</v>
      </c>
      <c r="Y37" t="s">
        <v>766</v>
      </c>
      <c r="Z37" t="s">
        <v>767</v>
      </c>
    </row>
    <row r="38" spans="18:26" x14ac:dyDescent="0.2">
      <c r="R38" t="s">
        <v>546</v>
      </c>
      <c r="S38" t="s">
        <v>546</v>
      </c>
      <c r="T38" t="s">
        <v>546</v>
      </c>
      <c r="U38" t="s">
        <v>763</v>
      </c>
      <c r="V38" t="s">
        <v>550</v>
      </c>
      <c r="W38" t="s">
        <v>764</v>
      </c>
      <c r="X38" t="s">
        <v>765</v>
      </c>
      <c r="Y38" t="s">
        <v>766</v>
      </c>
      <c r="Z38" t="s">
        <v>767</v>
      </c>
    </row>
    <row r="39" spans="18:26" x14ac:dyDescent="0.2">
      <c r="R39" t="s">
        <v>546</v>
      </c>
      <c r="S39" t="s">
        <v>546</v>
      </c>
      <c r="T39" t="s">
        <v>546</v>
      </c>
      <c r="U39" t="s">
        <v>768</v>
      </c>
      <c r="V39" t="s">
        <v>550</v>
      </c>
      <c r="W39" t="s">
        <v>764</v>
      </c>
      <c r="X39" t="s">
        <v>765</v>
      </c>
      <c r="Y39" t="s">
        <v>766</v>
      </c>
      <c r="Z39" t="s">
        <v>767</v>
      </c>
    </row>
    <row r="40" spans="18:26" x14ac:dyDescent="0.2">
      <c r="R40" t="s">
        <v>546</v>
      </c>
      <c r="S40" t="s">
        <v>546</v>
      </c>
      <c r="T40" t="s">
        <v>546</v>
      </c>
      <c r="U40" t="s">
        <v>768</v>
      </c>
      <c r="V40" t="s">
        <v>550</v>
      </c>
      <c r="W40" t="s">
        <v>764</v>
      </c>
      <c r="X40" t="s">
        <v>765</v>
      </c>
      <c r="Y40" t="s">
        <v>766</v>
      </c>
      <c r="Z40" t="s">
        <v>767</v>
      </c>
    </row>
    <row r="41" spans="18:26" x14ac:dyDescent="0.2">
      <c r="R41" t="s">
        <v>546</v>
      </c>
      <c r="S41" t="s">
        <v>546</v>
      </c>
      <c r="T41" t="s">
        <v>546</v>
      </c>
      <c r="U41" t="s">
        <v>768</v>
      </c>
      <c r="V41" t="s">
        <v>550</v>
      </c>
      <c r="W41" t="s">
        <v>764</v>
      </c>
      <c r="X41" t="s">
        <v>765</v>
      </c>
      <c r="Y41" t="s">
        <v>766</v>
      </c>
      <c r="Z41" t="s">
        <v>767</v>
      </c>
    </row>
    <row r="42" spans="18:26" x14ac:dyDescent="0.2">
      <c r="R42" t="s">
        <v>546</v>
      </c>
      <c r="S42" t="s">
        <v>546</v>
      </c>
      <c r="T42" t="s">
        <v>546</v>
      </c>
      <c r="U42" t="s">
        <v>769</v>
      </c>
      <c r="V42" t="s">
        <v>550</v>
      </c>
      <c r="W42" t="s">
        <v>764</v>
      </c>
      <c r="X42" t="s">
        <v>765</v>
      </c>
      <c r="Y42" t="s">
        <v>766</v>
      </c>
      <c r="Z42" t="s">
        <v>767</v>
      </c>
    </row>
    <row r="43" spans="18:26" x14ac:dyDescent="0.2">
      <c r="R43" t="s">
        <v>546</v>
      </c>
      <c r="S43" t="s">
        <v>546</v>
      </c>
      <c r="T43" t="s">
        <v>546</v>
      </c>
      <c r="U43" t="s">
        <v>769</v>
      </c>
      <c r="V43" t="s">
        <v>550</v>
      </c>
      <c r="W43" t="s">
        <v>764</v>
      </c>
      <c r="X43" t="s">
        <v>765</v>
      </c>
      <c r="Y43" t="s">
        <v>766</v>
      </c>
      <c r="Z43" t="s">
        <v>767</v>
      </c>
    </row>
    <row r="44" spans="18:26" x14ac:dyDescent="0.2">
      <c r="R44" t="s">
        <v>546</v>
      </c>
      <c r="S44" t="s">
        <v>546</v>
      </c>
      <c r="T44" t="s">
        <v>546</v>
      </c>
      <c r="U44" t="s">
        <v>769</v>
      </c>
      <c r="V44" t="s">
        <v>550</v>
      </c>
      <c r="W44" t="s">
        <v>764</v>
      </c>
      <c r="X44" t="s">
        <v>765</v>
      </c>
      <c r="Y44" t="s">
        <v>766</v>
      </c>
      <c r="Z44" t="s">
        <v>767</v>
      </c>
    </row>
    <row r="45" spans="18:26" x14ac:dyDescent="0.2">
      <c r="R45" t="s">
        <v>546</v>
      </c>
      <c r="S45" t="s">
        <v>546</v>
      </c>
      <c r="T45" t="s">
        <v>546</v>
      </c>
      <c r="U45" t="s">
        <v>769</v>
      </c>
      <c r="V45" t="s">
        <v>550</v>
      </c>
      <c r="W45" t="s">
        <v>764</v>
      </c>
      <c r="X45" t="s">
        <v>765</v>
      </c>
      <c r="Y45" t="s">
        <v>766</v>
      </c>
      <c r="Z45" t="s">
        <v>767</v>
      </c>
    </row>
    <row r="46" spans="18:26" x14ac:dyDescent="0.2">
      <c r="R46" t="s">
        <v>546</v>
      </c>
      <c r="S46" t="s">
        <v>546</v>
      </c>
      <c r="T46" t="s">
        <v>546</v>
      </c>
      <c r="U46" t="s">
        <v>774</v>
      </c>
      <c r="V46" t="s">
        <v>550</v>
      </c>
      <c r="W46" t="s">
        <v>764</v>
      </c>
      <c r="X46" t="s">
        <v>765</v>
      </c>
      <c r="Y46" t="s">
        <v>766</v>
      </c>
      <c r="Z46" t="s">
        <v>767</v>
      </c>
    </row>
    <row r="47" spans="18:26" x14ac:dyDescent="0.2">
      <c r="R47" t="s">
        <v>546</v>
      </c>
      <c r="S47" t="s">
        <v>546</v>
      </c>
      <c r="T47" t="s">
        <v>546</v>
      </c>
      <c r="U47" t="s">
        <v>771</v>
      </c>
      <c r="V47" t="s">
        <v>550</v>
      </c>
      <c r="W47" t="s">
        <v>764</v>
      </c>
      <c r="X47" t="s">
        <v>765</v>
      </c>
      <c r="Y47" t="s">
        <v>766</v>
      </c>
      <c r="Z47" t="s">
        <v>767</v>
      </c>
    </row>
    <row r="48" spans="18:26" x14ac:dyDescent="0.2">
      <c r="R48" t="s">
        <v>546</v>
      </c>
      <c r="S48" t="s">
        <v>546</v>
      </c>
      <c r="T48" t="s">
        <v>546</v>
      </c>
      <c r="U48" t="s">
        <v>773</v>
      </c>
      <c r="V48" t="s">
        <v>550</v>
      </c>
      <c r="W48" t="s">
        <v>764</v>
      </c>
      <c r="X48" t="s">
        <v>765</v>
      </c>
      <c r="Y48" t="s">
        <v>766</v>
      </c>
      <c r="Z48" t="s">
        <v>767</v>
      </c>
    </row>
    <row r="49" spans="18:26" x14ac:dyDescent="0.2">
      <c r="R49" t="s">
        <v>546</v>
      </c>
      <c r="S49" t="s">
        <v>546</v>
      </c>
      <c r="T49" t="s">
        <v>546</v>
      </c>
      <c r="U49" t="s">
        <v>775</v>
      </c>
      <c r="V49" t="s">
        <v>550</v>
      </c>
      <c r="W49" t="s">
        <v>764</v>
      </c>
      <c r="X49" t="s">
        <v>765</v>
      </c>
      <c r="Y49" t="s">
        <v>766</v>
      </c>
      <c r="Z49" t="s">
        <v>767</v>
      </c>
    </row>
    <row r="53" spans="18:26" x14ac:dyDescent="0.2">
      <c r="R53" t="s">
        <v>546</v>
      </c>
      <c r="S53" t="s">
        <v>546</v>
      </c>
      <c r="T53" t="s">
        <v>546</v>
      </c>
      <c r="U53" t="s">
        <v>768</v>
      </c>
      <c r="V53" t="s">
        <v>550</v>
      </c>
      <c r="W53" t="s">
        <v>764</v>
      </c>
      <c r="X53" t="s">
        <v>765</v>
      </c>
      <c r="Y53" t="s">
        <v>766</v>
      </c>
      <c r="Z53" t="s">
        <v>767</v>
      </c>
    </row>
    <row r="54" spans="18:26" x14ac:dyDescent="0.2">
      <c r="R54" t="s">
        <v>546</v>
      </c>
      <c r="S54" t="s">
        <v>546</v>
      </c>
      <c r="T54" t="s">
        <v>546</v>
      </c>
      <c r="U54" t="s">
        <v>768</v>
      </c>
      <c r="V54" t="s">
        <v>550</v>
      </c>
      <c r="W54" t="s">
        <v>764</v>
      </c>
      <c r="X54" t="s">
        <v>765</v>
      </c>
      <c r="Y54" t="s">
        <v>766</v>
      </c>
      <c r="Z54" t="s">
        <v>767</v>
      </c>
    </row>
    <row r="55" spans="18:26" x14ac:dyDescent="0.2">
      <c r="R55" t="s">
        <v>546</v>
      </c>
      <c r="S55" t="s">
        <v>546</v>
      </c>
      <c r="T55" t="s">
        <v>546</v>
      </c>
      <c r="U55" t="s">
        <v>771</v>
      </c>
      <c r="V55" t="s">
        <v>550</v>
      </c>
      <c r="W55" t="s">
        <v>764</v>
      </c>
      <c r="X55" t="s">
        <v>765</v>
      </c>
      <c r="Y55" t="s">
        <v>766</v>
      </c>
      <c r="Z55" t="s">
        <v>767</v>
      </c>
    </row>
    <row r="56" spans="18:26" x14ac:dyDescent="0.2">
      <c r="R56" t="s">
        <v>546</v>
      </c>
      <c r="S56" t="s">
        <v>546</v>
      </c>
      <c r="T56" t="s">
        <v>546</v>
      </c>
      <c r="U56" t="s">
        <v>769</v>
      </c>
      <c r="V56" t="s">
        <v>550</v>
      </c>
      <c r="W56" t="s">
        <v>764</v>
      </c>
      <c r="X56" t="s">
        <v>765</v>
      </c>
      <c r="Y56" t="s">
        <v>766</v>
      </c>
      <c r="Z56" t="s">
        <v>767</v>
      </c>
    </row>
    <row r="57" spans="18:26" x14ac:dyDescent="0.2">
      <c r="R57" t="s">
        <v>546</v>
      </c>
      <c r="S57" t="s">
        <v>546</v>
      </c>
      <c r="T57" t="s">
        <v>546</v>
      </c>
      <c r="U57" t="s">
        <v>771</v>
      </c>
      <c r="V57" t="s">
        <v>550</v>
      </c>
      <c r="W57" t="s">
        <v>764</v>
      </c>
      <c r="X57" t="s">
        <v>765</v>
      </c>
      <c r="Y57" t="s">
        <v>766</v>
      </c>
      <c r="Z57" t="s">
        <v>767</v>
      </c>
    </row>
    <row r="58" spans="18:26" x14ac:dyDescent="0.2">
      <c r="R58" t="s">
        <v>546</v>
      </c>
      <c r="S58" t="s">
        <v>546</v>
      </c>
      <c r="T58" t="s">
        <v>546</v>
      </c>
      <c r="U58" t="s">
        <v>768</v>
      </c>
      <c r="W58" t="s">
        <v>764</v>
      </c>
      <c r="X58" t="s">
        <v>765</v>
      </c>
      <c r="Y58" t="s">
        <v>766</v>
      </c>
      <c r="Z58" t="s">
        <v>767</v>
      </c>
    </row>
    <row r="61" spans="18:26" x14ac:dyDescent="0.2">
      <c r="R61" t="s">
        <v>546</v>
      </c>
      <c r="S61" t="s">
        <v>546</v>
      </c>
      <c r="T61" t="s">
        <v>546</v>
      </c>
      <c r="U61" t="s">
        <v>768</v>
      </c>
      <c r="V61" t="s">
        <v>550</v>
      </c>
      <c r="W61" t="s">
        <v>764</v>
      </c>
      <c r="X61" t="s">
        <v>765</v>
      </c>
      <c r="Y61" t="s">
        <v>766</v>
      </c>
      <c r="Z61" t="s">
        <v>767</v>
      </c>
    </row>
    <row r="62" spans="18:26" x14ac:dyDescent="0.2">
      <c r="R62" t="s">
        <v>546</v>
      </c>
      <c r="S62" t="s">
        <v>546</v>
      </c>
      <c r="T62" t="s">
        <v>546</v>
      </c>
      <c r="U62" t="s">
        <v>768</v>
      </c>
      <c r="V62" t="s">
        <v>550</v>
      </c>
      <c r="W62" t="s">
        <v>764</v>
      </c>
      <c r="X62" t="s">
        <v>765</v>
      </c>
      <c r="Y62" t="s">
        <v>766</v>
      </c>
      <c r="Z62" t="s">
        <v>767</v>
      </c>
    </row>
    <row r="63" spans="18:26" x14ac:dyDescent="0.2">
      <c r="R63" t="s">
        <v>546</v>
      </c>
      <c r="S63" t="s">
        <v>546</v>
      </c>
      <c r="T63" t="s">
        <v>546</v>
      </c>
      <c r="U63" t="s">
        <v>776</v>
      </c>
      <c r="V63" t="s">
        <v>550</v>
      </c>
      <c r="W63" t="s">
        <v>764</v>
      </c>
      <c r="X63" t="s">
        <v>765</v>
      </c>
      <c r="Y63" t="s">
        <v>766</v>
      </c>
      <c r="Z63" t="s">
        <v>767</v>
      </c>
    </row>
    <row r="64" spans="18:26" x14ac:dyDescent="0.2">
      <c r="R64" t="s">
        <v>546</v>
      </c>
      <c r="S64" t="s">
        <v>546</v>
      </c>
      <c r="T64" t="s">
        <v>546</v>
      </c>
      <c r="U64" t="s">
        <v>768</v>
      </c>
      <c r="V64" t="s">
        <v>550</v>
      </c>
      <c r="W64" t="s">
        <v>764</v>
      </c>
      <c r="X64" t="s">
        <v>765</v>
      </c>
      <c r="Y64" t="s">
        <v>766</v>
      </c>
      <c r="Z64" t="s">
        <v>767</v>
      </c>
    </row>
    <row r="65" spans="18:26" x14ac:dyDescent="0.2">
      <c r="R65" t="s">
        <v>546</v>
      </c>
      <c r="S65" t="s">
        <v>546</v>
      </c>
      <c r="T65" t="s">
        <v>546</v>
      </c>
      <c r="U65" t="s">
        <v>776</v>
      </c>
      <c r="V65" t="s">
        <v>550</v>
      </c>
      <c r="W65" t="s">
        <v>764</v>
      </c>
      <c r="X65" t="s">
        <v>765</v>
      </c>
      <c r="Y65" t="s">
        <v>766</v>
      </c>
      <c r="Z65" t="s">
        <v>767</v>
      </c>
    </row>
    <row r="66" spans="18:26" x14ac:dyDescent="0.2">
      <c r="R66" t="s">
        <v>546</v>
      </c>
      <c r="S66" t="s">
        <v>546</v>
      </c>
      <c r="T66" t="s">
        <v>546</v>
      </c>
      <c r="U66" t="s">
        <v>763</v>
      </c>
      <c r="V66" t="s">
        <v>550</v>
      </c>
      <c r="W66" t="s">
        <v>764</v>
      </c>
      <c r="X66" t="s">
        <v>765</v>
      </c>
      <c r="Y66" t="s">
        <v>766</v>
      </c>
      <c r="Z66" t="s">
        <v>767</v>
      </c>
    </row>
    <row r="67" spans="18:26" x14ac:dyDescent="0.2">
      <c r="R67" t="s">
        <v>546</v>
      </c>
      <c r="S67" t="s">
        <v>546</v>
      </c>
      <c r="T67" t="s">
        <v>546</v>
      </c>
      <c r="U67" t="s">
        <v>768</v>
      </c>
      <c r="V67" t="s">
        <v>550</v>
      </c>
      <c r="W67" t="s">
        <v>764</v>
      </c>
      <c r="X67" t="s">
        <v>765</v>
      </c>
      <c r="Y67" t="s">
        <v>766</v>
      </c>
      <c r="Z67" t="s">
        <v>767</v>
      </c>
    </row>
    <row r="68" spans="18:26" x14ac:dyDescent="0.2">
      <c r="R68" t="s">
        <v>546</v>
      </c>
      <c r="S68" t="s">
        <v>546</v>
      </c>
      <c r="T68" t="s">
        <v>546</v>
      </c>
      <c r="U68" t="s">
        <v>768</v>
      </c>
      <c r="V68" t="s">
        <v>550</v>
      </c>
      <c r="W68" t="s">
        <v>764</v>
      </c>
      <c r="X68" t="s">
        <v>765</v>
      </c>
      <c r="Y68" t="s">
        <v>766</v>
      </c>
      <c r="Z68" t="s">
        <v>767</v>
      </c>
    </row>
    <row r="69" spans="18:26" x14ac:dyDescent="0.2">
      <c r="R69" t="s">
        <v>546</v>
      </c>
      <c r="S69" t="s">
        <v>546</v>
      </c>
      <c r="T69" t="s">
        <v>546</v>
      </c>
      <c r="U69" t="s">
        <v>768</v>
      </c>
      <c r="V69" t="s">
        <v>550</v>
      </c>
      <c r="W69" t="s">
        <v>764</v>
      </c>
      <c r="X69" t="s">
        <v>765</v>
      </c>
      <c r="Y69" t="s">
        <v>766</v>
      </c>
      <c r="Z69" t="s">
        <v>767</v>
      </c>
    </row>
    <row r="70" spans="18:26" x14ac:dyDescent="0.2">
      <c r="R70" t="s">
        <v>546</v>
      </c>
      <c r="S70" t="s">
        <v>546</v>
      </c>
      <c r="T70" t="s">
        <v>546</v>
      </c>
      <c r="U70" t="s">
        <v>763</v>
      </c>
      <c r="V70" t="s">
        <v>550</v>
      </c>
      <c r="W70" t="s">
        <v>764</v>
      </c>
      <c r="X70" t="s">
        <v>765</v>
      </c>
      <c r="Y70" t="s">
        <v>766</v>
      </c>
      <c r="Z70" t="s">
        <v>767</v>
      </c>
    </row>
    <row r="71" spans="18:26" x14ac:dyDescent="0.2">
      <c r="R71" t="s">
        <v>546</v>
      </c>
      <c r="S71" t="s">
        <v>546</v>
      </c>
      <c r="T71" t="s">
        <v>546</v>
      </c>
      <c r="U71" t="s">
        <v>772</v>
      </c>
      <c r="V71" t="s">
        <v>550</v>
      </c>
      <c r="W71" t="s">
        <v>764</v>
      </c>
      <c r="X71" t="s">
        <v>765</v>
      </c>
      <c r="Y71" t="s">
        <v>766</v>
      </c>
      <c r="Z71" t="s">
        <v>767</v>
      </c>
    </row>
    <row r="72" spans="18:26" x14ac:dyDescent="0.2">
      <c r="R72" t="s">
        <v>546</v>
      </c>
      <c r="S72" t="s">
        <v>546</v>
      </c>
      <c r="T72" t="s">
        <v>546</v>
      </c>
      <c r="U72" t="s">
        <v>768</v>
      </c>
      <c r="V72" t="s">
        <v>550</v>
      </c>
      <c r="W72" t="s">
        <v>764</v>
      </c>
      <c r="X72" t="s">
        <v>765</v>
      </c>
      <c r="Y72" t="s">
        <v>766</v>
      </c>
      <c r="Z72" t="s">
        <v>767</v>
      </c>
    </row>
    <row r="73" spans="18:26" x14ac:dyDescent="0.2">
      <c r="R73" t="s">
        <v>546</v>
      </c>
      <c r="S73" t="s">
        <v>546</v>
      </c>
      <c r="T73" t="s">
        <v>546</v>
      </c>
      <c r="U73" t="s">
        <v>776</v>
      </c>
      <c r="V73" t="s">
        <v>550</v>
      </c>
      <c r="W73" t="s">
        <v>764</v>
      </c>
      <c r="X73" t="s">
        <v>765</v>
      </c>
      <c r="Y73" t="s">
        <v>766</v>
      </c>
      <c r="Z73" t="s">
        <v>767</v>
      </c>
    </row>
    <row r="74" spans="18:26" x14ac:dyDescent="0.2">
      <c r="R74" t="s">
        <v>546</v>
      </c>
      <c r="S74" t="s">
        <v>546</v>
      </c>
      <c r="T74" t="s">
        <v>546</v>
      </c>
      <c r="U74" t="s">
        <v>770</v>
      </c>
      <c r="V74" t="s">
        <v>550</v>
      </c>
      <c r="W74" t="s">
        <v>764</v>
      </c>
      <c r="X74" t="s">
        <v>765</v>
      </c>
      <c r="Y74" t="s">
        <v>766</v>
      </c>
      <c r="Z74" t="s">
        <v>767</v>
      </c>
    </row>
    <row r="75" spans="18:26" x14ac:dyDescent="0.2">
      <c r="R75" t="s">
        <v>546</v>
      </c>
      <c r="S75" t="s">
        <v>546</v>
      </c>
      <c r="T75" t="s">
        <v>546</v>
      </c>
      <c r="U75" t="s">
        <v>769</v>
      </c>
      <c r="V75" t="s">
        <v>550</v>
      </c>
      <c r="W75" t="s">
        <v>764</v>
      </c>
      <c r="X75" t="s">
        <v>765</v>
      </c>
      <c r="Y75" t="s">
        <v>766</v>
      </c>
      <c r="Z75" t="s">
        <v>767</v>
      </c>
    </row>
    <row r="76" spans="18:26" x14ac:dyDescent="0.2">
      <c r="R76" t="s">
        <v>546</v>
      </c>
      <c r="S76" t="s">
        <v>546</v>
      </c>
      <c r="T76" t="s">
        <v>546</v>
      </c>
      <c r="U76" t="s">
        <v>777</v>
      </c>
      <c r="V76" t="s">
        <v>550</v>
      </c>
      <c r="W76" t="s">
        <v>764</v>
      </c>
      <c r="X76" t="s">
        <v>765</v>
      </c>
      <c r="Y76" t="s">
        <v>766</v>
      </c>
      <c r="Z76" t="s">
        <v>767</v>
      </c>
    </row>
    <row r="77" spans="18:26" x14ac:dyDescent="0.2">
      <c r="R77" t="s">
        <v>546</v>
      </c>
      <c r="S77" t="s">
        <v>546</v>
      </c>
      <c r="T77" t="s">
        <v>546</v>
      </c>
      <c r="U77" t="s">
        <v>768</v>
      </c>
      <c r="W77" t="s">
        <v>764</v>
      </c>
      <c r="X77" t="s">
        <v>765</v>
      </c>
      <c r="Y77" t="s">
        <v>766</v>
      </c>
      <c r="Z77" t="s">
        <v>767</v>
      </c>
    </row>
    <row r="78" spans="18:26" x14ac:dyDescent="0.2">
      <c r="R78" t="s">
        <v>546</v>
      </c>
      <c r="S78" t="s">
        <v>546</v>
      </c>
      <c r="T78" t="s">
        <v>546</v>
      </c>
      <c r="U78" t="s">
        <v>775</v>
      </c>
      <c r="V78" t="s">
        <v>550</v>
      </c>
      <c r="W78" t="s">
        <v>764</v>
      </c>
      <c r="X78" t="s">
        <v>765</v>
      </c>
      <c r="Y78" t="s">
        <v>766</v>
      </c>
      <c r="Z78" t="s">
        <v>767</v>
      </c>
    </row>
    <row r="79" spans="18:26" x14ac:dyDescent="0.2">
      <c r="R79" t="s">
        <v>546</v>
      </c>
      <c r="S79" t="s">
        <v>546</v>
      </c>
      <c r="T79" t="s">
        <v>546</v>
      </c>
      <c r="U79" t="s">
        <v>775</v>
      </c>
      <c r="V79" t="s">
        <v>550</v>
      </c>
      <c r="W79" t="s">
        <v>764</v>
      </c>
      <c r="X79" t="s">
        <v>765</v>
      </c>
      <c r="Y79" t="s">
        <v>766</v>
      </c>
      <c r="Z79" t="s">
        <v>767</v>
      </c>
    </row>
    <row r="80" spans="18:26" x14ac:dyDescent="0.2">
      <c r="R80" t="s">
        <v>546</v>
      </c>
      <c r="S80" t="s">
        <v>546</v>
      </c>
      <c r="T80" t="s">
        <v>546</v>
      </c>
      <c r="U80" t="s">
        <v>775</v>
      </c>
      <c r="V80" t="s">
        <v>550</v>
      </c>
      <c r="W80" t="s">
        <v>764</v>
      </c>
      <c r="X80" t="s">
        <v>765</v>
      </c>
      <c r="Y80" t="s">
        <v>766</v>
      </c>
      <c r="Z80" t="s">
        <v>767</v>
      </c>
    </row>
    <row r="81" spans="18:26" x14ac:dyDescent="0.2">
      <c r="R81" t="s">
        <v>546</v>
      </c>
      <c r="S81" t="s">
        <v>546</v>
      </c>
      <c r="T81" t="s">
        <v>546</v>
      </c>
      <c r="U81" t="s">
        <v>763</v>
      </c>
      <c r="V81" t="s">
        <v>550</v>
      </c>
      <c r="W81" t="s">
        <v>764</v>
      </c>
      <c r="X81" t="s">
        <v>765</v>
      </c>
      <c r="Y81" t="s">
        <v>766</v>
      </c>
      <c r="Z81" t="s">
        <v>767</v>
      </c>
    </row>
    <row r="82" spans="18:26" x14ac:dyDescent="0.2">
      <c r="R82" t="s">
        <v>546</v>
      </c>
      <c r="S82" t="s">
        <v>546</v>
      </c>
      <c r="T82" t="s">
        <v>546</v>
      </c>
      <c r="U82" t="s">
        <v>768</v>
      </c>
      <c r="V82" t="s">
        <v>550</v>
      </c>
      <c r="W82" t="s">
        <v>764</v>
      </c>
      <c r="X82" t="s">
        <v>765</v>
      </c>
      <c r="Y82" t="s">
        <v>766</v>
      </c>
      <c r="Z82" t="s">
        <v>767</v>
      </c>
    </row>
    <row r="83" spans="18:26" x14ac:dyDescent="0.2">
      <c r="R83" t="s">
        <v>546</v>
      </c>
      <c r="S83" t="s">
        <v>546</v>
      </c>
      <c r="T83" t="s">
        <v>546</v>
      </c>
      <c r="U83" t="s">
        <v>768</v>
      </c>
      <c r="V83" t="s">
        <v>550</v>
      </c>
      <c r="W83" t="s">
        <v>764</v>
      </c>
      <c r="X83" t="s">
        <v>765</v>
      </c>
      <c r="Y83" t="s">
        <v>766</v>
      </c>
      <c r="Z83" t="s">
        <v>767</v>
      </c>
    </row>
    <row r="84" spans="18:26" x14ac:dyDescent="0.2">
      <c r="R84" t="s">
        <v>546</v>
      </c>
      <c r="S84" t="s">
        <v>546</v>
      </c>
      <c r="T84" t="s">
        <v>546</v>
      </c>
      <c r="U84" t="s">
        <v>769</v>
      </c>
      <c r="V84" t="s">
        <v>550</v>
      </c>
      <c r="W84" t="s">
        <v>764</v>
      </c>
      <c r="X84" t="s">
        <v>765</v>
      </c>
      <c r="Y84" t="s">
        <v>766</v>
      </c>
      <c r="Z84" t="s">
        <v>767</v>
      </c>
    </row>
    <row r="85" spans="18:26" x14ac:dyDescent="0.2">
      <c r="R85" t="s">
        <v>546</v>
      </c>
      <c r="S85" t="s">
        <v>546</v>
      </c>
      <c r="T85" t="s">
        <v>546</v>
      </c>
      <c r="U85" t="s">
        <v>769</v>
      </c>
      <c r="V85" t="s">
        <v>550</v>
      </c>
      <c r="W85" t="s">
        <v>764</v>
      </c>
      <c r="X85" t="s">
        <v>765</v>
      </c>
      <c r="Y85" t="s">
        <v>766</v>
      </c>
      <c r="Z85" t="s">
        <v>767</v>
      </c>
    </row>
    <row r="86" spans="18:26" x14ac:dyDescent="0.2">
      <c r="R86" t="s">
        <v>546</v>
      </c>
      <c r="S86" t="s">
        <v>546</v>
      </c>
      <c r="T86" t="s">
        <v>546</v>
      </c>
      <c r="U86" t="s">
        <v>771</v>
      </c>
      <c r="V86" t="s">
        <v>550</v>
      </c>
      <c r="W86" t="s">
        <v>764</v>
      </c>
      <c r="X86" t="s">
        <v>765</v>
      </c>
      <c r="Y86" t="s">
        <v>766</v>
      </c>
      <c r="Z86" t="s">
        <v>767</v>
      </c>
    </row>
    <row r="87" spans="18:26" x14ac:dyDescent="0.2">
      <c r="R87" t="s">
        <v>546</v>
      </c>
      <c r="S87" t="s">
        <v>546</v>
      </c>
      <c r="T87" t="s">
        <v>546</v>
      </c>
      <c r="U87" t="s">
        <v>769</v>
      </c>
      <c r="V87" t="s">
        <v>550</v>
      </c>
      <c r="W87" t="s">
        <v>764</v>
      </c>
      <c r="X87" t="s">
        <v>765</v>
      </c>
      <c r="Y87" t="s">
        <v>766</v>
      </c>
      <c r="Z87" t="s">
        <v>767</v>
      </c>
    </row>
    <row r="88" spans="18:26" x14ac:dyDescent="0.2">
      <c r="R88" t="s">
        <v>546</v>
      </c>
      <c r="S88" t="s">
        <v>546</v>
      </c>
      <c r="T88" t="s">
        <v>546</v>
      </c>
      <c r="U88" t="s">
        <v>778</v>
      </c>
      <c r="V88" t="s">
        <v>550</v>
      </c>
      <c r="W88" t="s">
        <v>764</v>
      </c>
      <c r="X88" t="s">
        <v>765</v>
      </c>
      <c r="Y88" t="s">
        <v>766</v>
      </c>
      <c r="Z88" t="s">
        <v>767</v>
      </c>
    </row>
    <row r="89" spans="18:26" x14ac:dyDescent="0.2">
      <c r="R89" t="s">
        <v>546</v>
      </c>
      <c r="S89" t="s">
        <v>546</v>
      </c>
      <c r="T89" t="s">
        <v>546</v>
      </c>
      <c r="U89" t="s">
        <v>778</v>
      </c>
      <c r="V89" t="s">
        <v>550</v>
      </c>
      <c r="W89" t="s">
        <v>764</v>
      </c>
      <c r="X89" t="s">
        <v>765</v>
      </c>
      <c r="Y89" t="s">
        <v>766</v>
      </c>
      <c r="Z89" t="s">
        <v>767</v>
      </c>
    </row>
    <row r="90" spans="18:26" x14ac:dyDescent="0.2">
      <c r="R90" t="s">
        <v>546</v>
      </c>
      <c r="S90" t="s">
        <v>546</v>
      </c>
      <c r="T90" t="s">
        <v>546</v>
      </c>
      <c r="U90" t="s">
        <v>778</v>
      </c>
      <c r="V90" t="s">
        <v>550</v>
      </c>
      <c r="W90" t="s">
        <v>764</v>
      </c>
      <c r="X90" t="s">
        <v>765</v>
      </c>
      <c r="Y90" t="s">
        <v>766</v>
      </c>
      <c r="Z90" t="s">
        <v>767</v>
      </c>
    </row>
    <row r="91" spans="18:26" x14ac:dyDescent="0.2">
      <c r="R91" t="s">
        <v>546</v>
      </c>
      <c r="S91" t="s">
        <v>546</v>
      </c>
      <c r="T91" t="s">
        <v>546</v>
      </c>
      <c r="U91" t="s">
        <v>768</v>
      </c>
      <c r="V91" t="s">
        <v>550</v>
      </c>
      <c r="W91" t="s">
        <v>764</v>
      </c>
      <c r="X91" t="s">
        <v>765</v>
      </c>
      <c r="Y91" t="s">
        <v>766</v>
      </c>
      <c r="Z91" t="s">
        <v>767</v>
      </c>
    </row>
    <row r="92" spans="18:26" x14ac:dyDescent="0.2">
      <c r="R92" t="s">
        <v>546</v>
      </c>
      <c r="S92" t="s">
        <v>546</v>
      </c>
      <c r="T92" t="s">
        <v>546</v>
      </c>
      <c r="U92" t="s">
        <v>768</v>
      </c>
      <c r="V92" t="s">
        <v>550</v>
      </c>
      <c r="W92" t="s">
        <v>764</v>
      </c>
      <c r="X92" t="s">
        <v>765</v>
      </c>
      <c r="Y92" t="s">
        <v>766</v>
      </c>
      <c r="Z92" t="s">
        <v>767</v>
      </c>
    </row>
    <row r="93" spans="18:26" x14ac:dyDescent="0.2">
      <c r="R93" t="s">
        <v>546</v>
      </c>
      <c r="S93" t="s">
        <v>546</v>
      </c>
      <c r="T93" t="s">
        <v>546</v>
      </c>
      <c r="U93" t="s">
        <v>776</v>
      </c>
      <c r="V93" t="s">
        <v>550</v>
      </c>
      <c r="W93" t="s">
        <v>764</v>
      </c>
      <c r="X93" t="s">
        <v>765</v>
      </c>
      <c r="Y93" t="s">
        <v>766</v>
      </c>
      <c r="Z93" t="s">
        <v>767</v>
      </c>
    </row>
    <row r="94" spans="18:26" x14ac:dyDescent="0.2">
      <c r="R94" t="s">
        <v>546</v>
      </c>
      <c r="S94" t="s">
        <v>546</v>
      </c>
      <c r="T94" t="s">
        <v>546</v>
      </c>
      <c r="U94" t="s">
        <v>768</v>
      </c>
      <c r="V94" t="s">
        <v>550</v>
      </c>
      <c r="W94" t="s">
        <v>764</v>
      </c>
      <c r="X94" t="s">
        <v>765</v>
      </c>
      <c r="Y94" t="s">
        <v>766</v>
      </c>
      <c r="Z94" t="s">
        <v>767</v>
      </c>
    </row>
    <row r="95" spans="18:26" x14ac:dyDescent="0.2">
      <c r="R95" t="s">
        <v>546</v>
      </c>
      <c r="S95" t="s">
        <v>546</v>
      </c>
      <c r="T95" t="s">
        <v>546</v>
      </c>
      <c r="U95" t="s">
        <v>768</v>
      </c>
      <c r="V95" t="s">
        <v>550</v>
      </c>
      <c r="W95" t="s">
        <v>764</v>
      </c>
      <c r="X95" t="s">
        <v>765</v>
      </c>
      <c r="Y95" t="s">
        <v>766</v>
      </c>
      <c r="Z95" t="s">
        <v>767</v>
      </c>
    </row>
    <row r="96" spans="18:26" x14ac:dyDescent="0.2">
      <c r="R96" t="s">
        <v>546</v>
      </c>
      <c r="S96" t="s">
        <v>546</v>
      </c>
      <c r="T96" t="s">
        <v>546</v>
      </c>
      <c r="U96" t="s">
        <v>776</v>
      </c>
      <c r="V96" t="s">
        <v>550</v>
      </c>
      <c r="W96" t="s">
        <v>764</v>
      </c>
      <c r="X96" t="s">
        <v>765</v>
      </c>
      <c r="Y96" t="s">
        <v>766</v>
      </c>
      <c r="Z96" t="s">
        <v>767</v>
      </c>
    </row>
    <row r="97" spans="18:26" x14ac:dyDescent="0.2">
      <c r="R97" t="s">
        <v>546</v>
      </c>
      <c r="S97" t="s">
        <v>546</v>
      </c>
      <c r="T97" t="s">
        <v>546</v>
      </c>
      <c r="U97" t="s">
        <v>769</v>
      </c>
      <c r="V97" t="s">
        <v>550</v>
      </c>
      <c r="W97" t="s">
        <v>764</v>
      </c>
      <c r="X97" t="s">
        <v>765</v>
      </c>
      <c r="Y97" t="s">
        <v>766</v>
      </c>
      <c r="Z97" t="s">
        <v>767</v>
      </c>
    </row>
    <row r="98" spans="18:26" x14ac:dyDescent="0.2">
      <c r="R98" t="s">
        <v>546</v>
      </c>
      <c r="S98" t="s">
        <v>546</v>
      </c>
      <c r="T98" t="s">
        <v>546</v>
      </c>
      <c r="U98" t="s">
        <v>769</v>
      </c>
      <c r="V98" t="s">
        <v>550</v>
      </c>
      <c r="W98" t="s">
        <v>764</v>
      </c>
      <c r="X98" t="s">
        <v>765</v>
      </c>
      <c r="Y98" t="s">
        <v>766</v>
      </c>
      <c r="Z98" t="s">
        <v>767</v>
      </c>
    </row>
    <row r="99" spans="18:26" x14ac:dyDescent="0.2">
      <c r="R99" t="s">
        <v>546</v>
      </c>
      <c r="S99" t="s">
        <v>546</v>
      </c>
      <c r="T99" t="s">
        <v>546</v>
      </c>
      <c r="U99" t="s">
        <v>768</v>
      </c>
      <c r="V99" t="s">
        <v>550</v>
      </c>
      <c r="W99" t="s">
        <v>764</v>
      </c>
      <c r="X99" t="s">
        <v>765</v>
      </c>
      <c r="Y99" t="s">
        <v>766</v>
      </c>
      <c r="Z99" t="s">
        <v>767</v>
      </c>
    </row>
    <row r="100" spans="18:26" x14ac:dyDescent="0.2">
      <c r="R100" t="s">
        <v>546</v>
      </c>
      <c r="S100" t="s">
        <v>546</v>
      </c>
      <c r="T100" t="s">
        <v>546</v>
      </c>
      <c r="U100" t="s">
        <v>770</v>
      </c>
      <c r="V100" t="s">
        <v>550</v>
      </c>
      <c r="W100" t="s">
        <v>764</v>
      </c>
      <c r="X100" t="s">
        <v>765</v>
      </c>
      <c r="Y100" t="s">
        <v>766</v>
      </c>
      <c r="Z100" t="s">
        <v>767</v>
      </c>
    </row>
    <row r="101" spans="18:26" x14ac:dyDescent="0.2">
      <c r="R101" t="s">
        <v>546</v>
      </c>
      <c r="S101" t="s">
        <v>546</v>
      </c>
      <c r="T101" t="s">
        <v>546</v>
      </c>
      <c r="U101" t="s">
        <v>768</v>
      </c>
      <c r="V101" t="s">
        <v>550</v>
      </c>
      <c r="W101" t="s">
        <v>764</v>
      </c>
      <c r="X101" t="s">
        <v>765</v>
      </c>
      <c r="Y101" t="s">
        <v>766</v>
      </c>
      <c r="Z101" t="s">
        <v>767</v>
      </c>
    </row>
    <row r="102" spans="18:26" x14ac:dyDescent="0.2">
      <c r="R102" t="s">
        <v>546</v>
      </c>
      <c r="S102" t="s">
        <v>546</v>
      </c>
      <c r="T102" t="s">
        <v>546</v>
      </c>
      <c r="U102" t="s">
        <v>778</v>
      </c>
      <c r="V102" t="s">
        <v>550</v>
      </c>
      <c r="W102" t="s">
        <v>764</v>
      </c>
      <c r="X102" t="s">
        <v>765</v>
      </c>
      <c r="Y102" t="s">
        <v>766</v>
      </c>
      <c r="Z102" t="s">
        <v>767</v>
      </c>
    </row>
    <row r="103" spans="18:26" x14ac:dyDescent="0.2">
      <c r="R103" t="s">
        <v>546</v>
      </c>
      <c r="S103" t="s">
        <v>546</v>
      </c>
      <c r="T103" t="s">
        <v>546</v>
      </c>
      <c r="U103" t="s">
        <v>778</v>
      </c>
      <c r="V103" t="s">
        <v>550</v>
      </c>
      <c r="W103" t="s">
        <v>764</v>
      </c>
      <c r="X103" t="s">
        <v>765</v>
      </c>
      <c r="Y103" t="s">
        <v>766</v>
      </c>
      <c r="Z103" t="s">
        <v>767</v>
      </c>
    </row>
    <row r="104" spans="18:26" x14ac:dyDescent="0.2">
      <c r="R104" t="s">
        <v>546</v>
      </c>
      <c r="S104" t="s">
        <v>546</v>
      </c>
      <c r="T104" t="s">
        <v>546</v>
      </c>
      <c r="U104" t="s">
        <v>763</v>
      </c>
      <c r="W104" t="s">
        <v>764</v>
      </c>
      <c r="X104" t="s">
        <v>765</v>
      </c>
      <c r="Y104" t="s">
        <v>766</v>
      </c>
      <c r="Z104" t="s">
        <v>767</v>
      </c>
    </row>
    <row r="105" spans="18:26" x14ac:dyDescent="0.2">
      <c r="R105" t="s">
        <v>546</v>
      </c>
      <c r="S105" t="s">
        <v>546</v>
      </c>
      <c r="T105" t="s">
        <v>546</v>
      </c>
      <c r="U105" t="s">
        <v>768</v>
      </c>
      <c r="W105" t="s">
        <v>764</v>
      </c>
      <c r="X105" t="s">
        <v>765</v>
      </c>
      <c r="Y105" t="s">
        <v>766</v>
      </c>
      <c r="Z105" t="s">
        <v>767</v>
      </c>
    </row>
    <row r="106" spans="18:26" x14ac:dyDescent="0.2">
      <c r="R106" t="s">
        <v>546</v>
      </c>
      <c r="S106" t="s">
        <v>546</v>
      </c>
      <c r="T106" t="s">
        <v>546</v>
      </c>
      <c r="U106" t="s">
        <v>768</v>
      </c>
      <c r="V106" t="s">
        <v>550</v>
      </c>
      <c r="W106" t="s">
        <v>764</v>
      </c>
      <c r="X106" t="s">
        <v>765</v>
      </c>
      <c r="Y106" t="s">
        <v>766</v>
      </c>
      <c r="Z106" t="s">
        <v>767</v>
      </c>
    </row>
    <row r="107" spans="18:26" x14ac:dyDescent="0.2">
      <c r="R107" t="s">
        <v>546</v>
      </c>
      <c r="S107" t="s">
        <v>546</v>
      </c>
      <c r="T107" t="s">
        <v>546</v>
      </c>
      <c r="U107" t="s">
        <v>769</v>
      </c>
      <c r="V107" t="s">
        <v>550</v>
      </c>
      <c r="W107" t="s">
        <v>764</v>
      </c>
      <c r="X107" t="s">
        <v>765</v>
      </c>
      <c r="Y107" t="s">
        <v>766</v>
      </c>
      <c r="Z107" t="s">
        <v>767</v>
      </c>
    </row>
    <row r="108" spans="18:26" x14ac:dyDescent="0.2">
      <c r="R108" t="s">
        <v>546</v>
      </c>
      <c r="S108" t="s">
        <v>546</v>
      </c>
      <c r="T108" t="s">
        <v>546</v>
      </c>
      <c r="U108" t="s">
        <v>768</v>
      </c>
      <c r="V108" t="s">
        <v>550</v>
      </c>
      <c r="W108" t="s">
        <v>764</v>
      </c>
      <c r="X108" t="s">
        <v>765</v>
      </c>
      <c r="Y108" t="s">
        <v>766</v>
      </c>
      <c r="Z108" t="s">
        <v>767</v>
      </c>
    </row>
    <row r="109" spans="18:26" x14ac:dyDescent="0.2">
      <c r="R109" t="s">
        <v>546</v>
      </c>
      <c r="S109" t="s">
        <v>546</v>
      </c>
      <c r="T109" t="s">
        <v>546</v>
      </c>
      <c r="U109" t="s">
        <v>768</v>
      </c>
      <c r="V109" t="s">
        <v>550</v>
      </c>
      <c r="W109" t="s">
        <v>764</v>
      </c>
      <c r="X109" t="s">
        <v>765</v>
      </c>
      <c r="Y109" t="s">
        <v>766</v>
      </c>
      <c r="Z109" t="s">
        <v>767</v>
      </c>
    </row>
    <row r="112" spans="18:26" x14ac:dyDescent="0.2">
      <c r="R112" t="s">
        <v>546</v>
      </c>
      <c r="S112" t="s">
        <v>546</v>
      </c>
      <c r="T112" t="s">
        <v>546</v>
      </c>
      <c r="U112" t="s">
        <v>768</v>
      </c>
      <c r="V112" t="s">
        <v>550</v>
      </c>
      <c r="W112" t="s">
        <v>764</v>
      </c>
      <c r="X112" t="s">
        <v>765</v>
      </c>
      <c r="Y112" t="s">
        <v>766</v>
      </c>
      <c r="Z112" t="s">
        <v>767</v>
      </c>
    </row>
    <row r="113" spans="18:26" x14ac:dyDescent="0.2">
      <c r="R113" t="s">
        <v>546</v>
      </c>
      <c r="S113" t="s">
        <v>546</v>
      </c>
      <c r="T113" t="s">
        <v>546</v>
      </c>
      <c r="U113" t="s">
        <v>771</v>
      </c>
      <c r="V113" t="s">
        <v>550</v>
      </c>
      <c r="W113" t="s">
        <v>764</v>
      </c>
      <c r="X113" t="s">
        <v>765</v>
      </c>
      <c r="Y113" t="s">
        <v>766</v>
      </c>
      <c r="Z113" t="s">
        <v>767</v>
      </c>
    </row>
    <row r="114" spans="18:26" x14ac:dyDescent="0.2">
      <c r="R114" t="s">
        <v>546</v>
      </c>
      <c r="S114" t="s">
        <v>546</v>
      </c>
      <c r="T114" t="s">
        <v>546</v>
      </c>
      <c r="U114" t="s">
        <v>768</v>
      </c>
      <c r="V114" t="s">
        <v>550</v>
      </c>
      <c r="W114" t="s">
        <v>764</v>
      </c>
      <c r="X114" t="s">
        <v>765</v>
      </c>
      <c r="Y114" t="s">
        <v>766</v>
      </c>
      <c r="Z114" t="s">
        <v>767</v>
      </c>
    </row>
    <row r="115" spans="18:26" x14ac:dyDescent="0.2">
      <c r="R115" t="s">
        <v>546</v>
      </c>
      <c r="S115" t="s">
        <v>546</v>
      </c>
      <c r="T115" t="s">
        <v>546</v>
      </c>
      <c r="U115" t="s">
        <v>768</v>
      </c>
      <c r="V115" t="s">
        <v>550</v>
      </c>
      <c r="W115" t="s">
        <v>764</v>
      </c>
      <c r="X115" t="s">
        <v>765</v>
      </c>
      <c r="Y115" t="s">
        <v>766</v>
      </c>
      <c r="Z115" t="s">
        <v>767</v>
      </c>
    </row>
    <row r="116" spans="18:26" x14ac:dyDescent="0.2">
      <c r="R116" t="s">
        <v>546</v>
      </c>
      <c r="S116" t="s">
        <v>546</v>
      </c>
      <c r="T116" t="s">
        <v>546</v>
      </c>
      <c r="U116" t="s">
        <v>770</v>
      </c>
      <c r="V116" t="s">
        <v>550</v>
      </c>
      <c r="W116" t="s">
        <v>764</v>
      </c>
      <c r="X116" t="s">
        <v>765</v>
      </c>
      <c r="Y116" t="s">
        <v>766</v>
      </c>
      <c r="Z116" t="s">
        <v>767</v>
      </c>
    </row>
    <row r="117" spans="18:26" x14ac:dyDescent="0.2">
      <c r="R117" t="s">
        <v>546</v>
      </c>
      <c r="S117" t="s">
        <v>546</v>
      </c>
      <c r="T117" t="s">
        <v>546</v>
      </c>
      <c r="U117" t="s">
        <v>770</v>
      </c>
      <c r="V117" t="s">
        <v>550</v>
      </c>
      <c r="W117" t="s">
        <v>764</v>
      </c>
      <c r="X117" t="s">
        <v>765</v>
      </c>
      <c r="Y117" t="s">
        <v>766</v>
      </c>
      <c r="Z117" t="s">
        <v>767</v>
      </c>
    </row>
    <row r="118" spans="18:26" x14ac:dyDescent="0.2">
      <c r="R118" t="s">
        <v>546</v>
      </c>
      <c r="S118" t="s">
        <v>546</v>
      </c>
      <c r="T118" t="s">
        <v>546</v>
      </c>
      <c r="U118" t="s">
        <v>763</v>
      </c>
      <c r="V118" t="s">
        <v>550</v>
      </c>
      <c r="W118" t="s">
        <v>764</v>
      </c>
      <c r="X118" t="s">
        <v>765</v>
      </c>
      <c r="Y118" t="s">
        <v>766</v>
      </c>
      <c r="Z118" t="s">
        <v>767</v>
      </c>
    </row>
    <row r="119" spans="18:26" x14ac:dyDescent="0.2">
      <c r="R119" t="s">
        <v>546</v>
      </c>
      <c r="S119" t="s">
        <v>546</v>
      </c>
      <c r="T119" t="s">
        <v>546</v>
      </c>
      <c r="U119" t="s">
        <v>768</v>
      </c>
      <c r="V119" t="s">
        <v>550</v>
      </c>
      <c r="W119" t="s">
        <v>764</v>
      </c>
      <c r="X119" t="s">
        <v>765</v>
      </c>
      <c r="Y119" t="s">
        <v>766</v>
      </c>
      <c r="Z119" t="s">
        <v>767</v>
      </c>
    </row>
    <row r="120" spans="18:26" x14ac:dyDescent="0.2">
      <c r="R120" t="s">
        <v>546</v>
      </c>
      <c r="S120" t="s">
        <v>546</v>
      </c>
      <c r="T120" t="s">
        <v>546</v>
      </c>
      <c r="U120" t="s">
        <v>769</v>
      </c>
      <c r="V120" t="s">
        <v>550</v>
      </c>
      <c r="W120" t="s">
        <v>764</v>
      </c>
      <c r="X120" t="s">
        <v>765</v>
      </c>
      <c r="Y120" t="s">
        <v>766</v>
      </c>
      <c r="Z120" t="s">
        <v>767</v>
      </c>
    </row>
    <row r="121" spans="18:26" x14ac:dyDescent="0.2">
      <c r="R121" t="s">
        <v>546</v>
      </c>
      <c r="S121" t="s">
        <v>546</v>
      </c>
      <c r="T121" t="s">
        <v>546</v>
      </c>
      <c r="U121" t="s">
        <v>763</v>
      </c>
      <c r="V121" t="s">
        <v>550</v>
      </c>
      <c r="W121" t="s">
        <v>764</v>
      </c>
      <c r="X121" t="s">
        <v>765</v>
      </c>
      <c r="Y121" t="s">
        <v>766</v>
      </c>
      <c r="Z121" t="s">
        <v>767</v>
      </c>
    </row>
    <row r="122" spans="18:26" x14ac:dyDescent="0.2">
      <c r="R122" t="s">
        <v>546</v>
      </c>
      <c r="S122" t="s">
        <v>546</v>
      </c>
      <c r="T122" t="s">
        <v>546</v>
      </c>
      <c r="U122" t="s">
        <v>763</v>
      </c>
      <c r="V122" t="s">
        <v>550</v>
      </c>
      <c r="W122" t="s">
        <v>764</v>
      </c>
      <c r="X122" t="s">
        <v>765</v>
      </c>
      <c r="Y122" t="s">
        <v>766</v>
      </c>
      <c r="Z122" t="s">
        <v>767</v>
      </c>
    </row>
    <row r="123" spans="18:26" x14ac:dyDescent="0.2">
      <c r="R123" t="s">
        <v>546</v>
      </c>
      <c r="S123" t="s">
        <v>546</v>
      </c>
      <c r="T123" t="s">
        <v>546</v>
      </c>
      <c r="U123" t="s">
        <v>763</v>
      </c>
      <c r="V123" t="s">
        <v>550</v>
      </c>
      <c r="W123" t="s">
        <v>764</v>
      </c>
      <c r="X123" t="s">
        <v>765</v>
      </c>
      <c r="Y123" t="s">
        <v>766</v>
      </c>
      <c r="Z123" t="s">
        <v>767</v>
      </c>
    </row>
    <row r="124" spans="18:26" x14ac:dyDescent="0.2">
      <c r="R124" t="s">
        <v>546</v>
      </c>
      <c r="S124" t="s">
        <v>546</v>
      </c>
      <c r="T124" t="s">
        <v>546</v>
      </c>
      <c r="U124" t="s">
        <v>771</v>
      </c>
      <c r="V124" t="s">
        <v>550</v>
      </c>
      <c r="W124" t="s">
        <v>764</v>
      </c>
      <c r="X124" t="s">
        <v>765</v>
      </c>
      <c r="Y124" t="s">
        <v>766</v>
      </c>
      <c r="Z124" t="s">
        <v>767</v>
      </c>
    </row>
    <row r="125" spans="18:26" x14ac:dyDescent="0.2">
      <c r="R125" t="s">
        <v>546</v>
      </c>
      <c r="S125" t="s">
        <v>546</v>
      </c>
      <c r="T125" t="s">
        <v>546</v>
      </c>
      <c r="U125" t="s">
        <v>774</v>
      </c>
      <c r="V125" t="s">
        <v>550</v>
      </c>
      <c r="W125" t="s">
        <v>764</v>
      </c>
      <c r="X125" t="s">
        <v>765</v>
      </c>
      <c r="Y125" t="s">
        <v>766</v>
      </c>
      <c r="Z125" t="s">
        <v>767</v>
      </c>
    </row>
    <row r="126" spans="18:26" x14ac:dyDescent="0.2">
      <c r="R126" t="s">
        <v>546</v>
      </c>
      <c r="S126" t="s">
        <v>546</v>
      </c>
      <c r="T126" t="s">
        <v>546</v>
      </c>
      <c r="U126" t="s">
        <v>774</v>
      </c>
      <c r="V126" t="s">
        <v>550</v>
      </c>
      <c r="W126" t="s">
        <v>764</v>
      </c>
      <c r="X126" t="s">
        <v>765</v>
      </c>
      <c r="Y126" t="s">
        <v>766</v>
      </c>
      <c r="Z126" t="s">
        <v>767</v>
      </c>
    </row>
    <row r="127" spans="18:26" x14ac:dyDescent="0.2">
      <c r="R127" t="s">
        <v>546</v>
      </c>
      <c r="S127" t="s">
        <v>546</v>
      </c>
      <c r="T127" t="s">
        <v>546</v>
      </c>
      <c r="U127" t="s">
        <v>763</v>
      </c>
      <c r="V127" t="s">
        <v>550</v>
      </c>
      <c r="W127" t="s">
        <v>764</v>
      </c>
      <c r="X127" t="s">
        <v>765</v>
      </c>
      <c r="Y127" t="s">
        <v>766</v>
      </c>
      <c r="Z127" t="s">
        <v>767</v>
      </c>
    </row>
    <row r="128" spans="18:26" x14ac:dyDescent="0.2">
      <c r="R128" t="s">
        <v>546</v>
      </c>
      <c r="S128" t="s">
        <v>546</v>
      </c>
      <c r="T128" t="s">
        <v>546</v>
      </c>
      <c r="U128" t="s">
        <v>771</v>
      </c>
      <c r="V128" t="s">
        <v>550</v>
      </c>
      <c r="W128" t="s">
        <v>764</v>
      </c>
      <c r="X128" t="s">
        <v>765</v>
      </c>
      <c r="Y128" t="s">
        <v>766</v>
      </c>
      <c r="Z128" t="s">
        <v>767</v>
      </c>
    </row>
    <row r="129" spans="18:26" x14ac:dyDescent="0.2">
      <c r="R129" t="s">
        <v>546</v>
      </c>
      <c r="S129" t="s">
        <v>546</v>
      </c>
      <c r="T129" t="s">
        <v>546</v>
      </c>
      <c r="U129" t="s">
        <v>771</v>
      </c>
      <c r="V129" t="s">
        <v>550</v>
      </c>
      <c r="W129" t="s">
        <v>764</v>
      </c>
      <c r="X129" t="s">
        <v>765</v>
      </c>
      <c r="Y129" t="s">
        <v>766</v>
      </c>
      <c r="Z129" t="s">
        <v>767</v>
      </c>
    </row>
    <row r="130" spans="18:26" x14ac:dyDescent="0.2">
      <c r="R130" t="s">
        <v>546</v>
      </c>
      <c r="S130" t="s">
        <v>546</v>
      </c>
      <c r="T130" t="s">
        <v>546</v>
      </c>
      <c r="U130" t="s">
        <v>763</v>
      </c>
      <c r="V130" t="s">
        <v>550</v>
      </c>
      <c r="W130" t="s">
        <v>764</v>
      </c>
      <c r="X130" t="s">
        <v>765</v>
      </c>
      <c r="Y130" t="s">
        <v>766</v>
      </c>
      <c r="Z130" t="s">
        <v>767</v>
      </c>
    </row>
    <row r="131" spans="18:26" x14ac:dyDescent="0.2">
      <c r="R131" t="s">
        <v>546</v>
      </c>
      <c r="S131" t="s">
        <v>546</v>
      </c>
      <c r="T131" t="s">
        <v>546</v>
      </c>
      <c r="U131" t="s">
        <v>763</v>
      </c>
      <c r="V131" t="s">
        <v>550</v>
      </c>
      <c r="W131" t="s">
        <v>764</v>
      </c>
      <c r="X131" t="s">
        <v>765</v>
      </c>
      <c r="Y131" t="s">
        <v>766</v>
      </c>
      <c r="Z131" t="s">
        <v>767</v>
      </c>
    </row>
    <row r="132" spans="18:26" x14ac:dyDescent="0.2">
      <c r="R132" t="s">
        <v>546</v>
      </c>
      <c r="S132" t="s">
        <v>546</v>
      </c>
      <c r="T132" t="s">
        <v>546</v>
      </c>
      <c r="U132" t="s">
        <v>779</v>
      </c>
      <c r="V132" t="s">
        <v>550</v>
      </c>
      <c r="W132" t="s">
        <v>764</v>
      </c>
      <c r="X132" t="s">
        <v>765</v>
      </c>
      <c r="Y132" t="s">
        <v>766</v>
      </c>
      <c r="Z132" t="s">
        <v>767</v>
      </c>
    </row>
    <row r="133" spans="18:26" x14ac:dyDescent="0.2">
      <c r="R133" t="s">
        <v>546</v>
      </c>
      <c r="S133" t="s">
        <v>546</v>
      </c>
      <c r="T133" t="s">
        <v>546</v>
      </c>
      <c r="U133" t="s">
        <v>768</v>
      </c>
      <c r="V133" t="s">
        <v>550</v>
      </c>
      <c r="W133" t="s">
        <v>764</v>
      </c>
      <c r="X133" t="s">
        <v>765</v>
      </c>
      <c r="Y133" t="s">
        <v>766</v>
      </c>
      <c r="Z133" t="s">
        <v>767</v>
      </c>
    </row>
    <row r="134" spans="18:26" x14ac:dyDescent="0.2">
      <c r="R134" t="s">
        <v>546</v>
      </c>
      <c r="S134" t="s">
        <v>546</v>
      </c>
      <c r="T134" t="s">
        <v>546</v>
      </c>
      <c r="U134" t="s">
        <v>768</v>
      </c>
      <c r="V134" t="s">
        <v>550</v>
      </c>
      <c r="W134" t="s">
        <v>764</v>
      </c>
      <c r="X134" t="s">
        <v>765</v>
      </c>
      <c r="Y134" t="s">
        <v>766</v>
      </c>
      <c r="Z134" t="s">
        <v>767</v>
      </c>
    </row>
    <row r="135" spans="18:26" x14ac:dyDescent="0.2">
      <c r="R135" t="s">
        <v>546</v>
      </c>
      <c r="S135" t="s">
        <v>546</v>
      </c>
      <c r="T135" t="s">
        <v>546</v>
      </c>
      <c r="U135" t="s">
        <v>770</v>
      </c>
      <c r="V135" t="s">
        <v>550</v>
      </c>
      <c r="W135" t="s">
        <v>764</v>
      </c>
      <c r="X135" t="s">
        <v>765</v>
      </c>
      <c r="Y135" t="s">
        <v>766</v>
      </c>
      <c r="Z135" t="s">
        <v>767</v>
      </c>
    </row>
    <row r="136" spans="18:26" x14ac:dyDescent="0.2">
      <c r="R136" t="s">
        <v>546</v>
      </c>
      <c r="S136" t="s">
        <v>546</v>
      </c>
      <c r="T136" t="s">
        <v>546</v>
      </c>
      <c r="U136" t="s">
        <v>768</v>
      </c>
      <c r="W136" t="s">
        <v>764</v>
      </c>
      <c r="X136" t="s">
        <v>765</v>
      </c>
      <c r="Y136" t="s">
        <v>766</v>
      </c>
      <c r="Z136" t="s">
        <v>767</v>
      </c>
    </row>
    <row r="137" spans="18:26" x14ac:dyDescent="0.2">
      <c r="R137" t="s">
        <v>546</v>
      </c>
      <c r="S137" t="s">
        <v>546</v>
      </c>
      <c r="T137" t="s">
        <v>546</v>
      </c>
      <c r="U137" t="s">
        <v>774</v>
      </c>
      <c r="W137" t="s">
        <v>764</v>
      </c>
      <c r="X137" t="s">
        <v>765</v>
      </c>
      <c r="Y137" t="s">
        <v>766</v>
      </c>
      <c r="Z137" t="s">
        <v>767</v>
      </c>
    </row>
    <row r="140" spans="18:26" x14ac:dyDescent="0.2">
      <c r="R140" t="s">
        <v>546</v>
      </c>
      <c r="S140" t="s">
        <v>546</v>
      </c>
      <c r="T140" t="s">
        <v>546</v>
      </c>
      <c r="U140" t="s">
        <v>768</v>
      </c>
      <c r="V140" t="s">
        <v>550</v>
      </c>
      <c r="W140" t="s">
        <v>764</v>
      </c>
      <c r="X140" t="s">
        <v>765</v>
      </c>
      <c r="Y140" t="s">
        <v>766</v>
      </c>
      <c r="Z140" t="s">
        <v>767</v>
      </c>
    </row>
    <row r="141" spans="18:26" x14ac:dyDescent="0.2">
      <c r="R141" t="s">
        <v>546</v>
      </c>
      <c r="S141" t="s">
        <v>546</v>
      </c>
      <c r="T141" t="s">
        <v>546</v>
      </c>
      <c r="U141" t="s">
        <v>768</v>
      </c>
      <c r="V141" t="s">
        <v>550</v>
      </c>
      <c r="W141" t="s">
        <v>764</v>
      </c>
      <c r="X141" t="s">
        <v>765</v>
      </c>
      <c r="Y141" t="s">
        <v>766</v>
      </c>
      <c r="Z141" t="s">
        <v>767</v>
      </c>
    </row>
    <row r="142" spans="18:26" x14ac:dyDescent="0.2">
      <c r="R142" t="s">
        <v>546</v>
      </c>
      <c r="S142" t="s">
        <v>546</v>
      </c>
      <c r="T142" t="s">
        <v>546</v>
      </c>
      <c r="U142" t="s">
        <v>769</v>
      </c>
      <c r="V142" t="s">
        <v>550</v>
      </c>
      <c r="W142" t="s">
        <v>764</v>
      </c>
      <c r="X142" t="s">
        <v>765</v>
      </c>
      <c r="Y142" t="s">
        <v>766</v>
      </c>
      <c r="Z142" t="s">
        <v>767</v>
      </c>
    </row>
    <row r="143" spans="18:26" x14ac:dyDescent="0.2">
      <c r="R143" t="s">
        <v>546</v>
      </c>
      <c r="S143" t="s">
        <v>546</v>
      </c>
      <c r="T143" t="s">
        <v>546</v>
      </c>
      <c r="U143" t="s">
        <v>768</v>
      </c>
      <c r="V143" t="s">
        <v>550</v>
      </c>
      <c r="W143" t="s">
        <v>764</v>
      </c>
      <c r="X143" t="s">
        <v>765</v>
      </c>
      <c r="Y143" t="s">
        <v>766</v>
      </c>
      <c r="Z143" t="s">
        <v>767</v>
      </c>
    </row>
    <row r="144" spans="18:26" x14ac:dyDescent="0.2">
      <c r="R144" t="s">
        <v>546</v>
      </c>
      <c r="S144" t="s">
        <v>546</v>
      </c>
      <c r="T144" t="s">
        <v>546</v>
      </c>
      <c r="U144" t="s">
        <v>768</v>
      </c>
      <c r="V144" t="s">
        <v>550</v>
      </c>
      <c r="W144" t="s">
        <v>764</v>
      </c>
      <c r="X144" t="s">
        <v>765</v>
      </c>
      <c r="Y144" t="s">
        <v>766</v>
      </c>
      <c r="Z144" t="s">
        <v>767</v>
      </c>
    </row>
    <row r="145" spans="18:26" x14ac:dyDescent="0.2">
      <c r="R145" t="s">
        <v>546</v>
      </c>
      <c r="S145" t="s">
        <v>546</v>
      </c>
      <c r="T145" t="s">
        <v>546</v>
      </c>
      <c r="U145" t="s">
        <v>770</v>
      </c>
      <c r="V145" t="s">
        <v>550</v>
      </c>
      <c r="W145" t="s">
        <v>764</v>
      </c>
      <c r="X145" t="s">
        <v>765</v>
      </c>
      <c r="Y145" t="s">
        <v>766</v>
      </c>
      <c r="Z145" t="s">
        <v>767</v>
      </c>
    </row>
    <row r="146" spans="18:26" x14ac:dyDescent="0.2">
      <c r="R146" t="s">
        <v>546</v>
      </c>
      <c r="S146" t="s">
        <v>546</v>
      </c>
      <c r="T146" t="s">
        <v>546</v>
      </c>
      <c r="U146" t="s">
        <v>769</v>
      </c>
      <c r="V146" t="s">
        <v>550</v>
      </c>
      <c r="W146" t="s">
        <v>764</v>
      </c>
      <c r="X146" t="s">
        <v>765</v>
      </c>
      <c r="Y146" t="s">
        <v>766</v>
      </c>
      <c r="Z146" t="s">
        <v>767</v>
      </c>
    </row>
    <row r="147" spans="18:26" x14ac:dyDescent="0.2">
      <c r="R147" t="s">
        <v>546</v>
      </c>
      <c r="S147" t="s">
        <v>546</v>
      </c>
      <c r="T147" t="s">
        <v>546</v>
      </c>
      <c r="U147" t="s">
        <v>774</v>
      </c>
      <c r="V147" t="s">
        <v>550</v>
      </c>
      <c r="W147" t="s">
        <v>764</v>
      </c>
      <c r="X147" t="s">
        <v>765</v>
      </c>
      <c r="Y147" t="s">
        <v>766</v>
      </c>
      <c r="Z147" t="s">
        <v>767</v>
      </c>
    </row>
    <row r="150" spans="18:26" x14ac:dyDescent="0.2">
      <c r="R150" t="s">
        <v>546</v>
      </c>
      <c r="S150" t="s">
        <v>546</v>
      </c>
      <c r="T150" t="s">
        <v>546</v>
      </c>
      <c r="U150" t="s">
        <v>768</v>
      </c>
      <c r="V150" t="s">
        <v>550</v>
      </c>
      <c r="W150" t="s">
        <v>764</v>
      </c>
      <c r="X150" t="s">
        <v>765</v>
      </c>
      <c r="Y150" t="s">
        <v>766</v>
      </c>
      <c r="Z150" t="s">
        <v>767</v>
      </c>
    </row>
    <row r="151" spans="18:26" x14ac:dyDescent="0.2">
      <c r="R151" t="s">
        <v>546</v>
      </c>
      <c r="S151" t="s">
        <v>546</v>
      </c>
      <c r="T151" t="s">
        <v>546</v>
      </c>
      <c r="U151" t="s">
        <v>771</v>
      </c>
      <c r="V151" t="s">
        <v>550</v>
      </c>
      <c r="W151" t="s">
        <v>764</v>
      </c>
      <c r="X151" t="s">
        <v>765</v>
      </c>
      <c r="Y151" t="s">
        <v>766</v>
      </c>
      <c r="Z151" t="s">
        <v>767</v>
      </c>
    </row>
    <row r="152" spans="18:26" x14ac:dyDescent="0.2">
      <c r="R152" t="s">
        <v>546</v>
      </c>
      <c r="S152" t="s">
        <v>546</v>
      </c>
      <c r="T152" t="s">
        <v>546</v>
      </c>
      <c r="U152" t="s">
        <v>768</v>
      </c>
      <c r="V152" t="s">
        <v>550</v>
      </c>
      <c r="W152" t="s">
        <v>764</v>
      </c>
      <c r="X152" t="s">
        <v>765</v>
      </c>
      <c r="Y152" t="s">
        <v>766</v>
      </c>
      <c r="Z152" t="s">
        <v>767</v>
      </c>
    </row>
    <row r="153" spans="18:26" x14ac:dyDescent="0.2">
      <c r="R153" t="s">
        <v>546</v>
      </c>
      <c r="S153" t="s">
        <v>546</v>
      </c>
      <c r="T153" t="s">
        <v>546</v>
      </c>
      <c r="U153" t="s">
        <v>768</v>
      </c>
      <c r="V153" t="s">
        <v>550</v>
      </c>
      <c r="W153" t="s">
        <v>764</v>
      </c>
      <c r="X153" t="s">
        <v>765</v>
      </c>
      <c r="Y153" t="s">
        <v>766</v>
      </c>
      <c r="Z153" t="s">
        <v>767</v>
      </c>
    </row>
    <row r="154" spans="18:26" x14ac:dyDescent="0.2">
      <c r="R154" t="s">
        <v>546</v>
      </c>
      <c r="S154" t="s">
        <v>546</v>
      </c>
      <c r="T154" t="s">
        <v>546</v>
      </c>
      <c r="U154" t="s">
        <v>768</v>
      </c>
      <c r="V154" t="s">
        <v>550</v>
      </c>
      <c r="W154" t="s">
        <v>764</v>
      </c>
      <c r="X154" t="s">
        <v>765</v>
      </c>
      <c r="Y154" t="s">
        <v>766</v>
      </c>
      <c r="Z154" t="s">
        <v>767</v>
      </c>
    </row>
    <row r="155" spans="18:26" x14ac:dyDescent="0.2">
      <c r="R155" t="s">
        <v>546</v>
      </c>
      <c r="S155" t="s">
        <v>546</v>
      </c>
      <c r="T155" t="s">
        <v>546</v>
      </c>
      <c r="U155" t="s">
        <v>763</v>
      </c>
      <c r="V155" t="s">
        <v>550</v>
      </c>
      <c r="W155" t="s">
        <v>764</v>
      </c>
      <c r="X155" t="s">
        <v>765</v>
      </c>
      <c r="Y155" t="s">
        <v>766</v>
      </c>
      <c r="Z155" t="s">
        <v>767</v>
      </c>
    </row>
    <row r="156" spans="18:26" x14ac:dyDescent="0.2">
      <c r="R156" t="s">
        <v>546</v>
      </c>
      <c r="S156" t="s">
        <v>546</v>
      </c>
      <c r="T156" t="s">
        <v>546</v>
      </c>
      <c r="U156" t="s">
        <v>768</v>
      </c>
      <c r="V156" t="s">
        <v>550</v>
      </c>
      <c r="W156" t="s">
        <v>764</v>
      </c>
      <c r="X156" t="s">
        <v>765</v>
      </c>
      <c r="Y156" t="s">
        <v>766</v>
      </c>
      <c r="Z156" t="s">
        <v>767</v>
      </c>
    </row>
    <row r="157" spans="18:26" x14ac:dyDescent="0.2">
      <c r="R157" t="s">
        <v>546</v>
      </c>
      <c r="S157" t="s">
        <v>546</v>
      </c>
      <c r="T157" t="s">
        <v>546</v>
      </c>
      <c r="U157" t="s">
        <v>769</v>
      </c>
      <c r="V157" t="s">
        <v>550</v>
      </c>
      <c r="W157" t="s">
        <v>764</v>
      </c>
      <c r="X157" t="s">
        <v>765</v>
      </c>
      <c r="Y157" t="s">
        <v>766</v>
      </c>
      <c r="Z157" t="s">
        <v>767</v>
      </c>
    </row>
    <row r="158" spans="18:26" x14ac:dyDescent="0.2">
      <c r="R158" t="s">
        <v>546</v>
      </c>
      <c r="S158" t="s">
        <v>546</v>
      </c>
      <c r="T158" t="s">
        <v>546</v>
      </c>
      <c r="U158" t="s">
        <v>779</v>
      </c>
      <c r="V158" t="s">
        <v>550</v>
      </c>
      <c r="W158" t="s">
        <v>764</v>
      </c>
      <c r="X158" t="s">
        <v>765</v>
      </c>
      <c r="Y158" t="s">
        <v>766</v>
      </c>
      <c r="Z158" t="s">
        <v>767</v>
      </c>
    </row>
    <row r="159" spans="18:26" x14ac:dyDescent="0.2">
      <c r="R159" t="s">
        <v>546</v>
      </c>
      <c r="S159" t="s">
        <v>546</v>
      </c>
      <c r="T159" t="s">
        <v>546</v>
      </c>
      <c r="U159" t="s">
        <v>768</v>
      </c>
      <c r="V159" t="s">
        <v>550</v>
      </c>
      <c r="W159" t="s">
        <v>764</v>
      </c>
      <c r="X159" t="s">
        <v>765</v>
      </c>
      <c r="Y159" t="s">
        <v>766</v>
      </c>
      <c r="Z159" t="s">
        <v>767</v>
      </c>
    </row>
    <row r="160" spans="18:26" x14ac:dyDescent="0.2">
      <c r="R160" t="s">
        <v>546</v>
      </c>
      <c r="S160" t="s">
        <v>546</v>
      </c>
      <c r="T160" t="s">
        <v>546</v>
      </c>
      <c r="U160" t="s">
        <v>769</v>
      </c>
      <c r="V160" t="s">
        <v>550</v>
      </c>
      <c r="W160" t="s">
        <v>764</v>
      </c>
      <c r="X160" t="s">
        <v>765</v>
      </c>
      <c r="Y160" t="s">
        <v>766</v>
      </c>
      <c r="Z160" t="s">
        <v>767</v>
      </c>
    </row>
    <row r="164" spans="18:26" x14ac:dyDescent="0.2">
      <c r="R164" t="s">
        <v>546</v>
      </c>
      <c r="S164" t="s">
        <v>546</v>
      </c>
      <c r="T164" t="s">
        <v>546</v>
      </c>
      <c r="U164" t="s">
        <v>771</v>
      </c>
      <c r="V164" t="s">
        <v>550</v>
      </c>
      <c r="W164" t="s">
        <v>764</v>
      </c>
      <c r="X164" t="s">
        <v>765</v>
      </c>
      <c r="Y164" t="s">
        <v>766</v>
      </c>
      <c r="Z164" t="s">
        <v>767</v>
      </c>
    </row>
    <row r="165" spans="18:26" x14ac:dyDescent="0.2">
      <c r="R165" t="s">
        <v>546</v>
      </c>
      <c r="S165" t="s">
        <v>546</v>
      </c>
      <c r="T165" t="s">
        <v>546</v>
      </c>
      <c r="U165" t="s">
        <v>768</v>
      </c>
      <c r="V165" t="s">
        <v>550</v>
      </c>
      <c r="W165" t="s">
        <v>764</v>
      </c>
      <c r="X165" t="s">
        <v>765</v>
      </c>
      <c r="Y165" t="s">
        <v>766</v>
      </c>
      <c r="Z165" t="s">
        <v>767</v>
      </c>
    </row>
    <row r="166" spans="18:26" x14ac:dyDescent="0.2">
      <c r="R166" t="s">
        <v>546</v>
      </c>
      <c r="S166" t="s">
        <v>546</v>
      </c>
      <c r="T166" t="s">
        <v>546</v>
      </c>
      <c r="U166" t="s">
        <v>768</v>
      </c>
      <c r="V166" t="s">
        <v>550</v>
      </c>
      <c r="W166" t="s">
        <v>764</v>
      </c>
      <c r="X166" t="s">
        <v>765</v>
      </c>
      <c r="Y166" t="s">
        <v>766</v>
      </c>
      <c r="Z166" t="s">
        <v>767</v>
      </c>
    </row>
    <row r="167" spans="18:26" x14ac:dyDescent="0.2">
      <c r="R167" t="s">
        <v>546</v>
      </c>
      <c r="S167" t="s">
        <v>546</v>
      </c>
      <c r="T167" t="s">
        <v>546</v>
      </c>
      <c r="U167" t="s">
        <v>775</v>
      </c>
      <c r="V167" t="s">
        <v>550</v>
      </c>
      <c r="W167" t="s">
        <v>764</v>
      </c>
      <c r="X167" t="s">
        <v>765</v>
      </c>
      <c r="Y167" t="s">
        <v>766</v>
      </c>
      <c r="Z167" t="s">
        <v>767</v>
      </c>
    </row>
    <row r="168" spans="18:26" x14ac:dyDescent="0.2">
      <c r="R168" t="s">
        <v>546</v>
      </c>
      <c r="S168" t="s">
        <v>546</v>
      </c>
      <c r="T168" t="s">
        <v>546</v>
      </c>
      <c r="U168" t="s">
        <v>769</v>
      </c>
      <c r="V168" t="s">
        <v>550</v>
      </c>
      <c r="W168" t="s">
        <v>764</v>
      </c>
      <c r="X168" t="s">
        <v>765</v>
      </c>
      <c r="Y168" t="s">
        <v>766</v>
      </c>
      <c r="Z168" t="s">
        <v>767</v>
      </c>
    </row>
    <row r="169" spans="18:26" x14ac:dyDescent="0.2">
      <c r="R169" t="s">
        <v>546</v>
      </c>
      <c r="S169" t="s">
        <v>546</v>
      </c>
      <c r="T169" t="s">
        <v>546</v>
      </c>
      <c r="U169" t="s">
        <v>763</v>
      </c>
      <c r="V169" t="s">
        <v>550</v>
      </c>
      <c r="W169" t="s">
        <v>764</v>
      </c>
      <c r="X169" t="s">
        <v>765</v>
      </c>
      <c r="Y169" t="s">
        <v>766</v>
      </c>
      <c r="Z169" t="s">
        <v>767</v>
      </c>
    </row>
    <row r="170" spans="18:26" x14ac:dyDescent="0.2">
      <c r="R170" t="s">
        <v>546</v>
      </c>
      <c r="S170" t="s">
        <v>546</v>
      </c>
      <c r="T170" t="s">
        <v>546</v>
      </c>
      <c r="U170" t="s">
        <v>763</v>
      </c>
      <c r="V170" t="s">
        <v>550</v>
      </c>
      <c r="W170" t="s">
        <v>764</v>
      </c>
      <c r="X170" t="s">
        <v>765</v>
      </c>
      <c r="Y170" t="s">
        <v>766</v>
      </c>
      <c r="Z170" t="s">
        <v>767</v>
      </c>
    </row>
    <row r="171" spans="18:26" x14ac:dyDescent="0.2">
      <c r="R171" t="s">
        <v>546</v>
      </c>
      <c r="S171" t="s">
        <v>546</v>
      </c>
      <c r="T171" t="s">
        <v>546</v>
      </c>
      <c r="U171" t="s">
        <v>769</v>
      </c>
      <c r="V171" t="s">
        <v>550</v>
      </c>
      <c r="W171" t="s">
        <v>764</v>
      </c>
      <c r="X171" t="s">
        <v>765</v>
      </c>
      <c r="Y171" t="s">
        <v>766</v>
      </c>
      <c r="Z171" t="s">
        <v>767</v>
      </c>
    </row>
    <row r="172" spans="18:26" x14ac:dyDescent="0.2">
      <c r="R172" t="s">
        <v>546</v>
      </c>
      <c r="S172" t="s">
        <v>546</v>
      </c>
      <c r="T172" t="s">
        <v>546</v>
      </c>
      <c r="U172" t="s">
        <v>768</v>
      </c>
      <c r="V172" t="s">
        <v>550</v>
      </c>
      <c r="W172" t="s">
        <v>764</v>
      </c>
      <c r="X172" t="s">
        <v>765</v>
      </c>
      <c r="Y172" t="s">
        <v>766</v>
      </c>
      <c r="Z172" t="s">
        <v>767</v>
      </c>
    </row>
    <row r="173" spans="18:26" x14ac:dyDescent="0.2">
      <c r="R173" t="s">
        <v>546</v>
      </c>
      <c r="S173" t="s">
        <v>546</v>
      </c>
      <c r="T173" t="s">
        <v>546</v>
      </c>
      <c r="U173" t="s">
        <v>763</v>
      </c>
      <c r="V173" t="s">
        <v>550</v>
      </c>
      <c r="W173" t="s">
        <v>764</v>
      </c>
      <c r="X173" t="s">
        <v>765</v>
      </c>
      <c r="Y173" t="s">
        <v>766</v>
      </c>
      <c r="Z173" t="s">
        <v>767</v>
      </c>
    </row>
    <row r="174" spans="18:26" x14ac:dyDescent="0.2">
      <c r="R174" t="s">
        <v>546</v>
      </c>
      <c r="S174" t="s">
        <v>546</v>
      </c>
      <c r="T174" t="s">
        <v>546</v>
      </c>
      <c r="U174" t="s">
        <v>771</v>
      </c>
      <c r="W174" t="s">
        <v>764</v>
      </c>
      <c r="X174" t="s">
        <v>765</v>
      </c>
      <c r="Y174" t="s">
        <v>766</v>
      </c>
      <c r="Z174" t="s">
        <v>767</v>
      </c>
    </row>
    <row r="175" spans="18:26" x14ac:dyDescent="0.2">
      <c r="R175" t="s">
        <v>546</v>
      </c>
      <c r="S175" t="s">
        <v>546</v>
      </c>
      <c r="T175" t="s">
        <v>546</v>
      </c>
      <c r="U175" t="s">
        <v>769</v>
      </c>
      <c r="V175" t="s">
        <v>550</v>
      </c>
      <c r="W175" t="s">
        <v>764</v>
      </c>
      <c r="X175" t="s">
        <v>765</v>
      </c>
      <c r="Y175" t="s">
        <v>766</v>
      </c>
      <c r="Z175" t="s">
        <v>767</v>
      </c>
    </row>
    <row r="176" spans="18:26" x14ac:dyDescent="0.2">
      <c r="R176" t="s">
        <v>546</v>
      </c>
      <c r="S176" t="s">
        <v>546</v>
      </c>
      <c r="T176" t="s">
        <v>546</v>
      </c>
      <c r="U176" t="s">
        <v>780</v>
      </c>
      <c r="V176" t="s">
        <v>550</v>
      </c>
      <c r="W176" t="s">
        <v>764</v>
      </c>
      <c r="X176" t="s">
        <v>765</v>
      </c>
      <c r="Y176" t="s">
        <v>766</v>
      </c>
      <c r="Z176" t="s">
        <v>767</v>
      </c>
    </row>
    <row r="177" spans="18:26" x14ac:dyDescent="0.2">
      <c r="R177" t="s">
        <v>546</v>
      </c>
      <c r="S177" t="s">
        <v>546</v>
      </c>
      <c r="T177" t="s">
        <v>546</v>
      </c>
      <c r="U177" t="s">
        <v>769</v>
      </c>
      <c r="V177" t="s">
        <v>550</v>
      </c>
      <c r="W177" t="s">
        <v>764</v>
      </c>
      <c r="X177" t="s">
        <v>765</v>
      </c>
      <c r="Y177" t="s">
        <v>766</v>
      </c>
      <c r="Z177" t="s">
        <v>767</v>
      </c>
    </row>
    <row r="178" spans="18:26" x14ac:dyDescent="0.2">
      <c r="R178" t="s">
        <v>546</v>
      </c>
      <c r="S178" t="s">
        <v>546</v>
      </c>
      <c r="T178" t="s">
        <v>546</v>
      </c>
      <c r="U178" t="s">
        <v>780</v>
      </c>
      <c r="V178" t="s">
        <v>550</v>
      </c>
      <c r="W178" t="s">
        <v>764</v>
      </c>
      <c r="X178" t="s">
        <v>765</v>
      </c>
      <c r="Y178" t="s">
        <v>766</v>
      </c>
      <c r="Z178" t="s">
        <v>767</v>
      </c>
    </row>
    <row r="181" spans="18:26" x14ac:dyDescent="0.2">
      <c r="R181" t="s">
        <v>546</v>
      </c>
      <c r="S181" t="s">
        <v>546</v>
      </c>
      <c r="T181" t="s">
        <v>546</v>
      </c>
      <c r="U181" t="s">
        <v>776</v>
      </c>
      <c r="V181" t="s">
        <v>550</v>
      </c>
      <c r="W181" t="s">
        <v>764</v>
      </c>
      <c r="X181" t="s">
        <v>765</v>
      </c>
      <c r="Y181" t="s">
        <v>766</v>
      </c>
      <c r="Z181" t="s">
        <v>767</v>
      </c>
    </row>
    <row r="182" spans="18:26" x14ac:dyDescent="0.2">
      <c r="R182" t="s">
        <v>546</v>
      </c>
      <c r="S182" t="s">
        <v>546</v>
      </c>
      <c r="T182" t="s">
        <v>546</v>
      </c>
      <c r="U182" t="s">
        <v>763</v>
      </c>
      <c r="V182" t="s">
        <v>550</v>
      </c>
      <c r="W182" t="s">
        <v>764</v>
      </c>
      <c r="X182" t="s">
        <v>765</v>
      </c>
      <c r="Y182" t="s">
        <v>766</v>
      </c>
      <c r="Z182" t="s">
        <v>767</v>
      </c>
    </row>
    <row r="183" spans="18:26" x14ac:dyDescent="0.2">
      <c r="R183" t="s">
        <v>546</v>
      </c>
      <c r="S183" t="s">
        <v>546</v>
      </c>
      <c r="T183" t="s">
        <v>546</v>
      </c>
      <c r="U183" t="s">
        <v>768</v>
      </c>
      <c r="V183" t="s">
        <v>550</v>
      </c>
      <c r="W183" t="s">
        <v>764</v>
      </c>
      <c r="X183" t="s">
        <v>765</v>
      </c>
      <c r="Y183" t="s">
        <v>766</v>
      </c>
      <c r="Z183" t="s">
        <v>767</v>
      </c>
    </row>
    <row r="184" spans="18:26" x14ac:dyDescent="0.2">
      <c r="R184" t="s">
        <v>546</v>
      </c>
      <c r="S184" t="s">
        <v>546</v>
      </c>
      <c r="T184" t="s">
        <v>546</v>
      </c>
      <c r="U184" t="s">
        <v>763</v>
      </c>
      <c r="V184" t="s">
        <v>550</v>
      </c>
      <c r="W184" t="s">
        <v>764</v>
      </c>
      <c r="X184" t="s">
        <v>765</v>
      </c>
      <c r="Y184" t="s">
        <v>766</v>
      </c>
      <c r="Z184" t="s">
        <v>767</v>
      </c>
    </row>
    <row r="185" spans="18:26" x14ac:dyDescent="0.2">
      <c r="R185" t="s">
        <v>546</v>
      </c>
      <c r="S185" t="s">
        <v>546</v>
      </c>
      <c r="T185" t="s">
        <v>546</v>
      </c>
      <c r="U185" t="s">
        <v>773</v>
      </c>
      <c r="V185" t="s">
        <v>550</v>
      </c>
      <c r="W185" t="s">
        <v>764</v>
      </c>
      <c r="X185" t="s">
        <v>765</v>
      </c>
      <c r="Y185" t="s">
        <v>766</v>
      </c>
      <c r="Z185" t="s">
        <v>767</v>
      </c>
    </row>
    <row r="186" spans="18:26" x14ac:dyDescent="0.2">
      <c r="R186" t="s">
        <v>546</v>
      </c>
      <c r="S186" t="s">
        <v>546</v>
      </c>
      <c r="T186" t="s">
        <v>546</v>
      </c>
      <c r="U186" t="s">
        <v>763</v>
      </c>
      <c r="W186" t="s">
        <v>764</v>
      </c>
      <c r="X186" t="s">
        <v>765</v>
      </c>
      <c r="Y186" t="s">
        <v>766</v>
      </c>
      <c r="Z186" t="s">
        <v>767</v>
      </c>
    </row>
    <row r="187" spans="18:26" x14ac:dyDescent="0.2">
      <c r="R187" t="s">
        <v>546</v>
      </c>
      <c r="S187" t="s">
        <v>546</v>
      </c>
      <c r="T187" t="s">
        <v>546</v>
      </c>
      <c r="U187" t="s">
        <v>771</v>
      </c>
      <c r="V187" t="s">
        <v>550</v>
      </c>
      <c r="W187" t="s">
        <v>764</v>
      </c>
      <c r="X187" t="s">
        <v>765</v>
      </c>
      <c r="Y187" t="s">
        <v>766</v>
      </c>
      <c r="Z187" t="s">
        <v>767</v>
      </c>
    </row>
    <row r="190" spans="18:26" x14ac:dyDescent="0.2">
      <c r="R190" t="s">
        <v>546</v>
      </c>
      <c r="S190" t="s">
        <v>546</v>
      </c>
      <c r="T190" t="s">
        <v>546</v>
      </c>
      <c r="U190" t="s">
        <v>768</v>
      </c>
      <c r="V190" t="s">
        <v>550</v>
      </c>
      <c r="W190" t="s">
        <v>764</v>
      </c>
      <c r="X190" t="s">
        <v>765</v>
      </c>
      <c r="Y190" t="s">
        <v>766</v>
      </c>
      <c r="Z190" t="s">
        <v>767</v>
      </c>
    </row>
    <row r="191" spans="18:26" x14ac:dyDescent="0.2">
      <c r="R191" t="s">
        <v>546</v>
      </c>
      <c r="S191" t="s">
        <v>546</v>
      </c>
      <c r="T191" t="s">
        <v>546</v>
      </c>
      <c r="U191" t="s">
        <v>768</v>
      </c>
      <c r="V191" t="s">
        <v>550</v>
      </c>
      <c r="W191" t="s">
        <v>764</v>
      </c>
      <c r="X191" t="s">
        <v>765</v>
      </c>
      <c r="Y191" t="s">
        <v>766</v>
      </c>
      <c r="Z191" t="s">
        <v>767</v>
      </c>
    </row>
    <row r="192" spans="18:26" x14ac:dyDescent="0.2">
      <c r="R192" t="s">
        <v>546</v>
      </c>
      <c r="S192" t="s">
        <v>546</v>
      </c>
      <c r="T192" t="s">
        <v>546</v>
      </c>
      <c r="U192" t="s">
        <v>768</v>
      </c>
      <c r="V192" t="s">
        <v>550</v>
      </c>
      <c r="W192" t="s">
        <v>764</v>
      </c>
      <c r="X192" t="s">
        <v>765</v>
      </c>
      <c r="Y192" t="s">
        <v>766</v>
      </c>
      <c r="Z192" t="s">
        <v>767</v>
      </c>
    </row>
    <row r="193" spans="18:26" x14ac:dyDescent="0.2">
      <c r="R193" t="s">
        <v>546</v>
      </c>
      <c r="S193" t="s">
        <v>546</v>
      </c>
      <c r="T193" t="s">
        <v>546</v>
      </c>
      <c r="U193" t="s">
        <v>768</v>
      </c>
      <c r="V193" t="s">
        <v>550</v>
      </c>
      <c r="W193" t="s">
        <v>764</v>
      </c>
      <c r="X193" t="s">
        <v>765</v>
      </c>
      <c r="Y193" t="s">
        <v>766</v>
      </c>
      <c r="Z193" t="s">
        <v>767</v>
      </c>
    </row>
    <row r="194" spans="18:26" x14ac:dyDescent="0.2">
      <c r="R194" t="s">
        <v>546</v>
      </c>
      <c r="S194" t="s">
        <v>546</v>
      </c>
      <c r="T194" t="s">
        <v>546</v>
      </c>
      <c r="U194" t="s">
        <v>781</v>
      </c>
      <c r="V194" t="s">
        <v>550</v>
      </c>
      <c r="W194" t="s">
        <v>764</v>
      </c>
      <c r="X194" t="s">
        <v>765</v>
      </c>
      <c r="Y194" t="s">
        <v>766</v>
      </c>
      <c r="Z194" t="s">
        <v>767</v>
      </c>
    </row>
    <row r="195" spans="18:26" x14ac:dyDescent="0.2">
      <c r="R195" t="s">
        <v>546</v>
      </c>
      <c r="S195" t="s">
        <v>546</v>
      </c>
      <c r="T195" t="s">
        <v>546</v>
      </c>
      <c r="U195" t="s">
        <v>781</v>
      </c>
      <c r="V195" t="s">
        <v>550</v>
      </c>
      <c r="W195" t="s">
        <v>764</v>
      </c>
      <c r="X195" t="s">
        <v>765</v>
      </c>
      <c r="Y195" t="s">
        <v>766</v>
      </c>
      <c r="Z195" t="s">
        <v>767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CE09-D791-47CB-9D75-D7E80120759F}">
  <dimension ref="A2:Z197"/>
  <sheetViews>
    <sheetView tabSelected="1" topLeftCell="A170" workbookViewId="0">
      <selection activeCell="B190" sqref="B190"/>
    </sheetView>
  </sheetViews>
  <sheetFormatPr baseColWidth="10" defaultColWidth="11.5" defaultRowHeight="15" outlineLevelRow="1" x14ac:dyDescent="0.2"/>
  <cols>
    <col min="1" max="2" width="36.33203125" bestFit="1" customWidth="1"/>
    <col min="3" max="3" width="26.83203125" bestFit="1" customWidth="1"/>
    <col min="4" max="4" width="48.6640625" bestFit="1" customWidth="1"/>
    <col min="5" max="5" width="15" customWidth="1"/>
    <col min="6" max="6" width="2.83203125" customWidth="1"/>
    <col min="7" max="15" width="11.1640625" style="8" customWidth="1"/>
    <col min="18" max="24" width="11.5" style="7" bestFit="1" customWidth="1"/>
    <col min="25" max="26" width="15.6640625" style="7" bestFit="1" customWidth="1"/>
  </cols>
  <sheetData>
    <row r="2" spans="1:26" ht="48" x14ac:dyDescent="0.2">
      <c r="H2" s="9"/>
      <c r="J2" s="20"/>
      <c r="L2" s="9"/>
      <c r="M2" s="9"/>
      <c r="O2" s="21"/>
      <c r="R2" s="25" t="s">
        <v>745</v>
      </c>
      <c r="S2" s="25" t="s">
        <v>746</v>
      </c>
      <c r="T2" s="25" t="s">
        <v>747</v>
      </c>
      <c r="U2" s="25" t="s">
        <v>748</v>
      </c>
      <c r="V2" s="25" t="s">
        <v>749</v>
      </c>
      <c r="W2" s="25" t="s">
        <v>750</v>
      </c>
      <c r="X2" s="25" t="s">
        <v>751</v>
      </c>
      <c r="Y2" s="25" t="s">
        <v>752</v>
      </c>
      <c r="Z2" s="25" t="s">
        <v>753</v>
      </c>
    </row>
    <row r="3" spans="1:26" ht="48" x14ac:dyDescent="0.2">
      <c r="A3" t="s">
        <v>2</v>
      </c>
      <c r="B3" t="s">
        <v>3</v>
      </c>
      <c r="C3" t="s">
        <v>0</v>
      </c>
      <c r="D3" t="s">
        <v>1</v>
      </c>
      <c r="E3" t="s">
        <v>4</v>
      </c>
      <c r="F3" s="3"/>
      <c r="G3" s="25" t="s">
        <v>745</v>
      </c>
      <c r="H3" s="25" t="s">
        <v>746</v>
      </c>
      <c r="I3" s="25" t="s">
        <v>747</v>
      </c>
      <c r="J3" s="25" t="s">
        <v>748</v>
      </c>
      <c r="K3" s="25" t="s">
        <v>749</v>
      </c>
      <c r="L3" s="25" t="s">
        <v>750</v>
      </c>
      <c r="M3" s="25" t="s">
        <v>751</v>
      </c>
      <c r="N3" s="25" t="s">
        <v>752</v>
      </c>
      <c r="O3" s="25" t="s">
        <v>753</v>
      </c>
      <c r="Q3" s="30"/>
      <c r="R3" s="30" t="s">
        <v>754</v>
      </c>
      <c r="S3" s="30" t="s">
        <v>755</v>
      </c>
      <c r="T3" s="30" t="s">
        <v>756</v>
      </c>
      <c r="U3" s="30" t="s">
        <v>757</v>
      </c>
      <c r="V3" s="30" t="s">
        <v>758</v>
      </c>
      <c r="W3" s="30" t="s">
        <v>759</v>
      </c>
      <c r="X3" s="30" t="s">
        <v>760</v>
      </c>
      <c r="Y3" s="30" t="s">
        <v>761</v>
      </c>
      <c r="Z3" s="30" t="s">
        <v>762</v>
      </c>
    </row>
    <row r="4" spans="1:26" x14ac:dyDescent="0.2">
      <c r="A4" s="1" t="s">
        <v>196</v>
      </c>
      <c r="B4" s="1" t="s">
        <v>196</v>
      </c>
      <c r="C4" s="1" t="s">
        <v>6</v>
      </c>
      <c r="D4" s="1"/>
      <c r="E4" s="1" t="s">
        <v>7</v>
      </c>
      <c r="F4" s="3"/>
      <c r="G4" s="42">
        <v>19.18</v>
      </c>
      <c r="H4" s="42">
        <f t="shared" ref="H4:O4" si="0">S4</f>
        <v>2.4333999999999998</v>
      </c>
      <c r="I4" s="42">
        <f t="shared" si="0"/>
        <v>-6.5353000000000003</v>
      </c>
      <c r="J4" s="42">
        <f t="shared" si="0"/>
        <v>-22.224158968101801</v>
      </c>
      <c r="K4" s="42">
        <f t="shared" si="0"/>
        <v>-0.84444444444444799</v>
      </c>
      <c r="L4" s="42">
        <f t="shared" si="0"/>
        <v>18.3554376657825</v>
      </c>
      <c r="M4" s="42">
        <f t="shared" si="0"/>
        <v>19.177350427350401</v>
      </c>
      <c r="N4" s="42">
        <f t="shared" si="0"/>
        <v>-14.503473547192501</v>
      </c>
      <c r="O4" s="42">
        <f t="shared" si="0"/>
        <v>12.951345575293701</v>
      </c>
      <c r="Q4" s="15" t="s">
        <v>7</v>
      </c>
      <c r="R4" s="36" t="e">
        <f ca="1">_xll.TR(Q4:Q195,R3:Z3)</f>
        <v>#NAME?</v>
      </c>
      <c r="S4" s="36">
        <v>2.4333999999999998</v>
      </c>
      <c r="T4" s="36">
        <v>-6.5353000000000003</v>
      </c>
      <c r="U4" s="36">
        <v>-22.224158968101801</v>
      </c>
      <c r="V4" s="36">
        <v>-0.84444444444444799</v>
      </c>
      <c r="W4" s="7">
        <v>18.3554376657825</v>
      </c>
      <c r="X4" s="7">
        <v>19.177350427350401</v>
      </c>
      <c r="Y4" s="7">
        <v>-14.503473547192501</v>
      </c>
      <c r="Z4" s="7">
        <v>12.951345575293701</v>
      </c>
    </row>
    <row r="5" spans="1:26" outlineLevel="1" x14ac:dyDescent="0.2">
      <c r="A5" t="s">
        <v>200</v>
      </c>
      <c r="B5" t="s">
        <v>200</v>
      </c>
      <c r="C5" s="4" t="s">
        <v>6</v>
      </c>
      <c r="D5" t="s">
        <v>8</v>
      </c>
      <c r="E5" t="s">
        <v>9</v>
      </c>
      <c r="F5" s="3"/>
      <c r="G5" s="42">
        <f t="shared" ref="G5:G14" si="1">R5</f>
        <v>8.5074000000000005</v>
      </c>
      <c r="H5" s="42">
        <f t="shared" ref="H5:H14" si="2">S5</f>
        <v>2.6139999999999999</v>
      </c>
      <c r="I5" s="42">
        <f t="shared" ref="I5:I14" si="3">T5</f>
        <v>18.676500000000001</v>
      </c>
      <c r="J5" s="42">
        <f t="shared" ref="J5:J14" si="4">U5</f>
        <v>33.069679849340901</v>
      </c>
      <c r="K5" s="42">
        <f t="shared" ref="K5:K14" si="5">V5</f>
        <v>31.436011904761902</v>
      </c>
      <c r="L5" s="42">
        <f t="shared" ref="L5:L14" si="6">W5</f>
        <v>13.6195529827947</v>
      </c>
      <c r="M5" s="42">
        <f t="shared" ref="M5:M14" si="7">X5</f>
        <v>8.5073710073710007</v>
      </c>
      <c r="N5" s="42">
        <f t="shared" ref="N5:N14" si="8">Y5</f>
        <v>53.602943723429497</v>
      </c>
      <c r="O5" s="42">
        <f t="shared" ref="O5:O14" si="9">Z5</f>
        <v>56.0225793320542</v>
      </c>
      <c r="Q5" s="15" t="s">
        <v>9</v>
      </c>
      <c r="R5" s="36">
        <v>8.5074000000000005</v>
      </c>
      <c r="S5" s="36">
        <v>2.6139999999999999</v>
      </c>
      <c r="T5" s="36">
        <v>18.676500000000001</v>
      </c>
      <c r="U5" s="7">
        <v>33.069679849340901</v>
      </c>
      <c r="V5" s="36">
        <v>31.436011904761902</v>
      </c>
      <c r="W5" s="7">
        <v>13.6195529827947</v>
      </c>
      <c r="X5" s="7">
        <v>8.5073710073710007</v>
      </c>
      <c r="Y5" s="7">
        <v>53.602943723429497</v>
      </c>
      <c r="Z5" s="7">
        <v>56.0225793320542</v>
      </c>
    </row>
    <row r="6" spans="1:26" outlineLevel="1" x14ac:dyDescent="0.2">
      <c r="A6" t="s">
        <v>203</v>
      </c>
      <c r="B6" t="s">
        <v>203</v>
      </c>
      <c r="C6" s="4" t="s">
        <v>6</v>
      </c>
      <c r="D6" t="s">
        <v>8</v>
      </c>
      <c r="E6" t="s">
        <v>10</v>
      </c>
      <c r="F6" s="3"/>
      <c r="G6" s="42">
        <f t="shared" si="1"/>
        <v>-6.9908999999999999</v>
      </c>
      <c r="H6" s="42">
        <f t="shared" si="2"/>
        <v>1.0571999999999999</v>
      </c>
      <c r="I6" s="42">
        <f t="shared" si="3"/>
        <v>-8.9593000000000007</v>
      </c>
      <c r="J6" s="42">
        <f t="shared" si="4"/>
        <v>-18.245169464681702</v>
      </c>
      <c r="K6" s="42">
        <f t="shared" si="5"/>
        <v>4.1145623235175499</v>
      </c>
      <c r="L6" s="42">
        <f t="shared" si="6"/>
        <v>-2.2762760145390302</v>
      </c>
      <c r="M6" s="42">
        <f t="shared" si="7"/>
        <v>-5.7489782800733096</v>
      </c>
      <c r="N6" s="42">
        <f t="shared" si="8"/>
        <v>-2.4947599655639601</v>
      </c>
      <c r="O6" s="42">
        <f t="shared" si="9"/>
        <v>26.055031442975299</v>
      </c>
      <c r="Q6" s="15" t="s">
        <v>10</v>
      </c>
      <c r="R6" s="36">
        <v>-6.9908999999999999</v>
      </c>
      <c r="S6" s="36">
        <v>1.0571999999999999</v>
      </c>
      <c r="T6" s="36">
        <v>-8.9593000000000007</v>
      </c>
      <c r="U6" s="7">
        <v>-18.245169464681702</v>
      </c>
      <c r="V6" s="36">
        <v>4.1145623235175499</v>
      </c>
      <c r="W6" s="7">
        <v>-2.2762760145390302</v>
      </c>
      <c r="X6" s="7">
        <v>-5.7489782800733096</v>
      </c>
      <c r="Y6" s="7">
        <v>-2.4947599655639601</v>
      </c>
      <c r="Z6" s="7">
        <v>26.055031442975299</v>
      </c>
    </row>
    <row r="7" spans="1:26" outlineLevel="1" x14ac:dyDescent="0.2">
      <c r="A7" t="s">
        <v>206</v>
      </c>
      <c r="B7" t="s">
        <v>206</v>
      </c>
      <c r="C7" s="4" t="s">
        <v>6</v>
      </c>
      <c r="D7" t="s">
        <v>8</v>
      </c>
      <c r="E7" t="s">
        <v>11</v>
      </c>
      <c r="F7" s="3"/>
      <c r="G7" s="42">
        <f t="shared" si="1"/>
        <v>1.4893000000000001</v>
      </c>
      <c r="H7" s="42">
        <f t="shared" si="2"/>
        <v>1.1128</v>
      </c>
      <c r="I7" s="42">
        <f t="shared" si="3"/>
        <v>-9.6742000000000008</v>
      </c>
      <c r="J7" s="42">
        <f t="shared" si="4"/>
        <v>-13.317303963391</v>
      </c>
      <c r="K7" s="42">
        <f t="shared" si="5"/>
        <v>8.4522076661814705</v>
      </c>
      <c r="L7" s="42">
        <f t="shared" si="6"/>
        <v>0.66654656818592095</v>
      </c>
      <c r="M7" s="42">
        <f t="shared" si="7"/>
        <v>2.56356087657386</v>
      </c>
      <c r="N7" s="42">
        <f t="shared" si="8"/>
        <v>-4.2304140842451901</v>
      </c>
      <c r="O7" s="42">
        <f t="shared" si="9"/>
        <v>27.168504252510299</v>
      </c>
      <c r="Q7" s="15" t="s">
        <v>11</v>
      </c>
      <c r="R7" s="36">
        <v>1.4893000000000001</v>
      </c>
      <c r="S7" s="36">
        <v>1.1128</v>
      </c>
      <c r="T7" s="36">
        <v>-9.6742000000000008</v>
      </c>
      <c r="U7" s="7">
        <v>-13.317303963391</v>
      </c>
      <c r="V7" s="36">
        <v>8.4522076661814705</v>
      </c>
      <c r="W7" s="7">
        <v>0.66654656818592095</v>
      </c>
      <c r="X7" s="7">
        <v>2.56356087657386</v>
      </c>
      <c r="Y7" s="7">
        <v>-4.2304140842451901</v>
      </c>
      <c r="Z7" s="7">
        <v>27.168504252510299</v>
      </c>
    </row>
    <row r="8" spans="1:26" outlineLevel="1" x14ac:dyDescent="0.2">
      <c r="A8" t="s">
        <v>208</v>
      </c>
      <c r="B8" t="s">
        <v>208</v>
      </c>
      <c r="C8" s="4" t="s">
        <v>6</v>
      </c>
      <c r="D8" t="s">
        <v>8</v>
      </c>
      <c r="E8" t="s">
        <v>12</v>
      </c>
      <c r="F8" s="3"/>
      <c r="G8" s="42">
        <f t="shared" si="1"/>
        <v>-5.7191000000000001</v>
      </c>
      <c r="H8" s="42">
        <f t="shared" si="2"/>
        <v>1.2988999999999999</v>
      </c>
      <c r="I8" s="42">
        <f t="shared" si="3"/>
        <v>11.799300000000001</v>
      </c>
      <c r="J8" s="42">
        <f t="shared" si="4"/>
        <v>81.171548117154799</v>
      </c>
      <c r="K8" s="42">
        <f t="shared" si="5"/>
        <v>258.91059798697501</v>
      </c>
      <c r="L8" s="42">
        <f t="shared" si="6"/>
        <v>130.450484698726</v>
      </c>
      <c r="M8" s="42">
        <f t="shared" si="7"/>
        <v>-6.0446373217606997</v>
      </c>
      <c r="N8" s="42">
        <f t="shared" si="8"/>
        <v>89.1212175987921</v>
      </c>
      <c r="O8" s="42">
        <f t="shared" si="9"/>
        <v>287.72872083970299</v>
      </c>
      <c r="Q8" s="15" t="s">
        <v>12</v>
      </c>
      <c r="R8" s="36">
        <v>-5.7191000000000001</v>
      </c>
      <c r="S8" s="36">
        <v>1.2988999999999999</v>
      </c>
      <c r="T8" s="36">
        <v>11.799300000000001</v>
      </c>
      <c r="U8" s="36">
        <v>81.171548117154799</v>
      </c>
      <c r="V8" s="36">
        <v>258.91059798697501</v>
      </c>
      <c r="W8" s="7">
        <v>130.450484698726</v>
      </c>
      <c r="X8" s="7">
        <v>-6.0446373217606997</v>
      </c>
      <c r="Y8" s="7">
        <v>89.1212175987921</v>
      </c>
      <c r="Z8" s="7">
        <v>287.72872083970299</v>
      </c>
    </row>
    <row r="9" spans="1:26" outlineLevel="1" x14ac:dyDescent="0.2">
      <c r="A9" t="s">
        <v>211</v>
      </c>
      <c r="B9" t="s">
        <v>211</v>
      </c>
      <c r="C9" s="4" t="s">
        <v>6</v>
      </c>
      <c r="D9" t="s">
        <v>8</v>
      </c>
      <c r="E9" t="s">
        <v>13</v>
      </c>
      <c r="F9" s="3"/>
      <c r="G9" s="42">
        <f t="shared" si="1"/>
        <v>-1.6932</v>
      </c>
      <c r="H9" s="42">
        <f t="shared" si="2"/>
        <v>-1.6932</v>
      </c>
      <c r="I9" s="42">
        <f t="shared" si="3"/>
        <v>-12.5687</v>
      </c>
      <c r="J9" s="42">
        <f t="shared" si="4"/>
        <v>-19.899177500663299</v>
      </c>
      <c r="K9" s="42">
        <f t="shared" si="5"/>
        <v>25.9491030454735</v>
      </c>
      <c r="L9" s="42" t="str">
        <f t="shared" si="6"/>
        <v>NULL</v>
      </c>
      <c r="M9" s="42">
        <f t="shared" si="7"/>
        <v>-0.47129879773070199</v>
      </c>
      <c r="N9" s="42">
        <f t="shared" si="8"/>
        <v>-7.5448133502147101</v>
      </c>
      <c r="O9" s="42">
        <f t="shared" si="9"/>
        <v>57.547033761466203</v>
      </c>
      <c r="Q9" s="15" t="s">
        <v>13</v>
      </c>
      <c r="R9" s="36">
        <v>-1.6932</v>
      </c>
      <c r="S9" s="36">
        <v>-1.6932</v>
      </c>
      <c r="T9" s="36">
        <v>-12.5687</v>
      </c>
      <c r="U9" s="36">
        <v>-19.899177500663299</v>
      </c>
      <c r="V9" s="36">
        <v>25.9491030454735</v>
      </c>
      <c r="W9" s="36" t="s">
        <v>199</v>
      </c>
      <c r="X9" s="7">
        <v>-0.47129879773070199</v>
      </c>
      <c r="Y9" s="7">
        <v>-7.5448133502147101</v>
      </c>
      <c r="Z9" s="7">
        <v>57.547033761466203</v>
      </c>
    </row>
    <row r="10" spans="1:26" outlineLevel="1" x14ac:dyDescent="0.2">
      <c r="A10" t="s">
        <v>213</v>
      </c>
      <c r="B10" t="s">
        <v>213</v>
      </c>
      <c r="C10" s="4" t="s">
        <v>6</v>
      </c>
      <c r="D10" t="s">
        <v>8</v>
      </c>
      <c r="E10" t="s">
        <v>14</v>
      </c>
      <c r="F10" s="3"/>
      <c r="G10" s="42">
        <f t="shared" si="1"/>
        <v>2.1410999999999998</v>
      </c>
      <c r="H10" s="42">
        <f t="shared" si="2"/>
        <v>-0.97670000000000001</v>
      </c>
      <c r="I10" s="42">
        <f t="shared" si="3"/>
        <v>7.9893000000000001</v>
      </c>
      <c r="J10" s="42">
        <f t="shared" si="4"/>
        <v>0.62034739454093002</v>
      </c>
      <c r="K10" s="42">
        <f t="shared" si="5"/>
        <v>-7.36721873215307</v>
      </c>
      <c r="L10" s="42">
        <f t="shared" si="6"/>
        <v>-5.4778554778554804</v>
      </c>
      <c r="M10" s="42">
        <f t="shared" si="7"/>
        <v>2.1410579345088299</v>
      </c>
      <c r="N10" s="42">
        <f t="shared" si="8"/>
        <v>12.7012417433065</v>
      </c>
      <c r="O10" s="42">
        <f t="shared" si="9"/>
        <v>25.8147396429999</v>
      </c>
      <c r="Q10" s="15" t="s">
        <v>14</v>
      </c>
      <c r="R10" s="36">
        <v>2.1410999999999998</v>
      </c>
      <c r="S10" s="36">
        <v>-0.97670000000000001</v>
      </c>
      <c r="T10" s="36">
        <v>7.9893000000000001</v>
      </c>
      <c r="U10" s="36">
        <v>0.62034739454093002</v>
      </c>
      <c r="V10" s="36">
        <v>-7.36721873215307</v>
      </c>
      <c r="W10" s="7">
        <v>-5.4778554778554804</v>
      </c>
      <c r="X10" s="7">
        <v>2.1410579345088299</v>
      </c>
      <c r="Y10" s="7">
        <v>12.7012417433065</v>
      </c>
      <c r="Z10" s="7">
        <v>25.8147396429999</v>
      </c>
    </row>
    <row r="11" spans="1:26" outlineLevel="1" x14ac:dyDescent="0.2">
      <c r="A11" t="s">
        <v>215</v>
      </c>
      <c r="B11" t="s">
        <v>215</v>
      </c>
      <c r="C11" s="4" t="s">
        <v>6</v>
      </c>
      <c r="D11" t="s">
        <v>8</v>
      </c>
      <c r="E11" t="s">
        <v>15</v>
      </c>
      <c r="F11" s="3"/>
      <c r="G11" s="42">
        <f t="shared" si="1"/>
        <v>-3.6543999999999999</v>
      </c>
      <c r="H11" s="42">
        <f t="shared" si="2"/>
        <v>-1.9684999999999999</v>
      </c>
      <c r="I11" s="42">
        <f t="shared" si="3"/>
        <v>-16.090199999999999</v>
      </c>
      <c r="J11" s="42">
        <f t="shared" si="4"/>
        <v>-24.339622641509401</v>
      </c>
      <c r="K11" s="42">
        <f t="shared" si="5"/>
        <v>-1.35939927498705</v>
      </c>
      <c r="L11" s="42">
        <f t="shared" si="6"/>
        <v>184.71599402092701</v>
      </c>
      <c r="M11" s="42">
        <f t="shared" si="7"/>
        <v>-3.6545270612038498</v>
      </c>
      <c r="N11" s="42">
        <f t="shared" si="8"/>
        <v>-21.040848836639199</v>
      </c>
      <c r="O11" s="42">
        <f t="shared" si="9"/>
        <v>14.186523318198599</v>
      </c>
      <c r="Q11" s="15" t="s">
        <v>15</v>
      </c>
      <c r="R11" s="36">
        <v>-3.6543999999999999</v>
      </c>
      <c r="S11" s="36">
        <v>-1.9684999999999999</v>
      </c>
      <c r="T11" s="36">
        <v>-16.090199999999999</v>
      </c>
      <c r="U11" s="7">
        <v>-24.339622641509401</v>
      </c>
      <c r="V11" s="36">
        <v>-1.35939927498705</v>
      </c>
      <c r="W11" s="7">
        <v>184.71599402092701</v>
      </c>
      <c r="X11" s="7">
        <v>-3.6545270612038498</v>
      </c>
      <c r="Y11" s="7">
        <v>-21.040848836639199</v>
      </c>
      <c r="Z11" s="7">
        <v>14.186523318198599</v>
      </c>
    </row>
    <row r="12" spans="1:26" outlineLevel="1" x14ac:dyDescent="0.2">
      <c r="A12" t="s">
        <v>218</v>
      </c>
      <c r="B12" t="s">
        <v>218</v>
      </c>
      <c r="C12" s="4" t="s">
        <v>6</v>
      </c>
      <c r="D12" t="s">
        <v>8</v>
      </c>
      <c r="E12" t="s">
        <v>16</v>
      </c>
      <c r="F12" s="3"/>
      <c r="G12" s="42">
        <f t="shared" si="1"/>
        <v>-9.8628</v>
      </c>
      <c r="H12" s="42">
        <f t="shared" si="2"/>
        <v>-2.8231000000000002</v>
      </c>
      <c r="I12" s="42">
        <f t="shared" si="3"/>
        <v>-19.287099999999999</v>
      </c>
      <c r="J12" s="42">
        <f t="shared" si="4"/>
        <v>6.0978236549937002</v>
      </c>
      <c r="K12" s="42">
        <f t="shared" si="5"/>
        <v>2.91614360588868</v>
      </c>
      <c r="L12" s="42">
        <f t="shared" si="6"/>
        <v>-36.72933463639</v>
      </c>
      <c r="M12" s="42">
        <f t="shared" si="7"/>
        <v>-9.8629466470876199</v>
      </c>
      <c r="N12" s="42">
        <f t="shared" si="8"/>
        <v>19.036469938818801</v>
      </c>
      <c r="O12" s="42">
        <f t="shared" si="9"/>
        <v>12.5557574076504</v>
      </c>
      <c r="Q12" s="15" t="s">
        <v>16</v>
      </c>
      <c r="R12" s="36">
        <v>-9.8628</v>
      </c>
      <c r="S12" s="36">
        <v>-2.8231000000000002</v>
      </c>
      <c r="T12" s="36">
        <v>-19.287099999999999</v>
      </c>
      <c r="U12" s="36">
        <v>6.0978236549937002</v>
      </c>
      <c r="V12" s="36">
        <v>2.91614360588868</v>
      </c>
      <c r="W12" s="7">
        <v>-36.72933463639</v>
      </c>
      <c r="X12" s="7">
        <v>-9.8629466470876199</v>
      </c>
      <c r="Y12" s="7">
        <v>19.036469938818801</v>
      </c>
      <c r="Z12" s="7">
        <v>12.5557574076504</v>
      </c>
    </row>
    <row r="13" spans="1:26" outlineLevel="1" x14ac:dyDescent="0.2">
      <c r="A13" t="s">
        <v>221</v>
      </c>
      <c r="B13" t="s">
        <v>221</v>
      </c>
      <c r="C13" s="4" t="s">
        <v>6</v>
      </c>
      <c r="D13" t="s">
        <v>8</v>
      </c>
      <c r="E13" t="s">
        <v>17</v>
      </c>
      <c r="F13" s="3"/>
      <c r="G13" s="42">
        <f t="shared" si="1"/>
        <v>0</v>
      </c>
      <c r="H13" s="42">
        <f t="shared" si="2"/>
        <v>-0.61280000000000001</v>
      </c>
      <c r="I13" s="42">
        <f t="shared" si="3"/>
        <v>17.682600000000001</v>
      </c>
      <c r="J13" s="42">
        <f t="shared" si="4"/>
        <v>45.4844497607656</v>
      </c>
      <c r="K13" s="42">
        <f t="shared" si="5"/>
        <v>53.373266078184102</v>
      </c>
      <c r="L13" s="42">
        <f t="shared" si="6"/>
        <v>247.5</v>
      </c>
      <c r="M13" s="42">
        <f t="shared" si="7"/>
        <v>6.7000000000000005E-14</v>
      </c>
      <c r="N13" s="42">
        <f t="shared" si="8"/>
        <v>58.068950000431201</v>
      </c>
      <c r="O13" s="42">
        <f t="shared" si="9"/>
        <v>69.869829233375398</v>
      </c>
      <c r="Q13" s="15" t="s">
        <v>17</v>
      </c>
      <c r="R13" s="36">
        <v>0</v>
      </c>
      <c r="S13" s="36">
        <v>-0.61280000000000001</v>
      </c>
      <c r="T13" s="36">
        <v>17.682600000000001</v>
      </c>
      <c r="U13" s="7">
        <v>45.4844497607656</v>
      </c>
      <c r="V13" s="36">
        <v>53.373266078184102</v>
      </c>
      <c r="W13" s="7">
        <v>247.5</v>
      </c>
      <c r="X13" s="7">
        <v>6.7000000000000005E-14</v>
      </c>
      <c r="Y13" s="7">
        <v>58.068950000431201</v>
      </c>
      <c r="Z13" s="7">
        <v>69.869829233375398</v>
      </c>
    </row>
    <row r="14" spans="1:26" outlineLevel="1" x14ac:dyDescent="0.2">
      <c r="A14" t="s">
        <v>223</v>
      </c>
      <c r="B14" t="s">
        <v>223</v>
      </c>
      <c r="C14" s="4" t="s">
        <v>6</v>
      </c>
      <c r="D14" t="s">
        <v>195</v>
      </c>
      <c r="E14" s="5" t="s">
        <v>19</v>
      </c>
      <c r="F14" s="3"/>
      <c r="G14" s="42">
        <f t="shared" si="1"/>
        <v>0</v>
      </c>
      <c r="H14" s="42">
        <f t="shared" si="2"/>
        <v>0.16420000000000001</v>
      </c>
      <c r="I14" s="42">
        <f t="shared" si="3"/>
        <v>7.6220999999999997</v>
      </c>
      <c r="J14" s="42">
        <f t="shared" si="4"/>
        <v>19.019706782444299</v>
      </c>
      <c r="K14" s="42">
        <f t="shared" si="5"/>
        <v>38.943136912363599</v>
      </c>
      <c r="L14" s="42">
        <f t="shared" si="6"/>
        <v>11.908730294350001</v>
      </c>
      <c r="M14" s="42">
        <f t="shared" si="7"/>
        <v>-1.1E-14</v>
      </c>
      <c r="N14" s="42">
        <f t="shared" si="8"/>
        <v>28.953805628217498</v>
      </c>
      <c r="O14" s="42">
        <f t="shared" si="9"/>
        <v>58.952106324597501</v>
      </c>
      <c r="Q14" s="15" t="s">
        <v>19</v>
      </c>
      <c r="R14" s="36">
        <v>0</v>
      </c>
      <c r="S14" s="36">
        <v>0.16420000000000001</v>
      </c>
      <c r="T14" s="36">
        <v>7.6220999999999997</v>
      </c>
      <c r="U14" s="36">
        <v>19.019706782444299</v>
      </c>
      <c r="V14" s="36">
        <v>38.943136912363599</v>
      </c>
      <c r="W14" s="7">
        <v>11.908730294350001</v>
      </c>
      <c r="X14" s="7">
        <v>-1.1E-14</v>
      </c>
      <c r="Y14" s="7">
        <v>28.953805628217498</v>
      </c>
      <c r="Z14" s="7">
        <v>58.952106324597501</v>
      </c>
    </row>
    <row r="15" spans="1:26" outlineLevel="1" x14ac:dyDescent="0.2">
      <c r="C15" s="4"/>
      <c r="E15" s="5"/>
      <c r="F15" s="3"/>
      <c r="G15" s="38">
        <f>AVERAGE(G4:G14)</f>
        <v>0.30885454545454555</v>
      </c>
      <c r="H15" s="38">
        <f t="shared" ref="H15:O15" si="10">AVERAGE(H4:H14)</f>
        <v>5.5109090909090844E-2</v>
      </c>
      <c r="I15" s="38">
        <f t="shared" si="10"/>
        <v>-0.84954545454545416</v>
      </c>
      <c r="J15" s="38">
        <f t="shared" si="10"/>
        <v>7.948920274626639</v>
      </c>
      <c r="K15" s="38">
        <f t="shared" si="10"/>
        <v>37.683997006523754</v>
      </c>
      <c r="L15" s="38">
        <f t="shared" si="10"/>
        <v>56.273328010198171</v>
      </c>
      <c r="M15" s="38">
        <f t="shared" si="10"/>
        <v>0.60063201254072407</v>
      </c>
      <c r="N15" s="38">
        <f t="shared" si="10"/>
        <v>19.242756259012733</v>
      </c>
      <c r="O15" s="38">
        <f t="shared" si="10"/>
        <v>58.986561011893144</v>
      </c>
      <c r="Q15" s="15"/>
    </row>
    <row r="16" spans="1:26" outlineLevel="1" x14ac:dyDescent="0.2">
      <c r="F16" s="3"/>
      <c r="G16" s="18"/>
      <c r="H16" s="18"/>
      <c r="I16" s="18"/>
      <c r="J16" s="19"/>
      <c r="K16" s="19"/>
      <c r="L16" s="19"/>
      <c r="M16" s="18"/>
      <c r="N16" s="18"/>
      <c r="O16" s="18"/>
      <c r="Q16" s="15"/>
    </row>
    <row r="17" spans="1:26" x14ac:dyDescent="0.2">
      <c r="A17" s="1" t="s">
        <v>225</v>
      </c>
      <c r="B17" s="1" t="s">
        <v>225</v>
      </c>
      <c r="C17" s="1" t="s">
        <v>20</v>
      </c>
      <c r="D17" s="1"/>
      <c r="E17" s="1" t="s">
        <v>21</v>
      </c>
      <c r="F17" s="3"/>
      <c r="G17" s="42">
        <f>R17</f>
        <v>11.821400000000001</v>
      </c>
      <c r="H17" s="42">
        <f t="shared" ref="H17" si="11">S17</f>
        <v>-2.2326999999999999</v>
      </c>
      <c r="I17" s="42">
        <f t="shared" ref="I17" si="12">T17</f>
        <v>13.9071</v>
      </c>
      <c r="J17" s="42">
        <f t="shared" ref="J17" si="13">U17</f>
        <v>18.927229244960699</v>
      </c>
      <c r="K17" s="42">
        <f t="shared" ref="K17" si="14">V17</f>
        <v>43.6352382917269</v>
      </c>
      <c r="L17" s="42">
        <f t="shared" ref="L17" si="15">W17</f>
        <v>74.442495615134106</v>
      </c>
      <c r="M17" s="42">
        <f t="shared" ref="M17" si="16">X17</f>
        <v>11.821394153549599</v>
      </c>
      <c r="N17" s="42">
        <f t="shared" ref="N17" si="17">Y17</f>
        <v>31.5104028935489</v>
      </c>
      <c r="O17" s="42">
        <f t="shared" ref="O17" si="18">Z17</f>
        <v>66.242670409365601</v>
      </c>
      <c r="Q17" s="15" t="s">
        <v>21</v>
      </c>
      <c r="R17" s="36">
        <v>11.821400000000001</v>
      </c>
      <c r="S17" s="36">
        <v>-2.2326999999999999</v>
      </c>
      <c r="T17" s="36">
        <v>13.9071</v>
      </c>
      <c r="U17" s="36">
        <v>18.927229244960699</v>
      </c>
      <c r="V17" s="36">
        <v>43.6352382917269</v>
      </c>
      <c r="W17" s="7">
        <v>74.442495615134106</v>
      </c>
      <c r="X17" s="7">
        <v>11.821394153549599</v>
      </c>
      <c r="Y17" s="7">
        <v>31.5104028935489</v>
      </c>
      <c r="Z17" s="7">
        <v>66.242670409365601</v>
      </c>
    </row>
    <row r="18" spans="1:26" x14ac:dyDescent="0.2">
      <c r="A18" t="s">
        <v>227</v>
      </c>
      <c r="B18" t="s">
        <v>227</v>
      </c>
      <c r="C18" t="s">
        <v>20</v>
      </c>
      <c r="D18" t="s">
        <v>22</v>
      </c>
      <c r="E18" t="s">
        <v>23</v>
      </c>
      <c r="F18" s="3"/>
      <c r="G18" s="42">
        <f t="shared" ref="G18:G28" si="19">R18</f>
        <v>-2.4462999999999999</v>
      </c>
      <c r="H18" s="42">
        <f t="shared" ref="H18:H28" si="20">S18</f>
        <v>-3.3426</v>
      </c>
      <c r="I18" s="42">
        <f t="shared" ref="I18:I28" si="21">T18</f>
        <v>-10.26</v>
      </c>
      <c r="J18" s="42">
        <f t="shared" ref="J18:J28" si="22">U18</f>
        <v>-4.8431586375007898</v>
      </c>
      <c r="K18" s="42">
        <f t="shared" ref="K18:K28" si="23">V18</f>
        <v>16.390741467242101</v>
      </c>
      <c r="L18" s="42">
        <f t="shared" ref="L18:L28" si="24">W18</f>
        <v>57.273112807464003</v>
      </c>
      <c r="M18" s="42">
        <f t="shared" ref="M18:M28" si="25">X18</f>
        <v>-1.59050320006516</v>
      </c>
      <c r="N18" s="42">
        <f t="shared" ref="N18:N28" si="26">Y18</f>
        <v>5.3901989249362803</v>
      </c>
      <c r="O18" s="42">
        <f t="shared" ref="O18:O28" si="27">Z18</f>
        <v>34.6293254792186</v>
      </c>
      <c r="Q18" s="15" t="s">
        <v>23</v>
      </c>
      <c r="R18" s="36">
        <v>-2.4462999999999999</v>
      </c>
      <c r="S18" s="36">
        <v>-3.3426</v>
      </c>
      <c r="T18" s="36">
        <v>-10.26</v>
      </c>
      <c r="U18" s="7">
        <v>-4.8431586375007898</v>
      </c>
      <c r="V18" s="36">
        <v>16.390741467242101</v>
      </c>
      <c r="W18" s="7">
        <v>57.273112807464003</v>
      </c>
      <c r="X18" s="7">
        <v>-1.59050320006516</v>
      </c>
      <c r="Y18" s="7">
        <v>5.3901989249362803</v>
      </c>
      <c r="Z18" s="7">
        <v>34.6293254792186</v>
      </c>
    </row>
    <row r="19" spans="1:26" x14ac:dyDescent="0.2">
      <c r="A19" t="s">
        <v>229</v>
      </c>
      <c r="B19" t="s">
        <v>229</v>
      </c>
      <c r="C19" t="s">
        <v>20</v>
      </c>
      <c r="D19" t="s">
        <v>22</v>
      </c>
      <c r="E19" t="s">
        <v>24</v>
      </c>
      <c r="F19" s="3"/>
      <c r="G19" s="42">
        <f t="shared" si="19"/>
        <v>3.0821999999999998</v>
      </c>
      <c r="H19" s="42">
        <f t="shared" si="20"/>
        <v>-1.2231000000000001</v>
      </c>
      <c r="I19" s="42">
        <f t="shared" si="21"/>
        <v>14.567500000000001</v>
      </c>
      <c r="J19" s="42">
        <f t="shared" si="22"/>
        <v>-10.610151187905</v>
      </c>
      <c r="K19" s="42">
        <f t="shared" si="23"/>
        <v>41.073711120579503</v>
      </c>
      <c r="L19" s="42">
        <f t="shared" si="24"/>
        <v>168.15035877230301</v>
      </c>
      <c r="M19" s="42">
        <f t="shared" si="25"/>
        <v>3.8339008521469</v>
      </c>
      <c r="N19" s="42">
        <f t="shared" si="26"/>
        <v>-3.1628337264828499</v>
      </c>
      <c r="O19" s="42">
        <f t="shared" si="27"/>
        <v>58.348044909488102</v>
      </c>
      <c r="Q19" s="15" t="s">
        <v>24</v>
      </c>
      <c r="R19" s="36">
        <v>3.0821999999999998</v>
      </c>
      <c r="S19" s="36">
        <v>-1.2231000000000001</v>
      </c>
      <c r="T19" s="36">
        <v>14.567500000000001</v>
      </c>
      <c r="U19" s="7">
        <v>-10.610151187905</v>
      </c>
      <c r="V19" s="36">
        <v>41.073711120579503</v>
      </c>
      <c r="W19" s="7">
        <v>168.15035877230301</v>
      </c>
      <c r="X19" s="7">
        <v>3.8339008521469</v>
      </c>
      <c r="Y19" s="7">
        <v>-3.1628337264828499</v>
      </c>
      <c r="Z19" s="7">
        <v>58.348044909488102</v>
      </c>
    </row>
    <row r="20" spans="1:26" x14ac:dyDescent="0.2">
      <c r="A20" t="s">
        <v>231</v>
      </c>
      <c r="B20" t="s">
        <v>231</v>
      </c>
      <c r="C20" t="s">
        <v>20</v>
      </c>
      <c r="D20" t="s">
        <v>22</v>
      </c>
      <c r="E20" t="s">
        <v>25</v>
      </c>
      <c r="F20" s="3"/>
      <c r="G20" s="42">
        <f t="shared" si="19"/>
        <v>10.3658</v>
      </c>
      <c r="H20" s="42">
        <f t="shared" si="20"/>
        <v>1.6217999999999999</v>
      </c>
      <c r="I20" s="42">
        <f t="shared" si="21"/>
        <v>-5.3428000000000004</v>
      </c>
      <c r="J20" s="42">
        <f t="shared" si="22"/>
        <v>19.0192984585508</v>
      </c>
      <c r="K20" s="42">
        <f t="shared" si="23"/>
        <v>24.346943951306098</v>
      </c>
      <c r="L20" s="42">
        <f t="shared" si="24"/>
        <v>40.4468633629333</v>
      </c>
      <c r="M20" s="42">
        <f t="shared" si="25"/>
        <v>11.5832146558809</v>
      </c>
      <c r="N20" s="42">
        <f t="shared" si="26"/>
        <v>29.002266913855099</v>
      </c>
      <c r="O20" s="42">
        <f t="shared" si="27"/>
        <v>40.243576088616699</v>
      </c>
      <c r="Q20" s="15" t="s">
        <v>25</v>
      </c>
      <c r="R20" s="36">
        <v>10.3658</v>
      </c>
      <c r="S20" s="36">
        <v>1.6217999999999999</v>
      </c>
      <c r="T20" s="36">
        <v>-5.3428000000000004</v>
      </c>
      <c r="U20" s="36">
        <v>19.0192984585508</v>
      </c>
      <c r="V20" s="36">
        <v>24.346943951306098</v>
      </c>
      <c r="W20" s="7">
        <v>40.4468633629333</v>
      </c>
      <c r="X20" s="7">
        <v>11.5832146558809</v>
      </c>
      <c r="Y20" s="7">
        <v>29.002266913855099</v>
      </c>
      <c r="Z20" s="7">
        <v>40.243576088616699</v>
      </c>
    </row>
    <row r="21" spans="1:26" x14ac:dyDescent="0.2">
      <c r="A21" t="s">
        <v>234</v>
      </c>
      <c r="B21" t="s">
        <v>234</v>
      </c>
      <c r="C21" t="s">
        <v>20</v>
      </c>
      <c r="D21" t="s">
        <v>22</v>
      </c>
      <c r="E21" t="s">
        <v>26</v>
      </c>
      <c r="F21" s="3"/>
      <c r="G21" s="42">
        <f t="shared" si="19"/>
        <v>7.1215000000000002</v>
      </c>
      <c r="H21" s="42">
        <f t="shared" si="20"/>
        <v>-4.6139000000000001</v>
      </c>
      <c r="I21" s="42">
        <f t="shared" si="21"/>
        <v>14.1668</v>
      </c>
      <c r="J21" s="42">
        <f t="shared" si="22"/>
        <v>76.794155565105299</v>
      </c>
      <c r="K21" s="42">
        <f t="shared" si="23"/>
        <v>87.340619307832398</v>
      </c>
      <c r="L21" s="42">
        <f t="shared" si="24"/>
        <v>173.55149364169</v>
      </c>
      <c r="M21" s="42">
        <f t="shared" si="25"/>
        <v>7.1214685587813298</v>
      </c>
      <c r="N21" s="42">
        <f t="shared" si="26"/>
        <v>98.007248246508098</v>
      </c>
      <c r="O21" s="42">
        <f t="shared" si="27"/>
        <v>117.054786582147</v>
      </c>
      <c r="Q21" s="15" t="s">
        <v>26</v>
      </c>
      <c r="R21" s="36">
        <v>7.1215000000000002</v>
      </c>
      <c r="S21" s="36">
        <v>-4.6139000000000001</v>
      </c>
      <c r="T21" s="36">
        <v>14.1668</v>
      </c>
      <c r="U21" s="7">
        <v>76.794155565105299</v>
      </c>
      <c r="V21" s="36">
        <v>87.340619307832398</v>
      </c>
      <c r="W21" s="7">
        <v>173.55149364169</v>
      </c>
      <c r="X21" s="7">
        <v>7.1214685587813298</v>
      </c>
      <c r="Y21" s="7">
        <v>98.007248246508098</v>
      </c>
      <c r="Z21" s="7">
        <v>117.054786582147</v>
      </c>
    </row>
    <row r="22" spans="1:26" x14ac:dyDescent="0.2">
      <c r="A22" t="s">
        <v>542</v>
      </c>
      <c r="B22" t="s">
        <v>542</v>
      </c>
      <c r="C22" t="s">
        <v>20</v>
      </c>
      <c r="D22" t="s">
        <v>22</v>
      </c>
      <c r="E22" t="s">
        <v>538</v>
      </c>
      <c r="F22" s="3"/>
      <c r="G22" s="42">
        <f t="shared" si="19"/>
        <v>3.3866000000000001</v>
      </c>
      <c r="H22" s="42">
        <f t="shared" si="20"/>
        <v>-0.56710000000000005</v>
      </c>
      <c r="I22" s="42">
        <f t="shared" si="21"/>
        <v>-10.6983</v>
      </c>
      <c r="J22" s="42">
        <f t="shared" si="22"/>
        <v>48.409121944558201</v>
      </c>
      <c r="K22" s="42">
        <f t="shared" si="23"/>
        <v>74.194582465138694</v>
      </c>
      <c r="L22" s="42">
        <f t="shared" si="24"/>
        <v>140.65568795418201</v>
      </c>
      <c r="M22" s="42">
        <f t="shared" si="25"/>
        <v>3.386605783866</v>
      </c>
      <c r="N22" s="42">
        <f t="shared" si="26"/>
        <v>48.429390872712098</v>
      </c>
      <c r="O22" s="42">
        <f t="shared" si="27"/>
        <v>74.194582463157403</v>
      </c>
      <c r="Q22" s="15" t="s">
        <v>538</v>
      </c>
      <c r="R22" s="36">
        <v>3.3866000000000001</v>
      </c>
      <c r="S22" s="36">
        <v>-0.56710000000000005</v>
      </c>
      <c r="T22" s="36">
        <v>-10.6983</v>
      </c>
      <c r="U22" s="36">
        <v>48.409121944558201</v>
      </c>
      <c r="V22" s="36">
        <v>74.194582465138694</v>
      </c>
      <c r="W22" s="7">
        <v>140.65568795418201</v>
      </c>
      <c r="X22" s="7">
        <v>3.386605783866</v>
      </c>
      <c r="Y22" s="7">
        <v>48.429390872712098</v>
      </c>
      <c r="Z22" s="7">
        <v>74.194582463157403</v>
      </c>
    </row>
    <row r="23" spans="1:26" x14ac:dyDescent="0.2">
      <c r="A23" t="s">
        <v>236</v>
      </c>
      <c r="B23" t="s">
        <v>236</v>
      </c>
      <c r="C23" t="s">
        <v>20</v>
      </c>
      <c r="D23" t="s">
        <v>22</v>
      </c>
      <c r="E23" t="s">
        <v>27</v>
      </c>
      <c r="F23" s="3"/>
      <c r="G23" s="42">
        <f t="shared" si="19"/>
        <v>22.814599999999999</v>
      </c>
      <c r="H23" s="42">
        <f t="shared" si="20"/>
        <v>-6.5799999999999997E-2</v>
      </c>
      <c r="I23" s="42">
        <f t="shared" si="21"/>
        <v>14.893000000000001</v>
      </c>
      <c r="J23" s="42">
        <f t="shared" si="22"/>
        <v>66.040541598184205</v>
      </c>
      <c r="K23" s="42">
        <f t="shared" si="23"/>
        <v>99.651797477884401</v>
      </c>
      <c r="L23" s="42">
        <f t="shared" si="24"/>
        <v>132.18780781438099</v>
      </c>
      <c r="M23" s="42">
        <f t="shared" si="25"/>
        <v>22.814634711126502</v>
      </c>
      <c r="N23" s="42">
        <f t="shared" si="26"/>
        <v>85.576119941162204</v>
      </c>
      <c r="O23" s="42">
        <f t="shared" si="27"/>
        <v>146.46449999958</v>
      </c>
      <c r="Q23" s="15" t="s">
        <v>27</v>
      </c>
      <c r="R23" s="36">
        <v>22.814599999999999</v>
      </c>
      <c r="S23" s="36">
        <v>-6.5799999999999997E-2</v>
      </c>
      <c r="T23" s="36">
        <v>14.893000000000001</v>
      </c>
      <c r="U23" s="7">
        <v>66.040541598184205</v>
      </c>
      <c r="V23" s="36">
        <v>99.651797477884401</v>
      </c>
      <c r="W23" s="7">
        <v>132.18780781438099</v>
      </c>
      <c r="X23" s="7">
        <v>22.814634711126502</v>
      </c>
      <c r="Y23" s="7">
        <v>85.576119941162204</v>
      </c>
      <c r="Z23" s="7">
        <v>146.46449999958</v>
      </c>
    </row>
    <row r="24" spans="1:26" x14ac:dyDescent="0.2">
      <c r="A24" t="s">
        <v>238</v>
      </c>
      <c r="B24" t="s">
        <v>238</v>
      </c>
      <c r="C24" t="s">
        <v>20</v>
      </c>
      <c r="D24" t="s">
        <v>22</v>
      </c>
      <c r="E24" t="s">
        <v>28</v>
      </c>
      <c r="F24" s="3"/>
      <c r="G24" s="42">
        <f t="shared" si="19"/>
        <v>24.011700000000001</v>
      </c>
      <c r="H24" s="42">
        <f t="shared" si="20"/>
        <v>0.83330000000000004</v>
      </c>
      <c r="I24" s="42">
        <f t="shared" si="21"/>
        <v>36.8889</v>
      </c>
      <c r="J24" s="42">
        <f t="shared" si="22"/>
        <v>106.837606837607</v>
      </c>
      <c r="K24" s="42">
        <f t="shared" si="23"/>
        <v>82.986767485822298</v>
      </c>
      <c r="L24" s="42">
        <f t="shared" si="24"/>
        <v>221.250423466467</v>
      </c>
      <c r="M24" s="42">
        <f t="shared" si="25"/>
        <v>24.011713030746598</v>
      </c>
      <c r="N24" s="42">
        <f t="shared" si="26"/>
        <v>130.10963430827701</v>
      </c>
      <c r="O24" s="42">
        <f t="shared" si="27"/>
        <v>110.323901093743</v>
      </c>
      <c r="Q24" s="15" t="s">
        <v>28</v>
      </c>
      <c r="R24" s="36">
        <v>24.011700000000001</v>
      </c>
      <c r="S24" s="36">
        <v>0.83330000000000004</v>
      </c>
      <c r="T24" s="36">
        <v>36.8889</v>
      </c>
      <c r="U24" s="7">
        <v>106.837606837607</v>
      </c>
      <c r="V24" s="36">
        <v>82.986767485822298</v>
      </c>
      <c r="W24" s="7">
        <v>221.250423466467</v>
      </c>
      <c r="X24" s="7">
        <v>24.011713030746598</v>
      </c>
      <c r="Y24" s="7">
        <v>130.10963430827701</v>
      </c>
      <c r="Z24" s="7">
        <v>110.323901093743</v>
      </c>
    </row>
    <row r="25" spans="1:26" x14ac:dyDescent="0.2">
      <c r="A25" t="s">
        <v>240</v>
      </c>
      <c r="B25" t="s">
        <v>240</v>
      </c>
      <c r="C25" t="s">
        <v>20</v>
      </c>
      <c r="D25" t="s">
        <v>22</v>
      </c>
      <c r="E25" t="s">
        <v>29</v>
      </c>
      <c r="F25" s="3"/>
      <c r="G25" s="42">
        <f t="shared" si="19"/>
        <v>-3.5507</v>
      </c>
      <c r="H25" s="42">
        <f t="shared" si="20"/>
        <v>0.49890000000000001</v>
      </c>
      <c r="I25" s="42">
        <f t="shared" si="21"/>
        <v>1.2989999999999999</v>
      </c>
      <c r="J25" s="42">
        <f t="shared" si="22"/>
        <v>6.8791208791208804</v>
      </c>
      <c r="K25" s="42">
        <f t="shared" si="23"/>
        <v>31.255060728744901</v>
      </c>
      <c r="L25" s="42">
        <f t="shared" si="24"/>
        <v>0.57911065149948304</v>
      </c>
      <c r="M25" s="42">
        <f t="shared" si="25"/>
        <v>-2.99222022740872</v>
      </c>
      <c r="N25" s="42">
        <f t="shared" si="26"/>
        <v>14.4242697793866</v>
      </c>
      <c r="O25" s="42">
        <f t="shared" si="27"/>
        <v>44.082318905649899</v>
      </c>
      <c r="Q25" s="15" t="s">
        <v>29</v>
      </c>
      <c r="R25" s="36">
        <v>-3.5507</v>
      </c>
      <c r="S25" s="36">
        <v>0.49890000000000001</v>
      </c>
      <c r="T25" s="36">
        <v>1.2989999999999999</v>
      </c>
      <c r="U25" s="7">
        <v>6.8791208791208804</v>
      </c>
      <c r="V25" s="36">
        <v>31.255060728744901</v>
      </c>
      <c r="W25" s="7">
        <v>0.57911065149948304</v>
      </c>
      <c r="X25" s="7">
        <v>-2.99222022740872</v>
      </c>
      <c r="Y25" s="7">
        <v>14.4242697793866</v>
      </c>
      <c r="Z25" s="7">
        <v>44.082318905649899</v>
      </c>
    </row>
    <row r="26" spans="1:26" x14ac:dyDescent="0.2">
      <c r="A26" t="s">
        <v>242</v>
      </c>
      <c r="B26" t="s">
        <v>242</v>
      </c>
      <c r="C26" t="s">
        <v>20</v>
      </c>
      <c r="D26" t="s">
        <v>22</v>
      </c>
      <c r="E26" t="s">
        <v>30</v>
      </c>
      <c r="F26" s="3"/>
      <c r="G26" s="42" t="str">
        <f t="shared" si="19"/>
        <v>The record could not be found (Error code: 0)</v>
      </c>
      <c r="H26" s="42" t="str">
        <f t="shared" si="20"/>
        <v>The record could not be found (Error code: 0)</v>
      </c>
      <c r="I26" s="42" t="str">
        <f t="shared" si="21"/>
        <v>The record could not be found (Error code: 0)</v>
      </c>
      <c r="J26" s="42">
        <f t="shared" si="22"/>
        <v>71.409921671018296</v>
      </c>
      <c r="K26" s="42">
        <f t="shared" si="23"/>
        <v>50.142938822184099</v>
      </c>
      <c r="L26" s="42">
        <f t="shared" si="24"/>
        <v>77.432432432432407</v>
      </c>
      <c r="M26" s="42">
        <f t="shared" si="25"/>
        <v>0.30557677616505102</v>
      </c>
      <c r="N26" s="42">
        <f t="shared" si="26"/>
        <v>89.292696879191197</v>
      </c>
      <c r="O26" s="42">
        <f t="shared" si="27"/>
        <v>102.39006091485101</v>
      </c>
      <c r="Q26" s="15" t="s">
        <v>30</v>
      </c>
      <c r="R26" s="36" t="s">
        <v>782</v>
      </c>
      <c r="S26" s="36" t="s">
        <v>782</v>
      </c>
      <c r="T26" s="36" t="s">
        <v>782</v>
      </c>
      <c r="U26" s="7">
        <v>71.409921671018296</v>
      </c>
      <c r="V26" s="36">
        <v>50.142938822184099</v>
      </c>
      <c r="W26" s="7">
        <v>77.432432432432407</v>
      </c>
      <c r="X26" s="7">
        <v>0.30557677616505102</v>
      </c>
      <c r="Y26" s="7">
        <v>89.292696879191197</v>
      </c>
      <c r="Z26" s="7">
        <v>102.39006091485101</v>
      </c>
    </row>
    <row r="27" spans="1:26" x14ac:dyDescent="0.2">
      <c r="A27" t="s">
        <v>243</v>
      </c>
      <c r="B27" t="s">
        <v>243</v>
      </c>
      <c r="C27" t="s">
        <v>20</v>
      </c>
      <c r="D27" t="s">
        <v>22</v>
      </c>
      <c r="E27" t="s">
        <v>31</v>
      </c>
      <c r="F27" s="3"/>
      <c r="G27" s="42" t="str">
        <f t="shared" si="19"/>
        <v>The record could not be found (Error code: 0)</v>
      </c>
      <c r="H27" s="42" t="str">
        <f t="shared" si="20"/>
        <v>The record could not be found (Error code: 0)</v>
      </c>
      <c r="I27" s="42" t="str">
        <f t="shared" si="21"/>
        <v>The record could not be found (Error code: 0)</v>
      </c>
      <c r="J27" s="42">
        <f t="shared" si="22"/>
        <v>121.36726842261</v>
      </c>
      <c r="K27" s="42">
        <f t="shared" si="23"/>
        <v>126.696721156214</v>
      </c>
      <c r="L27" s="42">
        <f t="shared" si="24"/>
        <v>216.705919712086</v>
      </c>
      <c r="M27" s="42" t="str">
        <f t="shared" si="25"/>
        <v>NULL</v>
      </c>
      <c r="N27" s="42">
        <f t="shared" si="26"/>
        <v>133.18125641664301</v>
      </c>
      <c r="O27" s="42">
        <f t="shared" si="27"/>
        <v>139.07061889101999</v>
      </c>
      <c r="Q27" s="15" t="s">
        <v>31</v>
      </c>
      <c r="R27" s="36" t="s">
        <v>782</v>
      </c>
      <c r="S27" s="36" t="s">
        <v>782</v>
      </c>
      <c r="T27" s="36" t="s">
        <v>782</v>
      </c>
      <c r="U27" s="36">
        <v>121.36726842261</v>
      </c>
      <c r="V27" s="36">
        <v>126.696721156214</v>
      </c>
      <c r="W27" s="7">
        <v>216.705919712086</v>
      </c>
      <c r="X27" s="36" t="s">
        <v>199</v>
      </c>
      <c r="Y27" s="7">
        <v>133.18125641664301</v>
      </c>
      <c r="Z27" s="7">
        <v>139.07061889101999</v>
      </c>
    </row>
    <row r="28" spans="1:26" x14ac:dyDescent="0.2">
      <c r="A28" t="s">
        <v>244</v>
      </c>
      <c r="B28" t="s">
        <v>244</v>
      </c>
      <c r="C28" t="s">
        <v>20</v>
      </c>
      <c r="D28" t="s">
        <v>22</v>
      </c>
      <c r="E28" t="s">
        <v>32</v>
      </c>
      <c r="F28" s="3"/>
      <c r="G28" s="42">
        <f t="shared" si="19"/>
        <v>-4.8979999999999997</v>
      </c>
      <c r="H28" s="42">
        <f t="shared" si="20"/>
        <v>1.883</v>
      </c>
      <c r="I28" s="42">
        <f t="shared" si="21"/>
        <v>-9.0135000000000005</v>
      </c>
      <c r="J28" s="42">
        <f t="shared" si="22"/>
        <v>11.4933517899065</v>
      </c>
      <c r="K28" s="42">
        <f t="shared" si="23"/>
        <v>144.64606470273</v>
      </c>
      <c r="L28" s="42">
        <f t="shared" si="24"/>
        <v>370.82063780991899</v>
      </c>
      <c r="M28" s="42">
        <f t="shared" si="25"/>
        <v>-4.8980548394656598</v>
      </c>
      <c r="N28" s="42">
        <f t="shared" si="26"/>
        <v>9.9706808358109207</v>
      </c>
      <c r="O28" s="42">
        <f t="shared" si="27"/>
        <v>144.64606472218099</v>
      </c>
      <c r="Q28" s="15" t="s">
        <v>32</v>
      </c>
      <c r="R28" s="36">
        <v>-4.8979999999999997</v>
      </c>
      <c r="S28" s="36">
        <v>1.883</v>
      </c>
      <c r="T28" s="36">
        <v>-9.0135000000000005</v>
      </c>
      <c r="U28" s="36">
        <v>11.4933517899065</v>
      </c>
      <c r="V28" s="36">
        <v>144.64606470273</v>
      </c>
      <c r="W28" s="7">
        <v>370.82063780991899</v>
      </c>
      <c r="X28" s="7">
        <v>-4.8980548394656598</v>
      </c>
      <c r="Y28" s="7">
        <v>9.9706808358109207</v>
      </c>
      <c r="Z28" s="7">
        <v>144.64606472218099</v>
      </c>
    </row>
    <row r="29" spans="1:26" x14ac:dyDescent="0.2">
      <c r="F29" s="3"/>
      <c r="G29" s="38">
        <f>AVERAGE(G17:G28)</f>
        <v>7.1708799999999995</v>
      </c>
      <c r="H29" s="38">
        <f>AVERAGE(H17:H28)</f>
        <v>-0.72082000000000002</v>
      </c>
      <c r="I29" s="38">
        <f>AVERAGE(I17:I28)</f>
        <v>6.0407700000000011</v>
      </c>
      <c r="J29" s="38">
        <f t="shared" ref="J29:O29" si="28">AVERAGE(J17:J28)</f>
        <v>44.310358882184666</v>
      </c>
      <c r="K29" s="38">
        <f t="shared" si="28"/>
        <v>68.530098914783778</v>
      </c>
      <c r="L29" s="38">
        <f t="shared" si="28"/>
        <v>139.45802867004093</v>
      </c>
      <c r="M29" s="38">
        <f t="shared" si="28"/>
        <v>6.8543391141203047</v>
      </c>
      <c r="N29" s="38">
        <f t="shared" si="28"/>
        <v>55.97761102379571</v>
      </c>
      <c r="O29" s="38">
        <f t="shared" si="28"/>
        <v>89.807537538251538</v>
      </c>
      <c r="Q29" s="15"/>
    </row>
    <row r="30" spans="1:26" x14ac:dyDescent="0.2">
      <c r="F30" s="3"/>
      <c r="G30" s="18"/>
      <c r="H30" s="18"/>
      <c r="I30" s="18"/>
      <c r="J30" s="19"/>
      <c r="K30" s="19"/>
      <c r="L30" s="19"/>
      <c r="M30" s="18"/>
      <c r="N30" s="18"/>
      <c r="O30" s="18"/>
      <c r="Q30" s="15"/>
    </row>
    <row r="31" spans="1:26" x14ac:dyDescent="0.2">
      <c r="A31" s="2"/>
      <c r="B31" s="2"/>
      <c r="C31" s="2" t="s">
        <v>33</v>
      </c>
      <c r="D31" s="2"/>
      <c r="E31" s="2"/>
      <c r="F31" s="3"/>
      <c r="J31" s="9"/>
      <c r="K31" s="9"/>
      <c r="L31" s="9"/>
      <c r="Q31" s="15"/>
    </row>
    <row r="32" spans="1:26" x14ac:dyDescent="0.2">
      <c r="A32" t="s">
        <v>246</v>
      </c>
      <c r="B32" t="s">
        <v>246</v>
      </c>
      <c r="C32" t="s">
        <v>33</v>
      </c>
      <c r="D32" t="s">
        <v>34</v>
      </c>
      <c r="E32" t="s">
        <v>35</v>
      </c>
      <c r="F32" s="3"/>
      <c r="G32" s="42">
        <f>R32</f>
        <v>-11.7247</v>
      </c>
      <c r="H32" s="42">
        <f t="shared" ref="H32" si="29">S32</f>
        <v>-6.8086000000000002</v>
      </c>
      <c r="I32" s="42">
        <f t="shared" ref="I32" si="30">T32</f>
        <v>-36.467399999999998</v>
      </c>
      <c r="J32" s="42">
        <f t="shared" ref="J32" si="31">U32</f>
        <v>-46.290817750488401</v>
      </c>
      <c r="K32" s="42">
        <f t="shared" ref="K32" si="32">V32</f>
        <v>-21.195741195741199</v>
      </c>
      <c r="L32" s="42">
        <f t="shared" ref="L32" si="33">W32</f>
        <v>-10.3261882572227</v>
      </c>
      <c r="M32" s="42">
        <f t="shared" ref="M32" si="34">X32</f>
        <v>-11.724770642201801</v>
      </c>
      <c r="N32" s="42">
        <f t="shared" ref="N32" si="35">Y32</f>
        <v>-40.792270964866901</v>
      </c>
      <c r="O32" s="42">
        <f t="shared" ref="O32" si="36">Z32</f>
        <v>-10.987868314635501</v>
      </c>
      <c r="Q32" s="15" t="s">
        <v>35</v>
      </c>
      <c r="R32" s="36">
        <v>-11.7247</v>
      </c>
      <c r="S32" s="36">
        <v>-6.8086000000000002</v>
      </c>
      <c r="T32" s="36">
        <v>-36.467399999999998</v>
      </c>
      <c r="U32" s="7">
        <v>-46.290817750488401</v>
      </c>
      <c r="V32" s="36">
        <v>-21.195741195741199</v>
      </c>
      <c r="W32" s="7">
        <v>-10.3261882572227</v>
      </c>
      <c r="X32" s="7">
        <v>-11.724770642201801</v>
      </c>
      <c r="Y32" s="7">
        <v>-40.792270964866901</v>
      </c>
      <c r="Z32" s="7">
        <v>-10.987868314635501</v>
      </c>
    </row>
    <row r="33" spans="1:26" x14ac:dyDescent="0.2">
      <c r="A33" t="s">
        <v>248</v>
      </c>
      <c r="B33" t="s">
        <v>248</v>
      </c>
      <c r="C33" t="s">
        <v>33</v>
      </c>
      <c r="D33" t="s">
        <v>34</v>
      </c>
      <c r="E33" t="s">
        <v>36</v>
      </c>
      <c r="F33" s="3"/>
      <c r="G33" s="42">
        <f t="shared" ref="G33:G49" si="37">R33</f>
        <v>-3.9878999999999998</v>
      </c>
      <c r="H33" s="42">
        <f t="shared" ref="H33:H49" si="38">S33</f>
        <v>0.90810000000000002</v>
      </c>
      <c r="I33" s="42">
        <f t="shared" ref="I33:I49" si="39">T33</f>
        <v>-40.124299999999998</v>
      </c>
      <c r="J33" s="42">
        <f t="shared" ref="J33:J49" si="40">U33</f>
        <v>-37.642995898985497</v>
      </c>
      <c r="K33" s="42">
        <f t="shared" ref="K33:K49" si="41">V33</f>
        <v>-0.20725388601037201</v>
      </c>
      <c r="L33" s="42">
        <f t="shared" ref="L33:L49" si="42">W33</f>
        <v>78.747099767981396</v>
      </c>
      <c r="M33" s="42">
        <f t="shared" ref="M33:M49" si="43">X33</f>
        <v>-3.9880358923230701</v>
      </c>
      <c r="N33" s="42">
        <f t="shared" ref="N33:N49" si="44">Y33</f>
        <v>-36.219598963446103</v>
      </c>
      <c r="O33" s="42">
        <f t="shared" ref="O33:O49" si="45">Z33</f>
        <v>2.9537801349069701</v>
      </c>
      <c r="Q33" s="15" t="s">
        <v>36</v>
      </c>
      <c r="R33" s="36">
        <v>-3.9878999999999998</v>
      </c>
      <c r="S33" s="36">
        <v>0.90810000000000002</v>
      </c>
      <c r="T33" s="36">
        <v>-40.124299999999998</v>
      </c>
      <c r="U33" s="7">
        <v>-37.642995898985497</v>
      </c>
      <c r="V33" s="36">
        <v>-0.20725388601037201</v>
      </c>
      <c r="W33" s="7">
        <v>78.747099767981396</v>
      </c>
      <c r="X33" s="7">
        <v>-3.9880358923230701</v>
      </c>
      <c r="Y33" s="7">
        <v>-36.219598963446103</v>
      </c>
      <c r="Z33" s="7">
        <v>2.9537801349069701</v>
      </c>
    </row>
    <row r="34" spans="1:26" x14ac:dyDescent="0.2">
      <c r="A34" t="s">
        <v>250</v>
      </c>
      <c r="B34" t="s">
        <v>250</v>
      </c>
      <c r="C34" t="s">
        <v>33</v>
      </c>
      <c r="D34" t="s">
        <v>34</v>
      </c>
      <c r="E34" t="s">
        <v>37</v>
      </c>
      <c r="F34" s="3"/>
      <c r="G34" s="42">
        <f t="shared" si="37"/>
        <v>-23.184799999999999</v>
      </c>
      <c r="H34" s="42">
        <f t="shared" si="38"/>
        <v>-11.7796</v>
      </c>
      <c r="I34" s="42">
        <f t="shared" si="39"/>
        <v>-51.980200000000004</v>
      </c>
      <c r="J34" s="42">
        <f t="shared" si="40"/>
        <v>-73.580683156654899</v>
      </c>
      <c r="K34" s="42">
        <f t="shared" si="41"/>
        <v>-48.584527220630399</v>
      </c>
      <c r="L34" s="42">
        <f t="shared" si="42"/>
        <v>-36.440918107112502</v>
      </c>
      <c r="M34" s="42">
        <f t="shared" si="43"/>
        <v>-23.184931506849299</v>
      </c>
      <c r="N34" s="42">
        <f t="shared" si="44"/>
        <v>-71.698666710224003</v>
      </c>
      <c r="O34" s="42">
        <f t="shared" si="45"/>
        <v>-43.831953784739099</v>
      </c>
      <c r="Q34" s="15" t="s">
        <v>37</v>
      </c>
      <c r="R34" s="36">
        <v>-23.184799999999999</v>
      </c>
      <c r="S34" s="36">
        <v>-11.7796</v>
      </c>
      <c r="T34" s="36">
        <v>-51.980200000000004</v>
      </c>
      <c r="U34" s="7">
        <v>-73.580683156654899</v>
      </c>
      <c r="V34" s="36">
        <v>-48.584527220630399</v>
      </c>
      <c r="W34" s="7">
        <v>-36.440918107112502</v>
      </c>
      <c r="X34" s="7">
        <v>-23.184931506849299</v>
      </c>
      <c r="Y34" s="7">
        <v>-71.698666710224003</v>
      </c>
      <c r="Z34" s="7">
        <v>-43.831953784739099</v>
      </c>
    </row>
    <row r="35" spans="1:26" x14ac:dyDescent="0.2">
      <c r="A35" t="s">
        <v>252</v>
      </c>
      <c r="B35" t="s">
        <v>252</v>
      </c>
      <c r="C35" t="s">
        <v>33</v>
      </c>
      <c r="D35" t="s">
        <v>34</v>
      </c>
      <c r="E35" t="s">
        <v>38</v>
      </c>
      <c r="F35" s="3"/>
      <c r="G35" s="42">
        <f t="shared" si="37"/>
        <v>-17.930900000000001</v>
      </c>
      <c r="H35" s="42">
        <f t="shared" si="38"/>
        <v>-3.7216</v>
      </c>
      <c r="I35" s="42">
        <f t="shared" si="39"/>
        <v>-28.460899999999999</v>
      </c>
      <c r="J35" s="42">
        <f t="shared" si="40"/>
        <v>-39.698856232807302</v>
      </c>
      <c r="K35" s="42">
        <f t="shared" si="41"/>
        <v>-14.721539721539701</v>
      </c>
      <c r="L35" s="42">
        <f t="shared" si="42"/>
        <v>11.7221030042918</v>
      </c>
      <c r="M35" s="42">
        <f t="shared" si="43"/>
        <v>-16.694016237450899</v>
      </c>
      <c r="N35" s="42">
        <f t="shared" si="44"/>
        <v>-33.099135611451402</v>
      </c>
      <c r="O35" s="42">
        <f t="shared" si="45"/>
        <v>-3.20800231505015</v>
      </c>
      <c r="Q35" s="15" t="s">
        <v>38</v>
      </c>
      <c r="R35" s="36">
        <v>-17.930900000000001</v>
      </c>
      <c r="S35" s="36">
        <v>-3.7216</v>
      </c>
      <c r="T35" s="36">
        <v>-28.460899999999999</v>
      </c>
      <c r="U35" s="7">
        <v>-39.698856232807302</v>
      </c>
      <c r="V35" s="36">
        <v>-14.721539721539701</v>
      </c>
      <c r="W35" s="7">
        <v>11.7221030042918</v>
      </c>
      <c r="X35" s="7">
        <v>-16.694016237450899</v>
      </c>
      <c r="Y35" s="7">
        <v>-33.099135611451402</v>
      </c>
      <c r="Z35" s="7">
        <v>-3.20800231505015</v>
      </c>
    </row>
    <row r="36" spans="1:26" x14ac:dyDescent="0.2">
      <c r="A36" t="s">
        <v>254</v>
      </c>
      <c r="B36" t="s">
        <v>254</v>
      </c>
      <c r="C36" t="s">
        <v>33</v>
      </c>
      <c r="D36" t="s">
        <v>34</v>
      </c>
      <c r="E36" t="s">
        <v>39</v>
      </c>
      <c r="F36" s="3"/>
      <c r="G36" s="42">
        <f t="shared" si="37"/>
        <v>28.898599999999998</v>
      </c>
      <c r="H36" s="42">
        <f t="shared" si="38"/>
        <v>-1.3311999999999999</v>
      </c>
      <c r="I36" s="42">
        <f t="shared" si="39"/>
        <v>-3.9731000000000001</v>
      </c>
      <c r="J36" s="42">
        <f t="shared" si="40"/>
        <v>9.2360599361336195</v>
      </c>
      <c r="K36" s="42">
        <f t="shared" si="41"/>
        <v>19.3825503355705</v>
      </c>
      <c r="L36" s="42">
        <f t="shared" si="42"/>
        <v>53.609671848013797</v>
      </c>
      <c r="M36" s="42">
        <f t="shared" si="43"/>
        <v>28.898550724637701</v>
      </c>
      <c r="N36" s="42">
        <f t="shared" si="44"/>
        <v>19.018052331082199</v>
      </c>
      <c r="O36" s="42">
        <f t="shared" si="45"/>
        <v>37.018484198083598</v>
      </c>
      <c r="Q36" s="15" t="s">
        <v>39</v>
      </c>
      <c r="R36" s="36">
        <v>28.898599999999998</v>
      </c>
      <c r="S36" s="36">
        <v>-1.3311999999999999</v>
      </c>
      <c r="T36" s="36">
        <v>-3.9731000000000001</v>
      </c>
      <c r="U36" s="7">
        <v>9.2360599361336195</v>
      </c>
      <c r="V36" s="36">
        <v>19.3825503355705</v>
      </c>
      <c r="W36" s="7">
        <v>53.609671848013797</v>
      </c>
      <c r="X36" s="7">
        <v>28.898550724637701</v>
      </c>
      <c r="Y36" s="7">
        <v>19.018052331082199</v>
      </c>
      <c r="Z36" s="7">
        <v>37.018484198083598</v>
      </c>
    </row>
    <row r="37" spans="1:26" x14ac:dyDescent="0.2">
      <c r="A37" t="s">
        <v>258</v>
      </c>
      <c r="B37" t="s">
        <v>258</v>
      </c>
      <c r="C37" t="s">
        <v>33</v>
      </c>
      <c r="D37" t="s">
        <v>34</v>
      </c>
      <c r="E37" t="s">
        <v>40</v>
      </c>
      <c r="F37" s="3"/>
      <c r="G37" s="42">
        <f t="shared" si="37"/>
        <v>12.9549</v>
      </c>
      <c r="H37" s="42">
        <f t="shared" si="38"/>
        <v>-4.4333999999999998</v>
      </c>
      <c r="I37" s="42">
        <f t="shared" si="39"/>
        <v>-10.9887</v>
      </c>
      <c r="J37" s="42">
        <f t="shared" si="40"/>
        <v>-6.5285473379908501</v>
      </c>
      <c r="K37" s="42">
        <f t="shared" si="41"/>
        <v>1.8640063008663601</v>
      </c>
      <c r="L37" s="42">
        <f t="shared" si="42"/>
        <v>5.3489003529731196</v>
      </c>
      <c r="M37" s="42">
        <f t="shared" si="43"/>
        <v>12.9548762736535</v>
      </c>
      <c r="N37" s="42">
        <f t="shared" si="44"/>
        <v>-1.9899235326435201</v>
      </c>
      <c r="O37" s="42">
        <f t="shared" si="45"/>
        <v>10.160727688186199</v>
      </c>
      <c r="Q37" s="15" t="s">
        <v>40</v>
      </c>
      <c r="R37" s="36">
        <v>12.9549</v>
      </c>
      <c r="S37" s="36">
        <v>-4.4333999999999998</v>
      </c>
      <c r="T37" s="36">
        <v>-10.9887</v>
      </c>
      <c r="U37" s="36">
        <v>-6.5285473379908501</v>
      </c>
      <c r="V37" s="36">
        <v>1.8640063008663601</v>
      </c>
      <c r="W37" s="7">
        <v>5.3489003529731196</v>
      </c>
      <c r="X37" s="7">
        <v>12.9548762736535</v>
      </c>
      <c r="Y37" s="7">
        <v>-1.9899235326435201</v>
      </c>
      <c r="Z37" s="7">
        <v>10.160727688186199</v>
      </c>
    </row>
    <row r="38" spans="1:26" x14ac:dyDescent="0.2">
      <c r="A38" t="s">
        <v>260</v>
      </c>
      <c r="B38" t="s">
        <v>260</v>
      </c>
      <c r="C38" t="s">
        <v>33</v>
      </c>
      <c r="D38" t="s">
        <v>34</v>
      </c>
      <c r="E38" t="s">
        <v>41</v>
      </c>
      <c r="F38" s="3"/>
      <c r="G38" s="42">
        <f t="shared" si="37"/>
        <v>17.761700000000001</v>
      </c>
      <c r="H38" s="42">
        <f t="shared" si="38"/>
        <v>-1.4225000000000001</v>
      </c>
      <c r="I38" s="42">
        <f t="shared" si="39"/>
        <v>-3.4001000000000001</v>
      </c>
      <c r="J38" s="42">
        <f t="shared" si="40"/>
        <v>8.6632243258749302</v>
      </c>
      <c r="K38" s="42">
        <f t="shared" si="41"/>
        <v>46.048065801310898</v>
      </c>
      <c r="L38" s="42">
        <f t="shared" si="42"/>
        <v>-50.634231103388402</v>
      </c>
      <c r="M38" s="42">
        <f t="shared" si="43"/>
        <v>17.761658031088</v>
      </c>
      <c r="N38" s="42">
        <f t="shared" si="44"/>
        <v>14.186930294051299</v>
      </c>
      <c r="O38" s="42">
        <f t="shared" si="45"/>
        <v>54.3591833770016</v>
      </c>
      <c r="Q38" s="15" t="s">
        <v>41</v>
      </c>
      <c r="R38" s="36">
        <v>17.761700000000001</v>
      </c>
      <c r="S38" s="36">
        <v>-1.4225000000000001</v>
      </c>
      <c r="T38" s="36">
        <v>-3.4001000000000001</v>
      </c>
      <c r="U38" s="7">
        <v>8.6632243258749302</v>
      </c>
      <c r="V38" s="36">
        <v>46.048065801310898</v>
      </c>
      <c r="W38" s="7">
        <v>-50.634231103388402</v>
      </c>
      <c r="X38" s="7">
        <v>17.761658031088</v>
      </c>
      <c r="Y38" s="7">
        <v>14.186930294051299</v>
      </c>
      <c r="Z38" s="7">
        <v>54.3591833770016</v>
      </c>
    </row>
    <row r="39" spans="1:26" x14ac:dyDescent="0.2">
      <c r="A39" t="s">
        <v>262</v>
      </c>
      <c r="B39" t="s">
        <v>262</v>
      </c>
      <c r="C39" t="s">
        <v>33</v>
      </c>
      <c r="D39" t="s">
        <v>34</v>
      </c>
      <c r="E39" t="s">
        <v>42</v>
      </c>
      <c r="F39" s="3"/>
      <c r="G39" s="42">
        <f t="shared" si="37"/>
        <v>2.5122</v>
      </c>
      <c r="H39" s="42">
        <f t="shared" si="38"/>
        <v>-4.1277999999999997</v>
      </c>
      <c r="I39" s="42">
        <f t="shared" si="39"/>
        <v>-11.252000000000001</v>
      </c>
      <c r="J39" s="42">
        <f t="shared" si="40"/>
        <v>15.6465262743554</v>
      </c>
      <c r="K39" s="42">
        <f t="shared" si="41"/>
        <v>38.063909774436098</v>
      </c>
      <c r="L39" s="42">
        <f t="shared" si="42"/>
        <v>-21.715960564881399</v>
      </c>
      <c r="M39" s="42">
        <f t="shared" si="43"/>
        <v>3.2951295896596702</v>
      </c>
      <c r="N39" s="42">
        <f t="shared" si="44"/>
        <v>26.125169329642201</v>
      </c>
      <c r="O39" s="42">
        <f t="shared" si="45"/>
        <v>53.959175888898997</v>
      </c>
      <c r="Q39" s="15" t="s">
        <v>42</v>
      </c>
      <c r="R39" s="36">
        <v>2.5122</v>
      </c>
      <c r="S39" s="36">
        <v>-4.1277999999999997</v>
      </c>
      <c r="T39" s="36">
        <v>-11.252000000000001</v>
      </c>
      <c r="U39" s="36">
        <v>15.6465262743554</v>
      </c>
      <c r="V39" s="36">
        <v>38.063909774436098</v>
      </c>
      <c r="W39" s="7">
        <v>-21.715960564881399</v>
      </c>
      <c r="X39" s="7">
        <v>3.2951295896596702</v>
      </c>
      <c r="Y39" s="7">
        <v>26.125169329642201</v>
      </c>
      <c r="Z39" s="7">
        <v>53.959175888898997</v>
      </c>
    </row>
    <row r="40" spans="1:26" x14ac:dyDescent="0.2">
      <c r="A40" t="s">
        <v>264</v>
      </c>
      <c r="B40" t="s">
        <v>264</v>
      </c>
      <c r="C40" t="s">
        <v>33</v>
      </c>
      <c r="D40" t="s">
        <v>34</v>
      </c>
      <c r="E40" t="s">
        <v>43</v>
      </c>
      <c r="F40" s="3"/>
      <c r="G40" s="42">
        <f t="shared" si="37"/>
        <v>-17.8325</v>
      </c>
      <c r="H40" s="42">
        <f t="shared" si="38"/>
        <v>3.4701</v>
      </c>
      <c r="I40" s="42">
        <f t="shared" si="39"/>
        <v>-31.137599999999999</v>
      </c>
      <c r="J40" s="42">
        <f t="shared" si="40"/>
        <v>-17.342619145159102</v>
      </c>
      <c r="K40" s="42">
        <f t="shared" si="41"/>
        <v>36.554369078056901</v>
      </c>
      <c r="L40" s="42">
        <f t="shared" si="42"/>
        <v>55.951563036757101</v>
      </c>
      <c r="M40" s="42">
        <f t="shared" si="43"/>
        <v>-17.341519451658701</v>
      </c>
      <c r="N40" s="42">
        <f t="shared" si="44"/>
        <v>-10.462240151284201</v>
      </c>
      <c r="O40" s="42">
        <f t="shared" si="45"/>
        <v>47.293214746935</v>
      </c>
      <c r="Q40" s="15" t="s">
        <v>43</v>
      </c>
      <c r="R40" s="36">
        <v>-17.8325</v>
      </c>
      <c r="S40" s="36">
        <v>3.4701</v>
      </c>
      <c r="T40" s="36">
        <v>-31.137599999999999</v>
      </c>
      <c r="U40" s="7">
        <v>-17.342619145159102</v>
      </c>
      <c r="V40" s="36">
        <v>36.554369078056901</v>
      </c>
      <c r="W40" s="7">
        <v>55.951563036757101</v>
      </c>
      <c r="X40" s="7">
        <v>-17.341519451658701</v>
      </c>
      <c r="Y40" s="7">
        <v>-10.462240151284201</v>
      </c>
      <c r="Z40" s="7">
        <v>47.293214746935</v>
      </c>
    </row>
    <row r="41" spans="1:26" x14ac:dyDescent="0.2">
      <c r="A41" t="s">
        <v>266</v>
      </c>
      <c r="B41" t="s">
        <v>266</v>
      </c>
      <c r="C41" t="s">
        <v>33</v>
      </c>
      <c r="D41" t="s">
        <v>34</v>
      </c>
      <c r="E41" t="s">
        <v>44</v>
      </c>
      <c r="F41" s="3"/>
      <c r="G41" s="42">
        <f t="shared" si="37"/>
        <v>-8.5044000000000004</v>
      </c>
      <c r="H41" s="42">
        <f t="shared" si="38"/>
        <v>4.9531999999999998</v>
      </c>
      <c r="I41" s="42">
        <f t="shared" si="39"/>
        <v>-36.027099999999997</v>
      </c>
      <c r="J41" s="42">
        <f t="shared" si="40"/>
        <v>-44.275176395125101</v>
      </c>
      <c r="K41" s="42">
        <f t="shared" si="41"/>
        <v>-33.716553700838197</v>
      </c>
      <c r="L41" s="42">
        <f t="shared" si="42"/>
        <v>1.2541203202598099</v>
      </c>
      <c r="M41" s="42">
        <f t="shared" si="43"/>
        <v>-7.94331340322345</v>
      </c>
      <c r="N41" s="42">
        <f t="shared" si="44"/>
        <v>-41.819679611422401</v>
      </c>
      <c r="O41" s="42">
        <f t="shared" si="45"/>
        <v>-29.200451409870102</v>
      </c>
      <c r="Q41" s="15" t="s">
        <v>44</v>
      </c>
      <c r="R41" s="36">
        <v>-8.5044000000000004</v>
      </c>
      <c r="S41" s="36">
        <v>4.9531999999999998</v>
      </c>
      <c r="T41" s="36">
        <v>-36.027099999999997</v>
      </c>
      <c r="U41" s="36">
        <v>-44.275176395125101</v>
      </c>
      <c r="V41" s="36">
        <v>-33.716553700838197</v>
      </c>
      <c r="W41" s="7">
        <v>1.2541203202598099</v>
      </c>
      <c r="X41" s="7">
        <v>-7.94331340322345</v>
      </c>
      <c r="Y41" s="7">
        <v>-41.819679611422401</v>
      </c>
      <c r="Z41" s="7">
        <v>-29.200451409870102</v>
      </c>
    </row>
    <row r="42" spans="1:26" x14ac:dyDescent="0.2">
      <c r="A42" t="s">
        <v>268</v>
      </c>
      <c r="B42" t="s">
        <v>268</v>
      </c>
      <c r="C42" t="s">
        <v>33</v>
      </c>
      <c r="D42" t="s">
        <v>34</v>
      </c>
      <c r="E42" t="s">
        <v>45</v>
      </c>
      <c r="F42" s="3"/>
      <c r="G42" s="42">
        <f t="shared" si="37"/>
        <v>15.1479</v>
      </c>
      <c r="H42" s="42">
        <f t="shared" si="38"/>
        <v>2.4155000000000002</v>
      </c>
      <c r="I42" s="42">
        <f t="shared" si="39"/>
        <v>6.6916000000000002</v>
      </c>
      <c r="J42" s="42">
        <f t="shared" si="40"/>
        <v>39.520587427111302</v>
      </c>
      <c r="K42" s="42">
        <f t="shared" si="41"/>
        <v>76.299776422815498</v>
      </c>
      <c r="L42" s="42">
        <f t="shared" si="42"/>
        <v>54.613049136922903</v>
      </c>
      <c r="M42" s="42">
        <f t="shared" si="43"/>
        <v>15.2987326493664</v>
      </c>
      <c r="N42" s="42">
        <f t="shared" si="44"/>
        <v>53.962534158679901</v>
      </c>
      <c r="O42" s="42">
        <f t="shared" si="45"/>
        <v>99.748571857503094</v>
      </c>
      <c r="Q42" s="15" t="s">
        <v>45</v>
      </c>
      <c r="R42" s="36">
        <v>15.1479</v>
      </c>
      <c r="S42" s="36">
        <v>2.4155000000000002</v>
      </c>
      <c r="T42" s="36">
        <v>6.6916000000000002</v>
      </c>
      <c r="U42" s="7">
        <v>39.520587427111302</v>
      </c>
      <c r="V42" s="36">
        <v>76.299776422815498</v>
      </c>
      <c r="W42" s="7">
        <v>54.613049136922903</v>
      </c>
      <c r="X42" s="7">
        <v>15.2987326493664</v>
      </c>
      <c r="Y42" s="7">
        <v>53.962534158679901</v>
      </c>
      <c r="Z42" s="7">
        <v>99.748571857503094</v>
      </c>
    </row>
    <row r="43" spans="1:26" x14ac:dyDescent="0.2">
      <c r="A43" t="s">
        <v>270</v>
      </c>
      <c r="B43" t="s">
        <v>270</v>
      </c>
      <c r="C43" t="s">
        <v>33</v>
      </c>
      <c r="D43" t="s">
        <v>34</v>
      </c>
      <c r="E43" t="s">
        <v>46</v>
      </c>
      <c r="F43" s="3"/>
      <c r="G43" s="42">
        <f t="shared" si="37"/>
        <v>-15.055300000000001</v>
      </c>
      <c r="H43" s="42">
        <f t="shared" si="38"/>
        <v>-1.4975000000000001</v>
      </c>
      <c r="I43" s="42">
        <f t="shared" si="39"/>
        <v>4.1158000000000001</v>
      </c>
      <c r="J43" s="42">
        <f t="shared" si="40"/>
        <v>3.8048343777976701</v>
      </c>
      <c r="K43" s="42">
        <f t="shared" si="41"/>
        <v>73.838080959520198</v>
      </c>
      <c r="L43" s="42">
        <f t="shared" si="42"/>
        <v>34.2013888888889</v>
      </c>
      <c r="M43" s="42">
        <f t="shared" si="43"/>
        <v>-14.428044280442901</v>
      </c>
      <c r="N43" s="42">
        <f t="shared" si="44"/>
        <v>16.848222465356301</v>
      </c>
      <c r="O43" s="42">
        <f t="shared" si="45"/>
        <v>98.495360137302498</v>
      </c>
      <c r="Q43" s="15" t="s">
        <v>46</v>
      </c>
      <c r="R43" s="36">
        <v>-15.055300000000001</v>
      </c>
      <c r="S43" s="36">
        <v>-1.4975000000000001</v>
      </c>
      <c r="T43" s="36">
        <v>4.1158000000000001</v>
      </c>
      <c r="U43" s="36">
        <v>3.8048343777976701</v>
      </c>
      <c r="V43" s="36">
        <v>73.838080959520198</v>
      </c>
      <c r="W43" s="7">
        <v>34.2013888888889</v>
      </c>
      <c r="X43" s="7">
        <v>-14.428044280442901</v>
      </c>
      <c r="Y43" s="7">
        <v>16.848222465356301</v>
      </c>
      <c r="Z43" s="7">
        <v>98.495360137302498</v>
      </c>
    </row>
    <row r="44" spans="1:26" x14ac:dyDescent="0.2">
      <c r="A44" t="s">
        <v>272</v>
      </c>
      <c r="B44" t="s">
        <v>272</v>
      </c>
      <c r="C44" t="s">
        <v>33</v>
      </c>
      <c r="D44" t="s">
        <v>34</v>
      </c>
      <c r="E44" t="s">
        <v>47</v>
      </c>
      <c r="F44" s="3"/>
      <c r="G44" s="42">
        <f t="shared" si="37"/>
        <v>-6.3475999999999999</v>
      </c>
      <c r="H44" s="42">
        <f t="shared" si="38"/>
        <v>-1.6536999999999999</v>
      </c>
      <c r="I44" s="42">
        <f t="shared" si="39"/>
        <v>19.790900000000001</v>
      </c>
      <c r="J44" s="42">
        <f t="shared" si="40"/>
        <v>238.114035087719</v>
      </c>
      <c r="K44" s="42">
        <f t="shared" si="41"/>
        <v>340.76615208690703</v>
      </c>
      <c r="L44" s="42">
        <f t="shared" si="42"/>
        <v>224.58947368421099</v>
      </c>
      <c r="M44" s="42">
        <f t="shared" si="43"/>
        <v>-7.3214715075738699</v>
      </c>
      <c r="N44" s="42">
        <f t="shared" si="44"/>
        <v>255.931180945726</v>
      </c>
      <c r="O44" s="42">
        <f t="shared" si="45"/>
        <v>370.71030805135899</v>
      </c>
      <c r="Q44" s="15" t="s">
        <v>47</v>
      </c>
      <c r="R44" s="36">
        <v>-6.3475999999999999</v>
      </c>
      <c r="S44" s="36">
        <v>-1.6536999999999999</v>
      </c>
      <c r="T44" s="36">
        <v>19.790900000000001</v>
      </c>
      <c r="U44" s="36">
        <v>238.114035087719</v>
      </c>
      <c r="V44" s="36">
        <v>340.76615208690703</v>
      </c>
      <c r="W44" s="7">
        <v>224.58947368421099</v>
      </c>
      <c r="X44" s="7">
        <v>-7.3214715075738699</v>
      </c>
      <c r="Y44" s="7">
        <v>255.931180945726</v>
      </c>
      <c r="Z44" s="7">
        <v>370.71030805135899</v>
      </c>
    </row>
    <row r="45" spans="1:26" x14ac:dyDescent="0.2">
      <c r="A45" t="s">
        <v>274</v>
      </c>
      <c r="B45" t="s">
        <v>274</v>
      </c>
      <c r="C45" t="s">
        <v>33</v>
      </c>
      <c r="D45" t="s">
        <v>34</v>
      </c>
      <c r="E45" t="s">
        <v>48</v>
      </c>
      <c r="F45" s="3"/>
      <c r="G45" s="42">
        <f t="shared" si="37"/>
        <v>-0.46350000000000002</v>
      </c>
      <c r="H45" s="42">
        <f t="shared" si="38"/>
        <v>0.64149999999999996</v>
      </c>
      <c r="I45" s="42">
        <f t="shared" si="39"/>
        <v>-1.2586999999999999</v>
      </c>
      <c r="J45" s="42">
        <f t="shared" si="40"/>
        <v>15.954415954416</v>
      </c>
      <c r="K45" s="42">
        <f t="shared" si="41"/>
        <v>4.49293966623876</v>
      </c>
      <c r="L45" s="42">
        <f t="shared" si="42"/>
        <v>20.879120879120901</v>
      </c>
      <c r="M45" s="42">
        <f t="shared" si="43"/>
        <v>-0.68326012689117199</v>
      </c>
      <c r="N45" s="42">
        <f t="shared" si="44"/>
        <v>28.798535712894601</v>
      </c>
      <c r="O45" s="42">
        <f t="shared" si="45"/>
        <v>22.671051694446501</v>
      </c>
      <c r="Q45" s="15" t="s">
        <v>48</v>
      </c>
      <c r="R45" s="36">
        <v>-0.46350000000000002</v>
      </c>
      <c r="S45" s="36">
        <v>0.64149999999999996</v>
      </c>
      <c r="T45" s="36">
        <v>-1.2586999999999999</v>
      </c>
      <c r="U45" s="7">
        <v>15.954415954416</v>
      </c>
      <c r="V45" s="36">
        <v>4.49293966623876</v>
      </c>
      <c r="W45" s="7">
        <v>20.879120879120901</v>
      </c>
      <c r="X45" s="7">
        <v>-0.68326012689117199</v>
      </c>
      <c r="Y45" s="7">
        <v>28.798535712894601</v>
      </c>
      <c r="Z45" s="7">
        <v>22.671051694446501</v>
      </c>
    </row>
    <row r="46" spans="1:26" x14ac:dyDescent="0.2">
      <c r="A46" t="s">
        <v>276</v>
      </c>
      <c r="B46" t="s">
        <v>276</v>
      </c>
      <c r="C46" t="s">
        <v>33</v>
      </c>
      <c r="D46" t="s">
        <v>34</v>
      </c>
      <c r="E46" t="s">
        <v>49</v>
      </c>
      <c r="F46" s="3"/>
      <c r="G46" s="42">
        <f t="shared" si="37"/>
        <v>-13.5921</v>
      </c>
      <c r="H46" s="42">
        <f t="shared" si="38"/>
        <v>-10.4299</v>
      </c>
      <c r="I46" s="42">
        <f t="shared" si="39"/>
        <v>-22.239799999999999</v>
      </c>
      <c r="J46" s="42">
        <f t="shared" si="40"/>
        <v>-15.670192410644599</v>
      </c>
      <c r="K46" s="42">
        <f t="shared" si="41"/>
        <v>3.7973392469190101</v>
      </c>
      <c r="L46" s="42">
        <f t="shared" si="42"/>
        <v>96.622131951941398</v>
      </c>
      <c r="M46" s="42">
        <f t="shared" si="43"/>
        <v>-13.479449823433299</v>
      </c>
      <c r="N46" s="42">
        <f t="shared" si="44"/>
        <v>-7.9527646930036804</v>
      </c>
      <c r="O46" s="42">
        <f t="shared" si="45"/>
        <v>16.7435614830347</v>
      </c>
      <c r="Q46" s="15" t="s">
        <v>49</v>
      </c>
      <c r="R46" s="36">
        <v>-13.5921</v>
      </c>
      <c r="S46" s="36">
        <v>-10.4299</v>
      </c>
      <c r="T46" s="36">
        <v>-22.239799999999999</v>
      </c>
      <c r="U46" s="7">
        <v>-15.670192410644599</v>
      </c>
      <c r="V46" s="36">
        <v>3.7973392469190101</v>
      </c>
      <c r="W46" s="7">
        <v>96.622131951941398</v>
      </c>
      <c r="X46" s="7">
        <v>-13.479449823433299</v>
      </c>
      <c r="Y46" s="7">
        <v>-7.9527646930036804</v>
      </c>
      <c r="Z46" s="7">
        <v>16.7435614830347</v>
      </c>
    </row>
    <row r="47" spans="1:26" x14ac:dyDescent="0.2">
      <c r="A47" t="s">
        <v>279</v>
      </c>
      <c r="B47" t="s">
        <v>279</v>
      </c>
      <c r="C47" t="s">
        <v>33</v>
      </c>
      <c r="D47" t="s">
        <v>34</v>
      </c>
      <c r="E47" t="s">
        <v>50</v>
      </c>
      <c r="F47" s="3"/>
      <c r="G47" s="42">
        <f t="shared" si="37"/>
        <v>2.8932000000000002</v>
      </c>
      <c r="H47" s="42">
        <f t="shared" si="38"/>
        <v>3.2761999999999998</v>
      </c>
      <c r="I47" s="42">
        <f t="shared" si="39"/>
        <v>-41.7226</v>
      </c>
      <c r="J47" s="42">
        <f t="shared" si="40"/>
        <v>-55.588872973033901</v>
      </c>
      <c r="K47" s="42">
        <f t="shared" si="41"/>
        <v>-36.5271967457385</v>
      </c>
      <c r="L47" s="42">
        <f t="shared" si="42"/>
        <v>230.501410433236</v>
      </c>
      <c r="M47" s="42">
        <f t="shared" si="43"/>
        <v>2.8931750741840299</v>
      </c>
      <c r="N47" s="42">
        <f t="shared" si="44"/>
        <v>-52.676989289112498</v>
      </c>
      <c r="O47" s="42">
        <f t="shared" si="45"/>
        <v>-32.797134793812099</v>
      </c>
      <c r="Q47" s="15" t="s">
        <v>50</v>
      </c>
      <c r="R47" s="36">
        <v>2.8932000000000002</v>
      </c>
      <c r="S47" s="36">
        <v>3.2761999999999998</v>
      </c>
      <c r="T47" s="36">
        <v>-41.7226</v>
      </c>
      <c r="U47" s="7">
        <v>-55.588872973033901</v>
      </c>
      <c r="V47" s="36">
        <v>-36.5271967457385</v>
      </c>
      <c r="W47" s="36">
        <v>230.501410433236</v>
      </c>
      <c r="X47" s="7">
        <v>2.8931750741840299</v>
      </c>
      <c r="Y47" s="7">
        <v>-52.676989289112498</v>
      </c>
      <c r="Z47" s="7">
        <v>-32.797134793812099</v>
      </c>
    </row>
    <row r="48" spans="1:26" x14ac:dyDescent="0.2">
      <c r="A48" t="s">
        <v>281</v>
      </c>
      <c r="B48" t="s">
        <v>281</v>
      </c>
      <c r="C48" t="s">
        <v>33</v>
      </c>
      <c r="D48" t="s">
        <v>34</v>
      </c>
      <c r="E48" t="s">
        <v>51</v>
      </c>
      <c r="F48" s="3"/>
      <c r="G48" s="42">
        <f t="shared" si="37"/>
        <v>7.2206000000000001</v>
      </c>
      <c r="H48" s="42">
        <f t="shared" si="38"/>
        <v>-1.1850000000000001</v>
      </c>
      <c r="I48" s="42">
        <f t="shared" si="39"/>
        <v>23.8291</v>
      </c>
      <c r="J48" s="42">
        <f t="shared" si="40"/>
        <v>-13.9409336297237</v>
      </c>
      <c r="K48" s="42">
        <f t="shared" si="41"/>
        <v>23.914037494284401</v>
      </c>
      <c r="L48" s="42">
        <f t="shared" si="42"/>
        <v>125.64529558701101</v>
      </c>
      <c r="M48" s="42">
        <f t="shared" si="43"/>
        <v>7.2205736894163497</v>
      </c>
      <c r="N48" s="42">
        <f t="shared" si="44"/>
        <v>-7.6166602654631399</v>
      </c>
      <c r="O48" s="42">
        <f t="shared" si="45"/>
        <v>38.231070079376202</v>
      </c>
      <c r="Q48" s="15" t="s">
        <v>51</v>
      </c>
      <c r="R48" s="36">
        <v>7.2206000000000001</v>
      </c>
      <c r="S48" s="36">
        <v>-1.1850000000000001</v>
      </c>
      <c r="T48" s="36">
        <v>23.8291</v>
      </c>
      <c r="U48" s="7">
        <v>-13.9409336297237</v>
      </c>
      <c r="V48" s="36">
        <v>23.914037494284401</v>
      </c>
      <c r="W48" s="7">
        <v>125.64529558701101</v>
      </c>
      <c r="X48" s="7">
        <v>7.2205736894163497</v>
      </c>
      <c r="Y48" s="7">
        <v>-7.6166602654631399</v>
      </c>
      <c r="Z48" s="7">
        <v>38.231070079376202</v>
      </c>
    </row>
    <row r="49" spans="1:26" x14ac:dyDescent="0.2">
      <c r="A49" t="s">
        <v>283</v>
      </c>
      <c r="B49" t="s">
        <v>283</v>
      </c>
      <c r="C49" t="s">
        <v>33</v>
      </c>
      <c r="D49" t="s">
        <v>34</v>
      </c>
      <c r="E49" t="s">
        <v>52</v>
      </c>
      <c r="F49" s="3"/>
      <c r="G49" s="42">
        <f t="shared" si="37"/>
        <v>21.4953</v>
      </c>
      <c r="H49" s="42">
        <f t="shared" si="38"/>
        <v>9.2437000000000005</v>
      </c>
      <c r="I49" s="42">
        <f t="shared" si="39"/>
        <v>-27.316199999999998</v>
      </c>
      <c r="J49" s="42">
        <f t="shared" si="40"/>
        <v>-58.660287081339703</v>
      </c>
      <c r="K49" s="42">
        <f t="shared" si="41"/>
        <v>-61.938325991189402</v>
      </c>
      <c r="L49" s="42" t="str">
        <f t="shared" si="42"/>
        <v>NULL</v>
      </c>
      <c r="M49" s="42">
        <f t="shared" si="43"/>
        <v>15.3538050734312</v>
      </c>
      <c r="N49" s="42">
        <f t="shared" si="44"/>
        <v>-58.0567842273013</v>
      </c>
      <c r="O49" s="42">
        <f t="shared" si="45"/>
        <v>-58.732581118273401</v>
      </c>
      <c r="Q49" s="15" t="s">
        <v>52</v>
      </c>
      <c r="R49" s="36">
        <v>21.4953</v>
      </c>
      <c r="S49" s="36">
        <v>9.2437000000000005</v>
      </c>
      <c r="T49" s="36">
        <v>-27.316199999999998</v>
      </c>
      <c r="U49" s="36">
        <v>-58.660287081339703</v>
      </c>
      <c r="V49" s="36">
        <v>-61.938325991189402</v>
      </c>
      <c r="W49" s="36" t="s">
        <v>199</v>
      </c>
      <c r="X49" s="7">
        <v>15.3538050734312</v>
      </c>
      <c r="Y49" s="7">
        <v>-58.0567842273013</v>
      </c>
      <c r="Z49" s="7">
        <v>-58.732581118273401</v>
      </c>
    </row>
    <row r="50" spans="1:26" x14ac:dyDescent="0.2">
      <c r="F50" s="3"/>
      <c r="G50" s="38">
        <f>AVERAGE(G32:G49)</f>
        <v>-0.54107222222222207</v>
      </c>
      <c r="H50" s="38">
        <f t="shared" ref="H50:O50" si="46">AVERAGE(H32:H49)</f>
        <v>-1.3045833333333328</v>
      </c>
      <c r="I50" s="38">
        <f t="shared" si="46"/>
        <v>-16.217850000000002</v>
      </c>
      <c r="J50" s="38">
        <f t="shared" si="46"/>
        <v>-4.3489054793636202</v>
      </c>
      <c r="K50" s="38">
        <f t="shared" si="46"/>
        <v>24.896116039179883</v>
      </c>
      <c r="L50" s="38">
        <f t="shared" si="46"/>
        <v>51.445178285823772</v>
      </c>
      <c r="M50" s="38">
        <f t="shared" si="46"/>
        <v>-0.72846176481175595</v>
      </c>
      <c r="N50" s="38">
        <f t="shared" si="46"/>
        <v>2.9158839565118537</v>
      </c>
      <c r="O50" s="38">
        <f t="shared" si="46"/>
        <v>37.421472088925221</v>
      </c>
      <c r="Q50" s="15"/>
    </row>
    <row r="51" spans="1:26" x14ac:dyDescent="0.2">
      <c r="F51" s="3"/>
      <c r="G51" s="18"/>
      <c r="H51" s="18"/>
      <c r="I51" s="18"/>
      <c r="J51" s="19"/>
      <c r="K51" s="19"/>
      <c r="L51" s="19"/>
      <c r="M51" s="18"/>
      <c r="N51" s="18"/>
      <c r="O51" s="18"/>
      <c r="Q51" s="15"/>
    </row>
    <row r="52" spans="1:26" x14ac:dyDescent="0.2">
      <c r="A52" s="2"/>
      <c r="B52" s="2"/>
      <c r="C52" s="2" t="s">
        <v>53</v>
      </c>
      <c r="D52" s="2"/>
      <c r="E52" s="2"/>
      <c r="F52" s="3"/>
      <c r="J52" s="9"/>
      <c r="K52" s="9"/>
      <c r="L52" s="9"/>
      <c r="Q52" s="15"/>
    </row>
    <row r="53" spans="1:26" x14ac:dyDescent="0.2">
      <c r="A53" t="s">
        <v>286</v>
      </c>
      <c r="B53" t="s">
        <v>286</v>
      </c>
      <c r="C53" t="s">
        <v>53</v>
      </c>
      <c r="E53" t="s">
        <v>54</v>
      </c>
      <c r="F53" s="3"/>
      <c r="G53" s="42">
        <f>R53</f>
        <v>25.043600000000001</v>
      </c>
      <c r="H53" s="42">
        <f t="shared" ref="H53" si="47">S53</f>
        <v>-3.0847000000000002</v>
      </c>
      <c r="I53" s="42">
        <f t="shared" ref="I53" si="48">T53</f>
        <v>57.878700000000002</v>
      </c>
      <c r="J53" s="42">
        <f t="shared" ref="J53" si="49">U53</f>
        <v>67.976336644714806</v>
      </c>
      <c r="K53" s="42">
        <f t="shared" ref="K53" si="50">V53</f>
        <v>89.295597484276698</v>
      </c>
      <c r="L53" s="42">
        <f t="shared" ref="L53" si="51">W53</f>
        <v>93.8055376690277</v>
      </c>
      <c r="M53" s="42">
        <f t="shared" ref="M53" si="52">X53</f>
        <v>25.043622766929801</v>
      </c>
      <c r="N53" s="42">
        <f t="shared" ref="N53" si="53">Y53</f>
        <v>98.149674739719103</v>
      </c>
      <c r="O53" s="42">
        <f t="shared" ref="O53" si="54">Z53</f>
        <v>148.92098954833901</v>
      </c>
      <c r="Q53" s="15" t="s">
        <v>54</v>
      </c>
      <c r="R53" s="36">
        <v>25.043600000000001</v>
      </c>
      <c r="S53" s="36">
        <v>-3.0847000000000002</v>
      </c>
      <c r="T53" s="36">
        <v>57.878700000000002</v>
      </c>
      <c r="U53" s="7">
        <v>67.976336644714806</v>
      </c>
      <c r="V53" s="36">
        <v>89.295597484276698</v>
      </c>
      <c r="W53" s="7">
        <v>93.8055376690277</v>
      </c>
      <c r="X53" s="7">
        <v>25.043622766929801</v>
      </c>
      <c r="Y53" s="7">
        <v>98.149674739719103</v>
      </c>
      <c r="Z53" s="7">
        <v>148.92098954833901</v>
      </c>
    </row>
    <row r="54" spans="1:26" x14ac:dyDescent="0.2">
      <c r="A54" t="s">
        <v>288</v>
      </c>
      <c r="B54" t="s">
        <v>288</v>
      </c>
      <c r="C54" t="s">
        <v>53</v>
      </c>
      <c r="E54" t="s">
        <v>55</v>
      </c>
      <c r="F54" s="3"/>
      <c r="G54" s="42">
        <f t="shared" ref="G54:G58" si="55">R54</f>
        <v>11.9717</v>
      </c>
      <c r="H54" s="42">
        <f t="shared" ref="H54:H58" si="56">S54</f>
        <v>4.8343999999999996</v>
      </c>
      <c r="I54" s="42">
        <f t="shared" ref="I54:I58" si="57">T54</f>
        <v>35.063400000000001</v>
      </c>
      <c r="J54" s="42">
        <f t="shared" ref="J54:J58" si="58">U54</f>
        <v>15.8488326078354</v>
      </c>
      <c r="K54" s="42">
        <f t="shared" ref="K54:K58" si="59">V54</f>
        <v>46.119291240329403</v>
      </c>
      <c r="L54" s="42">
        <f t="shared" ref="L54:L58" si="60">W54</f>
        <v>13.9326717260167</v>
      </c>
      <c r="M54" s="42">
        <f t="shared" ref="M54:M58" si="61">X54</f>
        <v>11.971696309045701</v>
      </c>
      <c r="N54" s="42">
        <f t="shared" ref="N54:N58" si="62">Y54</f>
        <v>49.0262351871691</v>
      </c>
      <c r="O54" s="42">
        <f t="shared" ref="O54:O58" si="63">Z54</f>
        <v>120.19877313567</v>
      </c>
      <c r="Q54" s="15" t="s">
        <v>55</v>
      </c>
      <c r="R54" s="36">
        <v>11.9717</v>
      </c>
      <c r="S54" s="36">
        <v>4.8343999999999996</v>
      </c>
      <c r="T54" s="36">
        <v>35.063400000000001</v>
      </c>
      <c r="U54" s="36">
        <v>15.8488326078354</v>
      </c>
      <c r="V54" s="36">
        <v>46.119291240329403</v>
      </c>
      <c r="W54" s="7">
        <v>13.9326717260167</v>
      </c>
      <c r="X54" s="7">
        <v>11.971696309045701</v>
      </c>
      <c r="Y54" s="7">
        <v>49.0262351871691</v>
      </c>
      <c r="Z54" s="7">
        <v>120.19877313567</v>
      </c>
    </row>
    <row r="55" spans="1:26" x14ac:dyDescent="0.2">
      <c r="A55" t="s">
        <v>290</v>
      </c>
      <c r="B55" t="s">
        <v>290</v>
      </c>
      <c r="C55" t="s">
        <v>53</v>
      </c>
      <c r="E55" t="s">
        <v>56</v>
      </c>
      <c r="F55" s="3"/>
      <c r="G55" s="42">
        <f t="shared" si="55"/>
        <v>10.7639</v>
      </c>
      <c r="H55" s="42">
        <f t="shared" si="56"/>
        <v>3.3365999999999998</v>
      </c>
      <c r="I55" s="42">
        <f t="shared" si="57"/>
        <v>33.166400000000003</v>
      </c>
      <c r="J55" s="42">
        <f t="shared" si="58"/>
        <v>5.4371178317633504</v>
      </c>
      <c r="K55" s="42">
        <f t="shared" si="59"/>
        <v>19.096509240246402</v>
      </c>
      <c r="L55" s="42">
        <f t="shared" si="60"/>
        <v>-12.4588364434687</v>
      </c>
      <c r="M55" s="42">
        <f t="shared" si="61"/>
        <v>10.7638888888889</v>
      </c>
      <c r="N55" s="42">
        <f t="shared" si="62"/>
        <v>32.857152951969901</v>
      </c>
      <c r="O55" s="42">
        <f t="shared" si="63"/>
        <v>77.381639536769001</v>
      </c>
      <c r="Q55" s="15" t="s">
        <v>56</v>
      </c>
      <c r="R55" s="36">
        <v>10.7639</v>
      </c>
      <c r="S55" s="36">
        <v>3.3365999999999998</v>
      </c>
      <c r="T55" s="36">
        <v>33.166400000000003</v>
      </c>
      <c r="U55" s="7">
        <v>5.4371178317633504</v>
      </c>
      <c r="V55" s="36">
        <v>19.096509240246402</v>
      </c>
      <c r="W55" s="7">
        <v>-12.4588364434687</v>
      </c>
      <c r="X55" s="7">
        <v>10.7638888888889</v>
      </c>
      <c r="Y55" s="7">
        <v>32.857152951969901</v>
      </c>
      <c r="Z55" s="7">
        <v>77.381639536769001</v>
      </c>
    </row>
    <row r="56" spans="1:26" x14ac:dyDescent="0.2">
      <c r="A56" t="s">
        <v>292</v>
      </c>
      <c r="B56" t="s">
        <v>292</v>
      </c>
      <c r="C56" t="s">
        <v>53</v>
      </c>
      <c r="E56" t="s">
        <v>57</v>
      </c>
      <c r="F56" s="3"/>
      <c r="G56" s="42">
        <f t="shared" si="55"/>
        <v>-4.1665999999999999</v>
      </c>
      <c r="H56" s="42">
        <f t="shared" si="56"/>
        <v>4.2667000000000002</v>
      </c>
      <c r="I56" s="42">
        <f t="shared" si="57"/>
        <v>1.0597000000000001</v>
      </c>
      <c r="J56" s="42">
        <f t="shared" si="58"/>
        <v>94.35</v>
      </c>
      <c r="K56" s="42">
        <f t="shared" si="59"/>
        <v>98.569604086845501</v>
      </c>
      <c r="L56" s="42">
        <f t="shared" si="60"/>
        <v>4.4471315329840104</v>
      </c>
      <c r="M56" s="42">
        <f t="shared" si="61"/>
        <v>-4.7303921568627203</v>
      </c>
      <c r="N56" s="42">
        <f t="shared" si="62"/>
        <v>130.236827596235</v>
      </c>
      <c r="O56" s="42">
        <f t="shared" si="63"/>
        <v>171.17842453832401</v>
      </c>
      <c r="Q56" s="15" t="s">
        <v>57</v>
      </c>
      <c r="R56" s="36">
        <v>-4.1665999999999999</v>
      </c>
      <c r="S56" s="36">
        <v>4.2667000000000002</v>
      </c>
      <c r="T56" s="36">
        <v>1.0597000000000001</v>
      </c>
      <c r="U56" s="36">
        <v>94.35</v>
      </c>
      <c r="V56" s="36">
        <v>98.569604086845501</v>
      </c>
      <c r="W56" s="7">
        <v>4.4471315329840104</v>
      </c>
      <c r="X56" s="7">
        <v>-4.7303921568627203</v>
      </c>
      <c r="Y56" s="7">
        <v>130.236827596235</v>
      </c>
      <c r="Z56" s="7">
        <v>171.17842453832401</v>
      </c>
    </row>
    <row r="57" spans="1:26" x14ac:dyDescent="0.2">
      <c r="A57" t="s">
        <v>294</v>
      </c>
      <c r="B57" t="s">
        <v>294</v>
      </c>
      <c r="C57" t="s">
        <v>53</v>
      </c>
      <c r="E57" t="s">
        <v>58</v>
      </c>
      <c r="F57" s="3"/>
      <c r="G57" s="42">
        <f t="shared" si="55"/>
        <v>9.2049000000000003</v>
      </c>
      <c r="H57" s="42">
        <f t="shared" si="56"/>
        <v>-0.25030000000000002</v>
      </c>
      <c r="I57" s="42">
        <f t="shared" si="57"/>
        <v>58.815199999999997</v>
      </c>
      <c r="J57" s="42">
        <f t="shared" si="58"/>
        <v>79.812963560141895</v>
      </c>
      <c r="K57" s="42">
        <f t="shared" si="59"/>
        <v>102.234150587553</v>
      </c>
      <c r="L57" s="42">
        <f t="shared" si="60"/>
        <v>-9.94832041343669</v>
      </c>
      <c r="M57" s="42">
        <f t="shared" si="61"/>
        <v>11.3666430734463</v>
      </c>
      <c r="N57" s="42">
        <f t="shared" si="62"/>
        <v>126.15022311808499</v>
      </c>
      <c r="O57" s="42">
        <f t="shared" si="63"/>
        <v>199.95299963578699</v>
      </c>
      <c r="Q57" s="15" t="s">
        <v>58</v>
      </c>
      <c r="R57" s="36">
        <v>9.2049000000000003</v>
      </c>
      <c r="S57" s="36">
        <v>-0.25030000000000002</v>
      </c>
      <c r="T57" s="36">
        <v>58.815199999999997</v>
      </c>
      <c r="U57" s="36">
        <v>79.812963560141895</v>
      </c>
      <c r="V57" s="36">
        <v>102.234150587553</v>
      </c>
      <c r="W57" s="7">
        <v>-9.94832041343669</v>
      </c>
      <c r="X57" s="7">
        <v>11.3666430734463</v>
      </c>
      <c r="Y57" s="7">
        <v>126.15022311808499</v>
      </c>
      <c r="Z57" s="7">
        <v>199.95299963578699</v>
      </c>
    </row>
    <row r="58" spans="1:26" x14ac:dyDescent="0.2">
      <c r="A58" t="s">
        <v>296</v>
      </c>
      <c r="B58" t="s">
        <v>296</v>
      </c>
      <c r="C58" t="s">
        <v>53</v>
      </c>
      <c r="E58" t="s">
        <v>59</v>
      </c>
      <c r="F58" s="3"/>
      <c r="G58" s="42">
        <f t="shared" si="55"/>
        <v>8.7963000000000005</v>
      </c>
      <c r="H58" s="42">
        <f t="shared" si="56"/>
        <v>-5.6223999999999998</v>
      </c>
      <c r="I58" s="42">
        <f t="shared" si="57"/>
        <v>20.512799999999999</v>
      </c>
      <c r="J58" s="42">
        <f t="shared" si="58"/>
        <v>92.622950819672099</v>
      </c>
      <c r="K58" s="42" t="str">
        <f t="shared" si="59"/>
        <v>NULL</v>
      </c>
      <c r="L58" s="42" t="str">
        <f t="shared" si="60"/>
        <v>NULL</v>
      </c>
      <c r="M58" s="42">
        <f t="shared" si="61"/>
        <v>8.7962962962963704</v>
      </c>
      <c r="N58" s="42">
        <f t="shared" si="62"/>
        <v>59.294292650434997</v>
      </c>
      <c r="O58" s="42">
        <f t="shared" si="63"/>
        <v>-91.957014705482607</v>
      </c>
      <c r="Q58" s="15" t="s">
        <v>59</v>
      </c>
      <c r="R58" s="36">
        <v>8.7963000000000005</v>
      </c>
      <c r="S58" s="36">
        <v>-5.6223999999999998</v>
      </c>
      <c r="T58" s="36">
        <v>20.512799999999999</v>
      </c>
      <c r="U58" s="36">
        <v>92.622950819672099</v>
      </c>
      <c r="V58" s="36" t="s">
        <v>199</v>
      </c>
      <c r="W58" s="36" t="s">
        <v>199</v>
      </c>
      <c r="X58" s="7">
        <v>8.7962962962963704</v>
      </c>
      <c r="Y58" s="7">
        <v>59.294292650434997</v>
      </c>
      <c r="Z58" s="7">
        <v>-91.957014705482607</v>
      </c>
    </row>
    <row r="59" spans="1:26" x14ac:dyDescent="0.2">
      <c r="F59" s="3"/>
      <c r="G59" s="38">
        <f>AVERAGE(G53:G58)</f>
        <v>10.268966666666667</v>
      </c>
      <c r="H59" s="38">
        <f t="shared" ref="H59:O59" si="64">AVERAGE(H53:H58)</f>
        <v>0.58005000000000007</v>
      </c>
      <c r="I59" s="38">
        <f t="shared" si="64"/>
        <v>34.416033333333338</v>
      </c>
      <c r="J59" s="38">
        <f t="shared" si="64"/>
        <v>59.341366910687924</v>
      </c>
      <c r="K59" s="38">
        <f t="shared" si="64"/>
        <v>71.063030527850202</v>
      </c>
      <c r="L59" s="38">
        <f t="shared" si="64"/>
        <v>17.955636814224608</v>
      </c>
      <c r="M59" s="38">
        <f t="shared" si="64"/>
        <v>10.535292529624057</v>
      </c>
      <c r="N59" s="38">
        <f t="shared" si="64"/>
        <v>82.619067707268854</v>
      </c>
      <c r="O59" s="38">
        <f t="shared" si="64"/>
        <v>104.27930194823442</v>
      </c>
      <c r="Q59" s="15"/>
    </row>
    <row r="60" spans="1:26" x14ac:dyDescent="0.2">
      <c r="F60" s="3"/>
      <c r="G60" s="18"/>
      <c r="H60" s="18"/>
      <c r="I60" s="18"/>
      <c r="J60" s="19"/>
      <c r="K60" s="19"/>
      <c r="L60" s="19"/>
      <c r="M60" s="18"/>
      <c r="N60" s="18"/>
      <c r="O60" s="18"/>
      <c r="Q60" s="15"/>
    </row>
    <row r="61" spans="1:26" x14ac:dyDescent="0.2">
      <c r="A61" s="1" t="s">
        <v>298</v>
      </c>
      <c r="B61" s="1" t="s">
        <v>298</v>
      </c>
      <c r="C61" s="1" t="s">
        <v>6</v>
      </c>
      <c r="D61" s="1"/>
      <c r="E61" s="1" t="s">
        <v>60</v>
      </c>
      <c r="F61" s="3"/>
      <c r="G61" s="42">
        <f>R61</f>
        <v>1.5294000000000001</v>
      </c>
      <c r="H61" s="42">
        <f t="shared" ref="H61" si="65">S61</f>
        <v>-0.44569999999999999</v>
      </c>
      <c r="I61" s="42">
        <f t="shared" ref="I61" si="66">T61</f>
        <v>-12.226100000000001</v>
      </c>
      <c r="J61" s="42">
        <f t="shared" ref="J61" si="67">U61</f>
        <v>-16.820666634415399</v>
      </c>
      <c r="K61" s="42">
        <f t="shared" ref="K61" si="68">V61</f>
        <v>22.9548054919908</v>
      </c>
      <c r="L61" s="42">
        <f t="shared" ref="L61" si="69">W61</f>
        <v>72.146575891069304</v>
      </c>
      <c r="M61" s="42">
        <f t="shared" ref="M61" si="70">X61</f>
        <v>2.41039581960238</v>
      </c>
      <c r="N61" s="42">
        <f t="shared" ref="N61" si="71">Y61</f>
        <v>-9.8411041915489008</v>
      </c>
      <c r="O61" s="42">
        <f t="shared" ref="O61" si="72">Z61</f>
        <v>37.508660454755798</v>
      </c>
      <c r="Q61" s="15" t="s">
        <v>60</v>
      </c>
      <c r="R61" s="36">
        <v>1.5294000000000001</v>
      </c>
      <c r="S61" s="36">
        <v>-0.44569999999999999</v>
      </c>
      <c r="T61" s="36">
        <v>-12.226100000000001</v>
      </c>
      <c r="U61" s="7">
        <v>-16.820666634415399</v>
      </c>
      <c r="V61" s="36">
        <v>22.9548054919908</v>
      </c>
      <c r="W61" s="7">
        <v>72.146575891069304</v>
      </c>
      <c r="X61" s="7">
        <v>2.41039581960238</v>
      </c>
      <c r="Y61" s="7">
        <v>-9.8411041915489008</v>
      </c>
      <c r="Z61" s="7">
        <v>37.508660454755798</v>
      </c>
    </row>
    <row r="62" spans="1:26" x14ac:dyDescent="0.2">
      <c r="A62" t="s">
        <v>300</v>
      </c>
      <c r="B62" t="s">
        <v>300</v>
      </c>
      <c r="C62" t="s">
        <v>6</v>
      </c>
      <c r="D62" t="s">
        <v>61</v>
      </c>
      <c r="E62" t="s">
        <v>62</v>
      </c>
      <c r="F62" s="3"/>
      <c r="G62" s="42">
        <f t="shared" ref="G62:G109" si="73">R62</f>
        <v>8.3040000000000003</v>
      </c>
      <c r="H62" s="42">
        <f t="shared" ref="H62:H109" si="74">S62</f>
        <v>0.71619999999999995</v>
      </c>
      <c r="I62" s="42">
        <f t="shared" ref="I62:I109" si="75">T62</f>
        <v>-9.5116999999999994</v>
      </c>
      <c r="J62" s="42">
        <f t="shared" ref="J62:J109" si="76">U62</f>
        <v>9.0158409167509195</v>
      </c>
      <c r="K62" s="42">
        <f t="shared" ref="K62:K109" si="77">V62</f>
        <v>27.042419481539699</v>
      </c>
      <c r="L62" s="42">
        <f t="shared" ref="L62:L109" si="78">W62</f>
        <v>87.452912199362501</v>
      </c>
      <c r="M62" s="42">
        <f t="shared" ref="M62:M109" si="79">X62</f>
        <v>8.30403482337179</v>
      </c>
      <c r="N62" s="42">
        <f t="shared" ref="N62:N109" si="80">Y62</f>
        <v>17.732348817714598</v>
      </c>
      <c r="O62" s="42">
        <f t="shared" ref="O62:O109" si="81">Z62</f>
        <v>42.805899581336803</v>
      </c>
      <c r="Q62" s="15" t="s">
        <v>62</v>
      </c>
      <c r="R62" s="36">
        <v>8.3040000000000003</v>
      </c>
      <c r="S62" s="36">
        <v>0.71619999999999995</v>
      </c>
      <c r="T62" s="36">
        <v>-9.5116999999999994</v>
      </c>
      <c r="U62" s="7">
        <v>9.0158409167509195</v>
      </c>
      <c r="V62" s="36">
        <v>27.042419481539699</v>
      </c>
      <c r="W62" s="7">
        <v>87.452912199362501</v>
      </c>
      <c r="X62" s="7">
        <v>8.30403482337179</v>
      </c>
      <c r="Y62" s="7">
        <v>17.732348817714598</v>
      </c>
      <c r="Z62" s="7">
        <v>42.805899581336803</v>
      </c>
    </row>
    <row r="63" spans="1:26" x14ac:dyDescent="0.2">
      <c r="A63" t="s">
        <v>302</v>
      </c>
      <c r="B63" t="s">
        <v>302</v>
      </c>
      <c r="C63" t="s">
        <v>6</v>
      </c>
      <c r="D63" t="s">
        <v>61</v>
      </c>
      <c r="E63" t="s">
        <v>63</v>
      </c>
      <c r="F63" s="3"/>
      <c r="G63" s="42">
        <f t="shared" si="73"/>
        <v>13.4</v>
      </c>
      <c r="H63" s="42">
        <f t="shared" si="74"/>
        <v>3.0909</v>
      </c>
      <c r="I63" s="42">
        <f t="shared" si="75"/>
        <v>2.7174</v>
      </c>
      <c r="J63" s="42">
        <f t="shared" si="76"/>
        <v>12.388503468781</v>
      </c>
      <c r="K63" s="42">
        <f t="shared" si="77"/>
        <v>47.848761408083398</v>
      </c>
      <c r="L63" s="42">
        <f t="shared" si="78"/>
        <v>81.876503608660798</v>
      </c>
      <c r="M63" s="42">
        <f t="shared" si="79"/>
        <v>13.399999999999901</v>
      </c>
      <c r="N63" s="42">
        <f t="shared" si="80"/>
        <v>16.939676610898101</v>
      </c>
      <c r="O63" s="42">
        <f t="shared" si="81"/>
        <v>57.028590921617997</v>
      </c>
      <c r="Q63" s="15" t="s">
        <v>63</v>
      </c>
      <c r="R63" s="36">
        <v>13.4</v>
      </c>
      <c r="S63" s="36">
        <v>3.0909</v>
      </c>
      <c r="T63" s="36">
        <v>2.7174</v>
      </c>
      <c r="U63" s="7">
        <v>12.388503468781</v>
      </c>
      <c r="V63" s="36">
        <v>47.848761408083398</v>
      </c>
      <c r="W63" s="7">
        <v>81.876503608660798</v>
      </c>
      <c r="X63" s="7">
        <v>13.399999999999901</v>
      </c>
      <c r="Y63" s="7">
        <v>16.939676610898101</v>
      </c>
      <c r="Z63" s="7">
        <v>57.028590921617997</v>
      </c>
    </row>
    <row r="64" spans="1:26" x14ac:dyDescent="0.2">
      <c r="A64" t="s">
        <v>304</v>
      </c>
      <c r="B64" t="s">
        <v>304</v>
      </c>
      <c r="C64" t="s">
        <v>6</v>
      </c>
      <c r="D64" t="s">
        <v>61</v>
      </c>
      <c r="E64" t="s">
        <v>64</v>
      </c>
      <c r="F64" s="3"/>
      <c r="G64" s="42">
        <f t="shared" si="73"/>
        <v>-6.1470000000000002</v>
      </c>
      <c r="H64" s="42">
        <f t="shared" si="74"/>
        <v>-1.2701</v>
      </c>
      <c r="I64" s="42">
        <f t="shared" si="75"/>
        <v>-9.3592999999999993</v>
      </c>
      <c r="J64" s="42">
        <f t="shared" si="76"/>
        <v>-4.3471312130413899</v>
      </c>
      <c r="K64" s="42">
        <f t="shared" si="77"/>
        <v>11.9109947643979</v>
      </c>
      <c r="L64" s="42">
        <f t="shared" si="78"/>
        <v>14.7651006711409</v>
      </c>
      <c r="M64" s="42">
        <f t="shared" si="79"/>
        <v>-5.1844971713248098</v>
      </c>
      <c r="N64" s="42">
        <f t="shared" si="80"/>
        <v>5.9000237139224199</v>
      </c>
      <c r="O64" s="42">
        <f t="shared" si="81"/>
        <v>31.735701268422599</v>
      </c>
      <c r="Q64" s="15" t="s">
        <v>64</v>
      </c>
      <c r="R64" s="36">
        <v>-6.1470000000000002</v>
      </c>
      <c r="S64" s="36">
        <v>-1.2701</v>
      </c>
      <c r="T64" s="36">
        <v>-9.3592999999999993</v>
      </c>
      <c r="U64" s="7">
        <v>-4.3471312130413899</v>
      </c>
      <c r="V64" s="36">
        <v>11.9109947643979</v>
      </c>
      <c r="W64" s="7">
        <v>14.7651006711409</v>
      </c>
      <c r="X64" s="7">
        <v>-5.1844971713248098</v>
      </c>
      <c r="Y64" s="7">
        <v>5.9000237139224199</v>
      </c>
      <c r="Z64" s="7">
        <v>31.735701268422599</v>
      </c>
    </row>
    <row r="65" spans="1:26" x14ac:dyDescent="0.2">
      <c r="A65" t="s">
        <v>306</v>
      </c>
      <c r="B65" t="s">
        <v>306</v>
      </c>
      <c r="C65" t="s">
        <v>6</v>
      </c>
      <c r="D65" t="s">
        <v>61</v>
      </c>
      <c r="E65" t="s">
        <v>65</v>
      </c>
      <c r="F65" s="3"/>
      <c r="G65" s="42">
        <f t="shared" si="73"/>
        <v>-6.8936000000000002</v>
      </c>
      <c r="H65" s="42">
        <f t="shared" si="74"/>
        <v>2.7498</v>
      </c>
      <c r="I65" s="42">
        <f t="shared" si="75"/>
        <v>-14.2965</v>
      </c>
      <c r="J65" s="42">
        <f t="shared" si="76"/>
        <v>-45.897683397683402</v>
      </c>
      <c r="K65" s="42">
        <f t="shared" si="77"/>
        <v>-35.759312320916898</v>
      </c>
      <c r="L65" s="42">
        <f t="shared" si="78"/>
        <v>18.938992042440301</v>
      </c>
      <c r="M65" s="42">
        <f t="shared" si="79"/>
        <v>-4.5878951743548404</v>
      </c>
      <c r="N65" s="42">
        <f t="shared" si="80"/>
        <v>-42.321716778953103</v>
      </c>
      <c r="O65" s="42">
        <f t="shared" si="81"/>
        <v>-30.110860492160999</v>
      </c>
      <c r="Q65" s="15" t="s">
        <v>65</v>
      </c>
      <c r="R65" s="36">
        <v>-6.8936000000000002</v>
      </c>
      <c r="S65" s="36">
        <v>2.7498</v>
      </c>
      <c r="T65" s="36">
        <v>-14.2965</v>
      </c>
      <c r="U65" s="7">
        <v>-45.897683397683402</v>
      </c>
      <c r="V65" s="36">
        <v>-35.759312320916898</v>
      </c>
      <c r="W65" s="7">
        <v>18.938992042440301</v>
      </c>
      <c r="X65" s="7">
        <v>-4.5878951743548404</v>
      </c>
      <c r="Y65" s="7">
        <v>-42.321716778953103</v>
      </c>
      <c r="Z65" s="7">
        <v>-30.110860492160999</v>
      </c>
    </row>
    <row r="66" spans="1:26" x14ac:dyDescent="0.2">
      <c r="A66" t="s">
        <v>308</v>
      </c>
      <c r="B66" t="s">
        <v>308</v>
      </c>
      <c r="C66" t="s">
        <v>6</v>
      </c>
      <c r="D66" t="s">
        <v>61</v>
      </c>
      <c r="E66" t="s">
        <v>66</v>
      </c>
      <c r="F66" s="3"/>
      <c r="G66" s="42">
        <f t="shared" si="73"/>
        <v>8.0924999999999994</v>
      </c>
      <c r="H66" s="42">
        <f t="shared" si="74"/>
        <v>3.4100999999999999</v>
      </c>
      <c r="I66" s="42">
        <f t="shared" si="75"/>
        <v>-11.0229</v>
      </c>
      <c r="J66" s="42">
        <f t="shared" si="76"/>
        <v>0.53763440860215495</v>
      </c>
      <c r="K66" s="42">
        <f t="shared" si="77"/>
        <v>4.1782729805013998</v>
      </c>
      <c r="L66" s="42">
        <f t="shared" si="78"/>
        <v>-11.374407582938399</v>
      </c>
      <c r="M66" s="42">
        <f t="shared" si="79"/>
        <v>8.0924855491331105</v>
      </c>
      <c r="N66" s="42">
        <f t="shared" si="80"/>
        <v>21.542870714657901</v>
      </c>
      <c r="O66" s="42">
        <f t="shared" si="81"/>
        <v>23.806127729019099</v>
      </c>
      <c r="Q66" s="15" t="s">
        <v>66</v>
      </c>
      <c r="R66" s="36">
        <v>8.0924999999999994</v>
      </c>
      <c r="S66" s="36">
        <v>3.4100999999999999</v>
      </c>
      <c r="T66" s="36">
        <v>-11.0229</v>
      </c>
      <c r="U66" s="36">
        <v>0.53763440860215495</v>
      </c>
      <c r="V66" s="36">
        <v>4.1782729805013998</v>
      </c>
      <c r="W66" s="7">
        <v>-11.374407582938399</v>
      </c>
      <c r="X66" s="7">
        <v>8.0924855491331105</v>
      </c>
      <c r="Y66" s="7">
        <v>21.542870714657901</v>
      </c>
      <c r="Z66" s="7">
        <v>23.806127729019099</v>
      </c>
    </row>
    <row r="67" spans="1:26" x14ac:dyDescent="0.2">
      <c r="A67" t="s">
        <v>310</v>
      </c>
      <c r="B67" t="s">
        <v>310</v>
      </c>
      <c r="C67" t="s">
        <v>6</v>
      </c>
      <c r="D67" t="s">
        <v>61</v>
      </c>
      <c r="E67" t="s">
        <v>67</v>
      </c>
      <c r="F67" s="3"/>
      <c r="G67" s="42">
        <f t="shared" si="73"/>
        <v>1.6426000000000001</v>
      </c>
      <c r="H67" s="42">
        <f t="shared" si="74"/>
        <v>-0.72370000000000001</v>
      </c>
      <c r="I67" s="42">
        <f t="shared" si="75"/>
        <v>52.407400000000003</v>
      </c>
      <c r="J67" s="42">
        <f t="shared" si="76"/>
        <v>45.5751285511963</v>
      </c>
      <c r="K67" s="42">
        <f t="shared" si="77"/>
        <v>37.777277650166099</v>
      </c>
      <c r="L67" s="42">
        <f t="shared" si="78"/>
        <v>41.124722368617498</v>
      </c>
      <c r="M67" s="42">
        <f t="shared" si="79"/>
        <v>2.3439064267915399</v>
      </c>
      <c r="N67" s="42">
        <f t="shared" si="80"/>
        <v>62.433962270435202</v>
      </c>
      <c r="O67" s="42">
        <f t="shared" si="81"/>
        <v>64.108001390416106</v>
      </c>
      <c r="Q67" s="15" t="s">
        <v>67</v>
      </c>
      <c r="R67" s="36">
        <v>1.6426000000000001</v>
      </c>
      <c r="S67" s="36">
        <v>-0.72370000000000001</v>
      </c>
      <c r="T67" s="36">
        <v>52.407400000000003</v>
      </c>
      <c r="U67" s="7">
        <v>45.5751285511963</v>
      </c>
      <c r="V67" s="36">
        <v>37.777277650166099</v>
      </c>
      <c r="W67" s="7">
        <v>41.124722368617498</v>
      </c>
      <c r="X67" s="7">
        <v>2.3439064267915399</v>
      </c>
      <c r="Y67" s="7">
        <v>62.433962270435202</v>
      </c>
      <c r="Z67" s="7">
        <v>64.108001390416106</v>
      </c>
    </row>
    <row r="68" spans="1:26" x14ac:dyDescent="0.2">
      <c r="A68" t="s">
        <v>312</v>
      </c>
      <c r="B68" t="s">
        <v>312</v>
      </c>
      <c r="C68" t="s">
        <v>6</v>
      </c>
      <c r="D68" t="s">
        <v>61</v>
      </c>
      <c r="E68" t="s">
        <v>68</v>
      </c>
      <c r="F68" s="3"/>
      <c r="G68" s="42">
        <f t="shared" si="73"/>
        <v>-10.309699999999999</v>
      </c>
      <c r="H68" s="42">
        <f t="shared" si="74"/>
        <v>-1.1205000000000001</v>
      </c>
      <c r="I68" s="42">
        <f t="shared" si="75"/>
        <v>-19.679099999999998</v>
      </c>
      <c r="J68" s="42">
        <f t="shared" si="76"/>
        <v>-24.4598450876478</v>
      </c>
      <c r="K68" s="42">
        <f t="shared" si="77"/>
        <v>-18.045112781954899</v>
      </c>
      <c r="L68" s="42">
        <f t="shared" si="78"/>
        <v>-12.0967741935484</v>
      </c>
      <c r="M68" s="42">
        <f t="shared" si="79"/>
        <v>-9.1611298856002108</v>
      </c>
      <c r="N68" s="42">
        <f t="shared" si="80"/>
        <v>-14.5056095880268</v>
      </c>
      <c r="O68" s="42">
        <f t="shared" si="81"/>
        <v>-1.56254175889378</v>
      </c>
      <c r="Q68" s="15" t="s">
        <v>68</v>
      </c>
      <c r="R68" s="36">
        <v>-10.309699999999999</v>
      </c>
      <c r="S68" s="36">
        <v>-1.1205000000000001</v>
      </c>
      <c r="T68" s="36">
        <v>-19.679099999999998</v>
      </c>
      <c r="U68" s="36">
        <v>-24.4598450876478</v>
      </c>
      <c r="V68" s="36">
        <v>-18.045112781954899</v>
      </c>
      <c r="W68" s="7">
        <v>-12.0967741935484</v>
      </c>
      <c r="X68" s="7">
        <v>-9.1611298856002108</v>
      </c>
      <c r="Y68" s="7">
        <v>-14.5056095880268</v>
      </c>
      <c r="Z68" s="7">
        <v>-1.56254175889378</v>
      </c>
    </row>
    <row r="69" spans="1:26" x14ac:dyDescent="0.2">
      <c r="A69" t="s">
        <v>314</v>
      </c>
      <c r="B69" t="s">
        <v>314</v>
      </c>
      <c r="C69" t="s">
        <v>6</v>
      </c>
      <c r="D69" t="s">
        <v>61</v>
      </c>
      <c r="E69" t="s">
        <v>69</v>
      </c>
      <c r="F69" s="3"/>
      <c r="G69" s="42">
        <f t="shared" si="73"/>
        <v>-2.4373999999999998</v>
      </c>
      <c r="H69" s="42">
        <f t="shared" si="74"/>
        <v>-1.6209</v>
      </c>
      <c r="I69" s="42">
        <f t="shared" si="75"/>
        <v>7.2408999999999999</v>
      </c>
      <c r="J69" s="42">
        <f t="shared" si="76"/>
        <v>67.145636880706505</v>
      </c>
      <c r="K69" s="42">
        <f t="shared" si="77"/>
        <v>96.348054885827395</v>
      </c>
      <c r="L69" s="42">
        <f t="shared" si="78"/>
        <v>256.66819081872802</v>
      </c>
      <c r="M69" s="42">
        <f t="shared" si="79"/>
        <v>-2.4375327625371201</v>
      </c>
      <c r="N69" s="42">
        <f t="shared" si="80"/>
        <v>67.396192485691301</v>
      </c>
      <c r="O69" s="42">
        <f t="shared" si="81"/>
        <v>96.3480549155055</v>
      </c>
      <c r="Q69" s="15" t="s">
        <v>69</v>
      </c>
      <c r="R69" s="36">
        <v>-2.4373999999999998</v>
      </c>
      <c r="S69" s="36">
        <v>-1.6209</v>
      </c>
      <c r="T69" s="36">
        <v>7.2408999999999999</v>
      </c>
      <c r="U69" s="36">
        <v>67.145636880706505</v>
      </c>
      <c r="V69" s="36">
        <v>96.348054885827395</v>
      </c>
      <c r="W69" s="7">
        <v>256.66819081872802</v>
      </c>
      <c r="X69" s="7">
        <v>-2.4375327625371201</v>
      </c>
      <c r="Y69" s="7">
        <v>67.396192485691301</v>
      </c>
      <c r="Z69" s="7">
        <v>96.3480549155055</v>
      </c>
    </row>
    <row r="70" spans="1:26" x14ac:dyDescent="0.2">
      <c r="A70" t="s">
        <v>316</v>
      </c>
      <c r="B70" t="s">
        <v>316</v>
      </c>
      <c r="C70" t="s">
        <v>6</v>
      </c>
      <c r="D70" t="s">
        <v>61</v>
      </c>
      <c r="E70" t="s">
        <v>70</v>
      </c>
      <c r="F70" s="3"/>
      <c r="G70" s="42">
        <f t="shared" si="73"/>
        <v>-23.562100000000001</v>
      </c>
      <c r="H70" s="42">
        <f t="shared" si="74"/>
        <v>-5.1783000000000001</v>
      </c>
      <c r="I70" s="42">
        <f t="shared" si="75"/>
        <v>-8.2403999999999993</v>
      </c>
      <c r="J70" s="42">
        <f t="shared" si="76"/>
        <v>71.6666666666667</v>
      </c>
      <c r="K70" s="42">
        <f t="shared" si="77"/>
        <v>205.18518518518499</v>
      </c>
      <c r="L70" s="42">
        <f t="shared" si="78"/>
        <v>581.55500413564903</v>
      </c>
      <c r="M70" s="42">
        <f t="shared" si="79"/>
        <v>-23.5621521335807</v>
      </c>
      <c r="N70" s="42">
        <f t="shared" si="80"/>
        <v>80.688823362430796</v>
      </c>
      <c r="O70" s="42">
        <f t="shared" si="81"/>
        <v>217.66973534283699</v>
      </c>
      <c r="Q70" s="15" t="s">
        <v>70</v>
      </c>
      <c r="R70" s="36">
        <v>-23.562100000000001</v>
      </c>
      <c r="S70" s="36">
        <v>-5.1783000000000001</v>
      </c>
      <c r="T70" s="36">
        <v>-8.2403999999999993</v>
      </c>
      <c r="U70" s="7">
        <v>71.6666666666667</v>
      </c>
      <c r="V70" s="36">
        <v>205.18518518518499</v>
      </c>
      <c r="W70" s="7">
        <v>581.55500413564903</v>
      </c>
      <c r="X70" s="7">
        <v>-23.5621521335807</v>
      </c>
      <c r="Y70" s="7">
        <v>80.688823362430796</v>
      </c>
      <c r="Z70" s="7">
        <v>217.66973534283699</v>
      </c>
    </row>
    <row r="71" spans="1:26" x14ac:dyDescent="0.2">
      <c r="A71" t="s">
        <v>318</v>
      </c>
      <c r="B71" t="s">
        <v>318</v>
      </c>
      <c r="C71" t="s">
        <v>6</v>
      </c>
      <c r="D71" t="s">
        <v>61</v>
      </c>
      <c r="E71" t="s">
        <v>71</v>
      </c>
      <c r="F71" s="3"/>
      <c r="G71" s="42">
        <f t="shared" si="73"/>
        <v>-7.2300000000000003E-2</v>
      </c>
      <c r="H71" s="42">
        <f t="shared" si="74"/>
        <v>0.127</v>
      </c>
      <c r="I71" s="42">
        <f t="shared" si="75"/>
        <v>-22.1328</v>
      </c>
      <c r="J71" s="42">
        <f t="shared" si="76"/>
        <v>0</v>
      </c>
      <c r="K71" s="42">
        <f t="shared" si="77"/>
        <v>87.182095625635796</v>
      </c>
      <c r="L71" s="42">
        <f t="shared" si="78"/>
        <v>29.882352941176499</v>
      </c>
      <c r="M71" s="42">
        <f t="shared" si="79"/>
        <v>-7.2411296162256E-2</v>
      </c>
      <c r="N71" s="42">
        <f t="shared" si="80"/>
        <v>1.4111639541546199</v>
      </c>
      <c r="O71" s="42">
        <f t="shared" si="81"/>
        <v>102.60133417178101</v>
      </c>
      <c r="Q71" s="15" t="s">
        <v>71</v>
      </c>
      <c r="R71" s="36">
        <v>-7.2300000000000003E-2</v>
      </c>
      <c r="S71" s="36">
        <v>0.127</v>
      </c>
      <c r="T71" s="36">
        <v>-22.1328</v>
      </c>
      <c r="U71" s="36">
        <v>0</v>
      </c>
      <c r="V71" s="36">
        <v>87.182095625635796</v>
      </c>
      <c r="W71" s="7">
        <v>29.882352941176499</v>
      </c>
      <c r="X71" s="7">
        <v>-7.2411296162256E-2</v>
      </c>
      <c r="Y71" s="7">
        <v>1.4111639541546199</v>
      </c>
      <c r="Z71" s="7">
        <v>102.60133417178101</v>
      </c>
    </row>
    <row r="72" spans="1:26" x14ac:dyDescent="0.2">
      <c r="A72" t="s">
        <v>312</v>
      </c>
      <c r="B72" t="s">
        <v>312</v>
      </c>
      <c r="C72" t="s">
        <v>6</v>
      </c>
      <c r="D72" t="s">
        <v>61</v>
      </c>
      <c r="E72" t="s">
        <v>68</v>
      </c>
      <c r="F72" s="3"/>
      <c r="G72" s="42">
        <f t="shared" si="73"/>
        <v>-10.309699999999999</v>
      </c>
      <c r="H72" s="42">
        <f t="shared" si="74"/>
        <v>-1.1205000000000001</v>
      </c>
      <c r="I72" s="42">
        <f t="shared" si="75"/>
        <v>-19.679099999999998</v>
      </c>
      <c r="J72" s="42">
        <f t="shared" si="76"/>
        <v>-24.4598450876478</v>
      </c>
      <c r="K72" s="42">
        <f t="shared" si="77"/>
        <v>-18.045112781954899</v>
      </c>
      <c r="L72" s="42">
        <f t="shared" si="78"/>
        <v>-12.0967741935484</v>
      </c>
      <c r="M72" s="42">
        <f t="shared" si="79"/>
        <v>-9.1611298856002108</v>
      </c>
      <c r="N72" s="42">
        <f t="shared" si="80"/>
        <v>-14.5056095880268</v>
      </c>
      <c r="O72" s="42">
        <f t="shared" si="81"/>
        <v>-1.56254175889378</v>
      </c>
      <c r="Q72" s="15" t="s">
        <v>68</v>
      </c>
      <c r="R72" s="36">
        <v>-10.309699999999999</v>
      </c>
      <c r="S72" s="36">
        <v>-1.1205000000000001</v>
      </c>
      <c r="T72" s="36">
        <v>-19.679099999999998</v>
      </c>
      <c r="U72" s="36">
        <v>-24.4598450876478</v>
      </c>
      <c r="V72" s="36">
        <v>-18.045112781954899</v>
      </c>
      <c r="W72" s="7">
        <v>-12.0967741935484</v>
      </c>
      <c r="X72" s="7">
        <v>-9.1611298856002108</v>
      </c>
      <c r="Y72" s="7">
        <v>-14.5056095880268</v>
      </c>
      <c r="Z72" s="7">
        <v>-1.56254175889378</v>
      </c>
    </row>
    <row r="73" spans="1:26" x14ac:dyDescent="0.2">
      <c r="A73" t="s">
        <v>320</v>
      </c>
      <c r="B73" t="s">
        <v>320</v>
      </c>
      <c r="C73" t="s">
        <v>6</v>
      </c>
      <c r="D73" t="s">
        <v>18</v>
      </c>
      <c r="E73" t="s">
        <v>72</v>
      </c>
      <c r="F73" s="3"/>
      <c r="G73" s="42">
        <f t="shared" si="73"/>
        <v>10.0543</v>
      </c>
      <c r="H73" s="42">
        <f t="shared" si="74"/>
        <v>-1.4598</v>
      </c>
      <c r="I73" s="42">
        <f t="shared" si="75"/>
        <v>-12.4323</v>
      </c>
      <c r="J73" s="42">
        <f t="shared" si="76"/>
        <v>-17.008196721311499</v>
      </c>
      <c r="K73" s="42">
        <f t="shared" si="77"/>
        <v>1.25</v>
      </c>
      <c r="L73" s="42">
        <f t="shared" si="78"/>
        <v>137.18887262079099</v>
      </c>
      <c r="M73" s="42">
        <f t="shared" si="79"/>
        <v>10.054347826087</v>
      </c>
      <c r="N73" s="42">
        <f t="shared" si="80"/>
        <v>-13.280011592680401</v>
      </c>
      <c r="O73" s="42">
        <f t="shared" si="81"/>
        <v>8.9999285281835402</v>
      </c>
      <c r="Q73" s="15" t="s">
        <v>72</v>
      </c>
      <c r="R73" s="36">
        <v>10.0543</v>
      </c>
      <c r="S73" s="36">
        <v>-1.4598</v>
      </c>
      <c r="T73" s="36">
        <v>-12.4323</v>
      </c>
      <c r="U73" s="36">
        <v>-17.008196721311499</v>
      </c>
      <c r="V73" s="36">
        <v>1.25</v>
      </c>
      <c r="W73" s="7">
        <v>137.18887262079099</v>
      </c>
      <c r="X73" s="7">
        <v>10.054347826087</v>
      </c>
      <c r="Y73" s="7">
        <v>-13.280011592680401</v>
      </c>
      <c r="Z73" s="7">
        <v>8.9999285281835402</v>
      </c>
    </row>
    <row r="74" spans="1:26" x14ac:dyDescent="0.2">
      <c r="A74" t="s">
        <v>322</v>
      </c>
      <c r="B74" t="s">
        <v>322</v>
      </c>
      <c r="C74" t="s">
        <v>6</v>
      </c>
      <c r="D74" t="s">
        <v>18</v>
      </c>
      <c r="E74" t="s">
        <v>73</v>
      </c>
      <c r="F74" s="3"/>
      <c r="G74" s="42">
        <f t="shared" si="73"/>
        <v>-0.84019999999999995</v>
      </c>
      <c r="H74" s="42">
        <f t="shared" si="74"/>
        <v>-2.7852999999999999</v>
      </c>
      <c r="I74" s="42">
        <f t="shared" si="75"/>
        <v>-7.4682000000000004</v>
      </c>
      <c r="J74" s="42">
        <f t="shared" si="76"/>
        <v>-18.593955321944801</v>
      </c>
      <c r="K74" s="42">
        <f t="shared" si="77"/>
        <v>-25.293940307506801</v>
      </c>
      <c r="L74" s="42">
        <f t="shared" si="78"/>
        <v>-28.690647482014398</v>
      </c>
      <c r="M74" s="42">
        <f t="shared" si="79"/>
        <v>-8.0032012805065E-2</v>
      </c>
      <c r="N74" s="42">
        <f t="shared" si="80"/>
        <v>-13.031438909480199</v>
      </c>
      <c r="O74" s="42">
        <f t="shared" si="81"/>
        <v>-15.9382871089351</v>
      </c>
      <c r="Q74" s="15" t="s">
        <v>73</v>
      </c>
      <c r="R74" s="36">
        <v>-0.84019999999999995</v>
      </c>
      <c r="S74" s="36">
        <v>-2.7852999999999999</v>
      </c>
      <c r="T74" s="36">
        <v>-7.4682000000000004</v>
      </c>
      <c r="U74" s="36">
        <v>-18.593955321944801</v>
      </c>
      <c r="V74" s="36">
        <v>-25.293940307506801</v>
      </c>
      <c r="W74" s="7">
        <v>-28.690647482014398</v>
      </c>
      <c r="X74" s="7">
        <v>-8.0032012805065E-2</v>
      </c>
      <c r="Y74" s="7">
        <v>-13.031438909480199</v>
      </c>
      <c r="Z74" s="7">
        <v>-15.9382871089351</v>
      </c>
    </row>
    <row r="75" spans="1:26" x14ac:dyDescent="0.2">
      <c r="A75" t="s">
        <v>324</v>
      </c>
      <c r="B75" t="s">
        <v>324</v>
      </c>
      <c r="C75" t="s">
        <v>6</v>
      </c>
      <c r="D75" t="s">
        <v>18</v>
      </c>
      <c r="E75" t="s">
        <v>74</v>
      </c>
      <c r="F75" s="3"/>
      <c r="G75" s="42">
        <f t="shared" si="73"/>
        <v>3.0928</v>
      </c>
      <c r="H75" s="42">
        <f t="shared" si="74"/>
        <v>7.1429</v>
      </c>
      <c r="I75" s="42">
        <f t="shared" si="75"/>
        <v>-3.2824</v>
      </c>
      <c r="J75" s="42">
        <f t="shared" si="76"/>
        <v>-0.78668683812405404</v>
      </c>
      <c r="K75" s="42">
        <f t="shared" si="77"/>
        <v>3.2755905511811001</v>
      </c>
      <c r="L75" s="42">
        <f t="shared" si="78"/>
        <v>-13.710526315789499</v>
      </c>
      <c r="M75" s="42">
        <f t="shared" si="79"/>
        <v>2.4367385192127302</v>
      </c>
      <c r="N75" s="42">
        <f t="shared" si="80"/>
        <v>4.8617665232905303</v>
      </c>
      <c r="O75" s="42">
        <f t="shared" si="81"/>
        <v>16.950221133899301</v>
      </c>
      <c r="Q75" s="15" t="s">
        <v>74</v>
      </c>
      <c r="R75" s="36">
        <v>3.0928</v>
      </c>
      <c r="S75" s="36">
        <v>7.1429</v>
      </c>
      <c r="T75" s="36">
        <v>-3.2824</v>
      </c>
      <c r="U75" s="36">
        <v>-0.78668683812405404</v>
      </c>
      <c r="V75" s="36">
        <v>3.2755905511811001</v>
      </c>
      <c r="W75" s="7">
        <v>-13.710526315789499</v>
      </c>
      <c r="X75" s="7">
        <v>2.4367385192127302</v>
      </c>
      <c r="Y75" s="7">
        <v>4.8617665232905303</v>
      </c>
      <c r="Z75" s="7">
        <v>16.950221133899301</v>
      </c>
    </row>
    <row r="76" spans="1:26" x14ac:dyDescent="0.2">
      <c r="A76" t="s">
        <v>326</v>
      </c>
      <c r="B76" t="s">
        <v>326</v>
      </c>
      <c r="C76" t="s">
        <v>6</v>
      </c>
      <c r="D76" t="s">
        <v>18</v>
      </c>
      <c r="E76" t="s">
        <v>75</v>
      </c>
      <c r="F76" s="3"/>
      <c r="G76" s="42">
        <f t="shared" si="73"/>
        <v>48.412700000000001</v>
      </c>
      <c r="H76" s="42">
        <f t="shared" si="74"/>
        <v>5.7691999999999997</v>
      </c>
      <c r="I76" s="42">
        <f t="shared" si="75"/>
        <v>45.638599999999997</v>
      </c>
      <c r="J76" s="42">
        <f t="shared" si="76"/>
        <v>69.964028776978395</v>
      </c>
      <c r="K76" s="42">
        <f t="shared" si="77"/>
        <v>-38.235294117647101</v>
      </c>
      <c r="L76" s="42">
        <f t="shared" si="78"/>
        <v>1650</v>
      </c>
      <c r="M76" s="42">
        <f t="shared" si="79"/>
        <v>40.158730158730101</v>
      </c>
      <c r="N76" s="42">
        <f t="shared" si="80"/>
        <v>56.283185831705403</v>
      </c>
      <c r="O76" s="42">
        <f t="shared" si="81"/>
        <v>-42.287581700961603</v>
      </c>
      <c r="Q76" s="15" t="s">
        <v>75</v>
      </c>
      <c r="R76" s="36">
        <v>48.412700000000001</v>
      </c>
      <c r="S76" s="36">
        <v>5.7691999999999997</v>
      </c>
      <c r="T76" s="36">
        <v>45.638599999999997</v>
      </c>
      <c r="U76" s="7">
        <v>69.964028776978395</v>
      </c>
      <c r="V76" s="36">
        <v>-38.235294117647101</v>
      </c>
      <c r="W76" s="7">
        <v>1650</v>
      </c>
      <c r="X76" s="7">
        <v>40.158730158730101</v>
      </c>
      <c r="Y76" s="7">
        <v>56.283185831705403</v>
      </c>
      <c r="Z76" s="7">
        <v>-42.287581700961603</v>
      </c>
    </row>
    <row r="77" spans="1:26" x14ac:dyDescent="0.2">
      <c r="A77" t="s">
        <v>329</v>
      </c>
      <c r="B77" t="s">
        <v>329</v>
      </c>
      <c r="C77" t="s">
        <v>6</v>
      </c>
      <c r="D77" t="s">
        <v>18</v>
      </c>
      <c r="E77" t="s">
        <v>76</v>
      </c>
      <c r="F77" s="3"/>
      <c r="G77" s="42">
        <f t="shared" si="73"/>
        <v>-37.311300000000003</v>
      </c>
      <c r="H77" s="42">
        <f t="shared" si="74"/>
        <v>-21.898399999999999</v>
      </c>
      <c r="I77" s="42">
        <f t="shared" si="75"/>
        <v>-61.880600000000001</v>
      </c>
      <c r="J77" s="42">
        <f t="shared" si="76"/>
        <v>-91.178343949044603</v>
      </c>
      <c r="K77" s="42" t="str">
        <f t="shared" si="77"/>
        <v>NULL</v>
      </c>
      <c r="L77" s="42" t="str">
        <f t="shared" si="78"/>
        <v>NULL</v>
      </c>
      <c r="M77" s="42">
        <f t="shared" si="79"/>
        <v>-37.311406155703096</v>
      </c>
      <c r="N77" s="42">
        <f t="shared" si="80"/>
        <v>-91.673346693386804</v>
      </c>
      <c r="O77" s="42">
        <f t="shared" si="81"/>
        <v>-97.943069306930695</v>
      </c>
      <c r="Q77" s="15" t="s">
        <v>76</v>
      </c>
      <c r="R77" s="36">
        <v>-37.311300000000003</v>
      </c>
      <c r="S77" s="36">
        <v>-21.898399999999999</v>
      </c>
      <c r="T77" s="36">
        <v>-61.880600000000001</v>
      </c>
      <c r="U77" s="36">
        <v>-91.178343949044603</v>
      </c>
      <c r="V77" s="36" t="s">
        <v>199</v>
      </c>
      <c r="W77" s="36" t="s">
        <v>199</v>
      </c>
      <c r="X77" s="7">
        <v>-37.311406155703096</v>
      </c>
      <c r="Y77" s="7">
        <v>-91.673346693386804</v>
      </c>
      <c r="Z77" s="7">
        <v>-97.943069306930695</v>
      </c>
    </row>
    <row r="78" spans="1:26" x14ac:dyDescent="0.2">
      <c r="A78" t="s">
        <v>330</v>
      </c>
      <c r="B78" t="s">
        <v>330</v>
      </c>
      <c r="C78" t="s">
        <v>6</v>
      </c>
      <c r="D78" t="s">
        <v>18</v>
      </c>
      <c r="E78" t="s">
        <v>77</v>
      </c>
      <c r="F78" s="3"/>
      <c r="G78" s="42">
        <f t="shared" si="73"/>
        <v>12.6424</v>
      </c>
      <c r="H78" s="42">
        <f t="shared" si="74"/>
        <v>11.4994</v>
      </c>
      <c r="I78" s="42">
        <f t="shared" si="75"/>
        <v>0.5081</v>
      </c>
      <c r="J78" s="42">
        <f t="shared" si="76"/>
        <v>-56.813317479191397</v>
      </c>
      <c r="K78" s="42">
        <f t="shared" si="77"/>
        <v>-31.9850187265918</v>
      </c>
      <c r="L78" s="42">
        <f t="shared" si="78"/>
        <v>1.3110181311018101</v>
      </c>
      <c r="M78" s="42">
        <f t="shared" si="79"/>
        <v>3.41685649202745</v>
      </c>
      <c r="N78" s="42">
        <f t="shared" si="80"/>
        <v>-56.040238093547998</v>
      </c>
      <c r="O78" s="42">
        <f t="shared" si="81"/>
        <v>-26.208088857966398</v>
      </c>
      <c r="Q78" s="15" t="s">
        <v>77</v>
      </c>
      <c r="R78" s="36">
        <v>12.6424</v>
      </c>
      <c r="S78" s="36">
        <v>11.4994</v>
      </c>
      <c r="T78" s="36">
        <v>0.5081</v>
      </c>
      <c r="U78" s="7">
        <v>-56.813317479191397</v>
      </c>
      <c r="V78" s="36">
        <v>-31.9850187265918</v>
      </c>
      <c r="W78" s="7">
        <v>1.3110181311018101</v>
      </c>
      <c r="X78" s="7">
        <v>3.41685649202745</v>
      </c>
      <c r="Y78" s="7">
        <v>-56.040238093547998</v>
      </c>
      <c r="Z78" s="7">
        <v>-26.208088857966398</v>
      </c>
    </row>
    <row r="79" spans="1:26" x14ac:dyDescent="0.2">
      <c r="A79" t="s">
        <v>332</v>
      </c>
      <c r="B79" t="s">
        <v>332</v>
      </c>
      <c r="C79" t="s">
        <v>6</v>
      </c>
      <c r="D79" t="s">
        <v>18</v>
      </c>
      <c r="E79" t="s">
        <v>78</v>
      </c>
      <c r="F79" s="3"/>
      <c r="G79" s="42">
        <f t="shared" si="73"/>
        <v>11.184200000000001</v>
      </c>
      <c r="H79" s="42">
        <f t="shared" si="74"/>
        <v>8.1022999999999996</v>
      </c>
      <c r="I79" s="42">
        <f t="shared" si="75"/>
        <v>11.428599999999999</v>
      </c>
      <c r="J79" s="42">
        <f t="shared" si="76"/>
        <v>-31.965416542913498</v>
      </c>
      <c r="K79" s="42">
        <f t="shared" si="77"/>
        <v>-4.5601228909681701</v>
      </c>
      <c r="L79" s="42">
        <f t="shared" si="78"/>
        <v>-31.410656106011299</v>
      </c>
      <c r="M79" s="42">
        <f t="shared" si="79"/>
        <v>11.6228070175439</v>
      </c>
      <c r="N79" s="42">
        <f t="shared" si="80"/>
        <v>-20.7119879054835</v>
      </c>
      <c r="O79" s="42">
        <f t="shared" si="81"/>
        <v>17.5343136891474</v>
      </c>
      <c r="Q79" s="15" t="s">
        <v>78</v>
      </c>
      <c r="R79" s="36">
        <v>11.184200000000001</v>
      </c>
      <c r="S79" s="36">
        <v>8.1022999999999996</v>
      </c>
      <c r="T79" s="36">
        <v>11.428599999999999</v>
      </c>
      <c r="U79" s="36">
        <v>-31.965416542913498</v>
      </c>
      <c r="V79" s="36">
        <v>-4.5601228909681701</v>
      </c>
      <c r="W79" s="7">
        <v>-31.410656106011299</v>
      </c>
      <c r="X79" s="7">
        <v>11.6228070175439</v>
      </c>
      <c r="Y79" s="7">
        <v>-20.7119879054835</v>
      </c>
      <c r="Z79" s="7">
        <v>17.5343136891474</v>
      </c>
    </row>
    <row r="80" spans="1:26" x14ac:dyDescent="0.2">
      <c r="A80" t="s">
        <v>334</v>
      </c>
      <c r="B80" t="s">
        <v>334</v>
      </c>
      <c r="C80" t="s">
        <v>6</v>
      </c>
      <c r="D80" t="s">
        <v>18</v>
      </c>
      <c r="E80" t="s">
        <v>79</v>
      </c>
      <c r="F80" s="3"/>
      <c r="G80" s="42">
        <f t="shared" si="73"/>
        <v>27.706399999999999</v>
      </c>
      <c r="H80" s="42">
        <f t="shared" si="74"/>
        <v>23.843399999999999</v>
      </c>
      <c r="I80" s="42">
        <f t="shared" si="75"/>
        <v>86.096299999999999</v>
      </c>
      <c r="J80" s="42">
        <f t="shared" si="76"/>
        <v>-26.790123456790099</v>
      </c>
      <c r="K80" s="42">
        <f t="shared" si="77"/>
        <v>-53.307086614173201</v>
      </c>
      <c r="L80" s="42" t="str">
        <f t="shared" si="78"/>
        <v>NULL</v>
      </c>
      <c r="M80" s="42">
        <f t="shared" si="79"/>
        <v>8.8073394495412405</v>
      </c>
      <c r="N80" s="42">
        <f t="shared" si="80"/>
        <v>-15.113839984674</v>
      </c>
      <c r="O80" s="42">
        <f t="shared" si="81"/>
        <v>-40.321781616983102</v>
      </c>
      <c r="Q80" s="15" t="s">
        <v>79</v>
      </c>
      <c r="R80" s="36">
        <v>27.706399999999999</v>
      </c>
      <c r="S80" s="36">
        <v>23.843399999999999</v>
      </c>
      <c r="T80" s="36">
        <v>86.096299999999999</v>
      </c>
      <c r="U80" s="36">
        <v>-26.790123456790099</v>
      </c>
      <c r="V80" s="36">
        <v>-53.307086614173201</v>
      </c>
      <c r="W80" s="36" t="s">
        <v>199</v>
      </c>
      <c r="X80" s="7">
        <v>8.8073394495412405</v>
      </c>
      <c r="Y80" s="7">
        <v>-15.113839984674</v>
      </c>
      <c r="Z80" s="7">
        <v>-40.321781616983102</v>
      </c>
    </row>
    <row r="81" spans="1:26" x14ac:dyDescent="0.2">
      <c r="A81" t="s">
        <v>336</v>
      </c>
      <c r="B81" t="s">
        <v>336</v>
      </c>
      <c r="C81" t="s">
        <v>6</v>
      </c>
      <c r="D81" t="s">
        <v>18</v>
      </c>
      <c r="E81" t="s">
        <v>80</v>
      </c>
      <c r="F81" s="3"/>
      <c r="G81" s="42">
        <f t="shared" si="73"/>
        <v>-23.480799999999999</v>
      </c>
      <c r="H81" s="42">
        <f t="shared" si="74"/>
        <v>-7.9420999999999999</v>
      </c>
      <c r="I81" s="42">
        <f t="shared" si="75"/>
        <v>-41.714199999999998</v>
      </c>
      <c r="J81" s="42">
        <f t="shared" si="76"/>
        <v>-4.2253521126760702</v>
      </c>
      <c r="K81" s="42">
        <f t="shared" si="77"/>
        <v>8.5106382978723296</v>
      </c>
      <c r="L81" s="42">
        <f t="shared" si="78"/>
        <v>-40.105695830886702</v>
      </c>
      <c r="M81" s="42">
        <f t="shared" si="79"/>
        <v>-23.4808702175545</v>
      </c>
      <c r="N81" s="42">
        <f t="shared" si="80"/>
        <v>1.8118141387687401</v>
      </c>
      <c r="O81" s="42">
        <f t="shared" si="81"/>
        <v>19.1936937424083</v>
      </c>
      <c r="Q81" s="15" t="s">
        <v>80</v>
      </c>
      <c r="R81" s="36">
        <v>-23.480799999999999</v>
      </c>
      <c r="S81" s="36">
        <v>-7.9420999999999999</v>
      </c>
      <c r="T81" s="36">
        <v>-41.714199999999998</v>
      </c>
      <c r="U81" s="7">
        <v>-4.2253521126760702</v>
      </c>
      <c r="V81" s="36">
        <v>8.5106382978723296</v>
      </c>
      <c r="W81" s="7">
        <v>-40.105695830886702</v>
      </c>
      <c r="X81" s="7">
        <v>-23.4808702175545</v>
      </c>
      <c r="Y81" s="7">
        <v>1.8118141387687401</v>
      </c>
      <c r="Z81" s="7">
        <v>19.1936937424083</v>
      </c>
    </row>
    <row r="82" spans="1:26" x14ac:dyDescent="0.2">
      <c r="A82" t="s">
        <v>338</v>
      </c>
      <c r="B82" t="s">
        <v>338</v>
      </c>
      <c r="C82" t="s">
        <v>6</v>
      </c>
      <c r="D82" t="s">
        <v>81</v>
      </c>
      <c r="E82" t="s">
        <v>82</v>
      </c>
      <c r="F82" s="3"/>
      <c r="G82" s="42">
        <f t="shared" si="73"/>
        <v>5.8893000000000004</v>
      </c>
      <c r="H82" s="42">
        <f t="shared" si="74"/>
        <v>-2.2757000000000001</v>
      </c>
      <c r="I82" s="42">
        <f t="shared" si="75"/>
        <v>17.5623</v>
      </c>
      <c r="J82" s="42">
        <f t="shared" si="76"/>
        <v>-17.7902240325866</v>
      </c>
      <c r="K82" s="42">
        <f t="shared" si="77"/>
        <v>19.600000000000001</v>
      </c>
      <c r="L82" s="42">
        <f t="shared" si="78"/>
        <v>124.31230897471499</v>
      </c>
      <c r="M82" s="42">
        <f t="shared" si="79"/>
        <v>5.8892969569780904</v>
      </c>
      <c r="N82" s="42">
        <f t="shared" si="80"/>
        <v>-11.0219683122048</v>
      </c>
      <c r="O82" s="42">
        <f t="shared" si="81"/>
        <v>31.1207460424855</v>
      </c>
      <c r="Q82" s="15" t="s">
        <v>82</v>
      </c>
      <c r="R82" s="36">
        <v>5.8893000000000004</v>
      </c>
      <c r="S82" s="36">
        <v>-2.2757000000000001</v>
      </c>
      <c r="T82" s="36">
        <v>17.5623</v>
      </c>
      <c r="U82" s="36">
        <v>-17.7902240325866</v>
      </c>
      <c r="V82" s="36">
        <v>19.600000000000001</v>
      </c>
      <c r="W82" s="7">
        <v>124.31230897471499</v>
      </c>
      <c r="X82" s="7">
        <v>5.8892969569780904</v>
      </c>
      <c r="Y82" s="7">
        <v>-11.0219683122048</v>
      </c>
      <c r="Z82" s="7">
        <v>31.1207460424855</v>
      </c>
    </row>
    <row r="83" spans="1:26" x14ac:dyDescent="0.2">
      <c r="A83" t="s">
        <v>340</v>
      </c>
      <c r="B83" t="s">
        <v>340</v>
      </c>
      <c r="C83" t="s">
        <v>6</v>
      </c>
      <c r="D83" t="s">
        <v>81</v>
      </c>
      <c r="E83" t="s">
        <v>804</v>
      </c>
      <c r="F83" s="3"/>
      <c r="G83" s="42" t="str">
        <f t="shared" si="73"/>
        <v>The record could not be found (Error code: 0)</v>
      </c>
      <c r="H83" s="42" t="str">
        <f t="shared" si="74"/>
        <v>The record could not be found (Error code: 0)</v>
      </c>
      <c r="I83" s="42" t="str">
        <f t="shared" si="75"/>
        <v>The record could not be found (Error code: 0)</v>
      </c>
      <c r="J83" s="42">
        <f t="shared" si="76"/>
        <v>-10.1378182667601</v>
      </c>
      <c r="K83" s="42">
        <f t="shared" si="77"/>
        <v>-21.9358766233766</v>
      </c>
      <c r="L83" s="42">
        <f t="shared" si="78"/>
        <v>-15.1334656960071</v>
      </c>
      <c r="M83" s="42">
        <f t="shared" si="79"/>
        <v>-7.2899559395083502</v>
      </c>
      <c r="N83" s="42">
        <f t="shared" si="80"/>
        <v>0.43168526989776401</v>
      </c>
      <c r="O83" s="42">
        <f t="shared" si="81"/>
        <v>-8.5394361906338805</v>
      </c>
      <c r="Q83" s="15" t="s">
        <v>83</v>
      </c>
      <c r="R83" s="36" t="s">
        <v>782</v>
      </c>
      <c r="S83" s="36" t="s">
        <v>782</v>
      </c>
      <c r="T83" s="36" t="s">
        <v>782</v>
      </c>
      <c r="U83" s="7">
        <v>-10.1378182667601</v>
      </c>
      <c r="V83" s="36">
        <v>-21.9358766233766</v>
      </c>
      <c r="W83" s="7">
        <v>-15.1334656960071</v>
      </c>
      <c r="X83" s="7">
        <v>-7.2899559395083502</v>
      </c>
      <c r="Y83" s="7">
        <v>0.43168526989776401</v>
      </c>
      <c r="Z83" s="7">
        <v>-8.5394361906338805</v>
      </c>
    </row>
    <row r="84" spans="1:26" x14ac:dyDescent="0.2">
      <c r="A84" t="s">
        <v>342</v>
      </c>
      <c r="B84" t="s">
        <v>342</v>
      </c>
      <c r="C84" t="s">
        <v>6</v>
      </c>
      <c r="D84" t="s">
        <v>81</v>
      </c>
      <c r="E84" t="s">
        <v>84</v>
      </c>
      <c r="F84" s="3"/>
      <c r="G84" s="42">
        <f t="shared" si="73"/>
        <v>-17.163</v>
      </c>
      <c r="H84" s="42">
        <f t="shared" si="74"/>
        <v>0.44719999999999999</v>
      </c>
      <c r="I84" s="42">
        <f t="shared" si="75"/>
        <v>-24.116299999999999</v>
      </c>
      <c r="J84" s="42">
        <f t="shared" si="76"/>
        <v>-8.9130434782608692</v>
      </c>
      <c r="K84" s="42">
        <f t="shared" si="77"/>
        <v>79.059829059829099</v>
      </c>
      <c r="L84" s="42">
        <f t="shared" si="78"/>
        <v>99.523809523809504</v>
      </c>
      <c r="M84" s="42">
        <f t="shared" si="79"/>
        <v>-16.794326241134701</v>
      </c>
      <c r="N84" s="42">
        <f t="shared" si="80"/>
        <v>-4.8297637149501202</v>
      </c>
      <c r="O84" s="42">
        <f t="shared" si="81"/>
        <v>87.626294256958204</v>
      </c>
      <c r="Q84" s="15" t="s">
        <v>84</v>
      </c>
      <c r="R84" s="36">
        <v>-17.163</v>
      </c>
      <c r="S84" s="36">
        <v>0.44719999999999999</v>
      </c>
      <c r="T84" s="36">
        <v>-24.116299999999999</v>
      </c>
      <c r="U84" s="36">
        <v>-8.9130434782608692</v>
      </c>
      <c r="V84" s="36">
        <v>79.059829059829099</v>
      </c>
      <c r="W84" s="7">
        <v>99.523809523809504</v>
      </c>
      <c r="X84" s="7">
        <v>-16.794326241134701</v>
      </c>
      <c r="Y84" s="7">
        <v>-4.8297637149501202</v>
      </c>
      <c r="Z84" s="7">
        <v>87.626294256958204</v>
      </c>
    </row>
    <row r="85" spans="1:26" x14ac:dyDescent="0.2">
      <c r="A85" t="s">
        <v>344</v>
      </c>
      <c r="B85" t="s">
        <v>344</v>
      </c>
      <c r="C85" t="s">
        <v>6</v>
      </c>
      <c r="D85" t="s">
        <v>81</v>
      </c>
      <c r="E85" t="s">
        <v>85</v>
      </c>
      <c r="F85" s="3"/>
      <c r="G85" s="42">
        <f t="shared" si="73"/>
        <v>-17.525400000000001</v>
      </c>
      <c r="H85" s="42">
        <f t="shared" si="74"/>
        <v>3.9908000000000001</v>
      </c>
      <c r="I85" s="42">
        <f t="shared" si="75"/>
        <v>-26.072600000000001</v>
      </c>
      <c r="J85" s="42">
        <f t="shared" si="76"/>
        <v>13.5019185560702</v>
      </c>
      <c r="K85" s="42">
        <f t="shared" si="77"/>
        <v>27.9784183447684</v>
      </c>
      <c r="L85" s="42">
        <f t="shared" si="78"/>
        <v>56.677897541684899</v>
      </c>
      <c r="M85" s="42">
        <f t="shared" si="79"/>
        <v>-17.760920742871999</v>
      </c>
      <c r="N85" s="42">
        <f t="shared" si="80"/>
        <v>16.636905494421299</v>
      </c>
      <c r="O85" s="42">
        <f t="shared" si="81"/>
        <v>37.368990785105296</v>
      </c>
      <c r="Q85" s="15" t="s">
        <v>85</v>
      </c>
      <c r="R85" s="36">
        <v>-17.525400000000001</v>
      </c>
      <c r="S85" s="36">
        <v>3.9908000000000001</v>
      </c>
      <c r="T85" s="36">
        <v>-26.072600000000001</v>
      </c>
      <c r="U85" s="36">
        <v>13.5019185560702</v>
      </c>
      <c r="V85" s="36">
        <v>27.9784183447684</v>
      </c>
      <c r="W85" s="7">
        <v>56.677897541684899</v>
      </c>
      <c r="X85" s="7">
        <v>-17.760920742871999</v>
      </c>
      <c r="Y85" s="7">
        <v>16.636905494421299</v>
      </c>
      <c r="Z85" s="7">
        <v>37.368990785105296</v>
      </c>
    </row>
    <row r="86" spans="1:26" x14ac:dyDescent="0.2">
      <c r="A86" t="s">
        <v>346</v>
      </c>
      <c r="B86" t="s">
        <v>346</v>
      </c>
      <c r="C86" t="s">
        <v>6</v>
      </c>
      <c r="D86" t="s">
        <v>81</v>
      </c>
      <c r="E86" t="s">
        <v>86</v>
      </c>
      <c r="F86" s="3"/>
      <c r="G86" s="42">
        <f t="shared" si="73"/>
        <v>-20.1693</v>
      </c>
      <c r="H86" s="42">
        <f t="shared" si="74"/>
        <v>-4.8623000000000003</v>
      </c>
      <c r="I86" s="42">
        <f t="shared" si="75"/>
        <v>-12.856999999999999</v>
      </c>
      <c r="J86" s="42">
        <f t="shared" si="76"/>
        <v>-26.830742753736601</v>
      </c>
      <c r="K86" s="42">
        <f t="shared" si="77"/>
        <v>-15.2295644666558</v>
      </c>
      <c r="L86" s="42">
        <f t="shared" si="78"/>
        <v>-15.9210035818731</v>
      </c>
      <c r="M86" s="42">
        <f t="shared" si="79"/>
        <v>-20.1693610469592</v>
      </c>
      <c r="N86" s="42">
        <f t="shared" si="80"/>
        <v>-18.7061295143885</v>
      </c>
      <c r="O86" s="42">
        <f t="shared" si="81"/>
        <v>0.26330200486321997</v>
      </c>
      <c r="Q86" s="15" t="s">
        <v>86</v>
      </c>
      <c r="R86" s="36">
        <v>-20.1693</v>
      </c>
      <c r="S86" s="36">
        <v>-4.8623000000000003</v>
      </c>
      <c r="T86" s="36">
        <v>-12.856999999999999</v>
      </c>
      <c r="U86" s="36">
        <v>-26.830742753736601</v>
      </c>
      <c r="V86" s="36">
        <v>-15.2295644666558</v>
      </c>
      <c r="W86" s="7">
        <v>-15.9210035818731</v>
      </c>
      <c r="X86" s="7">
        <v>-20.1693610469592</v>
      </c>
      <c r="Y86" s="7">
        <v>-18.7061295143885</v>
      </c>
      <c r="Z86" s="7">
        <v>0.26330200486321997</v>
      </c>
    </row>
    <row r="87" spans="1:26" x14ac:dyDescent="0.2">
      <c r="A87" t="s">
        <v>348</v>
      </c>
      <c r="B87" t="s">
        <v>348</v>
      </c>
      <c r="C87" t="s">
        <v>6</v>
      </c>
      <c r="D87" t="s">
        <v>81</v>
      </c>
      <c r="E87" t="s">
        <v>87</v>
      </c>
      <c r="F87" s="3"/>
      <c r="G87" s="42">
        <f t="shared" si="73"/>
        <v>-14.814</v>
      </c>
      <c r="H87" s="42">
        <f t="shared" si="74"/>
        <v>3.1046</v>
      </c>
      <c r="I87" s="42">
        <f t="shared" si="75"/>
        <v>4.9581999999999997</v>
      </c>
      <c r="J87" s="42">
        <f t="shared" si="76"/>
        <v>102.329227323628</v>
      </c>
      <c r="K87" s="42">
        <f t="shared" si="77"/>
        <v>126.700125470514</v>
      </c>
      <c r="L87" s="42">
        <f t="shared" si="78"/>
        <v>104.620611551529</v>
      </c>
      <c r="M87" s="42">
        <f t="shared" si="79"/>
        <v>-16.040892193308501</v>
      </c>
      <c r="N87" s="42">
        <f t="shared" si="80"/>
        <v>113.115009245199</v>
      </c>
      <c r="O87" s="42">
        <f t="shared" si="81"/>
        <v>148.300303626096</v>
      </c>
      <c r="Q87" s="15" t="s">
        <v>87</v>
      </c>
      <c r="R87" s="36">
        <v>-14.814</v>
      </c>
      <c r="S87" s="36">
        <v>3.1046</v>
      </c>
      <c r="T87" s="36">
        <v>4.9581999999999997</v>
      </c>
      <c r="U87" s="7">
        <v>102.329227323628</v>
      </c>
      <c r="V87" s="36">
        <v>126.700125470514</v>
      </c>
      <c r="W87" s="7">
        <v>104.620611551529</v>
      </c>
      <c r="X87" s="7">
        <v>-16.040892193308501</v>
      </c>
      <c r="Y87" s="7">
        <v>113.115009245199</v>
      </c>
      <c r="Z87" s="7">
        <v>148.300303626096</v>
      </c>
    </row>
    <row r="88" spans="1:26" x14ac:dyDescent="0.2">
      <c r="A88" t="s">
        <v>350</v>
      </c>
      <c r="B88" t="s">
        <v>350</v>
      </c>
      <c r="C88" t="s">
        <v>6</v>
      </c>
      <c r="D88" t="s">
        <v>88</v>
      </c>
      <c r="E88" t="s">
        <v>89</v>
      </c>
      <c r="F88" s="3"/>
      <c r="G88" s="42">
        <f t="shared" si="73"/>
        <v>1.9255</v>
      </c>
      <c r="H88" s="42">
        <f t="shared" si="74"/>
        <v>-5.2051999999999996</v>
      </c>
      <c r="I88" s="42">
        <f t="shared" si="75"/>
        <v>-1.1453</v>
      </c>
      <c r="J88" s="42">
        <f t="shared" si="76"/>
        <v>-11.2650871703174</v>
      </c>
      <c r="K88" s="42">
        <f t="shared" si="77"/>
        <v>12.1468926553672</v>
      </c>
      <c r="L88" s="42">
        <f t="shared" si="78"/>
        <v>95.759368836291898</v>
      </c>
      <c r="M88" s="42">
        <f t="shared" si="79"/>
        <v>2.8723690321949702</v>
      </c>
      <c r="N88" s="42">
        <f t="shared" si="80"/>
        <v>0.50700114288377796</v>
      </c>
      <c r="O88" s="42">
        <f t="shared" si="81"/>
        <v>28.744277187588501</v>
      </c>
      <c r="Q88" s="15" t="s">
        <v>89</v>
      </c>
      <c r="R88" s="36">
        <v>1.9255</v>
      </c>
      <c r="S88" s="36">
        <v>-5.2051999999999996</v>
      </c>
      <c r="T88" s="36">
        <v>-1.1453</v>
      </c>
      <c r="U88" s="7">
        <v>-11.2650871703174</v>
      </c>
      <c r="V88" s="36">
        <v>12.1468926553672</v>
      </c>
      <c r="W88" s="7">
        <v>95.759368836291898</v>
      </c>
      <c r="X88" s="7">
        <v>2.8723690321949702</v>
      </c>
      <c r="Y88" s="7">
        <v>0.50700114288377796</v>
      </c>
      <c r="Z88" s="7">
        <v>28.744277187588501</v>
      </c>
    </row>
    <row r="89" spans="1:26" x14ac:dyDescent="0.2">
      <c r="A89" t="s">
        <v>353</v>
      </c>
      <c r="B89" t="s">
        <v>353</v>
      </c>
      <c r="C89" t="s">
        <v>6</v>
      </c>
      <c r="D89" t="s">
        <v>88</v>
      </c>
      <c r="E89" t="s">
        <v>90</v>
      </c>
      <c r="F89" s="3"/>
      <c r="G89" s="42">
        <f t="shared" si="73"/>
        <v>-3.7002000000000002</v>
      </c>
      <c r="H89" s="42">
        <f t="shared" si="74"/>
        <v>-6.5529000000000002</v>
      </c>
      <c r="I89" s="42">
        <f t="shared" si="75"/>
        <v>-25.642800000000001</v>
      </c>
      <c r="J89" s="42">
        <f t="shared" si="76"/>
        <v>-20.070638820638798</v>
      </c>
      <c r="K89" s="42">
        <f t="shared" si="77"/>
        <v>27.604805099288999</v>
      </c>
      <c r="L89" s="42">
        <f t="shared" si="78"/>
        <v>318.07228915662603</v>
      </c>
      <c r="M89" s="42">
        <f t="shared" si="79"/>
        <v>-3.7002775208140499</v>
      </c>
      <c r="N89" s="42">
        <f t="shared" si="80"/>
        <v>-7.9940919875816601</v>
      </c>
      <c r="O89" s="42">
        <f t="shared" si="81"/>
        <v>54.182633294571801</v>
      </c>
      <c r="Q89" s="15" t="s">
        <v>90</v>
      </c>
      <c r="R89" s="36">
        <v>-3.7002000000000002</v>
      </c>
      <c r="S89" s="36">
        <v>-6.5529000000000002</v>
      </c>
      <c r="T89" s="36">
        <v>-25.642800000000001</v>
      </c>
      <c r="U89" s="36">
        <v>-20.070638820638798</v>
      </c>
      <c r="V89" s="36">
        <v>27.604805099288999</v>
      </c>
      <c r="W89" s="7">
        <v>318.07228915662603</v>
      </c>
      <c r="X89" s="7">
        <v>-3.7002775208140499</v>
      </c>
      <c r="Y89" s="7">
        <v>-7.9940919875816601</v>
      </c>
      <c r="Z89" s="7">
        <v>54.182633294571801</v>
      </c>
    </row>
    <row r="90" spans="1:26" x14ac:dyDescent="0.2">
      <c r="A90" t="s">
        <v>355</v>
      </c>
      <c r="B90" t="s">
        <v>355</v>
      </c>
      <c r="C90" t="s">
        <v>6</v>
      </c>
      <c r="D90" t="s">
        <v>88</v>
      </c>
      <c r="E90" t="s">
        <v>91</v>
      </c>
      <c r="F90" s="3"/>
      <c r="G90" s="42">
        <f t="shared" si="73"/>
        <v>-0.89490000000000003</v>
      </c>
      <c r="H90" s="42">
        <f t="shared" si="74"/>
        <v>-8.2484999999999999</v>
      </c>
      <c r="I90" s="42">
        <f t="shared" si="75"/>
        <v>3.8805999999999998</v>
      </c>
      <c r="J90" s="42">
        <f t="shared" si="76"/>
        <v>-34.251012145749002</v>
      </c>
      <c r="K90" s="42">
        <f t="shared" si="77"/>
        <v>-7.4116305587229103</v>
      </c>
      <c r="L90" s="42">
        <f t="shared" si="78"/>
        <v>89.571984435797702</v>
      </c>
      <c r="M90" s="42">
        <f t="shared" si="79"/>
        <v>-0.89503661513421495</v>
      </c>
      <c r="N90" s="42">
        <f t="shared" si="80"/>
        <v>-23.510283216731899</v>
      </c>
      <c r="O90" s="42">
        <f t="shared" si="81"/>
        <v>11.914954838166301</v>
      </c>
      <c r="Q90" s="15" t="s">
        <v>91</v>
      </c>
      <c r="R90" s="36">
        <v>-0.89490000000000003</v>
      </c>
      <c r="S90" s="36">
        <v>-8.2484999999999999</v>
      </c>
      <c r="T90" s="36">
        <v>3.8805999999999998</v>
      </c>
      <c r="U90" s="36">
        <v>-34.251012145749002</v>
      </c>
      <c r="V90" s="36">
        <v>-7.4116305587229103</v>
      </c>
      <c r="W90" s="7">
        <v>89.571984435797702</v>
      </c>
      <c r="X90" s="7">
        <v>-0.89503661513421495</v>
      </c>
      <c r="Y90" s="7">
        <v>-23.510283216731899</v>
      </c>
      <c r="Z90" s="7">
        <v>11.914954838166301</v>
      </c>
    </row>
    <row r="91" spans="1:26" x14ac:dyDescent="0.2">
      <c r="A91" t="s">
        <v>357</v>
      </c>
      <c r="B91" t="s">
        <v>357</v>
      </c>
      <c r="C91" t="s">
        <v>6</v>
      </c>
      <c r="D91" t="s">
        <v>88</v>
      </c>
      <c r="E91" t="s">
        <v>92</v>
      </c>
      <c r="F91" s="3"/>
      <c r="G91" s="42">
        <f t="shared" si="73"/>
        <v>-21.424299999999999</v>
      </c>
      <c r="H91" s="42">
        <f t="shared" si="74"/>
        <v>-10.532</v>
      </c>
      <c r="I91" s="42">
        <f t="shared" si="75"/>
        <v>36.144799999999996</v>
      </c>
      <c r="J91" s="42">
        <f t="shared" si="76"/>
        <v>77.152245345016397</v>
      </c>
      <c r="K91" s="42">
        <f t="shared" si="77"/>
        <v>127.035373385738</v>
      </c>
      <c r="L91" s="42">
        <f t="shared" si="78"/>
        <v>117.743672590199</v>
      </c>
      <c r="M91" s="42">
        <f t="shared" si="79"/>
        <v>-20.383305175302201</v>
      </c>
      <c r="N91" s="42">
        <f t="shared" si="80"/>
        <v>121.462036482983</v>
      </c>
      <c r="O91" s="42">
        <f t="shared" si="81"/>
        <v>169.76561623812501</v>
      </c>
      <c r="Q91" s="15" t="s">
        <v>92</v>
      </c>
      <c r="R91" s="36">
        <v>-21.424299999999999</v>
      </c>
      <c r="S91" s="36">
        <v>-10.532</v>
      </c>
      <c r="T91" s="36">
        <v>36.144799999999996</v>
      </c>
      <c r="U91" s="36">
        <v>77.152245345016397</v>
      </c>
      <c r="V91" s="36">
        <v>127.035373385738</v>
      </c>
      <c r="W91" s="7">
        <v>117.743672590199</v>
      </c>
      <c r="X91" s="7">
        <v>-20.383305175302201</v>
      </c>
      <c r="Y91" s="7">
        <v>121.462036482983</v>
      </c>
      <c r="Z91" s="7">
        <v>169.76561623812501</v>
      </c>
    </row>
    <row r="92" spans="1:26" x14ac:dyDescent="0.2">
      <c r="A92" t="s">
        <v>359</v>
      </c>
      <c r="B92" t="s">
        <v>359</v>
      </c>
      <c r="C92" t="s">
        <v>6</v>
      </c>
      <c r="D92" t="s">
        <v>103</v>
      </c>
      <c r="E92" t="s">
        <v>94</v>
      </c>
      <c r="F92" s="3"/>
      <c r="G92" s="42">
        <f t="shared" si="73"/>
        <v>-27.203299999999999</v>
      </c>
      <c r="H92" s="42">
        <f t="shared" si="74"/>
        <v>-6.2077</v>
      </c>
      <c r="I92" s="42">
        <f t="shared" si="75"/>
        <v>-52.739400000000003</v>
      </c>
      <c r="J92" s="42">
        <f t="shared" si="76"/>
        <v>-2.62209767814252</v>
      </c>
      <c r="K92" s="42">
        <f t="shared" si="77"/>
        <v>-23.8057948316366</v>
      </c>
      <c r="L92" s="42" t="str">
        <f t="shared" si="78"/>
        <v>NULL</v>
      </c>
      <c r="M92" s="42">
        <f t="shared" si="79"/>
        <v>-26.7539897621199</v>
      </c>
      <c r="N92" s="42">
        <f t="shared" si="80"/>
        <v>1.62245831685974</v>
      </c>
      <c r="O92" s="42">
        <f t="shared" si="81"/>
        <v>-17.918178935774598</v>
      </c>
      <c r="Q92" s="15" t="s">
        <v>94</v>
      </c>
      <c r="R92" s="36">
        <v>-27.203299999999999</v>
      </c>
      <c r="S92" s="36">
        <v>-6.2077</v>
      </c>
      <c r="T92" s="36">
        <v>-52.739400000000003</v>
      </c>
      <c r="U92" s="7">
        <v>-2.62209767814252</v>
      </c>
      <c r="V92" s="36">
        <v>-23.8057948316366</v>
      </c>
      <c r="W92" s="36" t="s">
        <v>199</v>
      </c>
      <c r="X92" s="7">
        <v>-26.7539897621199</v>
      </c>
      <c r="Y92" s="7">
        <v>1.62245831685974</v>
      </c>
      <c r="Z92" s="7">
        <v>-17.918178935774598</v>
      </c>
    </row>
    <row r="93" spans="1:26" x14ac:dyDescent="0.2">
      <c r="A93" t="s">
        <v>361</v>
      </c>
      <c r="B93" t="s">
        <v>361</v>
      </c>
      <c r="C93" t="s">
        <v>6</v>
      </c>
      <c r="D93" t="s">
        <v>93</v>
      </c>
      <c r="E93" t="s">
        <v>95</v>
      </c>
      <c r="F93" s="3"/>
      <c r="G93" s="42">
        <f t="shared" si="73"/>
        <v>-7.2518000000000002</v>
      </c>
      <c r="H93" s="42">
        <f t="shared" si="74"/>
        <v>-2.9939</v>
      </c>
      <c r="I93" s="42">
        <f t="shared" si="75"/>
        <v>-7.7797999999999998</v>
      </c>
      <c r="J93" s="42">
        <f t="shared" si="76"/>
        <v>-9.4972067039106207</v>
      </c>
      <c r="K93" s="42">
        <f t="shared" si="77"/>
        <v>7.2847682119205199</v>
      </c>
      <c r="L93" s="42">
        <f t="shared" si="78"/>
        <v>11.4282914625326</v>
      </c>
      <c r="M93" s="42">
        <f t="shared" si="79"/>
        <v>-7.2519083969465701</v>
      </c>
      <c r="N93" s="42">
        <f t="shared" si="80"/>
        <v>-3.57731492699472</v>
      </c>
      <c r="O93" s="42">
        <f t="shared" si="81"/>
        <v>21.283920655063799</v>
      </c>
      <c r="Q93" s="15" t="s">
        <v>95</v>
      </c>
      <c r="R93" s="36">
        <v>-7.2518000000000002</v>
      </c>
      <c r="S93" s="36">
        <v>-2.9939</v>
      </c>
      <c r="T93" s="36">
        <v>-7.7797999999999998</v>
      </c>
      <c r="U93" s="36">
        <v>-9.4972067039106207</v>
      </c>
      <c r="V93" s="36">
        <v>7.2847682119205199</v>
      </c>
      <c r="W93" s="7">
        <v>11.4282914625326</v>
      </c>
      <c r="X93" s="7">
        <v>-7.2519083969465701</v>
      </c>
      <c r="Y93" s="7">
        <v>-3.57731492699472</v>
      </c>
      <c r="Z93" s="7">
        <v>21.283920655063799</v>
      </c>
    </row>
    <row r="94" spans="1:26" x14ac:dyDescent="0.2">
      <c r="A94" t="s">
        <v>363</v>
      </c>
      <c r="B94" t="s">
        <v>363</v>
      </c>
      <c r="C94" t="s">
        <v>6</v>
      </c>
      <c r="D94" t="s">
        <v>93</v>
      </c>
      <c r="E94" t="s">
        <v>96</v>
      </c>
      <c r="F94" s="3"/>
      <c r="G94" s="42">
        <f t="shared" si="73"/>
        <v>4.4568000000000003</v>
      </c>
      <c r="H94" s="42">
        <f t="shared" si="74"/>
        <v>-2.1844000000000001</v>
      </c>
      <c r="I94" s="42">
        <f t="shared" si="75"/>
        <v>7.3921999999999999</v>
      </c>
      <c r="J94" s="42">
        <f t="shared" si="76"/>
        <v>-29.824561403508799</v>
      </c>
      <c r="K94" s="42">
        <f t="shared" si="77"/>
        <v>14.263949723862099</v>
      </c>
      <c r="L94" s="42">
        <f t="shared" si="78"/>
        <v>60.342063067878101</v>
      </c>
      <c r="M94" s="42">
        <f t="shared" si="79"/>
        <v>5.3082821626205599</v>
      </c>
      <c r="N94" s="42">
        <f t="shared" si="80"/>
        <v>-24.621276779945099</v>
      </c>
      <c r="O94" s="42">
        <f t="shared" si="81"/>
        <v>32.103786765268097</v>
      </c>
      <c r="Q94" s="15" t="s">
        <v>96</v>
      </c>
      <c r="R94" s="36">
        <v>4.4568000000000003</v>
      </c>
      <c r="S94" s="36">
        <v>-2.1844000000000001</v>
      </c>
      <c r="T94" s="36">
        <v>7.3921999999999999</v>
      </c>
      <c r="U94" s="36">
        <v>-29.824561403508799</v>
      </c>
      <c r="V94" s="36">
        <v>14.263949723862099</v>
      </c>
      <c r="W94" s="7">
        <v>60.342063067878101</v>
      </c>
      <c r="X94" s="7">
        <v>5.3082821626205599</v>
      </c>
      <c r="Y94" s="7">
        <v>-24.621276779945099</v>
      </c>
      <c r="Z94" s="7">
        <v>32.103786765268097</v>
      </c>
    </row>
    <row r="95" spans="1:26" x14ac:dyDescent="0.2">
      <c r="A95" t="s">
        <v>365</v>
      </c>
      <c r="B95" t="s">
        <v>365</v>
      </c>
      <c r="C95" t="s">
        <v>6</v>
      </c>
      <c r="D95" t="s">
        <v>93</v>
      </c>
      <c r="E95" t="s">
        <v>97</v>
      </c>
      <c r="F95" s="3"/>
      <c r="G95" s="42">
        <f t="shared" si="73"/>
        <v>-5.9928999999999997</v>
      </c>
      <c r="H95" s="42">
        <f t="shared" si="74"/>
        <v>3.0038</v>
      </c>
      <c r="I95" s="42">
        <f t="shared" si="75"/>
        <v>-14.472099999999999</v>
      </c>
      <c r="J95" s="42">
        <f t="shared" si="76"/>
        <v>-41.067146282973603</v>
      </c>
      <c r="K95" s="42">
        <f t="shared" si="77"/>
        <v>-30.448113207547198</v>
      </c>
      <c r="L95" s="42">
        <f t="shared" si="78"/>
        <v>6.7511312217194499</v>
      </c>
      <c r="M95" s="42">
        <f t="shared" si="79"/>
        <v>-5.0920604995785101</v>
      </c>
      <c r="N95" s="42">
        <f t="shared" si="80"/>
        <v>-36.119855894510003</v>
      </c>
      <c r="O95" s="42">
        <f t="shared" si="81"/>
        <v>-20.748934935293899</v>
      </c>
      <c r="Q95" s="15" t="s">
        <v>97</v>
      </c>
      <c r="R95" s="36">
        <v>-5.9928999999999997</v>
      </c>
      <c r="S95" s="36">
        <v>3.0038</v>
      </c>
      <c r="T95" s="36">
        <v>-14.472099999999999</v>
      </c>
      <c r="U95" s="36">
        <v>-41.067146282973603</v>
      </c>
      <c r="V95" s="36">
        <v>-30.448113207547198</v>
      </c>
      <c r="W95" s="7">
        <v>6.7511312217194499</v>
      </c>
      <c r="X95" s="7">
        <v>-5.0920604995785101</v>
      </c>
      <c r="Y95" s="7">
        <v>-36.119855894510003</v>
      </c>
      <c r="Z95" s="7">
        <v>-20.748934935293899</v>
      </c>
    </row>
    <row r="96" spans="1:26" x14ac:dyDescent="0.2">
      <c r="A96" t="s">
        <v>367</v>
      </c>
      <c r="B96" t="s">
        <v>367</v>
      </c>
      <c r="C96" t="s">
        <v>6</v>
      </c>
      <c r="D96" t="s">
        <v>93</v>
      </c>
      <c r="E96" t="s">
        <v>98</v>
      </c>
      <c r="F96" s="3"/>
      <c r="G96" s="42">
        <f t="shared" si="73"/>
        <v>-44.174700000000001</v>
      </c>
      <c r="H96" s="42">
        <f t="shared" si="74"/>
        <v>-22.689</v>
      </c>
      <c r="I96" s="42">
        <f t="shared" si="75"/>
        <v>-64.885400000000004</v>
      </c>
      <c r="J96" s="42">
        <f t="shared" si="76"/>
        <v>-73.099415204678394</v>
      </c>
      <c r="K96" s="42">
        <f t="shared" si="77"/>
        <v>-70.663265306122497</v>
      </c>
      <c r="L96" s="42">
        <f t="shared" si="78"/>
        <v>-61.6026711185309</v>
      </c>
      <c r="M96" s="42">
        <f t="shared" si="79"/>
        <v>-44.174757281553397</v>
      </c>
      <c r="N96" s="42">
        <f t="shared" si="80"/>
        <v>-71.045754440080003</v>
      </c>
      <c r="O96" s="42">
        <f t="shared" si="81"/>
        <v>-65.791703649885804</v>
      </c>
      <c r="Q96" s="15" t="s">
        <v>98</v>
      </c>
      <c r="R96" s="36">
        <v>-44.174700000000001</v>
      </c>
      <c r="S96" s="36">
        <v>-22.689</v>
      </c>
      <c r="T96" s="36">
        <v>-64.885400000000004</v>
      </c>
      <c r="U96" s="36">
        <v>-73.099415204678394</v>
      </c>
      <c r="V96" s="36">
        <v>-70.663265306122497</v>
      </c>
      <c r="W96" s="7">
        <v>-61.6026711185309</v>
      </c>
      <c r="X96" s="7">
        <v>-44.174757281553397</v>
      </c>
      <c r="Y96" s="7">
        <v>-71.045754440080003</v>
      </c>
      <c r="Z96" s="7">
        <v>-65.791703649885804</v>
      </c>
    </row>
    <row r="97" spans="1:26" x14ac:dyDescent="0.2">
      <c r="A97" t="s">
        <v>369</v>
      </c>
      <c r="B97" t="s">
        <v>369</v>
      </c>
      <c r="C97" t="s">
        <v>6</v>
      </c>
      <c r="D97" t="s">
        <v>93</v>
      </c>
      <c r="E97" t="s">
        <v>99</v>
      </c>
      <c r="F97" s="3"/>
      <c r="G97" s="42">
        <f t="shared" si="73"/>
        <v>-6.3407</v>
      </c>
      <c r="H97" s="42">
        <f t="shared" si="74"/>
        <v>5.0418000000000003</v>
      </c>
      <c r="I97" s="42">
        <f t="shared" si="75"/>
        <v>-8.3379999999999992</v>
      </c>
      <c r="J97" s="42">
        <f t="shared" si="76"/>
        <v>15.9466019417476</v>
      </c>
      <c r="K97" s="42">
        <f t="shared" si="77"/>
        <v>42.172619047619001</v>
      </c>
      <c r="L97" s="42">
        <f t="shared" si="78"/>
        <v>-14.236983842010799</v>
      </c>
      <c r="M97" s="42">
        <f t="shared" si="79"/>
        <v>-6.2230074597565004</v>
      </c>
      <c r="N97" s="42">
        <f t="shared" si="80"/>
        <v>24.141730175277001</v>
      </c>
      <c r="O97" s="42">
        <f t="shared" si="81"/>
        <v>59.8173441702681</v>
      </c>
      <c r="Q97" s="15" t="s">
        <v>99</v>
      </c>
      <c r="R97" s="36">
        <v>-6.3407</v>
      </c>
      <c r="S97" s="36">
        <v>5.0418000000000003</v>
      </c>
      <c r="T97" s="36">
        <v>-8.3379999999999992</v>
      </c>
      <c r="U97" s="36">
        <v>15.9466019417476</v>
      </c>
      <c r="V97" s="36">
        <v>42.172619047619001</v>
      </c>
      <c r="W97" s="7">
        <v>-14.236983842010799</v>
      </c>
      <c r="X97" s="7">
        <v>-6.2230074597565004</v>
      </c>
      <c r="Y97" s="7">
        <v>24.141730175277001</v>
      </c>
      <c r="Z97" s="7">
        <v>59.8173441702681</v>
      </c>
    </row>
    <row r="98" spans="1:26" x14ac:dyDescent="0.2">
      <c r="A98" t="s">
        <v>371</v>
      </c>
      <c r="B98" t="s">
        <v>371</v>
      </c>
      <c r="C98" t="s">
        <v>6</v>
      </c>
      <c r="D98" t="s">
        <v>93</v>
      </c>
      <c r="E98" t="s">
        <v>100</v>
      </c>
      <c r="F98" s="3"/>
      <c r="G98" s="42">
        <f t="shared" si="73"/>
        <v>-13.202</v>
      </c>
      <c r="H98" s="42">
        <f t="shared" si="74"/>
        <v>4.5690999999999997</v>
      </c>
      <c r="I98" s="42">
        <f t="shared" si="75"/>
        <v>-10.738</v>
      </c>
      <c r="J98" s="42">
        <f t="shared" si="76"/>
        <v>45.579886455798899</v>
      </c>
      <c r="K98" s="42">
        <f t="shared" si="77"/>
        <v>51.540734487125398</v>
      </c>
      <c r="L98" s="42">
        <f t="shared" si="78"/>
        <v>186.283891547049</v>
      </c>
      <c r="M98" s="42">
        <f t="shared" si="79"/>
        <v>-13.826212193950999</v>
      </c>
      <c r="N98" s="42">
        <f t="shared" si="80"/>
        <v>54.5324204040474</v>
      </c>
      <c r="O98" s="42">
        <f t="shared" si="81"/>
        <v>66.243307084682598</v>
      </c>
      <c r="Q98" s="15" t="s">
        <v>100</v>
      </c>
      <c r="R98" s="36">
        <v>-13.202</v>
      </c>
      <c r="S98" s="36">
        <v>4.5690999999999997</v>
      </c>
      <c r="T98" s="36">
        <v>-10.738</v>
      </c>
      <c r="U98" s="36">
        <v>45.579886455798899</v>
      </c>
      <c r="V98" s="36">
        <v>51.540734487125398</v>
      </c>
      <c r="W98" s="7">
        <v>186.283891547049</v>
      </c>
      <c r="X98" s="7">
        <v>-13.826212193950999</v>
      </c>
      <c r="Y98" s="7">
        <v>54.5324204040474</v>
      </c>
      <c r="Z98" s="7">
        <v>66.243307084682598</v>
      </c>
    </row>
    <row r="99" spans="1:26" x14ac:dyDescent="0.2">
      <c r="A99" t="s">
        <v>373</v>
      </c>
      <c r="B99" t="s">
        <v>373</v>
      </c>
      <c r="C99" t="s">
        <v>6</v>
      </c>
      <c r="D99" t="s">
        <v>93</v>
      </c>
      <c r="E99" t="s">
        <v>101</v>
      </c>
      <c r="F99" s="3"/>
      <c r="G99" s="42">
        <f t="shared" si="73"/>
        <v>10.751300000000001</v>
      </c>
      <c r="H99" s="42">
        <f t="shared" si="74"/>
        <v>-7.5747999999999998</v>
      </c>
      <c r="I99" s="42">
        <f t="shared" si="75"/>
        <v>52.425699999999999</v>
      </c>
      <c r="J99" s="42">
        <f t="shared" si="76"/>
        <v>118.945993031359</v>
      </c>
      <c r="K99" s="42">
        <f t="shared" si="77"/>
        <v>163.607760880965</v>
      </c>
      <c r="L99" s="42">
        <f t="shared" si="78"/>
        <v>124.202021965244</v>
      </c>
      <c r="M99" s="42">
        <f t="shared" si="79"/>
        <v>10.751266798854401</v>
      </c>
      <c r="N99" s="42">
        <f t="shared" si="80"/>
        <v>117.807625641458</v>
      </c>
      <c r="O99" s="42">
        <f t="shared" si="81"/>
        <v>163.60776087709601</v>
      </c>
      <c r="Q99" s="15" t="s">
        <v>101</v>
      </c>
      <c r="R99" s="36">
        <v>10.751300000000001</v>
      </c>
      <c r="S99" s="36">
        <v>-7.5747999999999998</v>
      </c>
      <c r="T99" s="36">
        <v>52.425699999999999</v>
      </c>
      <c r="U99" s="7">
        <v>118.945993031359</v>
      </c>
      <c r="V99" s="36">
        <v>163.607760880965</v>
      </c>
      <c r="W99" s="7">
        <v>124.202021965244</v>
      </c>
      <c r="X99" s="7">
        <v>10.751266798854401</v>
      </c>
      <c r="Y99" s="7">
        <v>117.807625641458</v>
      </c>
      <c r="Z99" s="7">
        <v>163.60776087709601</v>
      </c>
    </row>
    <row r="100" spans="1:26" x14ac:dyDescent="0.2">
      <c r="A100" t="s">
        <v>375</v>
      </c>
      <c r="B100" t="s">
        <v>375</v>
      </c>
      <c r="C100" t="s">
        <v>6</v>
      </c>
      <c r="D100" t="s">
        <v>93</v>
      </c>
      <c r="E100" t="s">
        <v>102</v>
      </c>
      <c r="F100" s="3"/>
      <c r="G100" s="42">
        <f t="shared" si="73"/>
        <v>22.713899999999999</v>
      </c>
      <c r="H100" s="42">
        <f t="shared" si="74"/>
        <v>-1.9638</v>
      </c>
      <c r="I100" s="42">
        <f t="shared" si="75"/>
        <v>7.6790000000000003</v>
      </c>
      <c r="J100" s="42">
        <f t="shared" si="76"/>
        <v>-14.6666666666667</v>
      </c>
      <c r="K100" s="42">
        <f t="shared" si="77"/>
        <v>11.978465679677001</v>
      </c>
      <c r="L100" s="42">
        <f t="shared" si="78"/>
        <v>15.6090782769801</v>
      </c>
      <c r="M100" s="42">
        <f t="shared" si="79"/>
        <v>23.887223965494901</v>
      </c>
      <c r="N100" s="42">
        <f t="shared" si="80"/>
        <v>-3.9727387229267599</v>
      </c>
      <c r="O100" s="42">
        <f t="shared" si="81"/>
        <v>30.9596585804447</v>
      </c>
      <c r="Q100" s="15" t="s">
        <v>102</v>
      </c>
      <c r="R100" s="36">
        <v>22.713899999999999</v>
      </c>
      <c r="S100" s="36">
        <v>-1.9638</v>
      </c>
      <c r="T100" s="36">
        <v>7.6790000000000003</v>
      </c>
      <c r="U100" s="36">
        <v>-14.6666666666667</v>
      </c>
      <c r="V100" s="36">
        <v>11.978465679677001</v>
      </c>
      <c r="W100" s="7">
        <v>15.6090782769801</v>
      </c>
      <c r="X100" s="7">
        <v>23.887223965494901</v>
      </c>
      <c r="Y100" s="7">
        <v>-3.9727387229267599</v>
      </c>
      <c r="Z100" s="7">
        <v>30.9596585804447</v>
      </c>
    </row>
    <row r="101" spans="1:26" x14ac:dyDescent="0.2">
      <c r="A101" t="s">
        <v>377</v>
      </c>
      <c r="B101" t="s">
        <v>377</v>
      </c>
      <c r="C101" t="s">
        <v>6</v>
      </c>
      <c r="D101" t="s">
        <v>103</v>
      </c>
      <c r="E101" t="s">
        <v>104</v>
      </c>
      <c r="F101" s="3"/>
      <c r="G101" s="42">
        <f t="shared" si="73"/>
        <v>15.733000000000001</v>
      </c>
      <c r="H101" s="42">
        <f t="shared" si="74"/>
        <v>2.7513000000000001</v>
      </c>
      <c r="I101" s="42">
        <f t="shared" si="75"/>
        <v>-2.5589</v>
      </c>
      <c r="J101" s="42">
        <f t="shared" si="76"/>
        <v>-2.2647206844489101</v>
      </c>
      <c r="K101" s="42">
        <f t="shared" si="77"/>
        <v>10.0907029478458</v>
      </c>
      <c r="L101" s="42" t="str">
        <f t="shared" si="78"/>
        <v>NULL</v>
      </c>
      <c r="M101" s="42">
        <f t="shared" si="79"/>
        <v>16.8630908900465</v>
      </c>
      <c r="N101" s="42">
        <f t="shared" si="80"/>
        <v>-0.35499471121014398</v>
      </c>
      <c r="O101" s="42">
        <f t="shared" si="81"/>
        <v>14.9532799055706</v>
      </c>
      <c r="Q101" s="15" t="s">
        <v>104</v>
      </c>
      <c r="R101" s="36">
        <v>15.733000000000001</v>
      </c>
      <c r="S101" s="36">
        <v>2.7513000000000001</v>
      </c>
      <c r="T101" s="36">
        <v>-2.5589</v>
      </c>
      <c r="U101" s="7">
        <v>-2.2647206844489101</v>
      </c>
      <c r="V101" s="36">
        <v>10.0907029478458</v>
      </c>
      <c r="W101" s="36" t="s">
        <v>199</v>
      </c>
      <c r="X101" s="7">
        <v>16.8630908900465</v>
      </c>
      <c r="Y101" s="7">
        <v>-0.35499471121014398</v>
      </c>
      <c r="Z101" s="7">
        <v>14.9532799055706</v>
      </c>
    </row>
    <row r="102" spans="1:26" x14ac:dyDescent="0.2">
      <c r="A102" t="s">
        <v>379</v>
      </c>
      <c r="B102" t="s">
        <v>379</v>
      </c>
      <c r="C102" t="s">
        <v>6</v>
      </c>
      <c r="D102" t="s">
        <v>103</v>
      </c>
      <c r="E102" t="s">
        <v>105</v>
      </c>
      <c r="F102" s="3"/>
      <c r="G102" s="42">
        <f t="shared" si="73"/>
        <v>-17.5867</v>
      </c>
      <c r="H102" s="42">
        <f t="shared" si="74"/>
        <v>-7.6853999999999996</v>
      </c>
      <c r="I102" s="42">
        <f t="shared" si="75"/>
        <v>-21.132000000000001</v>
      </c>
      <c r="J102" s="42">
        <f t="shared" si="76"/>
        <v>-10.683760683760701</v>
      </c>
      <c r="K102" s="42">
        <f t="shared" si="77"/>
        <v>6.0267857142857197</v>
      </c>
      <c r="L102" s="42">
        <f t="shared" si="78"/>
        <v>195.50684026791501</v>
      </c>
      <c r="M102" s="42">
        <f t="shared" si="79"/>
        <v>-17.586750788643599</v>
      </c>
      <c r="N102" s="42">
        <f t="shared" si="80"/>
        <v>-2.1764772054390802</v>
      </c>
      <c r="O102" s="42">
        <f t="shared" si="81"/>
        <v>12.614217327161899</v>
      </c>
      <c r="Q102" s="15" t="s">
        <v>105</v>
      </c>
      <c r="R102" s="36">
        <v>-17.5867</v>
      </c>
      <c r="S102" s="36">
        <v>-7.6853999999999996</v>
      </c>
      <c r="T102" s="36">
        <v>-21.132000000000001</v>
      </c>
      <c r="U102" s="36">
        <v>-10.683760683760701</v>
      </c>
      <c r="V102" s="36">
        <v>6.0267857142857197</v>
      </c>
      <c r="W102" s="7">
        <v>195.50684026791501</v>
      </c>
      <c r="X102" s="7">
        <v>-17.586750788643599</v>
      </c>
      <c r="Y102" s="7">
        <v>-2.1764772054390802</v>
      </c>
      <c r="Z102" s="7">
        <v>12.614217327161899</v>
      </c>
    </row>
    <row r="103" spans="1:26" x14ac:dyDescent="0.2">
      <c r="A103" t="s">
        <v>381</v>
      </c>
      <c r="B103" t="s">
        <v>381</v>
      </c>
      <c r="C103" t="s">
        <v>6</v>
      </c>
      <c r="D103" t="s">
        <v>103</v>
      </c>
      <c r="E103" t="s">
        <v>106</v>
      </c>
      <c r="F103" s="3"/>
      <c r="G103" s="42">
        <f t="shared" si="73"/>
        <v>9.1001999999999992</v>
      </c>
      <c r="H103" s="42">
        <f t="shared" si="74"/>
        <v>-1.2878000000000001</v>
      </c>
      <c r="I103" s="42">
        <f t="shared" si="75"/>
        <v>40.078299999999999</v>
      </c>
      <c r="J103" s="42">
        <f t="shared" si="76"/>
        <v>37.493593029215802</v>
      </c>
      <c r="K103" s="42">
        <f t="shared" si="77"/>
        <v>33.424521263367303</v>
      </c>
      <c r="L103" s="42">
        <f t="shared" si="78"/>
        <v>75.757575757575793</v>
      </c>
      <c r="M103" s="42">
        <f t="shared" si="79"/>
        <v>9.1001525165226695</v>
      </c>
      <c r="N103" s="42">
        <f t="shared" si="80"/>
        <v>65.638108040398393</v>
      </c>
      <c r="O103" s="42">
        <f t="shared" si="81"/>
        <v>66.172520213596897</v>
      </c>
      <c r="Q103" s="15" t="s">
        <v>106</v>
      </c>
      <c r="R103" s="36">
        <v>9.1001999999999992</v>
      </c>
      <c r="S103" s="36">
        <v>-1.2878000000000001</v>
      </c>
      <c r="T103" s="36">
        <v>40.078299999999999</v>
      </c>
      <c r="U103" s="36">
        <v>37.493593029215802</v>
      </c>
      <c r="V103" s="36">
        <v>33.424521263367303</v>
      </c>
      <c r="W103" s="7">
        <v>75.757575757575793</v>
      </c>
      <c r="X103" s="7">
        <v>9.1001525165226695</v>
      </c>
      <c r="Y103" s="7">
        <v>65.638108040398393</v>
      </c>
      <c r="Z103" s="7">
        <v>66.172520213596897</v>
      </c>
    </row>
    <row r="104" spans="1:26" x14ac:dyDescent="0.2">
      <c r="A104" t="s">
        <v>383</v>
      </c>
      <c r="B104" t="s">
        <v>383</v>
      </c>
      <c r="C104" t="s">
        <v>6</v>
      </c>
      <c r="D104" t="s">
        <v>107</v>
      </c>
      <c r="E104" t="s">
        <v>108</v>
      </c>
      <c r="F104" s="3"/>
      <c r="G104" s="42">
        <f t="shared" si="73"/>
        <v>9.7399000000000004</v>
      </c>
      <c r="H104" s="42">
        <f t="shared" si="74"/>
        <v>0.77780000000000005</v>
      </c>
      <c r="I104" s="42">
        <f t="shared" si="75"/>
        <v>-12.536099999999999</v>
      </c>
      <c r="J104" s="42">
        <f t="shared" si="76"/>
        <v>-33.000923361034197</v>
      </c>
      <c r="K104" s="42" t="str">
        <f t="shared" si="77"/>
        <v>NULL</v>
      </c>
      <c r="L104" s="42" t="str">
        <f t="shared" si="78"/>
        <v>NULL</v>
      </c>
      <c r="M104" s="42">
        <f t="shared" si="79"/>
        <v>11.9664729038989</v>
      </c>
      <c r="N104" s="42">
        <f t="shared" si="80"/>
        <v>-26.863403151163102</v>
      </c>
      <c r="O104" s="42">
        <f t="shared" si="81"/>
        <v>-43.086873275969801</v>
      </c>
      <c r="Q104" s="15" t="s">
        <v>108</v>
      </c>
      <c r="R104" s="36">
        <v>9.7399000000000004</v>
      </c>
      <c r="S104" s="36">
        <v>0.77780000000000005</v>
      </c>
      <c r="T104" s="36">
        <v>-12.536099999999999</v>
      </c>
      <c r="U104" s="7">
        <v>-33.000923361034197</v>
      </c>
      <c r="V104" s="36" t="s">
        <v>199</v>
      </c>
      <c r="W104" s="36" t="s">
        <v>199</v>
      </c>
      <c r="X104" s="7">
        <v>11.9664729038989</v>
      </c>
      <c r="Y104" s="7">
        <v>-26.863403151163102</v>
      </c>
      <c r="Z104" s="7">
        <v>-43.086873275969801</v>
      </c>
    </row>
    <row r="105" spans="1:26" x14ac:dyDescent="0.2">
      <c r="A105" t="s">
        <v>329</v>
      </c>
      <c r="B105" t="s">
        <v>329</v>
      </c>
      <c r="C105" t="s">
        <v>6</v>
      </c>
      <c r="D105" t="s">
        <v>109</v>
      </c>
      <c r="E105" t="s">
        <v>76</v>
      </c>
      <c r="F105" s="3"/>
      <c r="G105" s="42">
        <f t="shared" si="73"/>
        <v>-37.311300000000003</v>
      </c>
      <c r="H105" s="42">
        <f t="shared" si="74"/>
        <v>-21.898399999999999</v>
      </c>
      <c r="I105" s="42">
        <f t="shared" si="75"/>
        <v>-61.880600000000001</v>
      </c>
      <c r="J105" s="42">
        <f t="shared" si="76"/>
        <v>-91.178343949044603</v>
      </c>
      <c r="K105" s="42" t="str">
        <f t="shared" si="77"/>
        <v>NULL</v>
      </c>
      <c r="L105" s="42" t="str">
        <f t="shared" si="78"/>
        <v>NULL</v>
      </c>
      <c r="M105" s="42">
        <f t="shared" si="79"/>
        <v>-37.311406155703096</v>
      </c>
      <c r="N105" s="42">
        <f t="shared" si="80"/>
        <v>-91.673346693386804</v>
      </c>
      <c r="O105" s="42">
        <f t="shared" si="81"/>
        <v>-97.943069306930695</v>
      </c>
      <c r="Q105" s="15" t="s">
        <v>76</v>
      </c>
      <c r="R105" s="36">
        <v>-37.311300000000003</v>
      </c>
      <c r="S105" s="36">
        <v>-21.898399999999999</v>
      </c>
      <c r="T105" s="36">
        <v>-61.880600000000001</v>
      </c>
      <c r="U105" s="36">
        <v>-91.178343949044603</v>
      </c>
      <c r="V105" s="36" t="s">
        <v>199</v>
      </c>
      <c r="W105" s="36" t="s">
        <v>199</v>
      </c>
      <c r="X105" s="7">
        <v>-37.311406155703096</v>
      </c>
      <c r="Y105" s="7">
        <v>-91.673346693386804</v>
      </c>
      <c r="Z105" s="7">
        <v>-97.943069306930695</v>
      </c>
    </row>
    <row r="106" spans="1:26" x14ac:dyDescent="0.2">
      <c r="A106" t="s">
        <v>385</v>
      </c>
      <c r="B106" t="s">
        <v>385</v>
      </c>
      <c r="C106" t="s">
        <v>6</v>
      </c>
      <c r="D106" t="s">
        <v>109</v>
      </c>
      <c r="E106" t="s">
        <v>110</v>
      </c>
      <c r="F106" s="3"/>
      <c r="G106" s="42">
        <f t="shared" si="73"/>
        <v>-12.4999</v>
      </c>
      <c r="H106" s="42">
        <f t="shared" si="74"/>
        <v>4.1139000000000001</v>
      </c>
      <c r="I106" s="42">
        <f t="shared" si="75"/>
        <v>-62.9086</v>
      </c>
      <c r="J106" s="42">
        <f t="shared" si="76"/>
        <v>-90.904064141553803</v>
      </c>
      <c r="K106" s="42">
        <f t="shared" si="77"/>
        <v>-95.496851902545899</v>
      </c>
      <c r="L106" s="42" t="str">
        <f t="shared" si="78"/>
        <v>NULL</v>
      </c>
      <c r="M106" s="42">
        <f t="shared" si="79"/>
        <v>-12.5</v>
      </c>
      <c r="N106" s="42">
        <f t="shared" si="80"/>
        <v>-91.511867904447698</v>
      </c>
      <c r="O106" s="42">
        <f t="shared" si="81"/>
        <v>-95.49685190228</v>
      </c>
      <c r="Q106" s="15" t="s">
        <v>110</v>
      </c>
      <c r="R106" s="36">
        <v>-12.4999</v>
      </c>
      <c r="S106" s="36">
        <v>4.1139000000000001</v>
      </c>
      <c r="T106" s="36">
        <v>-62.9086</v>
      </c>
      <c r="U106" s="36">
        <v>-90.904064141553803</v>
      </c>
      <c r="V106" s="36">
        <v>-95.496851902545899</v>
      </c>
      <c r="W106" s="36" t="s">
        <v>199</v>
      </c>
      <c r="X106" s="7">
        <v>-12.5</v>
      </c>
      <c r="Y106" s="7">
        <v>-91.511867904447698</v>
      </c>
      <c r="Z106" s="7">
        <v>-95.49685190228</v>
      </c>
    </row>
    <row r="107" spans="1:26" x14ac:dyDescent="0.2">
      <c r="A107" t="s">
        <v>387</v>
      </c>
      <c r="B107" t="s">
        <v>387</v>
      </c>
      <c r="C107" t="s">
        <v>6</v>
      </c>
      <c r="D107" t="s">
        <v>111</v>
      </c>
      <c r="E107" t="s">
        <v>112</v>
      </c>
      <c r="F107" s="3"/>
      <c r="G107" s="42">
        <f t="shared" si="73"/>
        <v>-7.7458999999999998</v>
      </c>
      <c r="H107" s="42">
        <f t="shared" si="74"/>
        <v>2.0365000000000002</v>
      </c>
      <c r="I107" s="42">
        <f t="shared" si="75"/>
        <v>-14.6548</v>
      </c>
      <c r="J107" s="42">
        <f t="shared" si="76"/>
        <v>18.778562525965899</v>
      </c>
      <c r="K107" s="42">
        <f t="shared" si="77"/>
        <v>12.7810650887574</v>
      </c>
      <c r="L107" s="42">
        <f t="shared" si="78"/>
        <v>-43.161033797216703</v>
      </c>
      <c r="M107" s="42">
        <f t="shared" si="79"/>
        <v>-9.2380952380951999</v>
      </c>
      <c r="N107" s="42">
        <f t="shared" si="80"/>
        <v>26.0758173897907</v>
      </c>
      <c r="O107" s="42">
        <f t="shared" si="81"/>
        <v>23.430885750206699</v>
      </c>
      <c r="Q107" s="15" t="s">
        <v>112</v>
      </c>
      <c r="R107" s="36">
        <v>-7.7458999999999998</v>
      </c>
      <c r="S107" s="36">
        <v>2.0365000000000002</v>
      </c>
      <c r="T107" s="36">
        <v>-14.6548</v>
      </c>
      <c r="U107" s="36">
        <v>18.778562525965899</v>
      </c>
      <c r="V107" s="36">
        <v>12.7810650887574</v>
      </c>
      <c r="W107" s="7">
        <v>-43.161033797216703</v>
      </c>
      <c r="X107" s="7">
        <v>-9.2380952380951999</v>
      </c>
      <c r="Y107" s="7">
        <v>26.0758173897907</v>
      </c>
      <c r="Z107" s="7">
        <v>23.430885750206699</v>
      </c>
    </row>
    <row r="108" spans="1:26" x14ac:dyDescent="0.2">
      <c r="A108" t="s">
        <v>389</v>
      </c>
      <c r="B108" t="s">
        <v>389</v>
      </c>
      <c r="C108" t="s">
        <v>6</v>
      </c>
      <c r="D108" t="s">
        <v>111</v>
      </c>
      <c r="E108" t="s">
        <v>113</v>
      </c>
      <c r="F108" s="3"/>
      <c r="G108" s="42">
        <f t="shared" si="73"/>
        <v>-20.722899999999999</v>
      </c>
      <c r="H108" s="42">
        <f t="shared" si="74"/>
        <v>-11.531000000000001</v>
      </c>
      <c r="I108" s="42">
        <f t="shared" si="75"/>
        <v>-24.648199999999999</v>
      </c>
      <c r="J108" s="42">
        <f t="shared" si="76"/>
        <v>-11.3621896880968</v>
      </c>
      <c r="K108" s="42">
        <f t="shared" si="77"/>
        <v>-26.8260641093011</v>
      </c>
      <c r="L108" s="42">
        <f t="shared" si="78"/>
        <v>-67.1541455360302</v>
      </c>
      <c r="M108" s="42">
        <f t="shared" si="79"/>
        <v>-20.723028750355802</v>
      </c>
      <c r="N108" s="42">
        <f t="shared" si="80"/>
        <v>-14.883863085752701</v>
      </c>
      <c r="O108" s="42">
        <f t="shared" si="81"/>
        <v>-26.8260641251252</v>
      </c>
      <c r="Q108" s="15" t="s">
        <v>113</v>
      </c>
      <c r="R108" s="36">
        <v>-20.722899999999999</v>
      </c>
      <c r="S108" s="36">
        <v>-11.531000000000001</v>
      </c>
      <c r="T108" s="36">
        <v>-24.648199999999999</v>
      </c>
      <c r="U108" s="36">
        <v>-11.3621896880968</v>
      </c>
      <c r="V108" s="36">
        <v>-26.8260641093011</v>
      </c>
      <c r="W108" s="7">
        <v>-67.1541455360302</v>
      </c>
      <c r="X108" s="7">
        <v>-20.723028750355802</v>
      </c>
      <c r="Y108" s="7">
        <v>-14.883863085752701</v>
      </c>
      <c r="Z108" s="7">
        <v>-26.8260641251252</v>
      </c>
    </row>
    <row r="109" spans="1:26" x14ac:dyDescent="0.2">
      <c r="A109" t="s">
        <v>391</v>
      </c>
      <c r="B109" t="s">
        <v>391</v>
      </c>
      <c r="C109" t="s">
        <v>6</v>
      </c>
      <c r="D109" t="s">
        <v>114</v>
      </c>
      <c r="E109" t="s">
        <v>115</v>
      </c>
      <c r="F109" s="3"/>
      <c r="G109" s="42">
        <f t="shared" si="73"/>
        <v>-41.5974</v>
      </c>
      <c r="H109" s="42">
        <f t="shared" si="74"/>
        <v>-19.1814</v>
      </c>
      <c r="I109" s="42">
        <f t="shared" si="75"/>
        <v>-22.261099999999999</v>
      </c>
      <c r="J109" s="42">
        <f t="shared" si="76"/>
        <v>2.5367472735893801</v>
      </c>
      <c r="K109" s="42">
        <f t="shared" si="77"/>
        <v>46.386867490269097</v>
      </c>
      <c r="L109" s="42">
        <f t="shared" si="78"/>
        <v>408.82352941176498</v>
      </c>
      <c r="M109" s="42">
        <f t="shared" si="79"/>
        <v>-41.597461346296697</v>
      </c>
      <c r="N109" s="42">
        <f t="shared" si="80"/>
        <v>-5.7015153250805302</v>
      </c>
      <c r="O109" s="42">
        <f t="shared" si="81"/>
        <v>46.386867478060601</v>
      </c>
      <c r="Q109" s="15" t="s">
        <v>115</v>
      </c>
      <c r="R109" s="36">
        <v>-41.5974</v>
      </c>
      <c r="S109" s="36">
        <v>-19.1814</v>
      </c>
      <c r="T109" s="36">
        <v>-22.261099999999999</v>
      </c>
      <c r="U109" s="7">
        <v>2.5367472735893801</v>
      </c>
      <c r="V109" s="36">
        <v>46.386867490269097</v>
      </c>
      <c r="W109" s="36">
        <v>408.82352941176498</v>
      </c>
      <c r="X109" s="7">
        <v>-41.597461346296697</v>
      </c>
      <c r="Y109" s="7">
        <v>-5.7015153250805302</v>
      </c>
      <c r="Z109" s="7">
        <v>46.386867478060601</v>
      </c>
    </row>
    <row r="110" spans="1:26" x14ac:dyDescent="0.2">
      <c r="F110" s="3"/>
      <c r="G110" s="38">
        <f>AVERAGE(G61:G109)</f>
        <v>-4.8398645833333331</v>
      </c>
      <c r="H110" s="38">
        <f t="shared" ref="H110:O110" si="82">AVERAGE(H61:H109)</f>
        <v>-1.9198229166666667</v>
      </c>
      <c r="I110" s="38">
        <f t="shared" si="82"/>
        <v>-7.2527958333333329</v>
      </c>
      <c r="J110" s="38">
        <f t="shared" si="82"/>
        <v>-3.9636328940046477</v>
      </c>
      <c r="K110" s="38">
        <f t="shared" si="82"/>
        <v>18.61086128969475</v>
      </c>
      <c r="L110" s="38">
        <f t="shared" si="82"/>
        <v>111.83813870813435</v>
      </c>
      <c r="M110" s="38">
        <f t="shared" si="82"/>
        <v>-5.3605308721347793</v>
      </c>
      <c r="N110" s="38">
        <f t="shared" si="82"/>
        <v>3.0486342268221134</v>
      </c>
      <c r="O110" s="38">
        <f t="shared" si="82"/>
        <v>24.711531939328385</v>
      </c>
    </row>
    <row r="111" spans="1:26" x14ac:dyDescent="0.2">
      <c r="F111" s="3"/>
      <c r="G111" s="12"/>
      <c r="H111" s="12"/>
      <c r="I111" s="12"/>
      <c r="J111" s="13"/>
      <c r="K111" s="13"/>
      <c r="L111" s="13"/>
      <c r="M111" s="13"/>
      <c r="N111" s="13"/>
      <c r="O111" s="13"/>
      <c r="Q111" s="15"/>
    </row>
    <row r="112" spans="1:26" ht="16" x14ac:dyDescent="0.2">
      <c r="A112" s="1" t="s">
        <v>534</v>
      </c>
      <c r="B112" s="1" t="s">
        <v>534</v>
      </c>
      <c r="C112" s="1" t="s">
        <v>116</v>
      </c>
      <c r="D112" s="1"/>
      <c r="E112" s="6" t="s">
        <v>533</v>
      </c>
      <c r="F112" s="3"/>
      <c r="G112" s="42">
        <f>R112</f>
        <v>8.0947999999999993</v>
      </c>
      <c r="H112" s="42">
        <f t="shared" ref="H112" si="83">S112</f>
        <v>1.9746999999999999</v>
      </c>
      <c r="I112" s="42">
        <f t="shared" ref="I112" si="84">T112</f>
        <v>17.8673</v>
      </c>
      <c r="J112" s="42">
        <f t="shared" ref="J112" si="85">U112</f>
        <v>19.271021291952401</v>
      </c>
      <c r="K112" s="42">
        <f t="shared" ref="K112" si="86">V112</f>
        <v>115.239335721263</v>
      </c>
      <c r="L112" s="42">
        <f t="shared" ref="L112" si="87">W112</f>
        <v>73.149967256057593</v>
      </c>
      <c r="M112" s="42">
        <f t="shared" ref="M112" si="88">X112</f>
        <v>8.6259457938013604</v>
      </c>
      <c r="N112" s="42">
        <f t="shared" ref="N112" si="89">Y112</f>
        <v>26.415622773145099</v>
      </c>
      <c r="O112" s="42">
        <f t="shared" ref="O112" si="90">Z112</f>
        <v>139.540892281553</v>
      </c>
      <c r="Q112" s="15" t="s">
        <v>533</v>
      </c>
      <c r="R112" s="36">
        <v>8.0947999999999993</v>
      </c>
      <c r="S112" s="36">
        <v>1.9746999999999999</v>
      </c>
      <c r="T112" s="36">
        <v>17.8673</v>
      </c>
      <c r="U112" s="36">
        <v>19.271021291952401</v>
      </c>
      <c r="V112" s="36">
        <v>115.239335721263</v>
      </c>
      <c r="W112" s="7">
        <v>73.149967256057593</v>
      </c>
      <c r="X112" s="7">
        <v>8.6259457938013604</v>
      </c>
      <c r="Y112" s="7">
        <v>26.415622773145099</v>
      </c>
      <c r="Z112" s="7">
        <v>139.540892281553</v>
      </c>
    </row>
    <row r="113" spans="1:26" ht="16" x14ac:dyDescent="0.2">
      <c r="A113" s="1" t="s">
        <v>536</v>
      </c>
      <c r="B113" s="1" t="s">
        <v>536</v>
      </c>
      <c r="C113" s="1" t="s">
        <v>116</v>
      </c>
      <c r="D113" s="1"/>
      <c r="E113" s="6" t="s">
        <v>532</v>
      </c>
      <c r="F113" s="3"/>
      <c r="G113" s="42">
        <f t="shared" ref="G113:G137" si="91">R113</f>
        <v>0.86890000000000001</v>
      </c>
      <c r="H113" s="42">
        <f t="shared" ref="H113:H137" si="92">S113</f>
        <v>-2.2881999999999998</v>
      </c>
      <c r="I113" s="42">
        <f t="shared" ref="I113:I137" si="93">T113</f>
        <v>29.895099999999999</v>
      </c>
      <c r="J113" s="42">
        <f t="shared" ref="J113:J137" si="94">U113</f>
        <v>34.139736414515298</v>
      </c>
      <c r="K113" s="42">
        <f t="shared" ref="K113:K137" si="95">V113</f>
        <v>69.033671049665202</v>
      </c>
      <c r="L113" s="42">
        <f t="shared" ref="L113:L137" si="96">W113</f>
        <v>59.778015881269901</v>
      </c>
      <c r="M113" s="42">
        <f t="shared" ref="M113:M137" si="97">X113</f>
        <v>0.86885691012761301</v>
      </c>
      <c r="N113" s="42">
        <f t="shared" ref="N113:N137" si="98">Y113</f>
        <v>54.519391561186602</v>
      </c>
      <c r="O113" s="42">
        <f t="shared" ref="O113:O137" si="99">Z113</f>
        <v>107.91907088360701</v>
      </c>
      <c r="Q113" s="15" t="s">
        <v>532</v>
      </c>
      <c r="R113" s="36">
        <v>0.86890000000000001</v>
      </c>
      <c r="S113" s="36">
        <v>-2.2881999999999998</v>
      </c>
      <c r="T113" s="36">
        <v>29.895099999999999</v>
      </c>
      <c r="U113" s="36">
        <v>34.139736414515298</v>
      </c>
      <c r="V113" s="36">
        <v>69.033671049665202</v>
      </c>
      <c r="W113" s="7">
        <v>59.778015881269901</v>
      </c>
      <c r="X113" s="7">
        <v>0.86885691012761301</v>
      </c>
      <c r="Y113" s="7">
        <v>54.519391561186602</v>
      </c>
      <c r="Z113" s="7">
        <v>107.91907088360701</v>
      </c>
    </row>
    <row r="114" spans="1:26" x14ac:dyDescent="0.2">
      <c r="A114" t="s">
        <v>393</v>
      </c>
      <c r="B114" t="s">
        <v>393</v>
      </c>
      <c r="C114" t="s">
        <v>116</v>
      </c>
      <c r="E114" t="s">
        <v>117</v>
      </c>
      <c r="F114" s="3"/>
      <c r="G114" s="42">
        <f t="shared" si="91"/>
        <v>-4.9698000000000002</v>
      </c>
      <c r="H114" s="42">
        <f t="shared" si="92"/>
        <v>-3.8123999999999998</v>
      </c>
      <c r="I114" s="42">
        <f t="shared" si="93"/>
        <v>-9.7614000000000001</v>
      </c>
      <c r="J114" s="42">
        <f t="shared" si="94"/>
        <v>-5.3413236060448304</v>
      </c>
      <c r="K114" s="42">
        <f t="shared" si="95"/>
        <v>54.365838113448</v>
      </c>
      <c r="L114" s="42">
        <f t="shared" si="96"/>
        <v>88.3847549909256</v>
      </c>
      <c r="M114" s="42">
        <f t="shared" si="97"/>
        <v>-4.3273981461731204</v>
      </c>
      <c r="N114" s="42">
        <f t="shared" si="98"/>
        <v>1.07847926395972</v>
      </c>
      <c r="O114" s="42">
        <f t="shared" si="99"/>
        <v>76.724163337297398</v>
      </c>
      <c r="Q114" s="15" t="s">
        <v>117</v>
      </c>
      <c r="R114" s="36">
        <v>-4.9698000000000002</v>
      </c>
      <c r="S114" s="36">
        <v>-3.8123999999999998</v>
      </c>
      <c r="T114" s="36">
        <v>-9.7614000000000001</v>
      </c>
      <c r="U114" s="36">
        <v>-5.3413236060448304</v>
      </c>
      <c r="V114" s="36">
        <v>54.365838113448</v>
      </c>
      <c r="W114" s="7">
        <v>88.3847549909256</v>
      </c>
      <c r="X114" s="7">
        <v>-4.3273981461731204</v>
      </c>
      <c r="Y114" s="7">
        <v>1.07847926395972</v>
      </c>
      <c r="Z114" s="7">
        <v>76.724163337297398</v>
      </c>
    </row>
    <row r="115" spans="1:26" x14ac:dyDescent="0.2">
      <c r="A115" t="s">
        <v>395</v>
      </c>
      <c r="B115" t="s">
        <v>395</v>
      </c>
      <c r="C115" t="s">
        <v>116</v>
      </c>
      <c r="E115" t="s">
        <v>118</v>
      </c>
      <c r="F115" s="3"/>
      <c r="G115" s="42">
        <f t="shared" si="91"/>
        <v>-5.6032000000000002</v>
      </c>
      <c r="H115" s="42">
        <f t="shared" si="92"/>
        <v>-11.160600000000001</v>
      </c>
      <c r="I115" s="42">
        <f t="shared" si="93"/>
        <v>19.027999999999999</v>
      </c>
      <c r="J115" s="42">
        <f t="shared" si="94"/>
        <v>85.008715862870403</v>
      </c>
      <c r="K115" s="42">
        <f t="shared" si="95"/>
        <v>223.57723577235799</v>
      </c>
      <c r="L115" s="42" t="str">
        <f t="shared" si="96"/>
        <v>NULL</v>
      </c>
      <c r="M115" s="42">
        <f t="shared" si="97"/>
        <v>-5.6033204862141002</v>
      </c>
      <c r="N115" s="42">
        <f t="shared" si="98"/>
        <v>84.954981124833793</v>
      </c>
      <c r="O115" s="42">
        <f t="shared" si="99"/>
        <v>223.577235791205</v>
      </c>
      <c r="Q115" s="15" t="s">
        <v>118</v>
      </c>
      <c r="R115" s="36">
        <v>-5.6032000000000002</v>
      </c>
      <c r="S115" s="36">
        <v>-11.160600000000001</v>
      </c>
      <c r="T115" s="36">
        <v>19.027999999999999</v>
      </c>
      <c r="U115" s="36">
        <v>85.008715862870403</v>
      </c>
      <c r="V115" s="36">
        <v>223.57723577235799</v>
      </c>
      <c r="W115" s="36" t="s">
        <v>199</v>
      </c>
      <c r="X115" s="7">
        <v>-5.6033204862141002</v>
      </c>
      <c r="Y115" s="7">
        <v>84.954981124833793</v>
      </c>
      <c r="Z115" s="7">
        <v>223.577235791205</v>
      </c>
    </row>
    <row r="116" spans="1:26" x14ac:dyDescent="0.2">
      <c r="A116" t="s">
        <v>397</v>
      </c>
      <c r="B116" t="s">
        <v>397</v>
      </c>
      <c r="C116" t="s">
        <v>116</v>
      </c>
      <c r="E116" t="s">
        <v>119</v>
      </c>
      <c r="F116" s="3"/>
      <c r="G116" s="42">
        <f t="shared" si="91"/>
        <v>-2.0139999999999998</v>
      </c>
      <c r="H116" s="42">
        <f t="shared" si="92"/>
        <v>-2.1484999999999999</v>
      </c>
      <c r="I116" s="42">
        <f t="shared" si="93"/>
        <v>22.349799999999998</v>
      </c>
      <c r="J116" s="42">
        <f t="shared" si="94"/>
        <v>61.829928409289302</v>
      </c>
      <c r="K116" s="42">
        <f t="shared" si="95"/>
        <v>178.778763723868</v>
      </c>
      <c r="L116" s="42">
        <f t="shared" si="96"/>
        <v>273.48164714550802</v>
      </c>
      <c r="M116" s="42">
        <f t="shared" si="97"/>
        <v>-2.01406142623039</v>
      </c>
      <c r="N116" s="42">
        <f t="shared" si="98"/>
        <v>68.148248417236502</v>
      </c>
      <c r="O116" s="42">
        <f t="shared" si="99"/>
        <v>199.54818390817499</v>
      </c>
      <c r="Q116" s="15" t="s">
        <v>119</v>
      </c>
      <c r="R116" s="36">
        <v>-2.0139999999999998</v>
      </c>
      <c r="S116" s="36">
        <v>-2.1484999999999999</v>
      </c>
      <c r="T116" s="36">
        <v>22.349799999999998</v>
      </c>
      <c r="U116" s="36">
        <v>61.829928409289302</v>
      </c>
      <c r="V116" s="36">
        <v>178.778763723868</v>
      </c>
      <c r="W116" s="7">
        <v>273.48164714550802</v>
      </c>
      <c r="X116" s="7">
        <v>-2.01406142623039</v>
      </c>
      <c r="Y116" s="7">
        <v>68.148248417236502</v>
      </c>
      <c r="Z116" s="7">
        <v>199.54818390817499</v>
      </c>
    </row>
    <row r="117" spans="1:26" x14ac:dyDescent="0.2">
      <c r="A117" t="s">
        <v>399</v>
      </c>
      <c r="B117" t="s">
        <v>399</v>
      </c>
      <c r="C117" t="s">
        <v>116</v>
      </c>
      <c r="E117" t="s">
        <v>120</v>
      </c>
      <c r="F117" s="3"/>
      <c r="G117" s="42">
        <f t="shared" si="91"/>
        <v>3.1614</v>
      </c>
      <c r="H117" s="42">
        <f t="shared" si="92"/>
        <v>-2.8414999999999999</v>
      </c>
      <c r="I117" s="42">
        <f t="shared" si="93"/>
        <v>24.631499999999999</v>
      </c>
      <c r="J117" s="42">
        <f t="shared" si="94"/>
        <v>29.310344827586199</v>
      </c>
      <c r="K117" s="42">
        <f t="shared" si="95"/>
        <v>66.368515205724506</v>
      </c>
      <c r="L117" s="42">
        <f t="shared" si="96"/>
        <v>170.97902097902099</v>
      </c>
      <c r="M117" s="42">
        <f t="shared" si="97"/>
        <v>3.5744898473682798</v>
      </c>
      <c r="N117" s="42">
        <f t="shared" si="98"/>
        <v>36.294597032676897</v>
      </c>
      <c r="O117" s="42">
        <f t="shared" si="99"/>
        <v>80.624144062230798</v>
      </c>
      <c r="Q117" s="15" t="s">
        <v>120</v>
      </c>
      <c r="R117" s="36">
        <v>3.1614</v>
      </c>
      <c r="S117" s="36">
        <v>-2.8414999999999999</v>
      </c>
      <c r="T117" s="36">
        <v>24.631499999999999</v>
      </c>
      <c r="U117" s="7">
        <v>29.310344827586199</v>
      </c>
      <c r="V117" s="36">
        <v>66.368515205724506</v>
      </c>
      <c r="W117" s="7">
        <v>170.97902097902099</v>
      </c>
      <c r="X117" s="7">
        <v>3.5744898473682798</v>
      </c>
      <c r="Y117" s="7">
        <v>36.294597032676897</v>
      </c>
      <c r="Z117" s="7">
        <v>80.624144062230798</v>
      </c>
    </row>
    <row r="118" spans="1:26" x14ac:dyDescent="0.2">
      <c r="A118" t="s">
        <v>401</v>
      </c>
      <c r="B118" t="s">
        <v>401</v>
      </c>
      <c r="C118" t="s">
        <v>116</v>
      </c>
      <c r="E118" t="s">
        <v>121</v>
      </c>
      <c r="F118" s="3"/>
      <c r="G118" s="42">
        <f t="shared" si="91"/>
        <v>30.036200000000001</v>
      </c>
      <c r="H118" s="42">
        <f t="shared" si="92"/>
        <v>0.37240000000000001</v>
      </c>
      <c r="I118" s="42">
        <f t="shared" si="93"/>
        <v>5.4794999999999998</v>
      </c>
      <c r="J118" s="42">
        <f t="shared" si="94"/>
        <v>-31.127012522361401</v>
      </c>
      <c r="K118" s="42">
        <f t="shared" si="95"/>
        <v>-30.808729139922999</v>
      </c>
      <c r="L118" s="42" t="str">
        <f t="shared" si="96"/>
        <v>NULL</v>
      </c>
      <c r="M118" s="42">
        <f t="shared" si="97"/>
        <v>30.036188178528398</v>
      </c>
      <c r="N118" s="42">
        <f t="shared" si="98"/>
        <v>-20.948169954450201</v>
      </c>
      <c r="O118" s="42">
        <f t="shared" si="99"/>
        <v>-18.353109817197499</v>
      </c>
      <c r="Q118" s="15" t="s">
        <v>121</v>
      </c>
      <c r="R118" s="36">
        <v>30.036200000000001</v>
      </c>
      <c r="S118" s="36">
        <v>0.37240000000000001</v>
      </c>
      <c r="T118" s="36">
        <v>5.4794999999999998</v>
      </c>
      <c r="U118" s="36">
        <v>-31.127012522361401</v>
      </c>
      <c r="V118" s="36">
        <v>-30.808729139922999</v>
      </c>
      <c r="W118" s="36" t="s">
        <v>199</v>
      </c>
      <c r="X118" s="7">
        <v>30.036188178528398</v>
      </c>
      <c r="Y118" s="7">
        <v>-20.948169954450201</v>
      </c>
      <c r="Z118" s="7">
        <v>-18.353109817197499</v>
      </c>
    </row>
    <row r="119" spans="1:26" x14ac:dyDescent="0.2">
      <c r="A119" t="s">
        <v>403</v>
      </c>
      <c r="B119" t="s">
        <v>403</v>
      </c>
      <c r="C119" t="s">
        <v>116</v>
      </c>
      <c r="E119" t="s">
        <v>122</v>
      </c>
      <c r="F119" s="3"/>
      <c r="G119" s="42">
        <f t="shared" si="91"/>
        <v>-11.460599999999999</v>
      </c>
      <c r="H119" s="42">
        <f t="shared" si="92"/>
        <v>-12.0741</v>
      </c>
      <c r="I119" s="42">
        <f t="shared" si="93"/>
        <v>-1.2139</v>
      </c>
      <c r="J119" s="42">
        <f t="shared" si="94"/>
        <v>61.266695389918098</v>
      </c>
      <c r="K119" s="42">
        <f t="shared" si="95"/>
        <v>192.07959422551701</v>
      </c>
      <c r="L119" s="42" t="str">
        <f t="shared" si="96"/>
        <v>NULL</v>
      </c>
      <c r="M119" s="42">
        <f t="shared" si="97"/>
        <v>-11.4606741573034</v>
      </c>
      <c r="N119" s="42">
        <f t="shared" si="98"/>
        <v>57.301954212230498</v>
      </c>
      <c r="O119" s="42">
        <f t="shared" si="99"/>
        <v>192.07959426454499</v>
      </c>
      <c r="Q119" s="15" t="s">
        <v>122</v>
      </c>
      <c r="R119" s="36">
        <v>-11.460599999999999</v>
      </c>
      <c r="S119" s="36">
        <v>-12.0741</v>
      </c>
      <c r="T119" s="36">
        <v>-1.2139</v>
      </c>
      <c r="U119" s="36">
        <v>61.266695389918098</v>
      </c>
      <c r="V119" s="36">
        <v>192.07959422551701</v>
      </c>
      <c r="W119" s="36" t="s">
        <v>199</v>
      </c>
      <c r="X119" s="7">
        <v>-11.4606741573034</v>
      </c>
      <c r="Y119" s="7">
        <v>57.301954212230498</v>
      </c>
      <c r="Z119" s="7">
        <v>192.07959426454499</v>
      </c>
    </row>
    <row r="120" spans="1:26" x14ac:dyDescent="0.2">
      <c r="A120" t="s">
        <v>405</v>
      </c>
      <c r="B120" t="s">
        <v>405</v>
      </c>
      <c r="C120" t="s">
        <v>116</v>
      </c>
      <c r="E120" t="s">
        <v>123</v>
      </c>
      <c r="F120" s="3"/>
      <c r="G120" s="42">
        <f t="shared" si="91"/>
        <v>-12.826599999999999</v>
      </c>
      <c r="H120" s="42">
        <f t="shared" si="92"/>
        <v>1.1194</v>
      </c>
      <c r="I120" s="42">
        <f t="shared" si="93"/>
        <v>1.8318000000000001</v>
      </c>
      <c r="J120" s="42">
        <f t="shared" si="94"/>
        <v>26.162473723449299</v>
      </c>
      <c r="K120" s="42">
        <f t="shared" si="95"/>
        <v>93.483536557762207</v>
      </c>
      <c r="L120" s="42">
        <f t="shared" si="96"/>
        <v>34.957330228426798</v>
      </c>
      <c r="M120" s="42">
        <f t="shared" si="97"/>
        <v>-11.2585444310414</v>
      </c>
      <c r="N120" s="42">
        <f t="shared" si="98"/>
        <v>29.212779296137398</v>
      </c>
      <c r="O120" s="42">
        <f t="shared" si="99"/>
        <v>112.241603353371</v>
      </c>
      <c r="Q120" s="15" t="s">
        <v>123</v>
      </c>
      <c r="R120" s="36">
        <v>-12.826599999999999</v>
      </c>
      <c r="S120" s="36">
        <v>1.1194</v>
      </c>
      <c r="T120" s="36">
        <v>1.8318000000000001</v>
      </c>
      <c r="U120" s="7">
        <v>26.162473723449299</v>
      </c>
      <c r="V120" s="36">
        <v>93.483536557762207</v>
      </c>
      <c r="W120" s="7">
        <v>34.957330228426798</v>
      </c>
      <c r="X120" s="7">
        <v>-11.2585444310414</v>
      </c>
      <c r="Y120" s="7">
        <v>29.212779296137398</v>
      </c>
      <c r="Z120" s="7">
        <v>112.241603353371</v>
      </c>
    </row>
    <row r="121" spans="1:26" x14ac:dyDescent="0.2">
      <c r="A121" s="1" t="s">
        <v>407</v>
      </c>
      <c r="B121" s="1" t="s">
        <v>407</v>
      </c>
      <c r="C121" s="1" t="s">
        <v>116</v>
      </c>
      <c r="D121" s="1"/>
      <c r="E121" s="1" t="s">
        <v>124</v>
      </c>
      <c r="F121" s="3"/>
      <c r="G121" s="42">
        <f t="shared" si="91"/>
        <v>-6.2636000000000003</v>
      </c>
      <c r="H121" s="42">
        <f t="shared" si="92"/>
        <v>0.50760000000000005</v>
      </c>
      <c r="I121" s="42">
        <f t="shared" si="93"/>
        <v>-18.647200000000002</v>
      </c>
      <c r="J121" s="42">
        <f t="shared" si="94"/>
        <v>-29.440789473684202</v>
      </c>
      <c r="K121" s="42">
        <f t="shared" si="95"/>
        <v>-1.2279355333844899</v>
      </c>
      <c r="L121" s="42">
        <f t="shared" si="96"/>
        <v>-58.663883089770401</v>
      </c>
      <c r="M121" s="42">
        <f t="shared" si="97"/>
        <v>-6.2636562272395704</v>
      </c>
      <c r="N121" s="42">
        <f t="shared" si="98"/>
        <v>-19.4207609579049</v>
      </c>
      <c r="O121" s="42">
        <f t="shared" si="99"/>
        <v>15.8996295829654</v>
      </c>
      <c r="Q121" s="15" t="s">
        <v>124</v>
      </c>
      <c r="R121" s="36">
        <v>-6.2636000000000003</v>
      </c>
      <c r="S121" s="36">
        <v>0.50760000000000005</v>
      </c>
      <c r="T121" s="36">
        <v>-18.647200000000002</v>
      </c>
      <c r="U121" s="36">
        <v>-29.440789473684202</v>
      </c>
      <c r="V121" s="36">
        <v>-1.2279355333844899</v>
      </c>
      <c r="W121" s="7">
        <v>-58.663883089770401</v>
      </c>
      <c r="X121" s="7">
        <v>-6.2636562272395704</v>
      </c>
      <c r="Y121" s="7">
        <v>-19.4207609579049</v>
      </c>
      <c r="Z121" s="7">
        <v>15.8996295829654</v>
      </c>
    </row>
    <row r="122" spans="1:26" x14ac:dyDescent="0.2">
      <c r="A122" t="s">
        <v>409</v>
      </c>
      <c r="B122" t="s">
        <v>409</v>
      </c>
      <c r="C122" t="s">
        <v>116</v>
      </c>
      <c r="E122" t="s">
        <v>125</v>
      </c>
      <c r="F122" s="3"/>
      <c r="G122" s="42">
        <f t="shared" si="91"/>
        <v>7.8437999999999999</v>
      </c>
      <c r="H122" s="42">
        <f t="shared" si="92"/>
        <v>-2.93E-2</v>
      </c>
      <c r="I122" s="42">
        <f t="shared" si="93"/>
        <v>22.400400000000001</v>
      </c>
      <c r="J122" s="42">
        <f t="shared" si="94"/>
        <v>21.177520071364899</v>
      </c>
      <c r="K122" s="42">
        <f t="shared" si="95"/>
        <v>81.023454157782496</v>
      </c>
      <c r="L122" s="42">
        <f t="shared" si="96"/>
        <v>86.975029892678293</v>
      </c>
      <c r="M122" s="42">
        <f t="shared" si="97"/>
        <v>7.8437599237853197</v>
      </c>
      <c r="N122" s="42">
        <f t="shared" si="98"/>
        <v>38.182451001577597</v>
      </c>
      <c r="O122" s="42">
        <f t="shared" si="99"/>
        <v>117.074906189752</v>
      </c>
      <c r="Q122" s="15" t="s">
        <v>125</v>
      </c>
      <c r="R122" s="36">
        <v>7.8437999999999999</v>
      </c>
      <c r="S122" s="36">
        <v>-2.93E-2</v>
      </c>
      <c r="T122" s="36">
        <v>22.400400000000001</v>
      </c>
      <c r="U122" s="7">
        <v>21.177520071364899</v>
      </c>
      <c r="V122" s="36">
        <v>81.023454157782496</v>
      </c>
      <c r="W122" s="7">
        <v>86.975029892678293</v>
      </c>
      <c r="X122" s="7">
        <v>7.8437599237853197</v>
      </c>
      <c r="Y122" s="7">
        <v>38.182451001577597</v>
      </c>
      <c r="Z122" s="7">
        <v>117.074906189752</v>
      </c>
    </row>
    <row r="123" spans="1:26" x14ac:dyDescent="0.2">
      <c r="A123" t="s">
        <v>411</v>
      </c>
      <c r="B123" t="s">
        <v>411</v>
      </c>
      <c r="C123" t="s">
        <v>116</v>
      </c>
      <c r="E123" t="s">
        <v>126</v>
      </c>
      <c r="F123" s="3"/>
      <c r="G123" s="42">
        <f t="shared" si="91"/>
        <v>4.923</v>
      </c>
      <c r="H123" s="42">
        <f t="shared" si="92"/>
        <v>4.4633000000000003</v>
      </c>
      <c r="I123" s="42">
        <f t="shared" si="93"/>
        <v>11.4194</v>
      </c>
      <c r="J123" s="42">
        <f t="shared" si="94"/>
        <v>-26.691006917755601</v>
      </c>
      <c r="K123" s="42">
        <f t="shared" si="95"/>
        <v>42.6701570680628</v>
      </c>
      <c r="L123" s="42">
        <f t="shared" si="96"/>
        <v>119.758064516129</v>
      </c>
      <c r="M123" s="42">
        <f t="shared" si="97"/>
        <v>6.4244661443819897</v>
      </c>
      <c r="N123" s="42">
        <f t="shared" si="98"/>
        <v>-9.5046942419275506</v>
      </c>
      <c r="O123" s="42">
        <f t="shared" si="99"/>
        <v>79.096003419799999</v>
      </c>
      <c r="Q123" s="15" t="s">
        <v>126</v>
      </c>
      <c r="R123" s="36">
        <v>4.923</v>
      </c>
      <c r="S123" s="36">
        <v>4.4633000000000003</v>
      </c>
      <c r="T123" s="36">
        <v>11.4194</v>
      </c>
      <c r="U123" s="36">
        <v>-26.691006917755601</v>
      </c>
      <c r="V123" s="36">
        <v>42.6701570680628</v>
      </c>
      <c r="W123" s="7">
        <v>119.758064516129</v>
      </c>
      <c r="X123" s="7">
        <v>6.4244661443819897</v>
      </c>
      <c r="Y123" s="7">
        <v>-9.5046942419275506</v>
      </c>
      <c r="Z123" s="7">
        <v>79.096003419799999</v>
      </c>
    </row>
    <row r="124" spans="1:26" x14ac:dyDescent="0.2">
      <c r="A124" t="s">
        <v>413</v>
      </c>
      <c r="B124" t="s">
        <v>413</v>
      </c>
      <c r="C124" t="s">
        <v>116</v>
      </c>
      <c r="E124" t="s">
        <v>127</v>
      </c>
      <c r="F124" s="3"/>
      <c r="G124" s="42">
        <f t="shared" si="91"/>
        <v>-24.809699999999999</v>
      </c>
      <c r="H124" s="42">
        <f t="shared" si="92"/>
        <v>-12.509499999999999</v>
      </c>
      <c r="I124" s="42">
        <f t="shared" si="93"/>
        <v>-51.8125</v>
      </c>
      <c r="J124" s="42">
        <f t="shared" si="94"/>
        <v>-80.963149078727</v>
      </c>
      <c r="K124" s="42">
        <f t="shared" si="95"/>
        <v>-80.786136939983095</v>
      </c>
      <c r="L124" s="42">
        <f t="shared" si="96"/>
        <v>-41.492921492921496</v>
      </c>
      <c r="M124" s="42">
        <f t="shared" si="97"/>
        <v>-24.8097915977505</v>
      </c>
      <c r="N124" s="42">
        <f t="shared" si="98"/>
        <v>-81.058333333969898</v>
      </c>
      <c r="O124" s="42">
        <f t="shared" si="99"/>
        <v>-80.786136941019294</v>
      </c>
      <c r="Q124" s="15" t="s">
        <v>127</v>
      </c>
      <c r="R124" s="36">
        <v>-24.809699999999999</v>
      </c>
      <c r="S124" s="36">
        <v>-12.509499999999999</v>
      </c>
      <c r="T124" s="36">
        <v>-51.8125</v>
      </c>
      <c r="U124" s="36">
        <v>-80.963149078727</v>
      </c>
      <c r="V124" s="36">
        <v>-80.786136939983095</v>
      </c>
      <c r="W124" s="7">
        <v>-41.492921492921496</v>
      </c>
      <c r="X124" s="7">
        <v>-24.8097915977505</v>
      </c>
      <c r="Y124" s="7">
        <v>-81.058333333969898</v>
      </c>
      <c r="Z124" s="7">
        <v>-80.786136941019294</v>
      </c>
    </row>
    <row r="125" spans="1:26" x14ac:dyDescent="0.2">
      <c r="A125" t="s">
        <v>415</v>
      </c>
      <c r="B125" t="s">
        <v>415</v>
      </c>
      <c r="C125" t="s">
        <v>116</v>
      </c>
      <c r="E125" t="s">
        <v>128</v>
      </c>
      <c r="F125" s="3"/>
      <c r="G125" s="42">
        <f t="shared" si="91"/>
        <v>-1.0057</v>
      </c>
      <c r="H125" s="42">
        <f t="shared" si="92"/>
        <v>-6.4062999999999999</v>
      </c>
      <c r="I125" s="42">
        <f t="shared" si="93"/>
        <v>11.976000000000001</v>
      </c>
      <c r="J125" s="42">
        <f t="shared" si="94"/>
        <v>6.7961165048543597</v>
      </c>
      <c r="K125" s="42">
        <f t="shared" si="95"/>
        <v>16.510903426791302</v>
      </c>
      <c r="L125" s="42" t="str">
        <f t="shared" si="96"/>
        <v>NULL</v>
      </c>
      <c r="M125" s="42">
        <f t="shared" si="97"/>
        <v>1.52690859370552</v>
      </c>
      <c r="N125" s="42">
        <f t="shared" si="98"/>
        <v>23.091309476981301</v>
      </c>
      <c r="O125" s="42">
        <f t="shared" si="99"/>
        <v>41.0382862824708</v>
      </c>
      <c r="Q125" s="15" t="s">
        <v>128</v>
      </c>
      <c r="R125" s="36">
        <v>-1.0057</v>
      </c>
      <c r="S125" s="36">
        <v>-6.4062999999999999</v>
      </c>
      <c r="T125" s="36">
        <v>11.976000000000001</v>
      </c>
      <c r="U125" s="7">
        <v>6.7961165048543597</v>
      </c>
      <c r="V125" s="36">
        <v>16.510903426791302</v>
      </c>
      <c r="W125" s="36" t="s">
        <v>199</v>
      </c>
      <c r="X125" s="7">
        <v>1.52690859370552</v>
      </c>
      <c r="Y125" s="7">
        <v>23.091309476981301</v>
      </c>
      <c r="Z125" s="7">
        <v>41.0382862824708</v>
      </c>
    </row>
    <row r="126" spans="1:26" x14ac:dyDescent="0.2">
      <c r="A126" t="s">
        <v>417</v>
      </c>
      <c r="B126" t="s">
        <v>417</v>
      </c>
      <c r="C126" t="s">
        <v>116</v>
      </c>
      <c r="E126" t="s">
        <v>129</v>
      </c>
      <c r="F126" s="3"/>
      <c r="G126" s="42">
        <f t="shared" si="91"/>
        <v>-8.5601000000000003</v>
      </c>
      <c r="H126" s="42">
        <f t="shared" si="92"/>
        <v>-7.0975000000000001</v>
      </c>
      <c r="I126" s="42">
        <f t="shared" si="93"/>
        <v>-13.645099999999999</v>
      </c>
      <c r="J126" s="42">
        <f t="shared" si="94"/>
        <v>-20.8009777772657</v>
      </c>
      <c r="K126" s="42">
        <f t="shared" si="95"/>
        <v>-13.826899164737201</v>
      </c>
      <c r="L126" s="42">
        <f t="shared" si="96"/>
        <v>8.7066185202719009</v>
      </c>
      <c r="M126" s="42">
        <f t="shared" si="97"/>
        <v>-7.1190289340949802</v>
      </c>
      <c r="N126" s="42">
        <f t="shared" si="98"/>
        <v>-12.6916744409779</v>
      </c>
      <c r="O126" s="42">
        <f t="shared" si="99"/>
        <v>-0.93861216146472504</v>
      </c>
      <c r="Q126" s="15" t="s">
        <v>129</v>
      </c>
      <c r="R126" s="36">
        <v>-8.5601000000000003</v>
      </c>
      <c r="S126" s="36">
        <v>-7.0975000000000001</v>
      </c>
      <c r="T126" s="36">
        <v>-13.645099999999999</v>
      </c>
      <c r="U126" s="36">
        <v>-20.8009777772657</v>
      </c>
      <c r="V126" s="36">
        <v>-13.826899164737201</v>
      </c>
      <c r="W126" s="7">
        <v>8.7066185202719009</v>
      </c>
      <c r="X126" s="7">
        <v>-7.1190289340949802</v>
      </c>
      <c r="Y126" s="7">
        <v>-12.6916744409779</v>
      </c>
      <c r="Z126" s="7">
        <v>-0.93861216146472504</v>
      </c>
    </row>
    <row r="127" spans="1:26" x14ac:dyDescent="0.2">
      <c r="A127" t="s">
        <v>419</v>
      </c>
      <c r="B127" t="s">
        <v>419</v>
      </c>
      <c r="C127" t="s">
        <v>116</v>
      </c>
      <c r="E127" t="s">
        <v>130</v>
      </c>
      <c r="F127" s="3"/>
      <c r="G127" s="42">
        <f t="shared" si="91"/>
        <v>7.8590999999999998</v>
      </c>
      <c r="H127" s="42">
        <f t="shared" si="92"/>
        <v>-4.1425000000000001</v>
      </c>
      <c r="I127" s="42">
        <f t="shared" si="93"/>
        <v>3.3765999999999998</v>
      </c>
      <c r="J127" s="42">
        <f t="shared" si="94"/>
        <v>3.3229491173416199</v>
      </c>
      <c r="K127" s="42">
        <f t="shared" si="95"/>
        <v>41.8389166072701</v>
      </c>
      <c r="L127" s="42">
        <f t="shared" si="96"/>
        <v>84.130442539360004</v>
      </c>
      <c r="M127" s="42">
        <f t="shared" si="97"/>
        <v>7.8590785907858498</v>
      </c>
      <c r="N127" s="42">
        <f t="shared" si="98"/>
        <v>15.803242271076201</v>
      </c>
      <c r="O127" s="42">
        <f t="shared" si="99"/>
        <v>62.98069013333</v>
      </c>
      <c r="Q127" s="15" t="s">
        <v>130</v>
      </c>
      <c r="R127" s="36">
        <v>7.8590999999999998</v>
      </c>
      <c r="S127" s="36">
        <v>-4.1425000000000001</v>
      </c>
      <c r="T127" s="36">
        <v>3.3765999999999998</v>
      </c>
      <c r="U127" s="7">
        <v>3.3229491173416199</v>
      </c>
      <c r="V127" s="36">
        <v>41.8389166072701</v>
      </c>
      <c r="W127" s="7">
        <v>84.130442539360004</v>
      </c>
      <c r="X127" s="7">
        <v>7.8590785907858498</v>
      </c>
      <c r="Y127" s="7">
        <v>15.803242271076201</v>
      </c>
      <c r="Z127" s="7">
        <v>62.98069013333</v>
      </c>
    </row>
    <row r="128" spans="1:26" x14ac:dyDescent="0.2">
      <c r="A128" t="s">
        <v>421</v>
      </c>
      <c r="B128" t="s">
        <v>421</v>
      </c>
      <c r="C128" t="s">
        <v>116</v>
      </c>
      <c r="E128" t="s">
        <v>131</v>
      </c>
      <c r="F128" s="3"/>
      <c r="G128" s="42">
        <f t="shared" si="91"/>
        <v>-6.8712</v>
      </c>
      <c r="H128" s="42">
        <f t="shared" si="92"/>
        <v>-1.4694</v>
      </c>
      <c r="I128" s="42">
        <f t="shared" si="93"/>
        <v>1.6354</v>
      </c>
      <c r="J128" s="42">
        <f t="shared" si="94"/>
        <v>-1.0869565217391399</v>
      </c>
      <c r="K128" s="42">
        <f t="shared" si="95"/>
        <v>47.408192959629403</v>
      </c>
      <c r="L128" s="42">
        <f t="shared" si="96"/>
        <v>1.8942777270151701</v>
      </c>
      <c r="M128" s="42">
        <f t="shared" si="97"/>
        <v>-6.8713450292398104</v>
      </c>
      <c r="N128" s="42">
        <f t="shared" si="98"/>
        <v>17.978507113933698</v>
      </c>
      <c r="O128" s="42">
        <f t="shared" si="99"/>
        <v>83.274212374578596</v>
      </c>
      <c r="Q128" s="15" t="s">
        <v>131</v>
      </c>
      <c r="R128" s="36">
        <v>-6.8712</v>
      </c>
      <c r="S128" s="36">
        <v>-1.4694</v>
      </c>
      <c r="T128" s="36">
        <v>1.6354</v>
      </c>
      <c r="U128" s="7">
        <v>-1.0869565217391399</v>
      </c>
      <c r="V128" s="36">
        <v>47.408192959629403</v>
      </c>
      <c r="W128" s="7">
        <v>1.8942777270151701</v>
      </c>
      <c r="X128" s="7">
        <v>-6.8713450292398104</v>
      </c>
      <c r="Y128" s="7">
        <v>17.978507113933698</v>
      </c>
      <c r="Z128" s="7">
        <v>83.274212374578596</v>
      </c>
    </row>
    <row r="129" spans="1:26" x14ac:dyDescent="0.2">
      <c r="A129" t="s">
        <v>423</v>
      </c>
      <c r="B129" t="s">
        <v>423</v>
      </c>
      <c r="C129" t="s">
        <v>116</v>
      </c>
      <c r="E129" t="s">
        <v>132</v>
      </c>
      <c r="F129" s="3"/>
      <c r="G129" s="42">
        <f t="shared" si="91"/>
        <v>-6.0452000000000004</v>
      </c>
      <c r="H129" s="42">
        <f t="shared" si="92"/>
        <v>-0.56359999999999999</v>
      </c>
      <c r="I129" s="42">
        <f t="shared" si="93"/>
        <v>42.776200000000003</v>
      </c>
      <c r="J129" s="42">
        <f t="shared" si="94"/>
        <v>113.236627379873</v>
      </c>
      <c r="K129" s="42">
        <f t="shared" si="95"/>
        <v>262.068965517241</v>
      </c>
      <c r="L129" s="42">
        <f t="shared" si="96"/>
        <v>-24.3298535547478</v>
      </c>
      <c r="M129" s="42">
        <f t="shared" si="97"/>
        <v>-6.0452729693741398</v>
      </c>
      <c r="N129" s="42">
        <f t="shared" si="98"/>
        <v>123.192323205633</v>
      </c>
      <c r="O129" s="42">
        <f t="shared" si="99"/>
        <v>266.83344172237503</v>
      </c>
      <c r="Q129" s="15" t="s">
        <v>132</v>
      </c>
      <c r="R129" s="36">
        <v>-6.0452000000000004</v>
      </c>
      <c r="S129" s="36">
        <v>-0.56359999999999999</v>
      </c>
      <c r="T129" s="36">
        <v>42.776200000000003</v>
      </c>
      <c r="U129" s="7">
        <v>113.236627379873</v>
      </c>
      <c r="V129" s="36">
        <v>262.068965517241</v>
      </c>
      <c r="W129" s="7">
        <v>-24.3298535547478</v>
      </c>
      <c r="X129" s="7">
        <v>-6.0452729693741398</v>
      </c>
      <c r="Y129" s="7">
        <v>123.192323205633</v>
      </c>
      <c r="Z129" s="7">
        <v>266.83344172237503</v>
      </c>
    </row>
    <row r="130" spans="1:26" x14ac:dyDescent="0.2">
      <c r="A130" t="s">
        <v>425</v>
      </c>
      <c r="B130" t="s">
        <v>425</v>
      </c>
      <c r="C130" t="s">
        <v>116</v>
      </c>
      <c r="E130" t="s">
        <v>133</v>
      </c>
      <c r="F130" s="3"/>
      <c r="G130" s="42">
        <f t="shared" si="91"/>
        <v>-32.550899999999999</v>
      </c>
      <c r="H130" s="42">
        <f t="shared" si="92"/>
        <v>-33.204099999999997</v>
      </c>
      <c r="I130" s="42">
        <f t="shared" si="93"/>
        <v>13.088100000000001</v>
      </c>
      <c r="J130" s="42">
        <f t="shared" si="94"/>
        <v>-78.100496963003906</v>
      </c>
      <c r="K130" s="42">
        <f t="shared" si="95"/>
        <v>-57.031419284940398</v>
      </c>
      <c r="L130" s="42" t="str">
        <f t="shared" si="96"/>
        <v>NULL</v>
      </c>
      <c r="M130" s="42">
        <f t="shared" si="97"/>
        <v>-32.551020408163303</v>
      </c>
      <c r="N130" s="42">
        <f t="shared" si="98"/>
        <v>-78.469055374822403</v>
      </c>
      <c r="O130" s="42">
        <f t="shared" si="99"/>
        <v>-57.031419284104999</v>
      </c>
      <c r="Q130" s="15" t="s">
        <v>133</v>
      </c>
      <c r="R130" s="36">
        <v>-32.550899999999999</v>
      </c>
      <c r="S130" s="36">
        <v>-33.204099999999997</v>
      </c>
      <c r="T130" s="36">
        <v>13.088100000000001</v>
      </c>
      <c r="U130" s="7">
        <v>-78.100496963003906</v>
      </c>
      <c r="V130" s="36">
        <v>-57.031419284940398</v>
      </c>
      <c r="W130" s="36" t="s">
        <v>199</v>
      </c>
      <c r="X130" s="7">
        <v>-32.551020408163303</v>
      </c>
      <c r="Y130" s="7">
        <v>-78.469055374822403</v>
      </c>
      <c r="Z130" s="7">
        <v>-57.031419284104999</v>
      </c>
    </row>
    <row r="131" spans="1:26" x14ac:dyDescent="0.2">
      <c r="A131" t="s">
        <v>427</v>
      </c>
      <c r="B131" t="s">
        <v>427</v>
      </c>
      <c r="C131" t="s">
        <v>116</v>
      </c>
      <c r="E131" t="s">
        <v>134</v>
      </c>
      <c r="F131" s="3"/>
      <c r="G131" s="42">
        <f t="shared" si="91"/>
        <v>4.7461000000000002</v>
      </c>
      <c r="H131" s="42">
        <f t="shared" si="92"/>
        <v>2.0979000000000001</v>
      </c>
      <c r="I131" s="42">
        <f t="shared" si="93"/>
        <v>-11.473800000000001</v>
      </c>
      <c r="J131" s="42">
        <f t="shared" si="94"/>
        <v>6.6902864195793299</v>
      </c>
      <c r="K131" s="42">
        <f t="shared" si="95"/>
        <v>-7.1804688520501303</v>
      </c>
      <c r="L131" s="42">
        <f t="shared" si="96"/>
        <v>-4.2687970052390503</v>
      </c>
      <c r="M131" s="42">
        <f t="shared" si="97"/>
        <v>4.7461368653420202</v>
      </c>
      <c r="N131" s="42">
        <f t="shared" si="98"/>
        <v>22.491776158072099</v>
      </c>
      <c r="O131" s="42">
        <f t="shared" si="99"/>
        <v>8.7070222844298293</v>
      </c>
      <c r="Q131" s="15" t="s">
        <v>134</v>
      </c>
      <c r="R131" s="36">
        <v>4.7461000000000002</v>
      </c>
      <c r="S131" s="36">
        <v>2.0979000000000001</v>
      </c>
      <c r="T131" s="36">
        <v>-11.473800000000001</v>
      </c>
      <c r="U131" s="36">
        <v>6.6902864195793299</v>
      </c>
      <c r="V131" s="36">
        <v>-7.1804688520501303</v>
      </c>
      <c r="W131" s="7">
        <v>-4.2687970052390503</v>
      </c>
      <c r="X131" s="7">
        <v>4.7461368653420202</v>
      </c>
      <c r="Y131" s="7">
        <v>22.491776158072099</v>
      </c>
      <c r="Z131" s="7">
        <v>8.7070222844298293</v>
      </c>
    </row>
    <row r="132" spans="1:26" x14ac:dyDescent="0.2">
      <c r="A132" t="s">
        <v>429</v>
      </c>
      <c r="B132" t="s">
        <v>429</v>
      </c>
      <c r="C132" t="s">
        <v>116</v>
      </c>
      <c r="E132" t="s">
        <v>135</v>
      </c>
      <c r="F132" s="3"/>
      <c r="G132" s="42">
        <f t="shared" si="91"/>
        <v>1.7521</v>
      </c>
      <c r="H132" s="42">
        <f t="shared" si="92"/>
        <v>4.3840000000000003</v>
      </c>
      <c r="I132" s="42">
        <f t="shared" si="93"/>
        <v>-20.394400000000001</v>
      </c>
      <c r="J132" s="42">
        <f t="shared" si="94"/>
        <v>-12.6182773271687</v>
      </c>
      <c r="K132" s="42">
        <f t="shared" si="95"/>
        <v>41.499689985232997</v>
      </c>
      <c r="L132" s="42">
        <f t="shared" si="96"/>
        <v>107.630759969685</v>
      </c>
      <c r="M132" s="42">
        <f t="shared" si="97"/>
        <v>1.7521367521367199</v>
      </c>
      <c r="N132" s="42">
        <f t="shared" si="98"/>
        <v>-1.4044870690706299</v>
      </c>
      <c r="O132" s="42">
        <f t="shared" si="99"/>
        <v>66.088159769608396</v>
      </c>
      <c r="Q132" s="15" t="s">
        <v>135</v>
      </c>
      <c r="R132" s="36">
        <v>1.7521</v>
      </c>
      <c r="S132" s="36">
        <v>4.3840000000000003</v>
      </c>
      <c r="T132" s="36">
        <v>-20.394400000000001</v>
      </c>
      <c r="U132" s="36">
        <v>-12.6182773271687</v>
      </c>
      <c r="V132" s="36">
        <v>41.499689985232997</v>
      </c>
      <c r="W132" s="7">
        <v>107.630759969685</v>
      </c>
      <c r="X132" s="7">
        <v>1.7521367521367199</v>
      </c>
      <c r="Y132" s="7">
        <v>-1.4044870690706299</v>
      </c>
      <c r="Z132" s="7">
        <v>66.088159769608396</v>
      </c>
    </row>
    <row r="133" spans="1:26" x14ac:dyDescent="0.2">
      <c r="A133" t="s">
        <v>432</v>
      </c>
      <c r="B133" t="s">
        <v>432</v>
      </c>
      <c r="C133" t="s">
        <v>116</v>
      </c>
      <c r="E133" t="s">
        <v>136</v>
      </c>
      <c r="F133" s="3"/>
      <c r="G133" s="42">
        <f t="shared" si="91"/>
        <v>5.1231999999999998</v>
      </c>
      <c r="H133" s="42">
        <f t="shared" si="92"/>
        <v>-9.9863999999999997</v>
      </c>
      <c r="I133" s="42">
        <f t="shared" si="93"/>
        <v>111.72929999999999</v>
      </c>
      <c r="J133" s="42">
        <f t="shared" si="94"/>
        <v>328.96596017983302</v>
      </c>
      <c r="K133" s="42">
        <f t="shared" si="95"/>
        <v>818.07560137457097</v>
      </c>
      <c r="L133" s="42">
        <f t="shared" si="96"/>
        <v>285.62355658198601</v>
      </c>
      <c r="M133" s="42">
        <f t="shared" si="97"/>
        <v>5.1231604627372196</v>
      </c>
      <c r="N133" s="42">
        <f t="shared" si="98"/>
        <v>330.76426961315099</v>
      </c>
      <c r="O133" s="42">
        <f t="shared" si="99"/>
        <v>818.075601481842</v>
      </c>
      <c r="Q133" s="15" t="s">
        <v>136</v>
      </c>
      <c r="R133" s="36">
        <v>5.1231999999999998</v>
      </c>
      <c r="S133" s="36">
        <v>-9.9863999999999997</v>
      </c>
      <c r="T133" s="36">
        <v>111.72929999999999</v>
      </c>
      <c r="U133" s="7">
        <v>328.96596017983302</v>
      </c>
      <c r="V133" s="36">
        <v>818.07560137457097</v>
      </c>
      <c r="W133" s="7">
        <v>285.62355658198601</v>
      </c>
      <c r="X133" s="7">
        <v>5.1231604627372196</v>
      </c>
      <c r="Y133" s="7">
        <v>330.76426961315099</v>
      </c>
      <c r="Z133" s="7">
        <v>818.075601481842</v>
      </c>
    </row>
    <row r="134" spans="1:26" x14ac:dyDescent="0.2">
      <c r="A134" t="s">
        <v>434</v>
      </c>
      <c r="B134" t="s">
        <v>434</v>
      </c>
      <c r="C134" t="s">
        <v>116</v>
      </c>
      <c r="E134" t="s">
        <v>137</v>
      </c>
      <c r="F134" s="3"/>
      <c r="G134" s="42">
        <f t="shared" si="91"/>
        <v>-2.8290999999999999</v>
      </c>
      <c r="H134" s="42">
        <f t="shared" si="92"/>
        <v>-7.0469999999999997</v>
      </c>
      <c r="I134" s="42">
        <f t="shared" si="93"/>
        <v>30.113900000000001</v>
      </c>
      <c r="J134" s="42">
        <f t="shared" si="94"/>
        <v>113.68631368631399</v>
      </c>
      <c r="K134" s="42">
        <f t="shared" si="95"/>
        <v>137.46145306525199</v>
      </c>
      <c r="L134" s="42">
        <f t="shared" si="96"/>
        <v>337.52272727272702</v>
      </c>
      <c r="M134" s="42">
        <f t="shared" si="97"/>
        <v>-2.7133695180031698</v>
      </c>
      <c r="N134" s="42">
        <f t="shared" si="98"/>
        <v>125.08094032848901</v>
      </c>
      <c r="O134" s="42">
        <f t="shared" si="99"/>
        <v>145.48933582138699</v>
      </c>
      <c r="Q134" s="15" t="s">
        <v>137</v>
      </c>
      <c r="R134" s="36">
        <v>-2.8290999999999999</v>
      </c>
      <c r="S134" s="36">
        <v>-7.0469999999999997</v>
      </c>
      <c r="T134" s="36">
        <v>30.113900000000001</v>
      </c>
      <c r="U134" s="36">
        <v>113.68631368631399</v>
      </c>
      <c r="V134" s="36">
        <v>137.46145306525199</v>
      </c>
      <c r="W134" s="7">
        <v>337.52272727272702</v>
      </c>
      <c r="X134" s="7">
        <v>-2.7133695180031698</v>
      </c>
      <c r="Y134" s="7">
        <v>125.08094032848901</v>
      </c>
      <c r="Z134" s="7">
        <v>145.48933582138699</v>
      </c>
    </row>
    <row r="135" spans="1:26" x14ac:dyDescent="0.2">
      <c r="A135" t="s">
        <v>436</v>
      </c>
      <c r="B135" t="s">
        <v>436</v>
      </c>
      <c r="C135" t="s">
        <v>116</v>
      </c>
      <c r="E135" t="s">
        <v>138</v>
      </c>
      <c r="F135" s="3"/>
      <c r="G135" s="42">
        <f t="shared" si="91"/>
        <v>2.8138000000000001</v>
      </c>
      <c r="H135" s="42">
        <f t="shared" si="92"/>
        <v>-0.68700000000000006</v>
      </c>
      <c r="I135" s="42">
        <f t="shared" si="93"/>
        <v>25.762</v>
      </c>
      <c r="J135" s="42">
        <f t="shared" si="94"/>
        <v>46.146508966043498</v>
      </c>
      <c r="K135" s="42">
        <f t="shared" si="95"/>
        <v>139.18201685919499</v>
      </c>
      <c r="L135" s="42">
        <f t="shared" si="96"/>
        <v>132.975164723771</v>
      </c>
      <c r="M135" s="42">
        <f t="shared" si="97"/>
        <v>2.8138140824907998</v>
      </c>
      <c r="N135" s="42">
        <f t="shared" si="98"/>
        <v>52.979320320014502</v>
      </c>
      <c r="O135" s="42">
        <f t="shared" si="99"/>
        <v>160.248493887813</v>
      </c>
      <c r="Q135" s="15" t="s">
        <v>138</v>
      </c>
      <c r="R135" s="36">
        <v>2.8138000000000001</v>
      </c>
      <c r="S135" s="36">
        <v>-0.68700000000000006</v>
      </c>
      <c r="T135" s="36">
        <v>25.762</v>
      </c>
      <c r="U135" s="36">
        <v>46.146508966043498</v>
      </c>
      <c r="V135" s="36">
        <v>139.18201685919499</v>
      </c>
      <c r="W135" s="7">
        <v>132.975164723771</v>
      </c>
      <c r="X135" s="7">
        <v>2.8138140824907998</v>
      </c>
      <c r="Y135" s="7">
        <v>52.979320320014502</v>
      </c>
      <c r="Z135" s="7">
        <v>160.248493887813</v>
      </c>
    </row>
    <row r="136" spans="1:26" x14ac:dyDescent="0.2">
      <c r="A136" t="s">
        <v>438</v>
      </c>
      <c r="B136" t="s">
        <v>438</v>
      </c>
      <c r="C136" t="s">
        <v>116</v>
      </c>
      <c r="E136" t="s">
        <v>139</v>
      </c>
      <c r="F136" s="3"/>
      <c r="G136" s="42">
        <f t="shared" si="91"/>
        <v>-9.5604999999999993</v>
      </c>
      <c r="H136" s="42">
        <f t="shared" si="92"/>
        <v>-8.8341999999999992</v>
      </c>
      <c r="I136" s="42">
        <f t="shared" si="93"/>
        <v>5.9688999999999997</v>
      </c>
      <c r="J136" s="42" t="str">
        <f t="shared" si="94"/>
        <v>NULL</v>
      </c>
      <c r="K136" s="42" t="str">
        <f t="shared" si="95"/>
        <v>NULL</v>
      </c>
      <c r="L136" s="42" t="str">
        <f t="shared" si="96"/>
        <v>NULL</v>
      </c>
      <c r="M136" s="42">
        <f t="shared" si="97"/>
        <v>-9.5605987445678302</v>
      </c>
      <c r="N136" s="42">
        <f t="shared" si="98"/>
        <v>11.157270032686499</v>
      </c>
      <c r="O136" s="42">
        <f t="shared" si="99"/>
        <v>11.157270032686499</v>
      </c>
      <c r="Q136" s="15" t="s">
        <v>139</v>
      </c>
      <c r="R136" s="36">
        <v>-9.5604999999999993</v>
      </c>
      <c r="S136" s="36">
        <v>-8.8341999999999992</v>
      </c>
      <c r="T136" s="36">
        <v>5.9688999999999997</v>
      </c>
      <c r="U136" s="36" t="s">
        <v>199</v>
      </c>
      <c r="V136" s="36" t="s">
        <v>199</v>
      </c>
      <c r="W136" s="36" t="s">
        <v>199</v>
      </c>
      <c r="X136" s="36">
        <v>-9.5605987445678302</v>
      </c>
      <c r="Y136" s="7">
        <v>11.157270032686499</v>
      </c>
      <c r="Z136" s="7">
        <v>11.157270032686499</v>
      </c>
    </row>
    <row r="137" spans="1:26" x14ac:dyDescent="0.2">
      <c r="A137" t="s">
        <v>440</v>
      </c>
      <c r="B137" t="s">
        <v>440</v>
      </c>
      <c r="C137" t="s">
        <v>116</v>
      </c>
      <c r="E137" t="s">
        <v>140</v>
      </c>
      <c r="F137" s="3"/>
      <c r="G137" s="42">
        <f t="shared" si="91"/>
        <v>-2.1427999999999998</v>
      </c>
      <c r="H137" s="42">
        <f t="shared" si="92"/>
        <v>-1.4387000000000001</v>
      </c>
      <c r="I137" s="42">
        <f t="shared" si="93"/>
        <v>-22.011299999999999</v>
      </c>
      <c r="J137" s="42">
        <f t="shared" si="94"/>
        <v>-40.7780979827089</v>
      </c>
      <c r="K137" s="42" t="str">
        <f t="shared" si="95"/>
        <v>NULL</v>
      </c>
      <c r="L137" s="42" t="str">
        <f t="shared" si="96"/>
        <v>NULL</v>
      </c>
      <c r="M137" s="42">
        <f t="shared" si="97"/>
        <v>1.54044750430291</v>
      </c>
      <c r="N137" s="42">
        <f t="shared" si="98"/>
        <v>-31.764445396463</v>
      </c>
      <c r="O137" s="42">
        <f t="shared" si="99"/>
        <v>-20.545660423078601</v>
      </c>
      <c r="Q137" s="15" t="s">
        <v>140</v>
      </c>
      <c r="R137" s="36">
        <v>-2.1427999999999998</v>
      </c>
      <c r="S137" s="36">
        <v>-1.4387000000000001</v>
      </c>
      <c r="T137" s="36">
        <v>-22.011299999999999</v>
      </c>
      <c r="U137" s="7">
        <v>-40.7780979827089</v>
      </c>
      <c r="V137" s="36" t="s">
        <v>199</v>
      </c>
      <c r="W137" s="36" t="s">
        <v>199</v>
      </c>
      <c r="X137" s="7">
        <v>1.54044750430291</v>
      </c>
      <c r="Y137" s="7">
        <v>-31.764445396463</v>
      </c>
      <c r="Z137" s="7">
        <v>-20.545660423078601</v>
      </c>
    </row>
    <row r="138" spans="1:26" x14ac:dyDescent="0.2">
      <c r="F138" s="3"/>
      <c r="G138" s="38">
        <f>AVERAGE(G112:G137)</f>
        <v>-2.3188692307692307</v>
      </c>
      <c r="H138" s="38">
        <f t="shared" ref="H138:O138" si="100">AVERAGE(H112:H137)</f>
        <v>-4.3392884615384606</v>
      </c>
      <c r="I138" s="38">
        <f t="shared" si="100"/>
        <v>9.7065230769230784</v>
      </c>
      <c r="J138" s="38">
        <f t="shared" si="100"/>
        <v>25.202524402973008</v>
      </c>
      <c r="K138" s="38">
        <f t="shared" si="100"/>
        <v>101.24184385315063</v>
      </c>
      <c r="L138" s="38">
        <f t="shared" si="100"/>
        <v>91.431153846429154</v>
      </c>
      <c r="M138" s="38">
        <f t="shared" si="100"/>
        <v>-1.8408727856116041</v>
      </c>
      <c r="N138" s="38">
        <f t="shared" si="100"/>
        <v>33.207147785901341</v>
      </c>
      <c r="O138" s="38">
        <f t="shared" si="100"/>
        <v>108.86780777839067</v>
      </c>
      <c r="Q138" s="15"/>
    </row>
    <row r="139" spans="1:26" x14ac:dyDescent="0.2">
      <c r="F139" s="3"/>
      <c r="G139" s="12"/>
      <c r="H139" s="12"/>
      <c r="I139" s="12"/>
      <c r="J139" s="13"/>
      <c r="K139" s="13"/>
      <c r="L139" s="13"/>
      <c r="M139" s="13"/>
      <c r="N139" s="13"/>
      <c r="O139" s="13"/>
      <c r="Q139" s="15"/>
    </row>
    <row r="140" spans="1:26" x14ac:dyDescent="0.2">
      <c r="A140" s="1" t="s">
        <v>442</v>
      </c>
      <c r="B140" s="1" t="s">
        <v>442</v>
      </c>
      <c r="C140" s="1" t="s">
        <v>141</v>
      </c>
      <c r="D140" s="1"/>
      <c r="E140" s="1" t="s">
        <v>142</v>
      </c>
      <c r="F140" s="3"/>
      <c r="G140" s="42">
        <f>R140</f>
        <v>-22.695599999999999</v>
      </c>
      <c r="H140" s="42">
        <f t="shared" ref="H140" si="101">S140</f>
        <v>-15.888500000000001</v>
      </c>
      <c r="I140" s="42">
        <f t="shared" ref="I140" si="102">T140</f>
        <v>-37.301200000000001</v>
      </c>
      <c r="J140" s="42">
        <f t="shared" ref="J140" si="103">U140</f>
        <v>-49.942517723701897</v>
      </c>
      <c r="K140" s="42">
        <f t="shared" ref="K140" si="104">V140</f>
        <v>3.4448624034844699</v>
      </c>
      <c r="L140" s="42">
        <f t="shared" ref="L140" si="105">W140</f>
        <v>31.977772164688002</v>
      </c>
      <c r="M140" s="42">
        <f t="shared" ref="M140" si="106">X140</f>
        <v>-22.016599508571002</v>
      </c>
      <c r="N140" s="42">
        <f t="shared" ref="N140" si="107">Y140</f>
        <v>-44.916199890495001</v>
      </c>
      <c r="O140" s="42">
        <f t="shared" ref="O140" si="108">Z140</f>
        <v>16.589328036930201</v>
      </c>
      <c r="Q140" s="15" t="s">
        <v>142</v>
      </c>
      <c r="R140" s="36">
        <v>-22.695599999999999</v>
      </c>
      <c r="S140" s="36">
        <v>-15.888500000000001</v>
      </c>
      <c r="T140" s="36">
        <v>-37.301200000000001</v>
      </c>
      <c r="U140" s="7">
        <v>-49.942517723701897</v>
      </c>
      <c r="V140" s="36">
        <v>3.4448624034844699</v>
      </c>
      <c r="W140" s="7">
        <v>31.977772164688002</v>
      </c>
      <c r="X140" s="7">
        <v>-22.016599508571002</v>
      </c>
      <c r="Y140" s="7">
        <v>-44.916199890495001</v>
      </c>
      <c r="Z140" s="7">
        <v>16.589328036930201</v>
      </c>
    </row>
    <row r="141" spans="1:26" x14ac:dyDescent="0.2">
      <c r="A141" t="s">
        <v>444</v>
      </c>
      <c r="B141" t="s">
        <v>444</v>
      </c>
      <c r="C141" t="s">
        <v>141</v>
      </c>
      <c r="E141" t="s">
        <v>143</v>
      </c>
      <c r="F141" s="3"/>
      <c r="G141" s="42">
        <f t="shared" ref="G141:G147" si="109">R141</f>
        <v>-6.4747000000000003</v>
      </c>
      <c r="H141" s="42">
        <f t="shared" ref="H141:H147" si="110">S141</f>
        <v>-14.3088</v>
      </c>
      <c r="I141" s="42">
        <f t="shared" ref="I141:I147" si="111">T141</f>
        <v>37.891599999999997</v>
      </c>
      <c r="J141" s="42">
        <f t="shared" ref="J141:J147" si="112">U141</f>
        <v>75.980738285493601</v>
      </c>
      <c r="K141" s="42">
        <f t="shared" ref="K141:K147" si="113">V141</f>
        <v>122.17375416323701</v>
      </c>
      <c r="L141" s="42">
        <f t="shared" ref="L141:L147" si="114">W141</f>
        <v>209.52411904792899</v>
      </c>
      <c r="M141" s="42">
        <f t="shared" ref="M141:M147" si="115">X141</f>
        <v>-6.47482014388493</v>
      </c>
      <c r="N141" s="42">
        <f t="shared" ref="N141:N147" si="116">Y141</f>
        <v>86.197767530310401</v>
      </c>
      <c r="O141" s="42">
        <f t="shared" ref="O141:O147" si="117">Z141</f>
        <v>139.48659552232999</v>
      </c>
      <c r="Q141" s="15" t="s">
        <v>143</v>
      </c>
      <c r="R141" s="36">
        <v>-6.4747000000000003</v>
      </c>
      <c r="S141" s="36">
        <v>-14.3088</v>
      </c>
      <c r="T141" s="36">
        <v>37.891599999999997</v>
      </c>
      <c r="U141" s="36">
        <v>75.980738285493601</v>
      </c>
      <c r="V141" s="36">
        <v>122.17375416323701</v>
      </c>
      <c r="W141" s="7">
        <v>209.52411904792899</v>
      </c>
      <c r="X141" s="7">
        <v>-6.47482014388493</v>
      </c>
      <c r="Y141" s="7">
        <v>86.197767530310401</v>
      </c>
      <c r="Z141" s="7">
        <v>139.48659552232999</v>
      </c>
    </row>
    <row r="142" spans="1:26" x14ac:dyDescent="0.2">
      <c r="A142" t="s">
        <v>446</v>
      </c>
      <c r="B142" t="s">
        <v>446</v>
      </c>
      <c r="C142" t="s">
        <v>141</v>
      </c>
      <c r="E142" t="s">
        <v>144</v>
      </c>
      <c r="F142" s="3"/>
      <c r="G142" s="42">
        <f t="shared" si="109"/>
        <v>5.4127000000000001</v>
      </c>
      <c r="H142" s="42">
        <f t="shared" si="110"/>
        <v>5.7275</v>
      </c>
      <c r="I142" s="42">
        <f t="shared" si="111"/>
        <v>10.2775</v>
      </c>
      <c r="J142" s="42">
        <f t="shared" si="112"/>
        <v>50.4164245593647</v>
      </c>
      <c r="K142" s="42">
        <f t="shared" si="113"/>
        <v>106.21348911311701</v>
      </c>
      <c r="L142" s="42">
        <f t="shared" si="114"/>
        <v>201.124466847615</v>
      </c>
      <c r="M142" s="42">
        <f t="shared" si="115"/>
        <v>5.0879566982409097</v>
      </c>
      <c r="N142" s="42">
        <f t="shared" si="116"/>
        <v>52.658903404565002</v>
      </c>
      <c r="O142" s="42">
        <f t="shared" si="117"/>
        <v>117.96078676271701</v>
      </c>
      <c r="Q142" s="15" t="s">
        <v>144</v>
      </c>
      <c r="R142" s="36">
        <v>5.4127000000000001</v>
      </c>
      <c r="S142" s="36">
        <v>5.7275</v>
      </c>
      <c r="T142" s="36">
        <v>10.2775</v>
      </c>
      <c r="U142" s="36">
        <v>50.4164245593647</v>
      </c>
      <c r="V142" s="36">
        <v>106.21348911311701</v>
      </c>
      <c r="W142" s="7">
        <v>201.124466847615</v>
      </c>
      <c r="X142" s="7">
        <v>5.0879566982409097</v>
      </c>
      <c r="Y142" s="7">
        <v>52.658903404565002</v>
      </c>
      <c r="Z142" s="7">
        <v>117.96078676271701</v>
      </c>
    </row>
    <row r="143" spans="1:26" x14ac:dyDescent="0.2">
      <c r="A143" t="s">
        <v>448</v>
      </c>
      <c r="B143" t="s">
        <v>448</v>
      </c>
      <c r="C143" t="s">
        <v>141</v>
      </c>
      <c r="E143" t="s">
        <v>145</v>
      </c>
      <c r="F143" s="3"/>
      <c r="G143" s="42">
        <f t="shared" si="109"/>
        <v>-2.7993000000000001</v>
      </c>
      <c r="H143" s="42">
        <f t="shared" si="110"/>
        <v>-15.0665</v>
      </c>
      <c r="I143" s="42">
        <f t="shared" si="111"/>
        <v>21.3048</v>
      </c>
      <c r="J143" s="42">
        <f t="shared" si="112"/>
        <v>73.186285216053093</v>
      </c>
      <c r="K143" s="42">
        <f t="shared" si="113"/>
        <v>209.23753905065601</v>
      </c>
      <c r="L143" s="42">
        <f t="shared" si="114"/>
        <v>551.46734340942305</v>
      </c>
      <c r="M143" s="42">
        <f t="shared" si="115"/>
        <v>-2.69137285885905</v>
      </c>
      <c r="N143" s="42">
        <f t="shared" si="116"/>
        <v>76.110687101365201</v>
      </c>
      <c r="O143" s="42">
        <f t="shared" si="117"/>
        <v>220.24249941294701</v>
      </c>
      <c r="Q143" s="15" t="s">
        <v>145</v>
      </c>
      <c r="R143" s="36">
        <v>-2.7993000000000001</v>
      </c>
      <c r="S143" s="36">
        <v>-15.0665</v>
      </c>
      <c r="T143" s="36">
        <v>21.3048</v>
      </c>
      <c r="U143" s="7">
        <v>73.186285216053093</v>
      </c>
      <c r="V143" s="36">
        <v>209.23753905065601</v>
      </c>
      <c r="W143" s="7">
        <v>551.46734340942305</v>
      </c>
      <c r="X143" s="7">
        <v>-2.69137285885905</v>
      </c>
      <c r="Y143" s="7">
        <v>76.110687101365201</v>
      </c>
      <c r="Z143" s="7">
        <v>220.24249941294701</v>
      </c>
    </row>
    <row r="144" spans="1:26" x14ac:dyDescent="0.2">
      <c r="A144" t="s">
        <v>450</v>
      </c>
      <c r="B144" t="s">
        <v>450</v>
      </c>
      <c r="C144" t="s">
        <v>141</v>
      </c>
      <c r="E144" t="s">
        <v>146</v>
      </c>
      <c r="F144" s="3"/>
      <c r="G144" s="42">
        <f t="shared" si="109"/>
        <v>-11.929399999999999</v>
      </c>
      <c r="H144" s="42">
        <f t="shared" si="110"/>
        <v>-9.4152000000000005</v>
      </c>
      <c r="I144" s="42">
        <f t="shared" si="111"/>
        <v>-48.606000000000002</v>
      </c>
      <c r="J144" s="42">
        <f t="shared" si="112"/>
        <v>-56.314535345512297</v>
      </c>
      <c r="K144" s="42">
        <f t="shared" si="113"/>
        <v>-11.6465863453815</v>
      </c>
      <c r="L144" s="42">
        <f t="shared" si="114"/>
        <v>-19.423757782932501</v>
      </c>
      <c r="M144" s="42">
        <f t="shared" si="115"/>
        <v>-11.929543634908001</v>
      </c>
      <c r="N144" s="42">
        <f t="shared" si="116"/>
        <v>-55.108148551469</v>
      </c>
      <c r="O144" s="42">
        <f t="shared" si="117"/>
        <v>-11.646586355511101</v>
      </c>
      <c r="Q144" s="15" t="s">
        <v>146</v>
      </c>
      <c r="R144" s="36">
        <v>-11.929399999999999</v>
      </c>
      <c r="S144" s="36">
        <v>-9.4152000000000005</v>
      </c>
      <c r="T144" s="36">
        <v>-48.606000000000002</v>
      </c>
      <c r="U144" s="7">
        <v>-56.314535345512297</v>
      </c>
      <c r="V144" s="36">
        <v>-11.6465863453815</v>
      </c>
      <c r="W144" s="7">
        <v>-19.423757782932501</v>
      </c>
      <c r="X144" s="7">
        <v>-11.929543634908001</v>
      </c>
      <c r="Y144" s="7">
        <v>-55.108148551469</v>
      </c>
      <c r="Z144" s="7">
        <v>-11.646586355511101</v>
      </c>
    </row>
    <row r="145" spans="1:26" x14ac:dyDescent="0.2">
      <c r="A145" t="s">
        <v>452</v>
      </c>
      <c r="B145" t="s">
        <v>452</v>
      </c>
      <c r="C145" t="s">
        <v>141</v>
      </c>
      <c r="E145" t="s">
        <v>147</v>
      </c>
      <c r="F145" s="3"/>
      <c r="G145" s="42">
        <f t="shared" si="109"/>
        <v>5.3606999999999996</v>
      </c>
      <c r="H145" s="42">
        <f t="shared" si="110"/>
        <v>-2.0087999999999999</v>
      </c>
      <c r="I145" s="42">
        <f t="shared" si="111"/>
        <v>40.775300000000001</v>
      </c>
      <c r="J145" s="42">
        <f t="shared" si="112"/>
        <v>115.577596266044</v>
      </c>
      <c r="K145" s="42">
        <f t="shared" si="113"/>
        <v>269.96245306633301</v>
      </c>
      <c r="L145" s="42">
        <f t="shared" si="114"/>
        <v>602.806218735843</v>
      </c>
      <c r="M145" s="42">
        <f t="shared" si="115"/>
        <v>5.4314087257391304</v>
      </c>
      <c r="N145" s="42">
        <f t="shared" si="116"/>
        <v>115.14532405775699</v>
      </c>
      <c r="O145" s="42">
        <f t="shared" si="117"/>
        <v>275.959124790928</v>
      </c>
      <c r="Q145" s="15" t="s">
        <v>147</v>
      </c>
      <c r="R145" s="36">
        <v>5.3606999999999996</v>
      </c>
      <c r="S145" s="36">
        <v>-2.0087999999999999</v>
      </c>
      <c r="T145" s="36">
        <v>40.775300000000001</v>
      </c>
      <c r="U145" s="36">
        <v>115.577596266044</v>
      </c>
      <c r="V145" s="36">
        <v>269.96245306633301</v>
      </c>
      <c r="W145" s="7">
        <v>602.806218735843</v>
      </c>
      <c r="X145" s="7">
        <v>5.4314087257391304</v>
      </c>
      <c r="Y145" s="7">
        <v>115.14532405775699</v>
      </c>
      <c r="Z145" s="7">
        <v>275.959124790928</v>
      </c>
    </row>
    <row r="146" spans="1:26" x14ac:dyDescent="0.2">
      <c r="A146" t="s">
        <v>454</v>
      </c>
      <c r="B146" t="s">
        <v>454</v>
      </c>
      <c r="C146" t="s">
        <v>141</v>
      </c>
      <c r="E146" t="s">
        <v>5</v>
      </c>
      <c r="F146" s="3"/>
      <c r="G146" s="42">
        <f t="shared" si="109"/>
        <v>-4.0545999999999998</v>
      </c>
      <c r="H146" s="42">
        <f t="shared" si="110"/>
        <v>4.0975000000000001</v>
      </c>
      <c r="I146" s="42">
        <f t="shared" si="111"/>
        <v>13.3589</v>
      </c>
      <c r="J146" s="42">
        <f t="shared" si="112"/>
        <v>127.287946428571</v>
      </c>
      <c r="K146" s="42">
        <f t="shared" si="113"/>
        <v>125.77605321507799</v>
      </c>
      <c r="L146" s="42">
        <f t="shared" si="114"/>
        <v>236.95966907962799</v>
      </c>
      <c r="M146" s="42">
        <f t="shared" si="115"/>
        <v>-5.6302131603336498</v>
      </c>
      <c r="N146" s="42">
        <f t="shared" si="116"/>
        <v>133.09354414101799</v>
      </c>
      <c r="O146" s="42">
        <f t="shared" si="117"/>
        <v>134.614553778176</v>
      </c>
      <c r="Q146" s="15" t="s">
        <v>5</v>
      </c>
      <c r="R146" s="36">
        <v>-4.0545999999999998</v>
      </c>
      <c r="S146" s="36">
        <v>4.0975000000000001</v>
      </c>
      <c r="T146" s="36">
        <v>13.3589</v>
      </c>
      <c r="U146" s="7">
        <v>127.287946428571</v>
      </c>
      <c r="V146" s="36">
        <v>125.77605321507799</v>
      </c>
      <c r="W146" s="7">
        <v>236.95966907962799</v>
      </c>
      <c r="X146" s="7">
        <v>-5.6302131603336498</v>
      </c>
      <c r="Y146" s="7">
        <v>133.09354414101799</v>
      </c>
      <c r="Z146" s="7">
        <v>134.614553778176</v>
      </c>
    </row>
    <row r="147" spans="1:26" x14ac:dyDescent="0.2">
      <c r="A147" t="s">
        <v>456</v>
      </c>
      <c r="B147" t="s">
        <v>456</v>
      </c>
      <c r="C147" t="s">
        <v>141</v>
      </c>
      <c r="E147" t="s">
        <v>148</v>
      </c>
      <c r="F147" s="3"/>
      <c r="G147" s="42">
        <f t="shared" si="109"/>
        <v>-2.6282000000000001</v>
      </c>
      <c r="H147" s="42">
        <f t="shared" si="110"/>
        <v>-6.0812999999999997</v>
      </c>
      <c r="I147" s="42">
        <f t="shared" si="111"/>
        <v>3.4611000000000001</v>
      </c>
      <c r="J147" s="42">
        <f t="shared" si="112"/>
        <v>40.084473049074802</v>
      </c>
      <c r="K147" s="42">
        <f t="shared" si="113"/>
        <v>91.010758253909501</v>
      </c>
      <c r="L147" s="42">
        <f t="shared" si="114"/>
        <v>140.30528675653099</v>
      </c>
      <c r="M147" s="42">
        <f t="shared" si="115"/>
        <v>-2.1899973658299499</v>
      </c>
      <c r="N147" s="42">
        <f t="shared" si="116"/>
        <v>55.152139354092398</v>
      </c>
      <c r="O147" s="42">
        <f t="shared" si="117"/>
        <v>123.23395375311399</v>
      </c>
      <c r="Q147" s="15" t="s">
        <v>148</v>
      </c>
      <c r="R147" s="36">
        <v>-2.6282000000000001</v>
      </c>
      <c r="S147" s="36">
        <v>-6.0812999999999997</v>
      </c>
      <c r="T147" s="36">
        <v>3.4611000000000001</v>
      </c>
      <c r="U147" s="7">
        <v>40.084473049074802</v>
      </c>
      <c r="V147" s="36">
        <v>91.010758253909501</v>
      </c>
      <c r="W147" s="7">
        <v>140.30528675653099</v>
      </c>
      <c r="X147" s="7">
        <v>-2.1899973658299499</v>
      </c>
      <c r="Y147" s="7">
        <v>55.152139354092398</v>
      </c>
      <c r="Z147" s="7">
        <v>123.23395375311399</v>
      </c>
    </row>
    <row r="148" spans="1:26" x14ac:dyDescent="0.2">
      <c r="F148" s="3"/>
      <c r="G148" s="38">
        <f>AVERAGE(G140:G147)</f>
        <v>-4.976049999999999</v>
      </c>
      <c r="H148" s="38">
        <f t="shared" ref="H148:O148" si="118">AVERAGE(H140:H147)</f>
        <v>-6.618012499999999</v>
      </c>
      <c r="I148" s="38">
        <f t="shared" si="118"/>
        <v>5.145249999999999</v>
      </c>
      <c r="J148" s="38">
        <f t="shared" si="118"/>
        <v>47.034551341923375</v>
      </c>
      <c r="K148" s="38">
        <f t="shared" si="118"/>
        <v>114.52154036505419</v>
      </c>
      <c r="L148" s="38">
        <f t="shared" si="118"/>
        <v>244.34263978234054</v>
      </c>
      <c r="M148" s="38">
        <f t="shared" si="118"/>
        <v>-5.0516476560508181</v>
      </c>
      <c r="N148" s="38">
        <f t="shared" si="118"/>
        <v>52.291752143393005</v>
      </c>
      <c r="O148" s="38">
        <f t="shared" si="118"/>
        <v>127.05503196270389</v>
      </c>
      <c r="Q148" s="15"/>
    </row>
    <row r="149" spans="1:26" x14ac:dyDescent="0.2">
      <c r="F149" s="3"/>
      <c r="G149" s="18"/>
      <c r="H149" s="18"/>
      <c r="I149" s="18"/>
      <c r="J149" s="19"/>
      <c r="K149" s="19"/>
      <c r="L149" s="19"/>
      <c r="M149" s="19"/>
      <c r="N149" s="19"/>
      <c r="O149" s="19"/>
      <c r="Q149" s="15"/>
    </row>
    <row r="150" spans="1:26" x14ac:dyDescent="0.2">
      <c r="A150" s="1" t="s">
        <v>458</v>
      </c>
      <c r="B150" s="1" t="s">
        <v>458</v>
      </c>
      <c r="C150" s="1" t="s">
        <v>149</v>
      </c>
      <c r="D150" s="1"/>
      <c r="E150" s="1" t="s">
        <v>150</v>
      </c>
      <c r="F150" s="3"/>
      <c r="G150" s="42">
        <f>R150</f>
        <v>0.56069999999999998</v>
      </c>
      <c r="H150" s="42">
        <f t="shared" ref="H150" si="119">S150</f>
        <v>-3.0198999999999998</v>
      </c>
      <c r="I150" s="42">
        <f t="shared" ref="I150" si="120">T150</f>
        <v>3.8755000000000002</v>
      </c>
      <c r="J150" s="42">
        <f t="shared" ref="J150" si="121">U150</f>
        <v>16.228886590830701</v>
      </c>
      <c r="K150" s="42">
        <f t="shared" ref="K150" si="122">V150</f>
        <v>47.795213465415998</v>
      </c>
      <c r="L150" s="42">
        <f t="shared" ref="L150" si="123">W150</f>
        <v>106.024685323231</v>
      </c>
      <c r="M150" s="42">
        <f t="shared" ref="M150" si="124">X150</f>
        <v>1.17740125484846</v>
      </c>
      <c r="N150" s="42">
        <f t="shared" ref="N150" si="125">Y150</f>
        <v>26.888788660812601</v>
      </c>
      <c r="O150" s="42">
        <f t="shared" ref="O150" si="126">Z150</f>
        <v>67.273606804759098</v>
      </c>
      <c r="Q150" s="15" t="s">
        <v>150</v>
      </c>
      <c r="R150" s="36">
        <v>0.56069999999999998</v>
      </c>
      <c r="S150" s="36">
        <v>-3.0198999999999998</v>
      </c>
      <c r="T150" s="36">
        <v>3.8755000000000002</v>
      </c>
      <c r="U150" s="36">
        <v>16.228886590830701</v>
      </c>
      <c r="V150" s="36">
        <v>47.795213465415998</v>
      </c>
      <c r="W150" s="7">
        <v>106.024685323231</v>
      </c>
      <c r="X150" s="7">
        <v>1.17740125484846</v>
      </c>
      <c r="Y150" s="7">
        <v>26.888788660812601</v>
      </c>
      <c r="Z150" s="7">
        <v>67.273606804759098</v>
      </c>
    </row>
    <row r="151" spans="1:26" x14ac:dyDescent="0.2">
      <c r="A151" t="s">
        <v>460</v>
      </c>
      <c r="B151" t="s">
        <v>460</v>
      </c>
      <c r="C151" t="s">
        <v>149</v>
      </c>
      <c r="E151" t="s">
        <v>151</v>
      </c>
      <c r="F151" s="3"/>
      <c r="G151" s="42">
        <f t="shared" ref="G151:G160" si="127">R151</f>
        <v>8.0074000000000005</v>
      </c>
      <c r="H151" s="42">
        <f t="shared" ref="H151:H160" si="128">S151</f>
        <v>-0.38159999999999999</v>
      </c>
      <c r="I151" s="42">
        <f t="shared" ref="I151:I160" si="129">T151</f>
        <v>-0.87339999999999995</v>
      </c>
      <c r="J151" s="42">
        <f t="shared" ref="J151:J160" si="130">U151</f>
        <v>-8.3567415730337107</v>
      </c>
      <c r="K151" s="42">
        <f t="shared" ref="K151:K160" si="131">V151</f>
        <v>-2.8656494231485001</v>
      </c>
      <c r="L151" s="42">
        <f t="shared" ref="L151:L160" si="132">W151</f>
        <v>-10.6164383561644</v>
      </c>
      <c r="M151" s="42">
        <f t="shared" ref="M151:M160" si="133">X151</f>
        <v>8.0074487895716899</v>
      </c>
      <c r="N151" s="42">
        <f t="shared" ref="N151:N160" si="134">Y151</f>
        <v>2.1284660127886701</v>
      </c>
      <c r="O151" s="42">
        <f t="shared" ref="O151:O160" si="135">Z151</f>
        <v>13.8893987477592</v>
      </c>
      <c r="Q151" s="15" t="s">
        <v>151</v>
      </c>
      <c r="R151" s="36">
        <v>8.0074000000000005</v>
      </c>
      <c r="S151" s="36">
        <v>-0.38159999999999999</v>
      </c>
      <c r="T151" s="36">
        <v>-0.87339999999999995</v>
      </c>
      <c r="U151" s="7">
        <v>-8.3567415730337107</v>
      </c>
      <c r="V151" s="36">
        <v>-2.8656494231485001</v>
      </c>
      <c r="W151" s="7">
        <v>-10.6164383561644</v>
      </c>
      <c r="X151" s="7">
        <v>8.0074487895716899</v>
      </c>
      <c r="Y151" s="7">
        <v>2.1284660127886701</v>
      </c>
      <c r="Z151" s="7">
        <v>13.8893987477592</v>
      </c>
    </row>
    <row r="152" spans="1:26" x14ac:dyDescent="0.2">
      <c r="A152" t="s">
        <v>462</v>
      </c>
      <c r="B152" t="s">
        <v>462</v>
      </c>
      <c r="C152" t="s">
        <v>149</v>
      </c>
      <c r="E152" t="s">
        <v>152</v>
      </c>
      <c r="F152" s="3"/>
      <c r="G152" s="42">
        <f t="shared" si="127"/>
        <v>-9.5190000000000001</v>
      </c>
      <c r="H152" s="42">
        <f t="shared" si="128"/>
        <v>-6.0361000000000002</v>
      </c>
      <c r="I152" s="42">
        <f t="shared" si="129"/>
        <v>-6.1620999999999997</v>
      </c>
      <c r="J152" s="42">
        <f t="shared" si="130"/>
        <v>15.146528757248101</v>
      </c>
      <c r="K152" s="42">
        <f t="shared" si="131"/>
        <v>-12.409846814090701</v>
      </c>
      <c r="L152" s="42">
        <f t="shared" si="132"/>
        <v>35.1015905120897</v>
      </c>
      <c r="M152" s="42">
        <f t="shared" si="133"/>
        <v>-8.8196272746377105</v>
      </c>
      <c r="N152" s="42">
        <f t="shared" si="134"/>
        <v>24.434618945049198</v>
      </c>
      <c r="O152" s="42">
        <f t="shared" si="135"/>
        <v>1.1456364862111099</v>
      </c>
      <c r="Q152" s="15" t="s">
        <v>152</v>
      </c>
      <c r="R152" s="36">
        <v>-9.5190000000000001</v>
      </c>
      <c r="S152" s="36">
        <v>-6.0361000000000002</v>
      </c>
      <c r="T152" s="36">
        <v>-6.1620999999999997</v>
      </c>
      <c r="U152" s="7">
        <v>15.146528757248101</v>
      </c>
      <c r="V152" s="36">
        <v>-12.409846814090701</v>
      </c>
      <c r="W152" s="7">
        <v>35.1015905120897</v>
      </c>
      <c r="X152" s="7">
        <v>-8.8196272746377105</v>
      </c>
      <c r="Y152" s="7">
        <v>24.434618945049198</v>
      </c>
      <c r="Z152" s="7">
        <v>1.1456364862111099</v>
      </c>
    </row>
    <row r="153" spans="1:26" x14ac:dyDescent="0.2">
      <c r="A153" t="s">
        <v>464</v>
      </c>
      <c r="B153" t="s">
        <v>464</v>
      </c>
      <c r="C153" t="s">
        <v>149</v>
      </c>
      <c r="E153" t="s">
        <v>153</v>
      </c>
      <c r="F153" s="3"/>
      <c r="G153" s="42">
        <f t="shared" si="127"/>
        <v>6.9443999999999999</v>
      </c>
      <c r="H153" s="42">
        <f t="shared" si="128"/>
        <v>-1.3167</v>
      </c>
      <c r="I153" s="42">
        <f t="shared" si="129"/>
        <v>9.57</v>
      </c>
      <c r="J153" s="42">
        <f t="shared" si="130"/>
        <v>17.646071188717201</v>
      </c>
      <c r="K153" s="42">
        <f t="shared" si="131"/>
        <v>4.4417946042629097</v>
      </c>
      <c r="L153" s="42">
        <f t="shared" si="132"/>
        <v>32.469987711503897</v>
      </c>
      <c r="M153" s="42">
        <f t="shared" si="133"/>
        <v>7.8751026390710104</v>
      </c>
      <c r="N153" s="42">
        <f t="shared" si="134"/>
        <v>32.907377109328401</v>
      </c>
      <c r="O153" s="42">
        <f t="shared" si="135"/>
        <v>24.305562842334499</v>
      </c>
      <c r="Q153" s="15" t="s">
        <v>153</v>
      </c>
      <c r="R153" s="36">
        <v>6.9443999999999999</v>
      </c>
      <c r="S153" s="36">
        <v>-1.3167</v>
      </c>
      <c r="T153" s="36">
        <v>9.57</v>
      </c>
      <c r="U153" s="36">
        <v>17.646071188717201</v>
      </c>
      <c r="V153" s="36">
        <v>4.4417946042629097</v>
      </c>
      <c r="W153" s="7">
        <v>32.469987711503897</v>
      </c>
      <c r="X153" s="7">
        <v>7.8751026390710104</v>
      </c>
      <c r="Y153" s="7">
        <v>32.907377109328401</v>
      </c>
      <c r="Z153" s="7">
        <v>24.305562842334499</v>
      </c>
    </row>
    <row r="154" spans="1:26" x14ac:dyDescent="0.2">
      <c r="A154" t="s">
        <v>466</v>
      </c>
      <c r="B154" t="s">
        <v>466</v>
      </c>
      <c r="C154" t="s">
        <v>149</v>
      </c>
      <c r="E154" t="s">
        <v>154</v>
      </c>
      <c r="F154" s="3"/>
      <c r="G154" s="42">
        <f t="shared" si="127"/>
        <v>-0.4289</v>
      </c>
      <c r="H154" s="42">
        <f t="shared" si="128"/>
        <v>-0.71289999999999998</v>
      </c>
      <c r="I154" s="42">
        <f t="shared" si="129"/>
        <v>1.4798</v>
      </c>
      <c r="J154" s="42">
        <f t="shared" si="130"/>
        <v>22.390481341265598</v>
      </c>
      <c r="K154" s="42">
        <f t="shared" si="131"/>
        <v>30.998552821997102</v>
      </c>
      <c r="L154" s="42">
        <f t="shared" si="132"/>
        <v>32.223196026876998</v>
      </c>
      <c r="M154" s="42">
        <f t="shared" si="133"/>
        <v>0.135273837106342</v>
      </c>
      <c r="N154" s="42">
        <f t="shared" si="134"/>
        <v>31.762367346388999</v>
      </c>
      <c r="O154" s="42">
        <f t="shared" si="135"/>
        <v>47.176857431535801</v>
      </c>
      <c r="Q154" s="15" t="s">
        <v>154</v>
      </c>
      <c r="R154" s="36">
        <v>-0.4289</v>
      </c>
      <c r="S154" s="36">
        <v>-0.71289999999999998</v>
      </c>
      <c r="T154" s="36">
        <v>1.4798</v>
      </c>
      <c r="U154" s="36">
        <v>22.390481341265598</v>
      </c>
      <c r="V154" s="36">
        <v>30.998552821997102</v>
      </c>
      <c r="W154" s="7">
        <v>32.223196026876998</v>
      </c>
      <c r="X154" s="7">
        <v>0.135273837106342</v>
      </c>
      <c r="Y154" s="7">
        <v>31.762367346388999</v>
      </c>
      <c r="Z154" s="7">
        <v>47.176857431535801</v>
      </c>
    </row>
    <row r="155" spans="1:26" x14ac:dyDescent="0.2">
      <c r="A155" t="s">
        <v>468</v>
      </c>
      <c r="B155" t="s">
        <v>468</v>
      </c>
      <c r="C155" t="s">
        <v>149</v>
      </c>
      <c r="E155" t="s">
        <v>155</v>
      </c>
      <c r="F155" s="3"/>
      <c r="G155" s="42">
        <f t="shared" si="127"/>
        <v>-11.121499999999999</v>
      </c>
      <c r="H155" s="42">
        <f t="shared" si="128"/>
        <v>-9.4974000000000007</v>
      </c>
      <c r="I155" s="42">
        <f t="shared" si="129"/>
        <v>-0.4758</v>
      </c>
      <c r="J155" s="42">
        <f t="shared" si="130"/>
        <v>14.511712808031699</v>
      </c>
      <c r="K155" s="42">
        <f t="shared" si="131"/>
        <v>10.284207442133001</v>
      </c>
      <c r="L155" s="42">
        <f t="shared" si="132"/>
        <v>-30.7132995858261</v>
      </c>
      <c r="M155" s="42">
        <f t="shared" si="133"/>
        <v>-11.121605667060299</v>
      </c>
      <c r="N155" s="42">
        <f t="shared" si="134"/>
        <v>26.996543052280298</v>
      </c>
      <c r="O155" s="42">
        <f t="shared" si="135"/>
        <v>24.660286802548899</v>
      </c>
      <c r="Q155" s="15" t="s">
        <v>155</v>
      </c>
      <c r="R155" s="36">
        <v>-11.121499999999999</v>
      </c>
      <c r="S155" s="36">
        <v>-9.4974000000000007</v>
      </c>
      <c r="T155" s="36">
        <v>-0.4758</v>
      </c>
      <c r="U155" s="7">
        <v>14.511712808031699</v>
      </c>
      <c r="V155" s="36">
        <v>10.284207442133001</v>
      </c>
      <c r="W155" s="7">
        <v>-30.7132995858261</v>
      </c>
      <c r="X155" s="7">
        <v>-11.121605667060299</v>
      </c>
      <c r="Y155" s="7">
        <v>26.996543052280298</v>
      </c>
      <c r="Z155" s="7">
        <v>24.660286802548899</v>
      </c>
    </row>
    <row r="156" spans="1:26" x14ac:dyDescent="0.2">
      <c r="A156" t="s">
        <v>470</v>
      </c>
      <c r="B156" t="s">
        <v>470</v>
      </c>
      <c r="C156" t="s">
        <v>149</v>
      </c>
      <c r="E156" t="s">
        <v>156</v>
      </c>
      <c r="F156" s="3"/>
      <c r="G156" s="42">
        <f t="shared" si="127"/>
        <v>4.8228</v>
      </c>
      <c r="H156" s="42">
        <f t="shared" si="128"/>
        <v>-1.2948999999999999</v>
      </c>
      <c r="I156" s="42">
        <f t="shared" si="129"/>
        <v>4.1169000000000002</v>
      </c>
      <c r="J156" s="42">
        <f t="shared" si="130"/>
        <v>13.5879126565249</v>
      </c>
      <c r="K156" s="42">
        <f t="shared" si="131"/>
        <v>73.423921630589305</v>
      </c>
      <c r="L156" s="42">
        <f t="shared" si="132"/>
        <v>160.21811284969201</v>
      </c>
      <c r="M156" s="42">
        <f t="shared" si="133"/>
        <v>5.1173463215866501</v>
      </c>
      <c r="N156" s="42">
        <f t="shared" si="134"/>
        <v>19.4528169466994</v>
      </c>
      <c r="O156" s="42">
        <f t="shared" si="135"/>
        <v>83.745291005993096</v>
      </c>
      <c r="Q156" s="15" t="s">
        <v>156</v>
      </c>
      <c r="R156" s="36">
        <v>4.8228</v>
      </c>
      <c r="S156" s="36">
        <v>-1.2948999999999999</v>
      </c>
      <c r="T156" s="36">
        <v>4.1169000000000002</v>
      </c>
      <c r="U156" s="36">
        <v>13.5879126565249</v>
      </c>
      <c r="V156" s="36">
        <v>73.423921630589305</v>
      </c>
      <c r="W156" s="7">
        <v>160.21811284969201</v>
      </c>
      <c r="X156" s="7">
        <v>5.1173463215866501</v>
      </c>
      <c r="Y156" s="7">
        <v>19.4528169466994</v>
      </c>
      <c r="Z156" s="7">
        <v>83.745291005993096</v>
      </c>
    </row>
    <row r="157" spans="1:26" x14ac:dyDescent="0.2">
      <c r="A157" t="s">
        <v>472</v>
      </c>
      <c r="B157" t="s">
        <v>472</v>
      </c>
      <c r="C157" t="s">
        <v>149</v>
      </c>
      <c r="E157" t="s">
        <v>157</v>
      </c>
      <c r="F157" s="3"/>
      <c r="G157" s="42">
        <f t="shared" si="127"/>
        <v>-6.2571000000000003</v>
      </c>
      <c r="H157" s="42">
        <f t="shared" si="128"/>
        <v>8.1008999999999993</v>
      </c>
      <c r="I157" s="42">
        <f t="shared" si="129"/>
        <v>-24.2241</v>
      </c>
      <c r="J157" s="42">
        <f t="shared" si="130"/>
        <v>-9.0862035024471606</v>
      </c>
      <c r="K157" s="42">
        <f t="shared" si="131"/>
        <v>13.498212357527899</v>
      </c>
      <c r="L157" s="42">
        <f t="shared" si="132"/>
        <v>11.8327687169398</v>
      </c>
      <c r="M157" s="42">
        <f t="shared" si="133"/>
        <v>-8.3301343570058304</v>
      </c>
      <c r="N157" s="42">
        <f t="shared" si="134"/>
        <v>-6.7555575349353001</v>
      </c>
      <c r="O157" s="42">
        <f t="shared" si="135"/>
        <v>18.094325322392201</v>
      </c>
      <c r="Q157" s="15" t="s">
        <v>157</v>
      </c>
      <c r="R157" s="36">
        <v>-6.2571000000000003</v>
      </c>
      <c r="S157" s="36">
        <v>8.1008999999999993</v>
      </c>
      <c r="T157" s="36">
        <v>-24.2241</v>
      </c>
      <c r="U157" s="36">
        <v>-9.0862035024471606</v>
      </c>
      <c r="V157" s="36">
        <v>13.498212357527899</v>
      </c>
      <c r="W157" s="7">
        <v>11.8327687169398</v>
      </c>
      <c r="X157" s="7">
        <v>-8.3301343570058304</v>
      </c>
      <c r="Y157" s="7">
        <v>-6.7555575349353001</v>
      </c>
      <c r="Z157" s="7">
        <v>18.094325322392201</v>
      </c>
    </row>
    <row r="158" spans="1:26" x14ac:dyDescent="0.2">
      <c r="A158" t="s">
        <v>474</v>
      </c>
      <c r="B158" t="s">
        <v>474</v>
      </c>
      <c r="C158" t="s">
        <v>149</v>
      </c>
      <c r="E158" t="s">
        <v>158</v>
      </c>
      <c r="F158" s="3"/>
      <c r="G158" s="42">
        <f t="shared" si="127"/>
        <v>1.2513000000000001</v>
      </c>
      <c r="H158" s="42">
        <f t="shared" si="128"/>
        <v>0.97809999999999997</v>
      </c>
      <c r="I158" s="42">
        <f t="shared" si="129"/>
        <v>19.378</v>
      </c>
      <c r="J158" s="42">
        <f t="shared" si="130"/>
        <v>26.275832981864198</v>
      </c>
      <c r="K158" s="42">
        <f t="shared" si="131"/>
        <v>9.1903719912472592</v>
      </c>
      <c r="L158" s="42" t="str">
        <f t="shared" si="132"/>
        <v>NULL</v>
      </c>
      <c r="M158" s="42">
        <f t="shared" si="133"/>
        <v>1.2512681772065299</v>
      </c>
      <c r="N158" s="42">
        <f t="shared" si="134"/>
        <v>42.316428996655802</v>
      </c>
      <c r="O158" s="42">
        <f t="shared" si="135"/>
        <v>25.1556670810524</v>
      </c>
      <c r="Q158" s="15" t="s">
        <v>158</v>
      </c>
      <c r="R158" s="36">
        <v>1.2513000000000001</v>
      </c>
      <c r="S158" s="36">
        <v>0.97809999999999997</v>
      </c>
      <c r="T158" s="36">
        <v>19.378</v>
      </c>
      <c r="U158" s="36">
        <v>26.275832981864198</v>
      </c>
      <c r="V158" s="36">
        <v>9.1903719912472592</v>
      </c>
      <c r="W158" s="36" t="s">
        <v>199</v>
      </c>
      <c r="X158" s="7">
        <v>1.2512681772065299</v>
      </c>
      <c r="Y158" s="7">
        <v>42.316428996655802</v>
      </c>
      <c r="Z158" s="7">
        <v>25.1556670810524</v>
      </c>
    </row>
    <row r="159" spans="1:26" x14ac:dyDescent="0.2">
      <c r="A159" t="s">
        <v>476</v>
      </c>
      <c r="B159" t="s">
        <v>476</v>
      </c>
      <c r="C159" t="s">
        <v>149</v>
      </c>
      <c r="E159" t="s">
        <v>159</v>
      </c>
      <c r="F159" s="3"/>
      <c r="G159" s="42">
        <f t="shared" si="127"/>
        <v>-15.0185</v>
      </c>
      <c r="H159" s="42">
        <f t="shared" si="128"/>
        <v>-3.5144000000000002</v>
      </c>
      <c r="I159" s="42">
        <f t="shared" si="129"/>
        <v>2.4180000000000001</v>
      </c>
      <c r="J159" s="42">
        <f t="shared" si="130"/>
        <v>0.101282916948</v>
      </c>
      <c r="K159" s="42">
        <f t="shared" si="131"/>
        <v>-26.115125841016699</v>
      </c>
      <c r="L159" s="42" t="str">
        <f t="shared" si="132"/>
        <v>NULL</v>
      </c>
      <c r="M159" s="42">
        <f t="shared" si="133"/>
        <v>-14.195167092145599</v>
      </c>
      <c r="N159" s="42">
        <f t="shared" si="134"/>
        <v>12.7372200834777</v>
      </c>
      <c r="O159" s="42">
        <f t="shared" si="135"/>
        <v>-12.548683373751</v>
      </c>
      <c r="Q159" s="15" t="s">
        <v>159</v>
      </c>
      <c r="R159" s="36">
        <v>-15.0185</v>
      </c>
      <c r="S159" s="36">
        <v>-3.5144000000000002</v>
      </c>
      <c r="T159" s="36">
        <v>2.4180000000000001</v>
      </c>
      <c r="U159" s="36">
        <v>0.101282916948</v>
      </c>
      <c r="V159" s="36">
        <v>-26.115125841016699</v>
      </c>
      <c r="W159" s="36" t="s">
        <v>199</v>
      </c>
      <c r="X159" s="7">
        <v>-14.195167092145599</v>
      </c>
      <c r="Y159" s="7">
        <v>12.7372200834777</v>
      </c>
      <c r="Z159" s="7">
        <v>-12.548683373751</v>
      </c>
    </row>
    <row r="160" spans="1:26" x14ac:dyDescent="0.2">
      <c r="A160" t="s">
        <v>478</v>
      </c>
      <c r="B160" t="s">
        <v>478</v>
      </c>
      <c r="C160" t="s">
        <v>149</v>
      </c>
      <c r="E160" t="s">
        <v>160</v>
      </c>
      <c r="F160" s="3"/>
      <c r="G160" s="42">
        <f t="shared" si="127"/>
        <v>5.3901000000000003</v>
      </c>
      <c r="H160" s="42">
        <f t="shared" si="128"/>
        <v>8.5305</v>
      </c>
      <c r="I160" s="42">
        <f t="shared" si="129"/>
        <v>38.104100000000003</v>
      </c>
      <c r="J160" s="42">
        <f t="shared" si="130"/>
        <v>29.8566308243728</v>
      </c>
      <c r="K160" s="42">
        <f t="shared" si="131"/>
        <v>-2.8686327077748</v>
      </c>
      <c r="L160" s="42">
        <f t="shared" si="132"/>
        <v>160.27298850574701</v>
      </c>
      <c r="M160" s="42">
        <f t="shared" si="133"/>
        <v>2.78014184397155</v>
      </c>
      <c r="N160" s="42">
        <f t="shared" si="134"/>
        <v>35.510383485196897</v>
      </c>
      <c r="O160" s="42">
        <f t="shared" si="135"/>
        <v>4.8997764082312703</v>
      </c>
      <c r="Q160" s="15" t="s">
        <v>160</v>
      </c>
      <c r="R160" s="36">
        <v>5.3901000000000003</v>
      </c>
      <c r="S160" s="36">
        <v>8.5305</v>
      </c>
      <c r="T160" s="36">
        <v>38.104100000000003</v>
      </c>
      <c r="U160" s="36">
        <v>29.8566308243728</v>
      </c>
      <c r="V160" s="36">
        <v>-2.8686327077748</v>
      </c>
      <c r="W160" s="7">
        <v>160.27298850574701</v>
      </c>
      <c r="X160" s="7">
        <v>2.78014184397155</v>
      </c>
      <c r="Y160" s="7">
        <v>35.510383485196897</v>
      </c>
      <c r="Z160" s="7">
        <v>4.8997764082312703</v>
      </c>
    </row>
    <row r="161" spans="1:26" x14ac:dyDescent="0.2">
      <c r="F161" s="3"/>
      <c r="G161" s="38">
        <f>AVERAGE(G150:G160)</f>
        <v>-1.3971181818181817</v>
      </c>
      <c r="H161" s="38">
        <f t="shared" ref="H161:O161" si="136">AVERAGE(H150:H160)</f>
        <v>-0.74221818181818189</v>
      </c>
      <c r="I161" s="38">
        <f t="shared" si="136"/>
        <v>4.2915363636363644</v>
      </c>
      <c r="J161" s="38">
        <f t="shared" si="136"/>
        <v>12.572944999120212</v>
      </c>
      <c r="K161" s="38">
        <f t="shared" si="136"/>
        <v>13.215729047922071</v>
      </c>
      <c r="L161" s="38">
        <f t="shared" si="136"/>
        <v>55.201510189343331</v>
      </c>
      <c r="M161" s="38">
        <f t="shared" si="136"/>
        <v>-1.465686502498837</v>
      </c>
      <c r="N161" s="38">
        <f t="shared" si="136"/>
        <v>22.579950282158425</v>
      </c>
      <c r="O161" s="38">
        <f t="shared" si="136"/>
        <v>27.072520505369695</v>
      </c>
      <c r="Q161" s="15"/>
    </row>
    <row r="162" spans="1:26" x14ac:dyDescent="0.2">
      <c r="F162" s="3"/>
      <c r="G162" s="18"/>
      <c r="H162" s="18"/>
      <c r="I162" s="18"/>
      <c r="J162" s="19"/>
      <c r="K162" s="19"/>
      <c r="L162" s="19"/>
      <c r="M162" s="19"/>
      <c r="N162" s="19"/>
      <c r="O162" s="19"/>
      <c r="Q162" s="15"/>
    </row>
    <row r="163" spans="1:26" x14ac:dyDescent="0.2">
      <c r="A163" s="2"/>
      <c r="B163" s="2"/>
      <c r="C163" s="2" t="s">
        <v>161</v>
      </c>
      <c r="D163" s="2"/>
      <c r="E163" s="2"/>
      <c r="F163" s="3"/>
      <c r="J163" s="9"/>
      <c r="K163" s="9"/>
      <c r="L163" s="9"/>
      <c r="Q163" s="15"/>
    </row>
    <row r="164" spans="1:26" x14ac:dyDescent="0.2">
      <c r="A164" t="s">
        <v>480</v>
      </c>
      <c r="B164" t="s">
        <v>480</v>
      </c>
      <c r="C164" t="s">
        <v>161</v>
      </c>
      <c r="E164" t="s">
        <v>162</v>
      </c>
      <c r="F164" s="3"/>
      <c r="G164" s="42">
        <f>R164</f>
        <v>-0.50560000000000005</v>
      </c>
      <c r="H164" s="42">
        <f t="shared" ref="H164" si="137">S164</f>
        <v>0.84689999999999999</v>
      </c>
      <c r="I164" s="42">
        <f t="shared" ref="I164" si="138">T164</f>
        <v>15.8771</v>
      </c>
      <c r="J164" s="42">
        <f t="shared" ref="J164" si="139">U164</f>
        <v>32.193981887233399</v>
      </c>
      <c r="K164" s="42">
        <f t="shared" ref="K164" si="140">V164</f>
        <v>17.3952523025036</v>
      </c>
      <c r="L164" s="42">
        <f t="shared" ref="L164" si="141">W164</f>
        <v>59.050966608084401</v>
      </c>
      <c r="M164" s="42">
        <f t="shared" ref="M164" si="142">X164</f>
        <v>0.33925714760592002</v>
      </c>
      <c r="N164" s="42">
        <f t="shared" ref="N164" si="143">Y164</f>
        <v>48.4604423876712</v>
      </c>
      <c r="O164" s="42">
        <f t="shared" ref="O164" si="144">Z164</f>
        <v>40.318594661727097</v>
      </c>
      <c r="Q164" s="15" t="s">
        <v>162</v>
      </c>
      <c r="R164" s="36">
        <v>-0.50560000000000005</v>
      </c>
      <c r="S164" s="36">
        <v>0.84689999999999999</v>
      </c>
      <c r="T164" s="36">
        <v>15.8771</v>
      </c>
      <c r="U164" s="7">
        <v>32.193981887233399</v>
      </c>
      <c r="V164" s="36">
        <v>17.3952523025036</v>
      </c>
      <c r="W164" s="7">
        <v>59.050966608084401</v>
      </c>
      <c r="X164" s="7">
        <v>0.33925714760592002</v>
      </c>
      <c r="Y164" s="7">
        <v>48.4604423876712</v>
      </c>
      <c r="Z164" s="7">
        <v>40.318594661727097</v>
      </c>
    </row>
    <row r="165" spans="1:26" x14ac:dyDescent="0.2">
      <c r="A165" t="s">
        <v>482</v>
      </c>
      <c r="B165" t="s">
        <v>482</v>
      </c>
      <c r="C165" t="s">
        <v>161</v>
      </c>
      <c r="E165" t="s">
        <v>163</v>
      </c>
      <c r="F165" s="3"/>
      <c r="G165" s="42">
        <f t="shared" ref="G165:G177" si="145">R165</f>
        <v>-13.4968</v>
      </c>
      <c r="H165" s="42">
        <f t="shared" ref="H165:H177" si="146">S165</f>
        <v>-9.8038000000000007</v>
      </c>
      <c r="I165" s="42">
        <f t="shared" ref="I165:I177" si="147">T165</f>
        <v>-58.933700000000002</v>
      </c>
      <c r="J165" s="42">
        <f t="shared" ref="J165:J177" si="148">U165</f>
        <v>-74.095375029954496</v>
      </c>
      <c r="K165" s="42">
        <f t="shared" ref="K165:K177" si="149">V165</f>
        <v>-62.338868888630799</v>
      </c>
      <c r="L165" s="42">
        <f t="shared" ref="L165:L177" si="150">W165</f>
        <v>-19.458586862038999</v>
      </c>
      <c r="M165" s="42">
        <f t="shared" ref="M165:M177" si="151">X165</f>
        <v>-13.075905208709299</v>
      </c>
      <c r="N165" s="42">
        <f t="shared" ref="N165:N177" si="152">Y165</f>
        <v>-74.197890600741999</v>
      </c>
      <c r="O165" s="42">
        <f t="shared" ref="O165:O177" si="153">Z165</f>
        <v>-59.887809211533401</v>
      </c>
      <c r="Q165" s="15" t="s">
        <v>163</v>
      </c>
      <c r="R165" s="36">
        <v>-13.4968</v>
      </c>
      <c r="S165" s="36">
        <v>-9.8038000000000007</v>
      </c>
      <c r="T165" s="36">
        <v>-58.933700000000002</v>
      </c>
      <c r="U165" s="7">
        <v>-74.095375029954496</v>
      </c>
      <c r="V165" s="36">
        <v>-62.338868888630799</v>
      </c>
      <c r="W165" s="7">
        <v>-19.458586862038999</v>
      </c>
      <c r="X165" s="7">
        <v>-13.075905208709299</v>
      </c>
      <c r="Y165" s="7">
        <v>-74.197890600741999</v>
      </c>
      <c r="Z165" s="7">
        <v>-59.887809211533401</v>
      </c>
    </row>
    <row r="166" spans="1:26" x14ac:dyDescent="0.2">
      <c r="A166" t="s">
        <v>484</v>
      </c>
      <c r="B166" t="s">
        <v>484</v>
      </c>
      <c r="C166" t="s">
        <v>161</v>
      </c>
      <c r="E166" t="s">
        <v>164</v>
      </c>
      <c r="F166" s="3"/>
      <c r="G166" s="42">
        <f t="shared" si="145"/>
        <v>-49.8446</v>
      </c>
      <c r="H166" s="42">
        <f t="shared" si="146"/>
        <v>-10.3629</v>
      </c>
      <c r="I166" s="42">
        <f t="shared" si="147"/>
        <v>-69.494100000000003</v>
      </c>
      <c r="J166" s="42">
        <f t="shared" si="148"/>
        <v>171.53945666235401</v>
      </c>
      <c r="K166" s="42">
        <f t="shared" si="149"/>
        <v>437.74551665243399</v>
      </c>
      <c r="L166" s="42" t="str">
        <f t="shared" si="150"/>
        <v>NULL</v>
      </c>
      <c r="M166" s="42">
        <f t="shared" si="151"/>
        <v>-49.844683393070497</v>
      </c>
      <c r="N166" s="42">
        <f t="shared" si="152"/>
        <v>166.596105012306</v>
      </c>
      <c r="O166" s="42">
        <f t="shared" si="153"/>
        <v>437.74551671364702</v>
      </c>
      <c r="Q166" s="15" t="s">
        <v>164</v>
      </c>
      <c r="R166" s="36">
        <v>-49.8446</v>
      </c>
      <c r="S166" s="36">
        <v>-10.3629</v>
      </c>
      <c r="T166" s="36">
        <v>-69.494100000000003</v>
      </c>
      <c r="U166" s="7">
        <v>171.53945666235401</v>
      </c>
      <c r="V166" s="36">
        <v>437.74551665243399</v>
      </c>
      <c r="W166" s="36" t="s">
        <v>199</v>
      </c>
      <c r="X166" s="7">
        <v>-49.844683393070497</v>
      </c>
      <c r="Y166" s="7">
        <v>166.596105012306</v>
      </c>
      <c r="Z166" s="7">
        <v>437.74551671364702</v>
      </c>
    </row>
    <row r="167" spans="1:26" x14ac:dyDescent="0.2">
      <c r="A167" t="s">
        <v>486</v>
      </c>
      <c r="B167" t="s">
        <v>486</v>
      </c>
      <c r="C167" t="s">
        <v>161</v>
      </c>
      <c r="E167" t="s">
        <v>165</v>
      </c>
      <c r="F167" s="3"/>
      <c r="G167" s="42" t="str">
        <f t="shared" si="145"/>
        <v>The record could not be found (Error code: 0)</v>
      </c>
      <c r="H167" s="42" t="str">
        <f t="shared" si="146"/>
        <v>The record could not be found (Error code: 0)</v>
      </c>
      <c r="I167" s="42" t="str">
        <f t="shared" si="147"/>
        <v>The record could not be found (Error code: 0)</v>
      </c>
      <c r="J167" s="42">
        <f t="shared" si="148"/>
        <v>51.460674157303401</v>
      </c>
      <c r="K167" s="42">
        <f t="shared" si="149"/>
        <v>111.949685534591</v>
      </c>
      <c r="L167" s="42">
        <f t="shared" si="150"/>
        <v>69.674753335201501</v>
      </c>
      <c r="M167" s="42" t="str">
        <f t="shared" si="151"/>
        <v>NULL</v>
      </c>
      <c r="N167" s="42">
        <f t="shared" si="152"/>
        <v>49.585041882898899</v>
      </c>
      <c r="O167" s="42">
        <f t="shared" si="153"/>
        <v>209.23246873772001</v>
      </c>
      <c r="Q167" s="15" t="s">
        <v>165</v>
      </c>
      <c r="R167" s="36" t="s">
        <v>782</v>
      </c>
      <c r="S167" s="36" t="s">
        <v>782</v>
      </c>
      <c r="T167" s="36" t="s">
        <v>782</v>
      </c>
      <c r="U167" s="36">
        <v>51.460674157303401</v>
      </c>
      <c r="V167" s="36">
        <v>111.949685534591</v>
      </c>
      <c r="W167" s="7">
        <v>69.674753335201501</v>
      </c>
      <c r="X167" s="36" t="s">
        <v>199</v>
      </c>
      <c r="Y167" s="7">
        <v>49.585041882898899</v>
      </c>
      <c r="Z167" s="7">
        <v>209.23246873772001</v>
      </c>
    </row>
    <row r="168" spans="1:26" x14ac:dyDescent="0.2">
      <c r="A168" t="s">
        <v>487</v>
      </c>
      <c r="B168" t="s">
        <v>487</v>
      </c>
      <c r="C168" t="s">
        <v>161</v>
      </c>
      <c r="E168" t="s">
        <v>166</v>
      </c>
      <c r="F168" s="3"/>
      <c r="G168" s="42">
        <f t="shared" si="145"/>
        <v>1.92</v>
      </c>
      <c r="H168" s="42">
        <f t="shared" si="146"/>
        <v>4.5655000000000001</v>
      </c>
      <c r="I168" s="42">
        <f t="shared" si="147"/>
        <v>-33.629300000000001</v>
      </c>
      <c r="J168" s="42">
        <f t="shared" si="148"/>
        <v>-50.111690245718499</v>
      </c>
      <c r="K168" s="42">
        <f t="shared" si="149"/>
        <v>-53.729281767955797</v>
      </c>
      <c r="L168" s="42">
        <f t="shared" si="150"/>
        <v>19.402985074626901</v>
      </c>
      <c r="M168" s="42">
        <f t="shared" si="151"/>
        <v>-3.82199892338061</v>
      </c>
      <c r="N168" s="42">
        <f t="shared" si="152"/>
        <v>-49.407119039395802</v>
      </c>
      <c r="O168" s="42">
        <f t="shared" si="153"/>
        <v>-51.342090185892602</v>
      </c>
      <c r="Q168" s="15" t="s">
        <v>166</v>
      </c>
      <c r="R168" s="36">
        <v>1.92</v>
      </c>
      <c r="S168" s="36">
        <v>4.5655000000000001</v>
      </c>
      <c r="T168" s="36">
        <v>-33.629300000000001</v>
      </c>
      <c r="U168" s="7">
        <v>-50.111690245718499</v>
      </c>
      <c r="V168" s="36">
        <v>-53.729281767955797</v>
      </c>
      <c r="W168" s="7">
        <v>19.402985074626901</v>
      </c>
      <c r="X168" s="7">
        <v>-3.82199892338061</v>
      </c>
      <c r="Y168" s="7">
        <v>-49.407119039395802</v>
      </c>
      <c r="Z168" s="7">
        <v>-51.342090185892602</v>
      </c>
    </row>
    <row r="169" spans="1:26" x14ac:dyDescent="0.2">
      <c r="A169" t="s">
        <v>489</v>
      </c>
      <c r="B169" t="s">
        <v>489</v>
      </c>
      <c r="C169" t="s">
        <v>161</v>
      </c>
      <c r="E169" t="s">
        <v>167</v>
      </c>
      <c r="F169" s="3"/>
      <c r="G169" s="42">
        <f t="shared" si="145"/>
        <v>7.8628999999999998</v>
      </c>
      <c r="H169" s="42">
        <f t="shared" si="146"/>
        <v>1.1342000000000001</v>
      </c>
      <c r="I169" s="42">
        <f t="shared" si="147"/>
        <v>-2.1221000000000001</v>
      </c>
      <c r="J169" s="42">
        <f t="shared" si="148"/>
        <v>55.958488805970099</v>
      </c>
      <c r="K169" s="42">
        <f t="shared" si="149"/>
        <v>57.724056603773597</v>
      </c>
      <c r="L169" s="42">
        <f t="shared" si="150"/>
        <v>65.860615079365104</v>
      </c>
      <c r="M169" s="42">
        <f t="shared" si="151"/>
        <v>7.8629032258064697</v>
      </c>
      <c r="N169" s="42">
        <f t="shared" si="152"/>
        <v>62.5788143842286</v>
      </c>
      <c r="O169" s="42">
        <f t="shared" si="153"/>
        <v>63.459204129625398</v>
      </c>
      <c r="Q169" s="15" t="s">
        <v>167</v>
      </c>
      <c r="R169" s="36">
        <v>7.8628999999999998</v>
      </c>
      <c r="S169" s="36">
        <v>1.1342000000000001</v>
      </c>
      <c r="T169" s="36">
        <v>-2.1221000000000001</v>
      </c>
      <c r="U169" s="7">
        <v>55.958488805970099</v>
      </c>
      <c r="V169" s="36">
        <v>57.724056603773597</v>
      </c>
      <c r="W169" s="7">
        <v>65.860615079365104</v>
      </c>
      <c r="X169" s="7">
        <v>7.8629032258064697</v>
      </c>
      <c r="Y169" s="7">
        <v>62.5788143842286</v>
      </c>
      <c r="Z169" s="7">
        <v>63.459204129625398</v>
      </c>
    </row>
    <row r="170" spans="1:26" x14ac:dyDescent="0.2">
      <c r="A170" t="s">
        <v>491</v>
      </c>
      <c r="B170" t="s">
        <v>491</v>
      </c>
      <c r="C170" t="s">
        <v>161</v>
      </c>
      <c r="E170" t="s">
        <v>168</v>
      </c>
      <c r="F170" s="3"/>
      <c r="G170" s="42">
        <f t="shared" si="145"/>
        <v>3.8028</v>
      </c>
      <c r="H170" s="42">
        <f t="shared" si="146"/>
        <v>0.52410000000000001</v>
      </c>
      <c r="I170" s="42">
        <f t="shared" si="147"/>
        <v>-21.8735</v>
      </c>
      <c r="J170" s="42">
        <f t="shared" si="148"/>
        <v>2.7805937726285399</v>
      </c>
      <c r="K170" s="42">
        <f t="shared" si="149"/>
        <v>64.282407407407405</v>
      </c>
      <c r="L170" s="42">
        <f t="shared" si="150"/>
        <v>106.608442503639</v>
      </c>
      <c r="M170" s="42">
        <f t="shared" si="151"/>
        <v>3.8028375018282801</v>
      </c>
      <c r="N170" s="42">
        <f t="shared" si="152"/>
        <v>9.5247835729126002</v>
      </c>
      <c r="O170" s="42">
        <f t="shared" si="153"/>
        <v>75.834630146224299</v>
      </c>
      <c r="Q170" s="15" t="s">
        <v>168</v>
      </c>
      <c r="R170" s="36">
        <v>3.8028</v>
      </c>
      <c r="S170" s="36">
        <v>0.52410000000000001</v>
      </c>
      <c r="T170" s="36">
        <v>-21.8735</v>
      </c>
      <c r="U170" s="7">
        <v>2.7805937726285399</v>
      </c>
      <c r="V170" s="36">
        <v>64.282407407407405</v>
      </c>
      <c r="W170" s="7">
        <v>106.608442503639</v>
      </c>
      <c r="X170" s="7">
        <v>3.8028375018282801</v>
      </c>
      <c r="Y170" s="7">
        <v>9.5247835729126002</v>
      </c>
      <c r="Z170" s="7">
        <v>75.834630146224299</v>
      </c>
    </row>
    <row r="171" spans="1:26" x14ac:dyDescent="0.2">
      <c r="A171" t="s">
        <v>493</v>
      </c>
      <c r="B171" t="s">
        <v>493</v>
      </c>
      <c r="C171" t="s">
        <v>161</v>
      </c>
      <c r="E171" t="s">
        <v>169</v>
      </c>
      <c r="F171" s="3"/>
      <c r="G171" s="42">
        <f t="shared" si="145"/>
        <v>1.1271</v>
      </c>
      <c r="H171" s="42">
        <f t="shared" si="146"/>
        <v>-0.247</v>
      </c>
      <c r="I171" s="42">
        <f t="shared" si="147"/>
        <v>14.9466</v>
      </c>
      <c r="J171" s="42">
        <f t="shared" si="148"/>
        <v>38.049509176269702</v>
      </c>
      <c r="K171" s="42">
        <f t="shared" si="149"/>
        <v>-12.5810810810811</v>
      </c>
      <c r="L171" s="42">
        <f t="shared" si="150"/>
        <v>10.9034801988685</v>
      </c>
      <c r="M171" s="42">
        <f t="shared" si="151"/>
        <v>1.2680025046963601</v>
      </c>
      <c r="N171" s="42">
        <f t="shared" si="152"/>
        <v>47.577336651475299</v>
      </c>
      <c r="O171" s="42">
        <f t="shared" si="153"/>
        <v>-1.77683413428226</v>
      </c>
      <c r="Q171" s="15" t="s">
        <v>169</v>
      </c>
      <c r="R171" s="36">
        <v>1.1271</v>
      </c>
      <c r="S171" s="36">
        <v>-0.247</v>
      </c>
      <c r="T171" s="36">
        <v>14.9466</v>
      </c>
      <c r="U171" s="36">
        <v>38.049509176269702</v>
      </c>
      <c r="V171" s="36">
        <v>-12.5810810810811</v>
      </c>
      <c r="W171" s="7">
        <v>10.9034801988685</v>
      </c>
      <c r="X171" s="7">
        <v>1.2680025046963601</v>
      </c>
      <c r="Y171" s="7">
        <v>47.577336651475299</v>
      </c>
      <c r="Z171" s="7">
        <v>-1.77683413428226</v>
      </c>
    </row>
    <row r="172" spans="1:26" x14ac:dyDescent="0.2">
      <c r="A172" t="s">
        <v>495</v>
      </c>
      <c r="B172" t="s">
        <v>495</v>
      </c>
      <c r="C172" t="s">
        <v>161</v>
      </c>
      <c r="E172" t="s">
        <v>170</v>
      </c>
      <c r="F172" s="3"/>
      <c r="G172" s="42">
        <f t="shared" si="145"/>
        <v>-21.982700000000001</v>
      </c>
      <c r="H172" s="42">
        <f t="shared" si="146"/>
        <v>-4.5693000000000001</v>
      </c>
      <c r="I172" s="42">
        <f t="shared" si="147"/>
        <v>-56.938800000000001</v>
      </c>
      <c r="J172" s="42">
        <f t="shared" si="148"/>
        <v>-31.954887218045101</v>
      </c>
      <c r="K172" s="42">
        <f t="shared" si="149"/>
        <v>-30.1158301158301</v>
      </c>
      <c r="L172" s="42">
        <f t="shared" si="150"/>
        <v>-75.628366247755807</v>
      </c>
      <c r="M172" s="42">
        <f t="shared" si="151"/>
        <v>-21.982758620689602</v>
      </c>
      <c r="N172" s="42">
        <f t="shared" si="152"/>
        <v>-33.861144945358298</v>
      </c>
      <c r="O172" s="42">
        <f t="shared" si="153"/>
        <v>-30.115830115119401</v>
      </c>
      <c r="Q172" s="15" t="s">
        <v>170</v>
      </c>
      <c r="R172" s="36">
        <v>-21.982700000000001</v>
      </c>
      <c r="S172" s="36">
        <v>-4.5693000000000001</v>
      </c>
      <c r="T172" s="36">
        <v>-56.938800000000001</v>
      </c>
      <c r="U172" s="7">
        <v>-31.954887218045101</v>
      </c>
      <c r="V172" s="36">
        <v>-30.1158301158301</v>
      </c>
      <c r="W172" s="7">
        <v>-75.628366247755807</v>
      </c>
      <c r="X172" s="7">
        <v>-21.982758620689602</v>
      </c>
      <c r="Y172" s="7">
        <v>-33.861144945358298</v>
      </c>
      <c r="Z172" s="7">
        <v>-30.115830115119401</v>
      </c>
    </row>
    <row r="173" spans="1:26" x14ac:dyDescent="0.2">
      <c r="A173" t="s">
        <v>497</v>
      </c>
      <c r="B173" t="s">
        <v>497</v>
      </c>
      <c r="C173" t="s">
        <v>161</v>
      </c>
      <c r="E173" t="s">
        <v>171</v>
      </c>
      <c r="F173" s="3"/>
      <c r="G173" s="42">
        <f t="shared" si="145"/>
        <v>0.24510000000000001</v>
      </c>
      <c r="H173" s="42">
        <f t="shared" si="146"/>
        <v>-8.1928999999999998</v>
      </c>
      <c r="I173" s="42">
        <f t="shared" si="147"/>
        <v>-15.749000000000001</v>
      </c>
      <c r="J173" s="42">
        <f t="shared" si="148"/>
        <v>0.81089568261988598</v>
      </c>
      <c r="K173" s="42">
        <f t="shared" si="149"/>
        <v>127.529623713576</v>
      </c>
      <c r="L173" s="42">
        <f t="shared" si="150"/>
        <v>254.79585461957299</v>
      </c>
      <c r="M173" s="42">
        <f t="shared" si="151"/>
        <v>0.245098039215708</v>
      </c>
      <c r="N173" s="42">
        <f t="shared" si="152"/>
        <v>6.8920406801813696</v>
      </c>
      <c r="O173" s="42">
        <f t="shared" si="153"/>
        <v>143.56640830318099</v>
      </c>
      <c r="Q173" s="15" t="s">
        <v>171</v>
      </c>
      <c r="R173" s="36">
        <v>0.24510000000000001</v>
      </c>
      <c r="S173" s="36">
        <v>-8.1928999999999998</v>
      </c>
      <c r="T173" s="36">
        <v>-15.749000000000001</v>
      </c>
      <c r="U173" s="36">
        <v>0.81089568261988598</v>
      </c>
      <c r="V173" s="36">
        <v>127.529623713576</v>
      </c>
      <c r="W173" s="7">
        <v>254.79585461957299</v>
      </c>
      <c r="X173" s="7">
        <v>0.245098039215708</v>
      </c>
      <c r="Y173" s="7">
        <v>6.8920406801813696</v>
      </c>
      <c r="Z173" s="7">
        <v>143.56640830318099</v>
      </c>
    </row>
    <row r="174" spans="1:26" x14ac:dyDescent="0.2">
      <c r="A174" t="s">
        <v>551</v>
      </c>
      <c r="B174" t="s">
        <v>551</v>
      </c>
      <c r="C174" t="s">
        <v>161</v>
      </c>
      <c r="E174" t="s">
        <v>172</v>
      </c>
      <c r="F174" s="3"/>
      <c r="G174" s="42">
        <f t="shared" si="145"/>
        <v>3.1532</v>
      </c>
      <c r="H174" s="42">
        <f t="shared" si="146"/>
        <v>-2.2839999999999998</v>
      </c>
      <c r="I174" s="42">
        <f t="shared" si="147"/>
        <v>17.6311</v>
      </c>
      <c r="J174" s="42" t="str">
        <f t="shared" si="148"/>
        <v>NULL</v>
      </c>
      <c r="K174" s="42" t="str">
        <f t="shared" si="149"/>
        <v>NULL</v>
      </c>
      <c r="L174" s="42" t="str">
        <f t="shared" si="150"/>
        <v>NULL</v>
      </c>
      <c r="M174" s="42">
        <f t="shared" si="151"/>
        <v>3.1531531531531898</v>
      </c>
      <c r="N174" s="42">
        <f t="shared" si="152"/>
        <v>30.2380054832255</v>
      </c>
      <c r="O174" s="42">
        <f t="shared" si="153"/>
        <v>30.2380054832255</v>
      </c>
      <c r="Q174" s="15" t="s">
        <v>172</v>
      </c>
      <c r="R174" s="36">
        <v>3.1532</v>
      </c>
      <c r="S174" s="36">
        <v>-2.2839999999999998</v>
      </c>
      <c r="T174" s="36">
        <v>17.6311</v>
      </c>
      <c r="U174" s="36" t="s">
        <v>199</v>
      </c>
      <c r="V174" s="36" t="s">
        <v>199</v>
      </c>
      <c r="W174" s="36" t="s">
        <v>199</v>
      </c>
      <c r="X174" s="7">
        <v>3.1531531531531898</v>
      </c>
      <c r="Y174" s="7">
        <v>30.2380054832255</v>
      </c>
      <c r="Z174" s="7">
        <v>30.2380054832255</v>
      </c>
    </row>
    <row r="175" spans="1:26" x14ac:dyDescent="0.2">
      <c r="A175" t="s">
        <v>500</v>
      </c>
      <c r="B175" t="s">
        <v>500</v>
      </c>
      <c r="C175" t="s">
        <v>161</v>
      </c>
      <c r="E175" t="s">
        <v>173</v>
      </c>
      <c r="F175" s="3"/>
      <c r="G175" s="42">
        <f t="shared" si="145"/>
        <v>-9.3739000000000008</v>
      </c>
      <c r="H175" s="42">
        <f t="shared" si="146"/>
        <v>2.6545000000000001</v>
      </c>
      <c r="I175" s="42">
        <f t="shared" si="147"/>
        <v>-7.5789</v>
      </c>
      <c r="J175" s="42">
        <f t="shared" si="148"/>
        <v>-41.098326359832598</v>
      </c>
      <c r="K175" s="42">
        <f t="shared" si="149"/>
        <v>-26.9649805447471</v>
      </c>
      <c r="L175" s="42">
        <f t="shared" si="150"/>
        <v>26.824324324324301</v>
      </c>
      <c r="M175" s="42">
        <f t="shared" si="151"/>
        <v>-9.6147672552166696</v>
      </c>
      <c r="N175" s="42">
        <f t="shared" si="152"/>
        <v>-39.820070959328497</v>
      </c>
      <c r="O175" s="42">
        <f t="shared" si="153"/>
        <v>-22.688263727012899</v>
      </c>
      <c r="Q175" s="15" t="s">
        <v>173</v>
      </c>
      <c r="R175" s="36">
        <v>-9.3739000000000008</v>
      </c>
      <c r="S175" s="36">
        <v>2.6545000000000001</v>
      </c>
      <c r="T175" s="36">
        <v>-7.5789</v>
      </c>
      <c r="U175" s="36">
        <v>-41.098326359832598</v>
      </c>
      <c r="V175" s="36">
        <v>-26.9649805447471</v>
      </c>
      <c r="W175" s="7">
        <v>26.824324324324301</v>
      </c>
      <c r="X175" s="7">
        <v>-9.6147672552166696</v>
      </c>
      <c r="Y175" s="7">
        <v>-39.820070959328497</v>
      </c>
      <c r="Z175" s="7">
        <v>-22.688263727012899</v>
      </c>
    </row>
    <row r="176" spans="1:26" x14ac:dyDescent="0.2">
      <c r="A176" t="s">
        <v>502</v>
      </c>
      <c r="B176" t="s">
        <v>502</v>
      </c>
      <c r="C176" t="s">
        <v>161</v>
      </c>
      <c r="E176" t="s">
        <v>174</v>
      </c>
      <c r="F176" s="3"/>
      <c r="G176" s="42">
        <f t="shared" si="145"/>
        <v>7.4427000000000003</v>
      </c>
      <c r="H176" s="42">
        <f t="shared" si="146"/>
        <v>-3.9247999999999998</v>
      </c>
      <c r="I176" s="42">
        <f t="shared" si="147"/>
        <v>-1.401</v>
      </c>
      <c r="J176" s="42">
        <f t="shared" si="148"/>
        <v>-26.883116883116902</v>
      </c>
      <c r="K176" s="42">
        <f t="shared" si="149"/>
        <v>-25.4304635761589</v>
      </c>
      <c r="L176" s="42">
        <f t="shared" si="150"/>
        <v>-61.172413793103402</v>
      </c>
      <c r="M176" s="42">
        <f t="shared" si="151"/>
        <v>7.4427480916030104</v>
      </c>
      <c r="N176" s="42">
        <f t="shared" si="152"/>
        <v>-32.005846901520101</v>
      </c>
      <c r="O176" s="42">
        <f t="shared" si="153"/>
        <v>-23.8598121940956</v>
      </c>
      <c r="Q176" s="15" t="s">
        <v>174</v>
      </c>
      <c r="R176" s="36">
        <v>7.4427000000000003</v>
      </c>
      <c r="S176" s="36">
        <v>-3.9247999999999998</v>
      </c>
      <c r="T176" s="36">
        <v>-1.401</v>
      </c>
      <c r="U176" s="36">
        <v>-26.883116883116902</v>
      </c>
      <c r="V176" s="36">
        <v>-25.4304635761589</v>
      </c>
      <c r="W176" s="7">
        <v>-61.172413793103402</v>
      </c>
      <c r="X176" s="7">
        <v>7.4427480916030104</v>
      </c>
      <c r="Y176" s="7">
        <v>-32.005846901520101</v>
      </c>
      <c r="Z176" s="7">
        <v>-23.8598121940956</v>
      </c>
    </row>
    <row r="177" spans="1:26" x14ac:dyDescent="0.2">
      <c r="A177" t="s">
        <v>505</v>
      </c>
      <c r="B177" t="s">
        <v>505</v>
      </c>
      <c r="C177" t="s">
        <v>161</v>
      </c>
      <c r="E177" t="s">
        <v>175</v>
      </c>
      <c r="F177" s="3"/>
      <c r="G177" s="42">
        <f t="shared" si="145"/>
        <v>-5.1120000000000001</v>
      </c>
      <c r="H177" s="42">
        <f t="shared" si="146"/>
        <v>7.6315</v>
      </c>
      <c r="I177" s="42">
        <f t="shared" si="147"/>
        <v>-13.5532</v>
      </c>
      <c r="J177" s="42">
        <f t="shared" si="148"/>
        <v>-42.242152466367699</v>
      </c>
      <c r="K177" s="42">
        <f t="shared" si="149"/>
        <v>-44.482758620689701</v>
      </c>
      <c r="L177" s="42">
        <f t="shared" si="150"/>
        <v>-1.5290519877675799</v>
      </c>
      <c r="M177" s="42">
        <f t="shared" si="151"/>
        <v>-10.293912801225799</v>
      </c>
      <c r="N177" s="42">
        <f t="shared" si="152"/>
        <v>-43.354240688881397</v>
      </c>
      <c r="O177" s="42">
        <f t="shared" si="153"/>
        <v>-40.894159035592303</v>
      </c>
      <c r="Q177" s="15" t="s">
        <v>175</v>
      </c>
      <c r="R177" s="36">
        <v>-5.1120000000000001</v>
      </c>
      <c r="S177" s="36">
        <v>7.6315</v>
      </c>
      <c r="T177" s="36">
        <v>-13.5532</v>
      </c>
      <c r="U177" s="36">
        <v>-42.242152466367699</v>
      </c>
      <c r="V177" s="36">
        <v>-44.482758620689701</v>
      </c>
      <c r="W177" s="7">
        <v>-1.5290519877675799</v>
      </c>
      <c r="X177" s="7">
        <v>-10.293912801225799</v>
      </c>
      <c r="Y177" s="7">
        <v>-43.354240688881397</v>
      </c>
      <c r="Z177" s="7">
        <v>-40.894159035592303</v>
      </c>
    </row>
    <row r="178" spans="1:26" x14ac:dyDescent="0.2">
      <c r="A178" t="s">
        <v>507</v>
      </c>
      <c r="B178" t="s">
        <v>507</v>
      </c>
      <c r="C178" t="s">
        <v>161</v>
      </c>
      <c r="E178" t="s">
        <v>176</v>
      </c>
      <c r="F178" s="3"/>
      <c r="G178" s="42">
        <f t="shared" ref="G178" si="154">R178</f>
        <v>7.2130999999999998</v>
      </c>
      <c r="H178" s="42">
        <f t="shared" ref="H178" si="155">S178</f>
        <v>2.3473999999999999</v>
      </c>
      <c r="I178" s="42">
        <f t="shared" ref="I178" si="156">T178</f>
        <v>-5.7636000000000003</v>
      </c>
      <c r="J178" s="42">
        <f t="shared" ref="J178" si="157">U178</f>
        <v>-61.117717003567201</v>
      </c>
      <c r="K178" s="42">
        <f t="shared" ref="K178" si="158">V178</f>
        <v>-71.315789473684205</v>
      </c>
      <c r="L178" s="42">
        <f t="shared" ref="L178" si="159">W178</f>
        <v>-51.5555555555556</v>
      </c>
      <c r="M178" s="42">
        <f t="shared" ref="M178" si="160">X178</f>
        <v>7.2131147540983198</v>
      </c>
      <c r="N178" s="42">
        <f t="shared" ref="N178" si="161">Y178</f>
        <v>-63.5507169046031</v>
      </c>
      <c r="O178" s="42">
        <f t="shared" ref="O178" si="162">Z178</f>
        <v>-70.357899908015099</v>
      </c>
      <c r="Q178" s="15" t="s">
        <v>176</v>
      </c>
      <c r="R178" s="36">
        <v>7.2130999999999998</v>
      </c>
      <c r="S178" s="36">
        <v>2.3473999999999999</v>
      </c>
      <c r="T178" s="36">
        <v>-5.7636000000000003</v>
      </c>
      <c r="U178" s="36">
        <v>-61.117717003567201</v>
      </c>
      <c r="V178" s="36">
        <v>-71.315789473684205</v>
      </c>
      <c r="W178" s="7">
        <v>-51.5555555555556</v>
      </c>
      <c r="X178" s="7">
        <v>7.2131147540983198</v>
      </c>
      <c r="Y178" s="7">
        <v>-63.5507169046031</v>
      </c>
      <c r="Z178" s="7">
        <v>-70.357899908015099</v>
      </c>
    </row>
    <row r="179" spans="1:26" x14ac:dyDescent="0.2">
      <c r="F179" s="3"/>
      <c r="G179" s="38">
        <f>AVERAGE(G164:G178)</f>
        <v>-4.8249071428571435</v>
      </c>
      <c r="H179" s="38">
        <f t="shared" ref="H179:O179" si="163">AVERAGE(H164:H178)</f>
        <v>-1.4057571428571431</v>
      </c>
      <c r="I179" s="38">
        <f t="shared" si="163"/>
        <v>-17.041599999999999</v>
      </c>
      <c r="J179" s="38">
        <f t="shared" si="163"/>
        <v>1.8064524955554653</v>
      </c>
      <c r="K179" s="38">
        <f t="shared" si="163"/>
        <v>34.976249153250563</v>
      </c>
      <c r="L179" s="38">
        <f t="shared" si="163"/>
        <v>31.059803638266263</v>
      </c>
      <c r="M179" s="38">
        <f t="shared" si="163"/>
        <v>-5.5219222703060877</v>
      </c>
      <c r="N179" s="38">
        <f t="shared" si="163"/>
        <v>5.6837026676713567</v>
      </c>
      <c r="O179" s="38">
        <f t="shared" si="163"/>
        <v>46.63147531092045</v>
      </c>
      <c r="Q179" s="15"/>
    </row>
    <row r="180" spans="1:26" x14ac:dyDescent="0.2">
      <c r="F180" s="3"/>
      <c r="G180" s="18"/>
      <c r="H180" s="18"/>
      <c r="I180" s="18"/>
      <c r="J180" s="19"/>
      <c r="K180" s="19"/>
      <c r="L180" s="19"/>
      <c r="M180" s="19"/>
      <c r="N180" s="19"/>
      <c r="O180" s="19"/>
      <c r="Q180" s="15"/>
    </row>
    <row r="181" spans="1:26" x14ac:dyDescent="0.2">
      <c r="A181" s="1" t="s">
        <v>509</v>
      </c>
      <c r="B181" s="1" t="s">
        <v>509</v>
      </c>
      <c r="C181" s="1" t="s">
        <v>177</v>
      </c>
      <c r="D181" s="1"/>
      <c r="E181" s="1" t="s">
        <v>179</v>
      </c>
      <c r="F181" s="3"/>
      <c r="G181" s="42">
        <f>R181</f>
        <v>2.2189000000000001</v>
      </c>
      <c r="H181" s="42">
        <f t="shared" ref="H181" si="164">S181</f>
        <v>-9.8500000000000004E-2</v>
      </c>
      <c r="I181" s="42">
        <f t="shared" ref="I181" si="165">T181</f>
        <v>2.0131000000000001</v>
      </c>
      <c r="J181" s="42">
        <f t="shared" ref="J181" si="166">U181</f>
        <v>13.0192361304711</v>
      </c>
      <c r="K181" s="42">
        <f t="shared" ref="K181" si="167">V181</f>
        <v>47.686703096539098</v>
      </c>
      <c r="L181" s="42">
        <f t="shared" ref="L181" si="168">W181</f>
        <v>118.780356179169</v>
      </c>
      <c r="M181" s="42">
        <f t="shared" ref="M181" si="169">X181</f>
        <v>2.2188603126575699</v>
      </c>
      <c r="N181" s="42">
        <f t="shared" ref="N181" si="170">Y181</f>
        <v>21.663715334293599</v>
      </c>
      <c r="O181" s="42">
        <f t="shared" ref="O181" si="171">Z181</f>
        <v>62.5369614989703</v>
      </c>
      <c r="Q181" s="15" t="s">
        <v>179</v>
      </c>
      <c r="R181" s="36">
        <v>2.2189000000000001</v>
      </c>
      <c r="S181" s="36">
        <v>-9.8500000000000004E-2</v>
      </c>
      <c r="T181" s="36">
        <v>2.0131000000000001</v>
      </c>
      <c r="U181" s="7">
        <v>13.0192361304711</v>
      </c>
      <c r="V181" s="36">
        <v>47.686703096539098</v>
      </c>
      <c r="W181" s="7">
        <v>118.780356179169</v>
      </c>
      <c r="X181" s="7">
        <v>2.2188603126575699</v>
      </c>
      <c r="Y181" s="7">
        <v>21.663715334293599</v>
      </c>
      <c r="Z181" s="7">
        <v>62.5369614989703</v>
      </c>
    </row>
    <row r="182" spans="1:26" x14ac:dyDescent="0.2">
      <c r="A182" t="s">
        <v>511</v>
      </c>
      <c r="B182" t="s">
        <v>511</v>
      </c>
      <c r="C182" t="s">
        <v>178</v>
      </c>
      <c r="D182" t="s">
        <v>180</v>
      </c>
      <c r="E182" t="s">
        <v>181</v>
      </c>
      <c r="F182" s="3"/>
      <c r="G182" s="42">
        <f t="shared" ref="G182:G187" si="172">R182</f>
        <v>-8.1149000000000004</v>
      </c>
      <c r="H182" s="42">
        <f t="shared" ref="H182:H187" si="173">S182</f>
        <v>-2.8828999999999998</v>
      </c>
      <c r="I182" s="42">
        <f t="shared" ref="I182:I187" si="174">T182</f>
        <v>-11.2281</v>
      </c>
      <c r="J182" s="42">
        <f t="shared" ref="J182:J187" si="175">U182</f>
        <v>-4.9959709911361898</v>
      </c>
      <c r="K182" s="42">
        <f t="shared" ref="K182:K187" si="176">V182</f>
        <v>17.811641269048199</v>
      </c>
      <c r="L182" s="42">
        <f t="shared" ref="L182:L187" si="177">W182</f>
        <v>58.494370694000999</v>
      </c>
      <c r="M182" s="42">
        <f t="shared" ref="M182:M187" si="178">X182</f>
        <v>-8.1149537262542903</v>
      </c>
      <c r="N182" s="42">
        <f t="shared" ref="N182:N187" si="179">Y182</f>
        <v>-0.15702046338739201</v>
      </c>
      <c r="O182" s="42">
        <f t="shared" ref="O182:O187" si="180">Z182</f>
        <v>23.647506187287899</v>
      </c>
      <c r="Q182" s="15" t="s">
        <v>181</v>
      </c>
      <c r="R182" s="36">
        <v>-8.1149000000000004</v>
      </c>
      <c r="S182" s="36">
        <v>-2.8828999999999998</v>
      </c>
      <c r="T182" s="36">
        <v>-11.2281</v>
      </c>
      <c r="U182" s="7">
        <v>-4.9959709911361898</v>
      </c>
      <c r="V182" s="36">
        <v>17.811641269048199</v>
      </c>
      <c r="W182" s="7">
        <v>58.494370694000999</v>
      </c>
      <c r="X182" s="7">
        <v>-8.1149537262542903</v>
      </c>
      <c r="Y182" s="7">
        <v>-0.15702046338739201</v>
      </c>
      <c r="Z182" s="7">
        <v>23.647506187287899</v>
      </c>
    </row>
    <row r="183" spans="1:26" x14ac:dyDescent="0.2">
      <c r="A183" t="s">
        <v>513</v>
      </c>
      <c r="B183" t="s">
        <v>513</v>
      </c>
      <c r="C183" t="s">
        <v>178</v>
      </c>
      <c r="E183" t="s">
        <v>182</v>
      </c>
      <c r="F183" s="3"/>
      <c r="G183" s="42">
        <f t="shared" si="172"/>
        <v>-6.3630000000000004</v>
      </c>
      <c r="H183" s="42">
        <f t="shared" si="173"/>
        <v>-3.2269000000000001</v>
      </c>
      <c r="I183" s="42">
        <f t="shared" si="174"/>
        <v>-4.1524000000000001</v>
      </c>
      <c r="J183" s="42">
        <f t="shared" si="175"/>
        <v>-32.048751180156202</v>
      </c>
      <c r="K183" s="42">
        <f t="shared" si="176"/>
        <v>-27.380297193175601</v>
      </c>
      <c r="L183" s="42">
        <f t="shared" si="177"/>
        <v>-32.929515418502199</v>
      </c>
      <c r="M183" s="42">
        <f t="shared" si="178"/>
        <v>-6.3630987581313097</v>
      </c>
      <c r="N183" s="42">
        <f t="shared" si="179"/>
        <v>-26.807375877323601</v>
      </c>
      <c r="O183" s="42">
        <f t="shared" si="180"/>
        <v>-16.710542218846999</v>
      </c>
      <c r="Q183" s="15" t="s">
        <v>182</v>
      </c>
      <c r="R183" s="36">
        <v>-6.3630000000000004</v>
      </c>
      <c r="S183" s="36">
        <v>-3.2269000000000001</v>
      </c>
      <c r="T183" s="36">
        <v>-4.1524000000000001</v>
      </c>
      <c r="U183" s="7">
        <v>-32.048751180156202</v>
      </c>
      <c r="V183" s="36">
        <v>-27.380297193175601</v>
      </c>
      <c r="W183" s="7">
        <v>-32.929515418502199</v>
      </c>
      <c r="X183" s="7">
        <v>-6.3630987581313097</v>
      </c>
      <c r="Y183" s="7">
        <v>-26.807375877323601</v>
      </c>
      <c r="Z183" s="7">
        <v>-16.710542218846999</v>
      </c>
    </row>
    <row r="184" spans="1:26" x14ac:dyDescent="0.2">
      <c r="A184" t="s">
        <v>515</v>
      </c>
      <c r="B184" t="s">
        <v>515</v>
      </c>
      <c r="C184" t="s">
        <v>178</v>
      </c>
      <c r="E184" t="s">
        <v>183</v>
      </c>
      <c r="F184" s="3"/>
      <c r="G184" s="42">
        <f t="shared" si="172"/>
        <v>7.9207999999999998</v>
      </c>
      <c r="H184" s="42">
        <f t="shared" si="173"/>
        <v>-0.30480000000000002</v>
      </c>
      <c r="I184" s="42">
        <f t="shared" si="174"/>
        <v>19.270499999999998</v>
      </c>
      <c r="J184" s="42">
        <f t="shared" si="175"/>
        <v>-0.10183299389002901</v>
      </c>
      <c r="K184" s="42">
        <f t="shared" si="176"/>
        <v>-2.0958083832335399</v>
      </c>
      <c r="L184" s="42">
        <f t="shared" si="177"/>
        <v>50.899861559759998</v>
      </c>
      <c r="M184" s="42">
        <f t="shared" si="178"/>
        <v>7.92079207920795</v>
      </c>
      <c r="N184" s="42">
        <f t="shared" si="179"/>
        <v>5.8080467842778001</v>
      </c>
      <c r="O184" s="42">
        <f t="shared" si="180"/>
        <v>3.1359976459749901</v>
      </c>
      <c r="Q184" s="15" t="s">
        <v>183</v>
      </c>
      <c r="R184" s="36">
        <v>7.9207999999999998</v>
      </c>
      <c r="S184" s="36">
        <v>-0.30480000000000002</v>
      </c>
      <c r="T184" s="36">
        <v>19.270499999999998</v>
      </c>
      <c r="U184" s="7">
        <v>-0.10183299389002901</v>
      </c>
      <c r="V184" s="36">
        <v>-2.0958083832335399</v>
      </c>
      <c r="W184" s="7">
        <v>50.899861559759998</v>
      </c>
      <c r="X184" s="7">
        <v>7.92079207920795</v>
      </c>
      <c r="Y184" s="7">
        <v>5.8080467842778001</v>
      </c>
      <c r="Z184" s="7">
        <v>3.1359976459749901</v>
      </c>
    </row>
    <row r="185" spans="1:26" x14ac:dyDescent="0.2">
      <c r="A185" t="s">
        <v>544</v>
      </c>
      <c r="B185" t="s">
        <v>544</v>
      </c>
      <c r="C185" t="s">
        <v>178</v>
      </c>
      <c r="E185" t="s">
        <v>743</v>
      </c>
      <c r="F185" s="3"/>
      <c r="G185" s="42">
        <f t="shared" si="172"/>
        <v>0.46600000000000003</v>
      </c>
      <c r="H185" s="42">
        <f t="shared" si="173"/>
        <v>-5.7088999999999999</v>
      </c>
      <c r="I185" s="42">
        <f t="shared" si="174"/>
        <v>-1.4910000000000001</v>
      </c>
      <c r="J185" s="42">
        <f t="shared" si="175"/>
        <v>0.76260762607626598</v>
      </c>
      <c r="K185" s="42">
        <f t="shared" si="176"/>
        <v>48.244661599710497</v>
      </c>
      <c r="L185" s="42">
        <f t="shared" si="177"/>
        <v>26.8111455108359</v>
      </c>
      <c r="M185" s="42">
        <f t="shared" si="178"/>
        <v>0.46602894285019397</v>
      </c>
      <c r="N185" s="42">
        <f t="shared" si="179"/>
        <v>8.7778452895188597</v>
      </c>
      <c r="O185" s="42">
        <f t="shared" si="180"/>
        <v>58.560388538166599</v>
      </c>
      <c r="Q185" s="15" t="s">
        <v>743</v>
      </c>
      <c r="R185" s="36">
        <v>0.46600000000000003</v>
      </c>
      <c r="S185" s="36">
        <v>-5.7088999999999999</v>
      </c>
      <c r="T185" s="36">
        <v>-1.4910000000000001</v>
      </c>
      <c r="U185" s="7">
        <v>0.76260762607626598</v>
      </c>
      <c r="V185" s="36">
        <v>48.244661599710497</v>
      </c>
      <c r="W185" s="7">
        <v>26.8111455108359</v>
      </c>
      <c r="X185" s="7">
        <v>0.46602894285019397</v>
      </c>
      <c r="Y185" s="7">
        <v>8.7778452895188597</v>
      </c>
      <c r="Z185" s="36">
        <v>58.560388538166599</v>
      </c>
    </row>
    <row r="186" spans="1:26" x14ac:dyDescent="0.2">
      <c r="A186" t="s">
        <v>540</v>
      </c>
      <c r="B186" t="s">
        <v>540</v>
      </c>
      <c r="C186" t="s">
        <v>178</v>
      </c>
      <c r="E186" t="s">
        <v>539</v>
      </c>
      <c r="F186" s="3"/>
      <c r="G186" s="42">
        <f t="shared" si="172"/>
        <v>-1.8009999999999999</v>
      </c>
      <c r="H186" s="42">
        <f t="shared" si="173"/>
        <v>-6.8349000000000002</v>
      </c>
      <c r="I186" s="42">
        <f t="shared" si="174"/>
        <v>-7.5350999999999999</v>
      </c>
      <c r="J186" s="42" t="str">
        <f t="shared" si="175"/>
        <v>NULL</v>
      </c>
      <c r="K186" s="42" t="str">
        <f t="shared" si="176"/>
        <v>NULL</v>
      </c>
      <c r="L186" s="42" t="str">
        <f t="shared" si="177"/>
        <v>NULL</v>
      </c>
      <c r="M186" s="42">
        <f t="shared" si="178"/>
        <v>-1.8010642652476401</v>
      </c>
      <c r="N186" s="42">
        <f t="shared" si="179"/>
        <v>-15.195246558602699</v>
      </c>
      <c r="O186" s="42">
        <f t="shared" si="180"/>
        <v>-15.195246558602699</v>
      </c>
      <c r="Q186" s="15" t="s">
        <v>539</v>
      </c>
      <c r="R186" s="36">
        <v>-1.8009999999999999</v>
      </c>
      <c r="S186" s="36">
        <v>-6.8349000000000002</v>
      </c>
      <c r="T186" s="36">
        <v>-7.5350999999999999</v>
      </c>
      <c r="U186" s="36" t="s">
        <v>199</v>
      </c>
      <c r="V186" s="36" t="s">
        <v>199</v>
      </c>
      <c r="W186" s="36" t="s">
        <v>199</v>
      </c>
      <c r="X186" s="7">
        <v>-1.8010642652476401</v>
      </c>
      <c r="Y186" s="7">
        <v>-15.195246558602699</v>
      </c>
      <c r="Z186" s="7">
        <v>-15.195246558602699</v>
      </c>
    </row>
    <row r="187" spans="1:26" x14ac:dyDescent="0.2">
      <c r="A187" t="s">
        <v>517</v>
      </c>
      <c r="B187" t="s">
        <v>517</v>
      </c>
      <c r="C187" t="s">
        <v>178</v>
      </c>
      <c r="E187" t="s">
        <v>184</v>
      </c>
      <c r="F187" s="3"/>
      <c r="G187" s="42">
        <f t="shared" si="172"/>
        <v>-9.1283999999999992</v>
      </c>
      <c r="H187" s="42">
        <f t="shared" si="173"/>
        <v>-6.9005999999999998</v>
      </c>
      <c r="I187" s="42">
        <f t="shared" si="174"/>
        <v>-34.885599999999997</v>
      </c>
      <c r="J187" s="42">
        <f t="shared" si="175"/>
        <v>-56.157354618016001</v>
      </c>
      <c r="K187" s="42">
        <f t="shared" si="176"/>
        <v>-25.808007718282699</v>
      </c>
      <c r="L187" s="42">
        <f t="shared" si="177"/>
        <v>12.4885478716597</v>
      </c>
      <c r="M187" s="42">
        <f t="shared" si="178"/>
        <v>-9.12850812407682</v>
      </c>
      <c r="N187" s="42">
        <f t="shared" si="179"/>
        <v>-52.336847180840202</v>
      </c>
      <c r="O187" s="42">
        <f t="shared" si="180"/>
        <v>-19.081643858724298</v>
      </c>
      <c r="Q187" s="15" t="s">
        <v>184</v>
      </c>
      <c r="R187" s="36">
        <v>-9.1283999999999992</v>
      </c>
      <c r="S187" s="36">
        <v>-6.9005999999999998</v>
      </c>
      <c r="T187" s="36">
        <v>-34.885599999999997</v>
      </c>
      <c r="U187" s="7">
        <v>-56.157354618016001</v>
      </c>
      <c r="V187" s="36">
        <v>-25.808007718282699</v>
      </c>
      <c r="W187" s="7">
        <v>12.4885478716597</v>
      </c>
      <c r="X187" s="7">
        <v>-9.12850812407682</v>
      </c>
      <c r="Y187" s="7">
        <v>-52.336847180840202</v>
      </c>
      <c r="Z187" s="7">
        <v>-19.081643858724298</v>
      </c>
    </row>
    <row r="188" spans="1:26" x14ac:dyDescent="0.2">
      <c r="F188" s="3"/>
      <c r="G188" s="38">
        <f>AVERAGE(G181:G187)</f>
        <v>-2.1145142857142858</v>
      </c>
      <c r="H188" s="38">
        <f t="shared" ref="H188:O188" si="181">AVERAGE(H181:H187)</f>
        <v>-3.7082142857142855</v>
      </c>
      <c r="I188" s="38">
        <f t="shared" si="181"/>
        <v>-5.4298000000000002</v>
      </c>
      <c r="J188" s="38">
        <f t="shared" si="181"/>
        <v>-13.253677671108511</v>
      </c>
      <c r="K188" s="38">
        <f t="shared" si="181"/>
        <v>9.7431487784343265</v>
      </c>
      <c r="L188" s="38">
        <f t="shared" si="181"/>
        <v>39.090794399487237</v>
      </c>
      <c r="M188" s="38">
        <f t="shared" si="181"/>
        <v>-2.1145633627134779</v>
      </c>
      <c r="N188" s="38">
        <f t="shared" si="181"/>
        <v>-8.3209832388662335</v>
      </c>
      <c r="O188" s="38">
        <f t="shared" si="181"/>
        <v>13.841917319175113</v>
      </c>
      <c r="Q188" s="15"/>
    </row>
    <row r="189" spans="1:26" x14ac:dyDescent="0.2">
      <c r="F189" s="3"/>
      <c r="G189" s="18"/>
      <c r="H189" s="18"/>
      <c r="I189" s="18"/>
      <c r="J189" s="19"/>
      <c r="K189" s="19"/>
      <c r="L189" s="19"/>
      <c r="M189" s="19"/>
      <c r="N189" s="19"/>
      <c r="O189" s="19"/>
      <c r="Q189" s="15"/>
    </row>
    <row r="190" spans="1:26" x14ac:dyDescent="0.2">
      <c r="A190" s="1" t="s">
        <v>519</v>
      </c>
      <c r="B190" s="1" t="s">
        <v>519</v>
      </c>
      <c r="C190" s="1" t="s">
        <v>185</v>
      </c>
      <c r="D190" s="1"/>
      <c r="E190" s="1" t="s">
        <v>186</v>
      </c>
      <c r="F190" s="3"/>
      <c r="G190" s="42">
        <f>R190</f>
        <v>-15.375400000000001</v>
      </c>
      <c r="H190" s="42">
        <f t="shared" ref="H190" si="182">S190</f>
        <v>-21.0029</v>
      </c>
      <c r="I190" s="42">
        <f t="shared" ref="I190" si="183">T190</f>
        <v>-37.119399999999999</v>
      </c>
      <c r="J190" s="42">
        <f t="shared" ref="J190" si="184">U190</f>
        <v>-61.2161610665216</v>
      </c>
      <c r="K190" s="42">
        <f t="shared" ref="K190" si="185">V190</f>
        <v>48.257930317212697</v>
      </c>
      <c r="L190" s="42">
        <f t="shared" ref="L190" si="186">W190</f>
        <v>102.62970859985801</v>
      </c>
      <c r="M190" s="42">
        <f t="shared" ref="M190" si="187">X190</f>
        <v>-15.375482338973001</v>
      </c>
      <c r="N190" s="42">
        <f t="shared" ref="N190" si="188">Y190</f>
        <v>-61.581997034972296</v>
      </c>
      <c r="O190" s="42">
        <f t="shared" ref="O190" si="189">Z190</f>
        <v>48.257930328215899</v>
      </c>
      <c r="Q190" s="15" t="s">
        <v>186</v>
      </c>
      <c r="R190" s="36">
        <v>-15.375400000000001</v>
      </c>
      <c r="S190" s="36">
        <v>-21.0029</v>
      </c>
      <c r="T190" s="36">
        <v>-37.119399999999999</v>
      </c>
      <c r="U190" s="7">
        <v>-61.2161610665216</v>
      </c>
      <c r="V190" s="36">
        <v>48.257930317212697</v>
      </c>
      <c r="W190" s="7">
        <v>102.62970859985801</v>
      </c>
      <c r="X190" s="7">
        <v>-15.375482338973001</v>
      </c>
      <c r="Y190" s="7">
        <v>-61.581997034972296</v>
      </c>
      <c r="Z190" s="7">
        <v>48.257930328215899</v>
      </c>
    </row>
    <row r="191" spans="1:26" x14ac:dyDescent="0.2">
      <c r="A191" t="s">
        <v>521</v>
      </c>
      <c r="B191" t="s">
        <v>521</v>
      </c>
      <c r="C191" t="s">
        <v>185</v>
      </c>
      <c r="E191" t="s">
        <v>187</v>
      </c>
      <c r="F191" s="3"/>
      <c r="G191" s="42">
        <f t="shared" ref="G191:G195" si="190">R191</f>
        <v>-5.0959000000000003</v>
      </c>
      <c r="H191" s="42">
        <f t="shared" ref="H191:H195" si="191">S191</f>
        <v>-4.58E-2</v>
      </c>
      <c r="I191" s="42">
        <f t="shared" ref="I191:I195" si="192">T191</f>
        <v>11.581200000000001</v>
      </c>
      <c r="J191" s="42">
        <f t="shared" ref="J191:J195" si="193">U191</f>
        <v>57.383966244725798</v>
      </c>
      <c r="K191" s="42">
        <f t="shared" ref="K191:K195" si="194">V191</f>
        <v>78.4688995215311</v>
      </c>
      <c r="L191" s="42">
        <f t="shared" ref="L191:L195" si="195">W191</f>
        <v>67.350339700038504</v>
      </c>
      <c r="M191" s="42">
        <f t="shared" ref="M191:M195" si="196">X191</f>
        <v>-4.5397439625412499</v>
      </c>
      <c r="N191" s="42">
        <f t="shared" ref="N191:N195" si="197">Y191</f>
        <v>71.156166080444606</v>
      </c>
      <c r="O191" s="42">
        <f t="shared" ref="O191:O195" si="198">Z191</f>
        <v>106.29364681571199</v>
      </c>
      <c r="Q191" s="15" t="s">
        <v>187</v>
      </c>
      <c r="R191" s="36">
        <v>-5.0959000000000003</v>
      </c>
      <c r="S191" s="36">
        <v>-4.58E-2</v>
      </c>
      <c r="T191" s="36">
        <v>11.581200000000001</v>
      </c>
      <c r="U191" s="7">
        <v>57.383966244725798</v>
      </c>
      <c r="V191" s="36">
        <v>78.4688995215311</v>
      </c>
      <c r="W191" s="7">
        <v>67.350339700038504</v>
      </c>
      <c r="X191" s="7">
        <v>-4.5397439625412499</v>
      </c>
      <c r="Y191" s="7">
        <v>71.156166080444606</v>
      </c>
      <c r="Z191" s="7">
        <v>106.29364681571199</v>
      </c>
    </row>
    <row r="192" spans="1:26" x14ac:dyDescent="0.2">
      <c r="A192" t="s">
        <v>523</v>
      </c>
      <c r="B192" t="s">
        <v>523</v>
      </c>
      <c r="C192" t="s">
        <v>185</v>
      </c>
      <c r="E192" t="s">
        <v>188</v>
      </c>
      <c r="F192" s="3"/>
      <c r="G192" s="42">
        <f t="shared" si="190"/>
        <v>-6.4725999999999999</v>
      </c>
      <c r="H192" s="42">
        <f t="shared" si="191"/>
        <v>0.10589999999999999</v>
      </c>
      <c r="I192" s="42">
        <f t="shared" si="192"/>
        <v>-18.911899999999999</v>
      </c>
      <c r="J192" s="42">
        <f t="shared" si="193"/>
        <v>-42.775826571393999</v>
      </c>
      <c r="K192" s="42">
        <f t="shared" si="194"/>
        <v>36.403002309468803</v>
      </c>
      <c r="L192" s="42">
        <f t="shared" si="195"/>
        <v>2.05183585313176</v>
      </c>
      <c r="M192" s="42">
        <f t="shared" si="196"/>
        <v>-5.4337180407188699</v>
      </c>
      <c r="N192" s="42">
        <f t="shared" si="197"/>
        <v>-38.589838953780699</v>
      </c>
      <c r="O192" s="42">
        <f t="shared" si="198"/>
        <v>56.562257297593</v>
      </c>
      <c r="Q192" s="15" t="s">
        <v>188</v>
      </c>
      <c r="R192" s="36">
        <v>-6.4725999999999999</v>
      </c>
      <c r="S192" s="36">
        <v>0.10589999999999999</v>
      </c>
      <c r="T192" s="36">
        <v>-18.911899999999999</v>
      </c>
      <c r="U192" s="36">
        <v>-42.775826571393999</v>
      </c>
      <c r="V192" s="36">
        <v>36.403002309468803</v>
      </c>
      <c r="W192" s="7">
        <v>2.05183585313176</v>
      </c>
      <c r="X192" s="7">
        <v>-5.4337180407188699</v>
      </c>
      <c r="Y192" s="7">
        <v>-38.589838953780699</v>
      </c>
      <c r="Z192" s="7">
        <v>56.562257297593</v>
      </c>
    </row>
    <row r="193" spans="1:26" x14ac:dyDescent="0.2">
      <c r="A193" t="s">
        <v>525</v>
      </c>
      <c r="B193" t="s">
        <v>525</v>
      </c>
      <c r="C193" t="s">
        <v>185</v>
      </c>
      <c r="E193" t="s">
        <v>189</v>
      </c>
      <c r="F193" s="3"/>
      <c r="G193" s="42">
        <f t="shared" si="190"/>
        <v>-5.3625999999999996</v>
      </c>
      <c r="H193" s="42">
        <f t="shared" si="191"/>
        <v>-0.80859999999999999</v>
      </c>
      <c r="I193" s="42">
        <f t="shared" si="192"/>
        <v>-22.348700000000001</v>
      </c>
      <c r="J193" s="42">
        <f t="shared" si="193"/>
        <v>-31.955617198335599</v>
      </c>
      <c r="K193" s="42">
        <f t="shared" si="194"/>
        <v>90.845435684647299</v>
      </c>
      <c r="L193" s="42">
        <f t="shared" si="195"/>
        <v>-7.3290517567056996</v>
      </c>
      <c r="M193" s="42">
        <f t="shared" si="196"/>
        <v>-4.4417413979520397</v>
      </c>
      <c r="N193" s="42">
        <f t="shared" si="197"/>
        <v>-27.437154373995401</v>
      </c>
      <c r="O193" s="42">
        <f t="shared" si="198"/>
        <v>120.35240123092601</v>
      </c>
      <c r="Q193" s="15" t="s">
        <v>189</v>
      </c>
      <c r="R193" s="36">
        <v>-5.3625999999999996</v>
      </c>
      <c r="S193" s="36">
        <v>-0.80859999999999999</v>
      </c>
      <c r="T193" s="36">
        <v>-22.348700000000001</v>
      </c>
      <c r="U193" s="36">
        <v>-31.955617198335599</v>
      </c>
      <c r="V193" s="36">
        <v>90.845435684647299</v>
      </c>
      <c r="W193" s="7">
        <v>-7.3290517567056996</v>
      </c>
      <c r="X193" s="7">
        <v>-4.4417413979520397</v>
      </c>
      <c r="Y193" s="7">
        <v>-27.437154373995401</v>
      </c>
      <c r="Z193" s="7">
        <v>120.35240123092601</v>
      </c>
    </row>
    <row r="194" spans="1:26" x14ac:dyDescent="0.2">
      <c r="A194" t="s">
        <v>527</v>
      </c>
      <c r="B194" t="s">
        <v>527</v>
      </c>
      <c r="C194" t="s">
        <v>185</v>
      </c>
      <c r="E194" t="s">
        <v>190</v>
      </c>
      <c r="F194" s="3"/>
      <c r="G194" s="42">
        <f t="shared" si="190"/>
        <v>6.1289999999999996</v>
      </c>
      <c r="H194" s="42">
        <f t="shared" si="191"/>
        <v>2.4922</v>
      </c>
      <c r="I194" s="42">
        <f t="shared" si="192"/>
        <v>-2.9498000000000002</v>
      </c>
      <c r="J194" s="42">
        <f t="shared" si="193"/>
        <v>-28.318584070796501</v>
      </c>
      <c r="K194" s="42">
        <f t="shared" si="194"/>
        <v>-3.5404581685333798</v>
      </c>
      <c r="L194" s="42">
        <f t="shared" si="195"/>
        <v>2.1689851174412702</v>
      </c>
      <c r="M194" s="42">
        <f t="shared" si="196"/>
        <v>4.5161290322580001</v>
      </c>
      <c r="N194" s="42">
        <f t="shared" si="197"/>
        <v>-19.284546467367299</v>
      </c>
      <c r="O194" s="42">
        <f t="shared" si="198"/>
        <v>17.307069340497399</v>
      </c>
      <c r="Q194" s="15" t="s">
        <v>190</v>
      </c>
      <c r="R194" s="36">
        <v>6.1289999999999996</v>
      </c>
      <c r="S194" s="36">
        <v>2.4922</v>
      </c>
      <c r="T194" s="36">
        <v>-2.9498000000000002</v>
      </c>
      <c r="U194" s="36">
        <v>-28.318584070796501</v>
      </c>
      <c r="V194" s="36">
        <v>-3.5404581685333798</v>
      </c>
      <c r="W194" s="7">
        <v>2.1689851174412702</v>
      </c>
      <c r="X194" s="7">
        <v>4.5161290322580001</v>
      </c>
      <c r="Y194" s="7">
        <v>-19.284546467367299</v>
      </c>
      <c r="Z194" s="7">
        <v>17.307069340497399</v>
      </c>
    </row>
    <row r="195" spans="1:26" x14ac:dyDescent="0.2">
      <c r="A195" t="s">
        <v>530</v>
      </c>
      <c r="B195" t="s">
        <v>530</v>
      </c>
      <c r="C195" t="s">
        <v>185</v>
      </c>
      <c r="E195" t="s">
        <v>191</v>
      </c>
      <c r="F195" s="3"/>
      <c r="G195" s="42">
        <f t="shared" si="190"/>
        <v>-3.7734999999999999</v>
      </c>
      <c r="H195" s="42">
        <f t="shared" si="191"/>
        <v>2</v>
      </c>
      <c r="I195" s="42">
        <f t="shared" si="192"/>
        <v>-7.2725999999999997</v>
      </c>
      <c r="J195" s="42">
        <f t="shared" si="193"/>
        <v>-11.864406779661</v>
      </c>
      <c r="K195" s="42">
        <f t="shared" si="194"/>
        <v>62.5</v>
      </c>
      <c r="L195" s="42">
        <f t="shared" si="195"/>
        <v>-35</v>
      </c>
      <c r="M195" s="42">
        <f t="shared" si="196"/>
        <v>-1.88679245283028</v>
      </c>
      <c r="N195" s="42">
        <f t="shared" si="197"/>
        <v>-2.2380444410971099</v>
      </c>
      <c r="O195" s="42">
        <f t="shared" si="198"/>
        <v>97.9176801064676</v>
      </c>
      <c r="Q195" s="15" t="s">
        <v>191</v>
      </c>
      <c r="R195" s="36">
        <v>-3.7734999999999999</v>
      </c>
      <c r="S195" s="36">
        <v>2</v>
      </c>
      <c r="T195" s="36">
        <v>-7.2725999999999997</v>
      </c>
      <c r="U195" s="36">
        <v>-11.864406779661</v>
      </c>
      <c r="V195" s="36">
        <v>62.5</v>
      </c>
      <c r="W195" s="7">
        <v>-35</v>
      </c>
      <c r="X195" s="7">
        <v>-1.88679245283028</v>
      </c>
      <c r="Y195" s="7">
        <v>-2.2380444410971099</v>
      </c>
      <c r="Z195" s="7">
        <v>97.9176801064676</v>
      </c>
    </row>
    <row r="196" spans="1:26" x14ac:dyDescent="0.2">
      <c r="F196" s="3"/>
      <c r="G196" s="38">
        <f>AVERAGE(G190:G195)</f>
        <v>-4.9918333333333331</v>
      </c>
      <c r="H196" s="38">
        <f t="shared" ref="H196:O196" si="199">AVERAGE(H190:H195)</f>
        <v>-2.8765333333333332</v>
      </c>
      <c r="I196" s="38">
        <f t="shared" si="199"/>
        <v>-12.836866666666666</v>
      </c>
      <c r="J196" s="38">
        <f t="shared" si="199"/>
        <v>-19.791104906997152</v>
      </c>
      <c r="K196" s="38">
        <f t="shared" si="199"/>
        <v>52.155801610721085</v>
      </c>
      <c r="L196" s="38">
        <f t="shared" si="199"/>
        <v>21.978636252293978</v>
      </c>
      <c r="M196" s="38">
        <f t="shared" si="199"/>
        <v>-4.5268915267929071</v>
      </c>
      <c r="N196" s="38">
        <f t="shared" si="199"/>
        <v>-12.995902531794703</v>
      </c>
      <c r="O196" s="38">
        <f t="shared" si="199"/>
        <v>74.448497519901977</v>
      </c>
    </row>
    <row r="197" spans="1:26" x14ac:dyDescent="0.2">
      <c r="F197" s="3"/>
      <c r="G197" s="18"/>
      <c r="H197" s="18"/>
      <c r="I197" s="18"/>
      <c r="J197" s="18"/>
      <c r="K197" s="18"/>
      <c r="L197" s="18"/>
      <c r="M197" s="18"/>
      <c r="N197" s="18"/>
      <c r="O197" s="18"/>
    </row>
  </sheetData>
  <pageMargins left="0.7" right="0.7" top="0.78740157499999996" bottom="0.78740157499999996" header="0.3" footer="0.3"/>
  <pageSetup paperSize="9" orientation="portrait" horizontalDpi="0" verticalDpi="0"/>
  <customProperties>
    <customPr name="REFI_OFFICE_FUNCTION_CLICK_THROUGH_WORKSHEET_NAME" r:id="rId1"/>
    <customPr name="REFI_OFFICE_FUNCTION_DATA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253559CC884F4781DCE832A8CB1D80" ma:contentTypeVersion="13" ma:contentTypeDescription="Ein neues Dokument erstellen." ma:contentTypeScope="" ma:versionID="26fe4eeb414f89c99b7c2c97f3b22ef3">
  <xsd:schema xmlns:xsd="http://www.w3.org/2001/XMLSchema" xmlns:xs="http://www.w3.org/2001/XMLSchema" xmlns:p="http://schemas.microsoft.com/office/2006/metadata/properties" xmlns:ns2="eb00d37f-1d19-4fa1-b301-8f3f4b367310" xmlns:ns3="1b4b421c-b62c-43b7-a7e1-127b2a74bbe1" targetNamespace="http://schemas.microsoft.com/office/2006/metadata/properties" ma:root="true" ma:fieldsID="c7af0977d678a6be0e6f430e6b840b42" ns2:_="" ns3:_="">
    <xsd:import namespace="eb00d37f-1d19-4fa1-b301-8f3f4b367310"/>
    <xsd:import namespace="1b4b421c-b62c-43b7-a7e1-127b2a74b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0d37f-1d19-4fa1-b301-8f3f4b367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6b6c136-bc47-4ed8-85d4-a5e04dd032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b421c-b62c-43b7-a7e1-127b2a74bb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0e1c61-5a2d-4b27-a940-45ed445afe45}" ma:internalName="TaxCatchAll" ma:showField="CatchAllData" ma:web="1b4b421c-b62c-43b7-a7e1-127b2a74bb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36D551-F531-40C3-AA68-AE7C7ADEB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0d37f-1d19-4fa1-b301-8f3f4b367310"/>
    <ds:schemaRef ds:uri="1b4b421c-b62c-43b7-a7e1-127b2a74b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48E4BC-7DCC-43BC-8116-03077F0505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Equity_Key_Figures</vt:lpstr>
      <vt:lpstr>Performance_Data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Riesen</dc:creator>
  <cp:lastModifiedBy>Pavia Dominguez Midas (paviamid)</cp:lastModifiedBy>
  <dcterms:created xsi:type="dcterms:W3CDTF">2023-10-25T17:08:58Z</dcterms:created>
  <dcterms:modified xsi:type="dcterms:W3CDTF">2025-08-18T08:08:29Z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ffedc7-8dd7-4346-b906-eaa072ee5258_Enabled">
    <vt:lpwstr>true</vt:lpwstr>
  </property>
  <property fmtid="{D5CDD505-2E9C-101B-9397-08002B2CF9AE}" pid="3" name="MSIP_Label_16ffedc7-8dd7-4346-b906-eaa072ee5258_SetDate">
    <vt:lpwstr>2024-04-19T14:04:11Z</vt:lpwstr>
  </property>
  <property fmtid="{D5CDD505-2E9C-101B-9397-08002B2CF9AE}" pid="4" name="MSIP_Label_16ffedc7-8dd7-4346-b906-eaa072ee5258_Method">
    <vt:lpwstr>Standard</vt:lpwstr>
  </property>
  <property fmtid="{D5CDD505-2E9C-101B-9397-08002B2CF9AE}" pid="5" name="MSIP_Label_16ffedc7-8dd7-4346-b906-eaa072ee5258_Name">
    <vt:lpwstr>Corporate</vt:lpwstr>
  </property>
  <property fmtid="{D5CDD505-2E9C-101B-9397-08002B2CF9AE}" pid="6" name="MSIP_Label_16ffedc7-8dd7-4346-b906-eaa072ee5258_SiteId">
    <vt:lpwstr>287e9f0e-91ec-4cf0-b7a4-c63898072181</vt:lpwstr>
  </property>
  <property fmtid="{D5CDD505-2E9C-101B-9397-08002B2CF9AE}" pid="7" name="MSIP_Label_16ffedc7-8dd7-4346-b906-eaa072ee5258_ActionId">
    <vt:lpwstr>42b03edf-f068-4676-99a0-dce28684d9bf</vt:lpwstr>
  </property>
  <property fmtid="{D5CDD505-2E9C-101B-9397-08002B2CF9AE}" pid="8" name="MSIP_Label_16ffedc7-8dd7-4346-b906-eaa072ee5258_ContentBits">
    <vt:lpwstr>1</vt:lpwstr>
  </property>
</Properties>
</file>