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riesen\Desktop\Fundamentals\"/>
    </mc:Choice>
  </mc:AlternateContent>
  <xr:revisionPtr revIDLastSave="0" documentId="8_{60AF5F3C-14CA-4BE1-9375-677301A5B83A}" xr6:coauthVersionLast="47" xr6:coauthVersionMax="47" xr10:uidLastSave="{00000000-0000-0000-0000-000000000000}"/>
  <bookViews>
    <workbookView xWindow="38400" yWindow="0" windowWidth="37815" windowHeight="21870" firstSheet="1" activeTab="1" xr2:uid="{A8EFDF63-01B1-4D58-BAE5-78D2830B6986}"/>
  </bookViews>
  <sheets>
    <sheet name="MTI3OTAzZjYtMjQzNi00OG" sheetId="7" state="veryHidden" r:id="rId1"/>
    <sheet name="Equity_Key_Figures" sheetId="1" r:id="rId2"/>
    <sheet name="Zjg0ZjYxOTEtZWE0Ni00Yj" sheetId="11" state="veryHidden" r:id="rId3"/>
    <sheet name="Performance_Data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7" i="1" l="1"/>
  <c r="AC117" i="1"/>
  <c r="AE117" i="1"/>
  <c r="T107" i="1"/>
  <c r="AB89" i="1"/>
  <c r="AD89" i="1"/>
  <c r="P81" i="1"/>
  <c r="AM67" i="1"/>
  <c r="AG29" i="1"/>
  <c r="AI29" i="1"/>
  <c r="P22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5" i="1"/>
  <c r="CA26" i="1"/>
  <c r="CA27" i="1"/>
  <c r="CA28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70" i="1"/>
  <c r="CA71" i="1"/>
  <c r="CA72" i="1"/>
  <c r="CA73" i="1"/>
  <c r="CA74" i="1"/>
  <c r="CA75" i="1"/>
  <c r="CA76" i="1"/>
  <c r="CA77" i="1"/>
  <c r="CA78" i="1"/>
  <c r="CA79" i="1"/>
  <c r="CA80" i="1"/>
  <c r="CA83" i="1"/>
  <c r="CA84" i="1"/>
  <c r="CA85" i="1"/>
  <c r="CA86" i="1"/>
  <c r="CA87" i="1"/>
  <c r="CA88" i="1"/>
  <c r="CA91" i="1"/>
  <c r="CA92" i="1"/>
  <c r="CA93" i="1"/>
  <c r="CA94" i="1"/>
  <c r="CA95" i="1"/>
  <c r="CA96" i="1"/>
  <c r="CA97" i="1"/>
  <c r="CA98" i="1"/>
  <c r="CA102" i="1"/>
  <c r="CA103" i="1"/>
  <c r="CA104" i="1"/>
  <c r="CA105" i="1"/>
  <c r="CA106" i="1"/>
  <c r="CA110" i="1"/>
  <c r="CA111" i="1"/>
  <c r="CA112" i="1"/>
  <c r="CA113" i="1"/>
  <c r="CA114" i="1"/>
  <c r="CA115" i="1"/>
  <c r="CA116" i="1"/>
  <c r="CA119" i="1"/>
  <c r="CA120" i="1"/>
  <c r="CA121" i="1"/>
  <c r="CA122" i="1"/>
  <c r="CA123" i="1"/>
  <c r="CA124" i="1"/>
  <c r="CA125" i="1"/>
  <c r="CA126" i="1"/>
  <c r="CA127" i="1"/>
  <c r="CA4" i="1"/>
  <c r="J27" i="8"/>
  <c r="K27" i="8"/>
  <c r="J33" i="8"/>
  <c r="K33" i="8"/>
  <c r="G35" i="8"/>
  <c r="H35" i="8"/>
  <c r="I35" i="8"/>
  <c r="J35" i="8"/>
  <c r="J39" i="8"/>
  <c r="K39" i="8"/>
  <c r="I43" i="8"/>
  <c r="J43" i="8"/>
  <c r="K43" i="8"/>
  <c r="O46" i="8"/>
  <c r="G47" i="8"/>
  <c r="H47" i="8"/>
  <c r="I47" i="8"/>
  <c r="J47" i="8"/>
  <c r="K47" i="8"/>
  <c r="J49" i="8"/>
  <c r="K49" i="8"/>
  <c r="O50" i="8"/>
  <c r="G51" i="8"/>
  <c r="H51" i="8"/>
  <c r="I51" i="8"/>
  <c r="J51" i="8"/>
  <c r="K51" i="8"/>
  <c r="K54" i="8"/>
  <c r="N54" i="8"/>
  <c r="O54" i="8"/>
  <c r="G55" i="8"/>
  <c r="I57" i="8"/>
  <c r="I59" i="8"/>
  <c r="J59" i="8"/>
  <c r="I61" i="8"/>
  <c r="J61" i="8"/>
  <c r="L61" i="8"/>
  <c r="M61" i="8"/>
  <c r="O62" i="8"/>
  <c r="H63" i="8"/>
  <c r="I63" i="8"/>
  <c r="J63" i="8"/>
  <c r="H65" i="8"/>
  <c r="I65" i="8"/>
  <c r="J65" i="8"/>
  <c r="K65" i="8"/>
  <c r="L65" i="8"/>
  <c r="I72" i="8"/>
  <c r="N73" i="8"/>
  <c r="O73" i="8"/>
  <c r="G74" i="8"/>
  <c r="H74" i="8"/>
  <c r="I74" i="8"/>
  <c r="K77" i="8"/>
  <c r="L77" i="8"/>
  <c r="N77" i="8"/>
  <c r="I78" i="8"/>
  <c r="I80" i="8"/>
  <c r="J80" i="8"/>
  <c r="K80" i="8"/>
  <c r="L80" i="8"/>
  <c r="G84" i="8"/>
  <c r="H84" i="8"/>
  <c r="I84" i="8"/>
  <c r="J84" i="8"/>
  <c r="K87" i="8"/>
  <c r="N87" i="8"/>
  <c r="O87" i="8"/>
  <c r="I88" i="8"/>
  <c r="I92" i="8"/>
  <c r="J92" i="8"/>
  <c r="K92" i="8"/>
  <c r="K93" i="8"/>
  <c r="N93" i="8"/>
  <c r="O93" i="8"/>
  <c r="G94" i="8"/>
  <c r="H94" i="8"/>
  <c r="I94" i="8"/>
  <c r="J94" i="8"/>
  <c r="I96" i="8"/>
  <c r="K97" i="8"/>
  <c r="L97" i="8"/>
  <c r="N97" i="8"/>
  <c r="O97" i="8"/>
  <c r="G98" i="8"/>
  <c r="H103" i="8"/>
  <c r="I103" i="8"/>
  <c r="J103" i="8"/>
  <c r="K103" i="8"/>
  <c r="L103" i="8"/>
  <c r="K104" i="8"/>
  <c r="N104" i="8"/>
  <c r="O104" i="8"/>
  <c r="G105" i="8"/>
  <c r="H105" i="8"/>
  <c r="I105" i="8"/>
  <c r="J105" i="8"/>
  <c r="O106" i="8"/>
  <c r="N111" i="8"/>
  <c r="O111" i="8"/>
  <c r="G112" i="8"/>
  <c r="H112" i="8"/>
  <c r="I112" i="8"/>
  <c r="J112" i="8"/>
  <c r="I114" i="8"/>
  <c r="J114" i="8"/>
  <c r="K114" i="8"/>
  <c r="L114" i="8"/>
  <c r="K115" i="8"/>
  <c r="N115" i="8"/>
  <c r="O115" i="8"/>
  <c r="G116" i="8"/>
  <c r="H116" i="8"/>
  <c r="I116" i="8"/>
  <c r="J116" i="8"/>
  <c r="K116" i="8"/>
  <c r="K120" i="8"/>
  <c r="N121" i="8"/>
  <c r="O121" i="8"/>
  <c r="G122" i="8"/>
  <c r="H122" i="8"/>
  <c r="I122" i="8"/>
  <c r="J122" i="8"/>
  <c r="I124" i="8"/>
  <c r="J124" i="8"/>
  <c r="K124" i="8"/>
  <c r="L124" i="8"/>
  <c r="K125" i="8"/>
  <c r="N125" i="8"/>
  <c r="O125" i="8"/>
  <c r="G126" i="8"/>
  <c r="H126" i="8"/>
  <c r="I126" i="8"/>
  <c r="J126" i="8"/>
  <c r="K126" i="8"/>
  <c r="L126" i="8"/>
  <c r="O127" i="8"/>
  <c r="O119" i="8"/>
  <c r="N119" i="8"/>
  <c r="L110" i="8"/>
  <c r="K110" i="8"/>
  <c r="J110" i="8"/>
  <c r="I110" i="8"/>
  <c r="H110" i="8"/>
  <c r="G110" i="8"/>
  <c r="O102" i="8"/>
  <c r="N102" i="8"/>
  <c r="O83" i="8"/>
  <c r="N83" i="8"/>
  <c r="J70" i="8"/>
  <c r="I70" i="8"/>
  <c r="H70" i="8"/>
  <c r="G70" i="8"/>
  <c r="J31" i="8"/>
  <c r="I31" i="8"/>
  <c r="G31" i="8"/>
  <c r="K25" i="8"/>
  <c r="J25" i="8"/>
  <c r="I25" i="8"/>
  <c r="O5" i="8"/>
  <c r="G6" i="8"/>
  <c r="H6" i="8"/>
  <c r="I6" i="8"/>
  <c r="J6" i="8"/>
  <c r="K6" i="8"/>
  <c r="N9" i="8"/>
  <c r="G10" i="8"/>
  <c r="K10" i="8"/>
  <c r="J12" i="8"/>
  <c r="K12" i="8"/>
  <c r="N12" i="8"/>
  <c r="J14" i="8"/>
  <c r="K14" i="8"/>
  <c r="I16" i="8"/>
  <c r="J16" i="8"/>
  <c r="K16" i="8"/>
  <c r="L16" i="8"/>
  <c r="N16" i="8"/>
  <c r="O17" i="8"/>
  <c r="H18" i="8"/>
  <c r="I18" i="8"/>
  <c r="J18" i="8"/>
  <c r="K18" i="8"/>
  <c r="G20" i="8"/>
  <c r="H20" i="8"/>
  <c r="I20" i="8"/>
  <c r="J20" i="8"/>
  <c r="K20" i="8"/>
  <c r="O21" i="8"/>
  <c r="K4" i="8"/>
  <c r="N127" i="8"/>
  <c r="L127" i="8"/>
  <c r="K127" i="8"/>
  <c r="J127" i="8"/>
  <c r="I127" i="8"/>
  <c r="H127" i="8"/>
  <c r="G127" i="8"/>
  <c r="O126" i="8"/>
  <c r="N126" i="8"/>
  <c r="L125" i="8"/>
  <c r="J125" i="8"/>
  <c r="I125" i="8"/>
  <c r="H125" i="8"/>
  <c r="G125" i="8"/>
  <c r="O124" i="8"/>
  <c r="N124" i="8"/>
  <c r="H124" i="8"/>
  <c r="G124" i="8"/>
  <c r="O123" i="8"/>
  <c r="N123" i="8"/>
  <c r="L123" i="8"/>
  <c r="K123" i="8"/>
  <c r="J123" i="8"/>
  <c r="I123" i="8"/>
  <c r="H123" i="8"/>
  <c r="G123" i="8"/>
  <c r="O122" i="8"/>
  <c r="N122" i="8"/>
  <c r="L122" i="8"/>
  <c r="K122" i="8"/>
  <c r="L121" i="8"/>
  <c r="K121" i="8"/>
  <c r="J121" i="8"/>
  <c r="I121" i="8"/>
  <c r="H121" i="8"/>
  <c r="G121" i="8"/>
  <c r="O120" i="8"/>
  <c r="N120" i="8"/>
  <c r="J120" i="8"/>
  <c r="I120" i="8"/>
  <c r="H120" i="8"/>
  <c r="G120" i="8"/>
  <c r="L119" i="8"/>
  <c r="O116" i="8"/>
  <c r="N116" i="8"/>
  <c r="M116" i="8"/>
  <c r="L115" i="8"/>
  <c r="J115" i="8"/>
  <c r="I115" i="8"/>
  <c r="H115" i="8"/>
  <c r="G115" i="8"/>
  <c r="O114" i="8"/>
  <c r="N114" i="8"/>
  <c r="H114" i="8"/>
  <c r="G114" i="8"/>
  <c r="O113" i="8"/>
  <c r="N113" i="8"/>
  <c r="L113" i="8"/>
  <c r="K113" i="8"/>
  <c r="J113" i="8"/>
  <c r="I113" i="8"/>
  <c r="H113" i="8"/>
  <c r="G113" i="8"/>
  <c r="O112" i="8"/>
  <c r="N112" i="8"/>
  <c r="L112" i="8"/>
  <c r="K112" i="8"/>
  <c r="L111" i="8"/>
  <c r="K111" i="8"/>
  <c r="J111" i="8"/>
  <c r="I111" i="8"/>
  <c r="H111" i="8"/>
  <c r="G111" i="8"/>
  <c r="N110" i="8"/>
  <c r="N106" i="8"/>
  <c r="L106" i="8"/>
  <c r="K106" i="8"/>
  <c r="J106" i="8"/>
  <c r="I106" i="8"/>
  <c r="H106" i="8"/>
  <c r="G106" i="8"/>
  <c r="O105" i="8"/>
  <c r="N105" i="8"/>
  <c r="L105" i="8"/>
  <c r="K105" i="8"/>
  <c r="L104" i="8"/>
  <c r="J104" i="8"/>
  <c r="I104" i="8"/>
  <c r="H104" i="8"/>
  <c r="G104" i="8"/>
  <c r="O103" i="8"/>
  <c r="N103" i="8"/>
  <c r="G103" i="8"/>
  <c r="I102" i="8"/>
  <c r="H102" i="8"/>
  <c r="H107" i="8" s="1"/>
  <c r="G102" i="8"/>
  <c r="O98" i="8"/>
  <c r="N98" i="8"/>
  <c r="L98" i="8"/>
  <c r="K98" i="8"/>
  <c r="J98" i="8"/>
  <c r="I98" i="8"/>
  <c r="H98" i="8"/>
  <c r="J97" i="8"/>
  <c r="I97" i="8"/>
  <c r="H97" i="8"/>
  <c r="G97" i="8"/>
  <c r="O96" i="8"/>
  <c r="L96" i="8"/>
  <c r="K96" i="8"/>
  <c r="J96" i="8"/>
  <c r="H96" i="8"/>
  <c r="G96" i="8"/>
  <c r="O95" i="8"/>
  <c r="N95" i="8"/>
  <c r="L95" i="8"/>
  <c r="K95" i="8"/>
  <c r="J95" i="8"/>
  <c r="I95" i="8"/>
  <c r="H95" i="8"/>
  <c r="G95" i="8"/>
  <c r="O94" i="8"/>
  <c r="N94" i="8"/>
  <c r="L94" i="8"/>
  <c r="K94" i="8"/>
  <c r="L93" i="8"/>
  <c r="J93" i="8"/>
  <c r="I93" i="8"/>
  <c r="H93" i="8"/>
  <c r="G93" i="8"/>
  <c r="O92" i="8"/>
  <c r="N92" i="8"/>
  <c r="H92" i="8"/>
  <c r="G92" i="8"/>
  <c r="N91" i="8"/>
  <c r="O88" i="8"/>
  <c r="N88" i="8"/>
  <c r="L88" i="8"/>
  <c r="K88" i="8"/>
  <c r="J88" i="8"/>
  <c r="H88" i="8"/>
  <c r="G88" i="8"/>
  <c r="L87" i="8"/>
  <c r="J87" i="8"/>
  <c r="I87" i="8"/>
  <c r="H87" i="8"/>
  <c r="G87" i="8"/>
  <c r="O86" i="8"/>
  <c r="N86" i="8"/>
  <c r="L86" i="8"/>
  <c r="K86" i="8"/>
  <c r="J86" i="8"/>
  <c r="I86" i="8"/>
  <c r="H86" i="8"/>
  <c r="G86" i="8"/>
  <c r="O85" i="8"/>
  <c r="N85" i="8"/>
  <c r="L85" i="8"/>
  <c r="K85" i="8"/>
  <c r="J85" i="8"/>
  <c r="I85" i="8"/>
  <c r="H85" i="8"/>
  <c r="G85" i="8"/>
  <c r="O84" i="8"/>
  <c r="N84" i="8"/>
  <c r="L84" i="8"/>
  <c r="K84" i="8"/>
  <c r="G83" i="8"/>
  <c r="O80" i="8"/>
  <c r="N80" i="8"/>
  <c r="H80" i="8"/>
  <c r="G80" i="8"/>
  <c r="O79" i="8"/>
  <c r="N79" i="8"/>
  <c r="L79" i="8"/>
  <c r="K79" i="8"/>
  <c r="J79" i="8"/>
  <c r="I79" i="8"/>
  <c r="H79" i="8"/>
  <c r="G79" i="8"/>
  <c r="O78" i="8"/>
  <c r="N78" i="8"/>
  <c r="L78" i="8"/>
  <c r="K78" i="8"/>
  <c r="J78" i="8"/>
  <c r="H78" i="8"/>
  <c r="G78" i="8"/>
  <c r="O77" i="8"/>
  <c r="J77" i="8"/>
  <c r="I77" i="8"/>
  <c r="H77" i="8"/>
  <c r="G77" i="8"/>
  <c r="O76" i="8"/>
  <c r="N76" i="8"/>
  <c r="L76" i="8"/>
  <c r="K76" i="8"/>
  <c r="J76" i="8"/>
  <c r="I76" i="8"/>
  <c r="H76" i="8"/>
  <c r="G76" i="8"/>
  <c r="O75" i="8"/>
  <c r="N75" i="8"/>
  <c r="L75" i="8"/>
  <c r="M75" i="8"/>
  <c r="J75" i="8"/>
  <c r="I75" i="8"/>
  <c r="H75" i="8"/>
  <c r="G75" i="8"/>
  <c r="O74" i="8"/>
  <c r="N74" i="8"/>
  <c r="L74" i="8"/>
  <c r="K74" i="8"/>
  <c r="J74" i="8"/>
  <c r="L73" i="8"/>
  <c r="K73" i="8"/>
  <c r="J73" i="8"/>
  <c r="I73" i="8"/>
  <c r="H73" i="8"/>
  <c r="G73" i="8"/>
  <c r="O72" i="8"/>
  <c r="N72" i="8"/>
  <c r="L72" i="8"/>
  <c r="K72" i="8"/>
  <c r="J72" i="8"/>
  <c r="H72" i="8"/>
  <c r="G72" i="8"/>
  <c r="O71" i="8"/>
  <c r="N71" i="8"/>
  <c r="L71" i="8"/>
  <c r="K71" i="8"/>
  <c r="J71" i="8"/>
  <c r="I71" i="8"/>
  <c r="H71" i="8"/>
  <c r="G71" i="8"/>
  <c r="O70" i="8"/>
  <c r="N70" i="8"/>
  <c r="K70" i="8"/>
  <c r="O66" i="8"/>
  <c r="N66" i="8"/>
  <c r="L66" i="8"/>
  <c r="K66" i="8"/>
  <c r="J66" i="8"/>
  <c r="I66" i="8"/>
  <c r="H66" i="8"/>
  <c r="G66" i="8"/>
  <c r="O65" i="8"/>
  <c r="N65" i="8"/>
  <c r="G65" i="8"/>
  <c r="O64" i="8"/>
  <c r="N64" i="8"/>
  <c r="K64" i="8"/>
  <c r="J64" i="8"/>
  <c r="I64" i="8"/>
  <c r="H64" i="8"/>
  <c r="G64" i="8"/>
  <c r="O63" i="8"/>
  <c r="N63" i="8"/>
  <c r="M63" i="8"/>
  <c r="K63" i="8"/>
  <c r="G63" i="8"/>
  <c r="N62" i="8"/>
  <c r="L62" i="8"/>
  <c r="K62" i="8"/>
  <c r="J62" i="8"/>
  <c r="I62" i="8"/>
  <c r="H62" i="8"/>
  <c r="G62" i="8"/>
  <c r="O61" i="8"/>
  <c r="N61" i="8"/>
  <c r="H61" i="8"/>
  <c r="G61" i="8"/>
  <c r="O60" i="8"/>
  <c r="N60" i="8"/>
  <c r="L60" i="8"/>
  <c r="K60" i="8"/>
  <c r="J60" i="8"/>
  <c r="I60" i="8"/>
  <c r="H60" i="8"/>
  <c r="G60" i="8"/>
  <c r="O59" i="8"/>
  <c r="N59" i="8"/>
  <c r="L59" i="8"/>
  <c r="K59" i="8"/>
  <c r="H59" i="8"/>
  <c r="G59" i="8"/>
  <c r="O58" i="8"/>
  <c r="N58" i="8"/>
  <c r="L58" i="8"/>
  <c r="K58" i="8"/>
  <c r="J58" i="8"/>
  <c r="I58" i="8"/>
  <c r="H58" i="8"/>
  <c r="G58" i="8"/>
  <c r="O57" i="8"/>
  <c r="N57" i="8"/>
  <c r="L57" i="8"/>
  <c r="K57" i="8"/>
  <c r="J57" i="8"/>
  <c r="H57" i="8"/>
  <c r="G57" i="8"/>
  <c r="O56" i="8"/>
  <c r="N56" i="8"/>
  <c r="L56" i="8"/>
  <c r="K56" i="8"/>
  <c r="J56" i="8"/>
  <c r="I56" i="8"/>
  <c r="H56" i="8"/>
  <c r="G56" i="8"/>
  <c r="O55" i="8"/>
  <c r="N55" i="8"/>
  <c r="M55" i="8"/>
  <c r="K55" i="8"/>
  <c r="J55" i="8"/>
  <c r="I55" i="8"/>
  <c r="H55" i="8"/>
  <c r="L54" i="8"/>
  <c r="J54" i="8"/>
  <c r="I54" i="8"/>
  <c r="H54" i="8"/>
  <c r="G54" i="8"/>
  <c r="O53" i="8"/>
  <c r="N53" i="8"/>
  <c r="L53" i="8"/>
  <c r="K53" i="8"/>
  <c r="J53" i="8"/>
  <c r="I53" i="8"/>
  <c r="H53" i="8"/>
  <c r="G53" i="8"/>
  <c r="O52" i="8"/>
  <c r="N52" i="8"/>
  <c r="L52" i="8"/>
  <c r="M52" i="8"/>
  <c r="J52" i="8"/>
  <c r="I52" i="8"/>
  <c r="H52" i="8"/>
  <c r="G52" i="8"/>
  <c r="O51" i="8"/>
  <c r="N51" i="8"/>
  <c r="M51" i="8"/>
  <c r="L51" i="8"/>
  <c r="N50" i="8"/>
  <c r="L50" i="8"/>
  <c r="K50" i="8"/>
  <c r="J50" i="8"/>
  <c r="I50" i="8"/>
  <c r="H50" i="8"/>
  <c r="G50" i="8"/>
  <c r="O49" i="8"/>
  <c r="N49" i="8"/>
  <c r="L49" i="8"/>
  <c r="I49" i="8"/>
  <c r="H49" i="8"/>
  <c r="G49" i="8"/>
  <c r="O48" i="8"/>
  <c r="N48" i="8"/>
  <c r="L48" i="8"/>
  <c r="K48" i="8"/>
  <c r="J48" i="8"/>
  <c r="I48" i="8"/>
  <c r="H48" i="8"/>
  <c r="G48" i="8"/>
  <c r="O47" i="8"/>
  <c r="N47" i="8"/>
  <c r="M47" i="8"/>
  <c r="N46" i="8"/>
  <c r="L46" i="8"/>
  <c r="K46" i="8"/>
  <c r="J46" i="8"/>
  <c r="I46" i="8"/>
  <c r="H46" i="8"/>
  <c r="G46" i="8"/>
  <c r="O45" i="8"/>
  <c r="N45" i="8"/>
  <c r="L45" i="8"/>
  <c r="K45" i="8"/>
  <c r="J45" i="8"/>
  <c r="I45" i="8"/>
  <c r="H45" i="8"/>
  <c r="G45" i="8"/>
  <c r="O44" i="8"/>
  <c r="N44" i="8"/>
  <c r="M44" i="8"/>
  <c r="K44" i="8"/>
  <c r="J44" i="8"/>
  <c r="I44" i="8"/>
  <c r="H44" i="8"/>
  <c r="G44" i="8"/>
  <c r="O43" i="8"/>
  <c r="N43" i="8"/>
  <c r="M43" i="8"/>
  <c r="H43" i="8"/>
  <c r="G43" i="8"/>
  <c r="O42" i="8"/>
  <c r="N42" i="8"/>
  <c r="L42" i="8"/>
  <c r="K42" i="8"/>
  <c r="J42" i="8"/>
  <c r="I42" i="8"/>
  <c r="H42" i="8"/>
  <c r="G42" i="8"/>
  <c r="O41" i="8"/>
  <c r="N41" i="8"/>
  <c r="L41" i="8"/>
  <c r="K41" i="8"/>
  <c r="J41" i="8"/>
  <c r="I41" i="8"/>
  <c r="H41" i="8"/>
  <c r="G41" i="8"/>
  <c r="O40" i="8"/>
  <c r="N40" i="8"/>
  <c r="M40" i="8"/>
  <c r="K40" i="8"/>
  <c r="J40" i="8"/>
  <c r="I40" i="8"/>
  <c r="H40" i="8"/>
  <c r="G40" i="8"/>
  <c r="O39" i="8"/>
  <c r="N39" i="8"/>
  <c r="L39" i="8"/>
  <c r="I39" i="8"/>
  <c r="H39" i="8"/>
  <c r="G39" i="8"/>
  <c r="O38" i="8"/>
  <c r="N38" i="8"/>
  <c r="L38" i="8"/>
  <c r="K38" i="8"/>
  <c r="J38" i="8"/>
  <c r="I38" i="8"/>
  <c r="H38" i="8"/>
  <c r="G38" i="8"/>
  <c r="O37" i="8"/>
  <c r="N37" i="8"/>
  <c r="L37" i="8"/>
  <c r="K37" i="8"/>
  <c r="J37" i="8"/>
  <c r="I37" i="8"/>
  <c r="H37" i="8"/>
  <c r="G37" i="8"/>
  <c r="O36" i="8"/>
  <c r="N36" i="8"/>
  <c r="L36" i="8"/>
  <c r="J36" i="8"/>
  <c r="I36" i="8"/>
  <c r="H36" i="8"/>
  <c r="G36" i="8"/>
  <c r="O35" i="8"/>
  <c r="N35" i="8"/>
  <c r="L35" i="8"/>
  <c r="K35" i="8"/>
  <c r="O34" i="8"/>
  <c r="N34" i="8"/>
  <c r="L34" i="8"/>
  <c r="K34" i="8"/>
  <c r="J34" i="8"/>
  <c r="I34" i="8"/>
  <c r="H34" i="8"/>
  <c r="G34" i="8"/>
  <c r="O33" i="8"/>
  <c r="N33" i="8"/>
  <c r="M33" i="8"/>
  <c r="I33" i="8"/>
  <c r="H33" i="8"/>
  <c r="G33" i="8"/>
  <c r="O32" i="8"/>
  <c r="N32" i="8"/>
  <c r="L32" i="8"/>
  <c r="J32" i="8"/>
  <c r="I32" i="8"/>
  <c r="H32" i="8"/>
  <c r="K31" i="8"/>
  <c r="H31" i="8"/>
  <c r="O28" i="8"/>
  <c r="N28" i="8"/>
  <c r="K28" i="8"/>
  <c r="J28" i="8"/>
  <c r="I28" i="8"/>
  <c r="H28" i="8"/>
  <c r="G28" i="8"/>
  <c r="O27" i="8"/>
  <c r="N27" i="8"/>
  <c r="M27" i="8"/>
  <c r="I27" i="8"/>
  <c r="H27" i="8"/>
  <c r="G27" i="8"/>
  <c r="O26" i="8"/>
  <c r="L26" i="8"/>
  <c r="K26" i="8"/>
  <c r="J26" i="8"/>
  <c r="I26" i="8"/>
  <c r="H26" i="8"/>
  <c r="G26" i="8"/>
  <c r="N25" i="8"/>
  <c r="N21" i="8"/>
  <c r="K21" i="8"/>
  <c r="J21" i="8"/>
  <c r="I21" i="8"/>
  <c r="H21" i="8"/>
  <c r="G21" i="8"/>
  <c r="O20" i="8"/>
  <c r="N20" i="8"/>
  <c r="L20" i="8"/>
  <c r="O19" i="8"/>
  <c r="N19" i="8"/>
  <c r="L19" i="8"/>
  <c r="K19" i="8"/>
  <c r="J19" i="8"/>
  <c r="I19" i="8"/>
  <c r="H19" i="8"/>
  <c r="G19" i="8"/>
  <c r="O18" i="8"/>
  <c r="N18" i="8"/>
  <c r="L18" i="8"/>
  <c r="G18" i="8"/>
  <c r="N17" i="8"/>
  <c r="K17" i="8"/>
  <c r="J17" i="8"/>
  <c r="I17" i="8"/>
  <c r="H17" i="8"/>
  <c r="G17" i="8"/>
  <c r="O16" i="8"/>
  <c r="H16" i="8"/>
  <c r="G16" i="8"/>
  <c r="O15" i="8"/>
  <c r="N15" i="8"/>
  <c r="M15" i="8"/>
  <c r="K15" i="8"/>
  <c r="J15" i="8"/>
  <c r="I15" i="8"/>
  <c r="H15" i="8"/>
  <c r="G15" i="8"/>
  <c r="O14" i="8"/>
  <c r="N14" i="8"/>
  <c r="L14" i="8"/>
  <c r="I14" i="8"/>
  <c r="H14" i="8"/>
  <c r="G14" i="8"/>
  <c r="O13" i="8"/>
  <c r="N13" i="8"/>
  <c r="L13" i="8"/>
  <c r="M13" i="8"/>
  <c r="J13" i="8"/>
  <c r="I13" i="8"/>
  <c r="H13" i="8"/>
  <c r="G13" i="8"/>
  <c r="O12" i="8"/>
  <c r="L12" i="8"/>
  <c r="I12" i="8"/>
  <c r="H12" i="8"/>
  <c r="G12" i="8"/>
  <c r="O11" i="8"/>
  <c r="N11" i="8"/>
  <c r="L11" i="8"/>
  <c r="K11" i="8"/>
  <c r="J11" i="8"/>
  <c r="I11" i="8"/>
  <c r="H11" i="8"/>
  <c r="G11" i="8"/>
  <c r="O10" i="8"/>
  <c r="N10" i="8"/>
  <c r="M10" i="8"/>
  <c r="L10" i="8"/>
  <c r="J10" i="8"/>
  <c r="I10" i="8"/>
  <c r="H10" i="8"/>
  <c r="O9" i="8"/>
  <c r="L9" i="8"/>
  <c r="K9" i="8"/>
  <c r="J9" i="8"/>
  <c r="I9" i="8"/>
  <c r="H9" i="8"/>
  <c r="G9" i="8"/>
  <c r="O8" i="8"/>
  <c r="N8" i="8"/>
  <c r="M8" i="8"/>
  <c r="K8" i="8"/>
  <c r="J8" i="8"/>
  <c r="I8" i="8"/>
  <c r="H8" i="8"/>
  <c r="G8" i="8"/>
  <c r="O7" i="8"/>
  <c r="N7" i="8"/>
  <c r="L7" i="8"/>
  <c r="K7" i="8"/>
  <c r="J7" i="8"/>
  <c r="I7" i="8"/>
  <c r="H7" i="8"/>
  <c r="G7" i="8"/>
  <c r="O6" i="8"/>
  <c r="N6" i="8"/>
  <c r="L6" i="8"/>
  <c r="N5" i="8"/>
  <c r="L5" i="8"/>
  <c r="K5" i="8"/>
  <c r="J5" i="8"/>
  <c r="I5" i="8"/>
  <c r="H5" i="8"/>
  <c r="G5" i="8"/>
  <c r="G120" i="1"/>
  <c r="H120" i="1"/>
  <c r="I120" i="1"/>
  <c r="J120" i="1"/>
  <c r="K120" i="1"/>
  <c r="L120" i="1"/>
  <c r="M120" i="1"/>
  <c r="O120" i="1"/>
  <c r="P120" i="1"/>
  <c r="Q120" i="1"/>
  <c r="R120" i="1"/>
  <c r="S120" i="1"/>
  <c r="T120" i="1"/>
  <c r="U120" i="1"/>
  <c r="V120" i="1"/>
  <c r="W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G121" i="1"/>
  <c r="H121" i="1"/>
  <c r="I121" i="1"/>
  <c r="J121" i="1"/>
  <c r="K121" i="1"/>
  <c r="L121" i="1"/>
  <c r="M121" i="1"/>
  <c r="O121" i="1"/>
  <c r="P121" i="1"/>
  <c r="Q121" i="1"/>
  <c r="R121" i="1"/>
  <c r="S121" i="1"/>
  <c r="T121" i="1"/>
  <c r="U121" i="1"/>
  <c r="V121" i="1"/>
  <c r="W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G122" i="1"/>
  <c r="H122" i="1"/>
  <c r="I122" i="1"/>
  <c r="J122" i="1"/>
  <c r="K122" i="1"/>
  <c r="L122" i="1"/>
  <c r="M122" i="1"/>
  <c r="O122" i="1"/>
  <c r="P122" i="1"/>
  <c r="Q122" i="1"/>
  <c r="R122" i="1"/>
  <c r="S122" i="1"/>
  <c r="T122" i="1"/>
  <c r="U122" i="1"/>
  <c r="V122" i="1"/>
  <c r="W122" i="1"/>
  <c r="X122" i="1" s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G123" i="1"/>
  <c r="H123" i="1"/>
  <c r="I123" i="1"/>
  <c r="J123" i="1"/>
  <c r="K123" i="1"/>
  <c r="L123" i="1"/>
  <c r="M123" i="1"/>
  <c r="O123" i="1"/>
  <c r="P123" i="1"/>
  <c r="Q123" i="1"/>
  <c r="R123" i="1"/>
  <c r="S123" i="1"/>
  <c r="T123" i="1"/>
  <c r="U123" i="1"/>
  <c r="V123" i="1"/>
  <c r="W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G124" i="1"/>
  <c r="H124" i="1"/>
  <c r="I124" i="1"/>
  <c r="J124" i="1"/>
  <c r="K124" i="1"/>
  <c r="L124" i="1"/>
  <c r="M124" i="1"/>
  <c r="O124" i="1"/>
  <c r="P124" i="1"/>
  <c r="Q124" i="1"/>
  <c r="R124" i="1"/>
  <c r="S124" i="1"/>
  <c r="T124" i="1"/>
  <c r="U124" i="1"/>
  <c r="V124" i="1"/>
  <c r="W124" i="1"/>
  <c r="X124" i="1" s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G125" i="1"/>
  <c r="H125" i="1"/>
  <c r="I125" i="1"/>
  <c r="J125" i="1"/>
  <c r="K125" i="1"/>
  <c r="L125" i="1"/>
  <c r="M125" i="1"/>
  <c r="O125" i="1"/>
  <c r="P125" i="1"/>
  <c r="Q125" i="1"/>
  <c r="R125" i="1"/>
  <c r="S125" i="1"/>
  <c r="T125" i="1"/>
  <c r="U125" i="1"/>
  <c r="V125" i="1"/>
  <c r="W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G126" i="1"/>
  <c r="H126" i="1"/>
  <c r="I126" i="1"/>
  <c r="J126" i="1"/>
  <c r="K126" i="1"/>
  <c r="L126" i="1"/>
  <c r="M126" i="1"/>
  <c r="O126" i="1"/>
  <c r="P126" i="1"/>
  <c r="Q126" i="1"/>
  <c r="R126" i="1"/>
  <c r="S126" i="1"/>
  <c r="T126" i="1"/>
  <c r="U126" i="1"/>
  <c r="V126" i="1"/>
  <c r="W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G127" i="1"/>
  <c r="H127" i="1"/>
  <c r="I127" i="1"/>
  <c r="J127" i="1"/>
  <c r="K127" i="1"/>
  <c r="L127" i="1"/>
  <c r="M127" i="1"/>
  <c r="O127" i="1"/>
  <c r="P127" i="1"/>
  <c r="Q127" i="1"/>
  <c r="R127" i="1"/>
  <c r="S127" i="1"/>
  <c r="T127" i="1"/>
  <c r="U127" i="1"/>
  <c r="V127" i="1"/>
  <c r="W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G111" i="1"/>
  <c r="H111" i="1"/>
  <c r="I111" i="1"/>
  <c r="J111" i="1"/>
  <c r="K111" i="1"/>
  <c r="L111" i="1"/>
  <c r="M111" i="1"/>
  <c r="O111" i="1"/>
  <c r="P111" i="1"/>
  <c r="Q111" i="1"/>
  <c r="R111" i="1"/>
  <c r="S111" i="1"/>
  <c r="T111" i="1"/>
  <c r="U111" i="1"/>
  <c r="V111" i="1"/>
  <c r="W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G112" i="1"/>
  <c r="H112" i="1"/>
  <c r="I112" i="1"/>
  <c r="J112" i="1"/>
  <c r="K112" i="1"/>
  <c r="L112" i="1"/>
  <c r="M112" i="1"/>
  <c r="O112" i="1"/>
  <c r="P112" i="1"/>
  <c r="Q112" i="1"/>
  <c r="R112" i="1"/>
  <c r="S112" i="1"/>
  <c r="T112" i="1"/>
  <c r="U112" i="1"/>
  <c r="V112" i="1"/>
  <c r="W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G113" i="1"/>
  <c r="H113" i="1"/>
  <c r="I113" i="1"/>
  <c r="J113" i="1"/>
  <c r="K113" i="1"/>
  <c r="L113" i="1"/>
  <c r="M113" i="1"/>
  <c r="O113" i="1"/>
  <c r="P113" i="1"/>
  <c r="Q113" i="1"/>
  <c r="R113" i="1"/>
  <c r="S113" i="1"/>
  <c r="T113" i="1"/>
  <c r="U113" i="1"/>
  <c r="V113" i="1"/>
  <c r="W113" i="1"/>
  <c r="X113" i="1" s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G114" i="1"/>
  <c r="H114" i="1"/>
  <c r="I114" i="1"/>
  <c r="J114" i="1"/>
  <c r="K114" i="1"/>
  <c r="L114" i="1"/>
  <c r="M114" i="1"/>
  <c r="O114" i="1"/>
  <c r="P114" i="1"/>
  <c r="Q114" i="1"/>
  <c r="R114" i="1"/>
  <c r="S114" i="1"/>
  <c r="T114" i="1"/>
  <c r="U114" i="1"/>
  <c r="V114" i="1"/>
  <c r="W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G115" i="1"/>
  <c r="H115" i="1"/>
  <c r="I115" i="1"/>
  <c r="J115" i="1"/>
  <c r="K115" i="1"/>
  <c r="L115" i="1"/>
  <c r="M115" i="1"/>
  <c r="O115" i="1"/>
  <c r="P115" i="1"/>
  <c r="Q115" i="1"/>
  <c r="R115" i="1"/>
  <c r="S115" i="1"/>
  <c r="T115" i="1"/>
  <c r="U115" i="1"/>
  <c r="V115" i="1"/>
  <c r="W115" i="1"/>
  <c r="Y115" i="1"/>
  <c r="Z115" i="1"/>
  <c r="Z117" i="1" s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O117" i="1" s="1"/>
  <c r="AP115" i="1"/>
  <c r="G116" i="1"/>
  <c r="H116" i="1"/>
  <c r="I116" i="1"/>
  <c r="J116" i="1"/>
  <c r="K116" i="1"/>
  <c r="L116" i="1"/>
  <c r="M116" i="1"/>
  <c r="O116" i="1"/>
  <c r="P116" i="1"/>
  <c r="Q116" i="1"/>
  <c r="R116" i="1"/>
  <c r="S116" i="1"/>
  <c r="T116" i="1"/>
  <c r="U116" i="1"/>
  <c r="V116" i="1"/>
  <c r="W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G103" i="1"/>
  <c r="H103" i="1"/>
  <c r="I103" i="1"/>
  <c r="J103" i="1"/>
  <c r="K103" i="1"/>
  <c r="L103" i="1"/>
  <c r="M103" i="1"/>
  <c r="O103" i="1"/>
  <c r="P103" i="1"/>
  <c r="Q103" i="1"/>
  <c r="R103" i="1"/>
  <c r="S103" i="1"/>
  <c r="T103" i="1"/>
  <c r="U103" i="1"/>
  <c r="V103" i="1"/>
  <c r="W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G104" i="1"/>
  <c r="H104" i="1"/>
  <c r="I104" i="1"/>
  <c r="J104" i="1"/>
  <c r="K104" i="1"/>
  <c r="L104" i="1"/>
  <c r="M104" i="1"/>
  <c r="O104" i="1"/>
  <c r="P104" i="1"/>
  <c r="Q104" i="1"/>
  <c r="R104" i="1"/>
  <c r="S104" i="1"/>
  <c r="T104" i="1"/>
  <c r="U104" i="1"/>
  <c r="V104" i="1"/>
  <c r="W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G105" i="1"/>
  <c r="H105" i="1"/>
  <c r="I105" i="1"/>
  <c r="J105" i="1"/>
  <c r="K105" i="1"/>
  <c r="L105" i="1"/>
  <c r="M105" i="1"/>
  <c r="O105" i="1"/>
  <c r="P105" i="1"/>
  <c r="Q105" i="1"/>
  <c r="R105" i="1"/>
  <c r="S105" i="1"/>
  <c r="T105" i="1"/>
  <c r="U105" i="1"/>
  <c r="V105" i="1"/>
  <c r="W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T106" i="1"/>
  <c r="U106" i="1"/>
  <c r="V106" i="1"/>
  <c r="W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G92" i="1"/>
  <c r="H92" i="1"/>
  <c r="I92" i="1"/>
  <c r="J92" i="1"/>
  <c r="K92" i="1"/>
  <c r="L92" i="1"/>
  <c r="M92" i="1"/>
  <c r="O92" i="1"/>
  <c r="P92" i="1"/>
  <c r="Q92" i="1"/>
  <c r="R92" i="1"/>
  <c r="S92" i="1"/>
  <c r="T92" i="1"/>
  <c r="U92" i="1"/>
  <c r="V92" i="1"/>
  <c r="W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G93" i="1"/>
  <c r="H93" i="1"/>
  <c r="I93" i="1"/>
  <c r="J93" i="1"/>
  <c r="K93" i="1"/>
  <c r="L93" i="1"/>
  <c r="M93" i="1"/>
  <c r="O93" i="1"/>
  <c r="P93" i="1"/>
  <c r="Q93" i="1"/>
  <c r="R93" i="1"/>
  <c r="S93" i="1"/>
  <c r="T93" i="1"/>
  <c r="U93" i="1"/>
  <c r="V93" i="1"/>
  <c r="W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G94" i="1"/>
  <c r="H94" i="1"/>
  <c r="I94" i="1"/>
  <c r="J94" i="1"/>
  <c r="K94" i="1"/>
  <c r="L94" i="1"/>
  <c r="M94" i="1"/>
  <c r="O94" i="1"/>
  <c r="P94" i="1"/>
  <c r="Q94" i="1"/>
  <c r="R94" i="1"/>
  <c r="S94" i="1"/>
  <c r="T94" i="1"/>
  <c r="U94" i="1"/>
  <c r="V94" i="1"/>
  <c r="W94" i="1"/>
  <c r="X94" i="1" s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G95" i="1"/>
  <c r="H95" i="1"/>
  <c r="I95" i="1"/>
  <c r="J95" i="1"/>
  <c r="K95" i="1"/>
  <c r="L95" i="1"/>
  <c r="M95" i="1"/>
  <c r="O95" i="1"/>
  <c r="P95" i="1"/>
  <c r="Q95" i="1"/>
  <c r="R95" i="1"/>
  <c r="S95" i="1"/>
  <c r="T95" i="1"/>
  <c r="U95" i="1"/>
  <c r="V95" i="1"/>
  <c r="W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G96" i="1"/>
  <c r="H96" i="1"/>
  <c r="I96" i="1"/>
  <c r="J96" i="1"/>
  <c r="K96" i="1"/>
  <c r="L96" i="1"/>
  <c r="M96" i="1"/>
  <c r="O96" i="1"/>
  <c r="P96" i="1"/>
  <c r="Q96" i="1"/>
  <c r="R96" i="1"/>
  <c r="S96" i="1"/>
  <c r="T96" i="1"/>
  <c r="U96" i="1"/>
  <c r="V96" i="1"/>
  <c r="W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G97" i="1"/>
  <c r="H97" i="1"/>
  <c r="I97" i="1"/>
  <c r="J97" i="1"/>
  <c r="K97" i="1"/>
  <c r="L97" i="1"/>
  <c r="M97" i="1"/>
  <c r="O97" i="1"/>
  <c r="P97" i="1"/>
  <c r="Q97" i="1"/>
  <c r="R97" i="1"/>
  <c r="S97" i="1"/>
  <c r="T97" i="1"/>
  <c r="U97" i="1"/>
  <c r="V97" i="1"/>
  <c r="W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G98" i="1"/>
  <c r="H98" i="1"/>
  <c r="I98" i="1"/>
  <c r="J98" i="1"/>
  <c r="K98" i="1"/>
  <c r="L98" i="1"/>
  <c r="M98" i="1"/>
  <c r="O98" i="1"/>
  <c r="P98" i="1"/>
  <c r="Q98" i="1"/>
  <c r="R98" i="1"/>
  <c r="S98" i="1"/>
  <c r="T98" i="1"/>
  <c r="U98" i="1"/>
  <c r="V98" i="1"/>
  <c r="W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G84" i="1"/>
  <c r="H84" i="1"/>
  <c r="I84" i="1"/>
  <c r="J84" i="1"/>
  <c r="K84" i="1"/>
  <c r="L84" i="1"/>
  <c r="M84" i="1"/>
  <c r="O84" i="1"/>
  <c r="P84" i="1"/>
  <c r="Q84" i="1"/>
  <c r="R84" i="1"/>
  <c r="S84" i="1"/>
  <c r="T84" i="1"/>
  <c r="U84" i="1"/>
  <c r="V84" i="1"/>
  <c r="W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G85" i="1"/>
  <c r="H85" i="1"/>
  <c r="I85" i="1"/>
  <c r="J85" i="1"/>
  <c r="K85" i="1"/>
  <c r="L85" i="1"/>
  <c r="M85" i="1"/>
  <c r="O85" i="1"/>
  <c r="P85" i="1"/>
  <c r="Q85" i="1"/>
  <c r="R85" i="1"/>
  <c r="S85" i="1"/>
  <c r="T85" i="1"/>
  <c r="U85" i="1"/>
  <c r="V85" i="1"/>
  <c r="W85" i="1"/>
  <c r="X85" i="1" s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G86" i="1"/>
  <c r="H86" i="1"/>
  <c r="I86" i="1"/>
  <c r="J86" i="1"/>
  <c r="K86" i="1"/>
  <c r="L86" i="1"/>
  <c r="M86" i="1"/>
  <c r="O86" i="1"/>
  <c r="P86" i="1"/>
  <c r="Q86" i="1"/>
  <c r="R86" i="1"/>
  <c r="S86" i="1"/>
  <c r="T86" i="1"/>
  <c r="U86" i="1"/>
  <c r="V86" i="1"/>
  <c r="W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G87" i="1"/>
  <c r="H87" i="1"/>
  <c r="I87" i="1"/>
  <c r="J87" i="1"/>
  <c r="K87" i="1"/>
  <c r="L87" i="1"/>
  <c r="M87" i="1"/>
  <c r="O87" i="1"/>
  <c r="P87" i="1"/>
  <c r="Q87" i="1"/>
  <c r="R87" i="1"/>
  <c r="S87" i="1"/>
  <c r="T87" i="1"/>
  <c r="U87" i="1"/>
  <c r="V87" i="1"/>
  <c r="W87" i="1"/>
  <c r="Y87" i="1"/>
  <c r="Z87" i="1"/>
  <c r="AA87" i="1"/>
  <c r="AA89" i="1" s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G88" i="1"/>
  <c r="H88" i="1"/>
  <c r="I88" i="1"/>
  <c r="J88" i="1"/>
  <c r="K88" i="1"/>
  <c r="L88" i="1"/>
  <c r="M88" i="1"/>
  <c r="O88" i="1"/>
  <c r="P88" i="1"/>
  <c r="Q88" i="1"/>
  <c r="R88" i="1"/>
  <c r="S88" i="1"/>
  <c r="T88" i="1"/>
  <c r="U88" i="1"/>
  <c r="V88" i="1"/>
  <c r="W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W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G74" i="1"/>
  <c r="H74" i="1"/>
  <c r="I74" i="1"/>
  <c r="J74" i="1"/>
  <c r="K74" i="1"/>
  <c r="L74" i="1"/>
  <c r="M74" i="1"/>
  <c r="O74" i="1"/>
  <c r="O81" i="1" s="1"/>
  <c r="P74" i="1"/>
  <c r="Q74" i="1"/>
  <c r="R74" i="1"/>
  <c r="S74" i="1"/>
  <c r="T74" i="1"/>
  <c r="U74" i="1"/>
  <c r="V74" i="1"/>
  <c r="W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G75" i="1"/>
  <c r="H75" i="1"/>
  <c r="I75" i="1"/>
  <c r="J75" i="1"/>
  <c r="K75" i="1"/>
  <c r="L75" i="1"/>
  <c r="M75" i="1"/>
  <c r="O75" i="1"/>
  <c r="P75" i="1"/>
  <c r="Q75" i="1"/>
  <c r="R75" i="1"/>
  <c r="S75" i="1"/>
  <c r="T75" i="1"/>
  <c r="U75" i="1"/>
  <c r="V75" i="1"/>
  <c r="W75" i="1"/>
  <c r="X75" i="1" s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G76" i="1"/>
  <c r="H76" i="1"/>
  <c r="I76" i="1"/>
  <c r="J76" i="1"/>
  <c r="K76" i="1"/>
  <c r="L76" i="1"/>
  <c r="M76" i="1"/>
  <c r="O76" i="1"/>
  <c r="P76" i="1"/>
  <c r="Q76" i="1"/>
  <c r="R76" i="1"/>
  <c r="S76" i="1"/>
  <c r="T76" i="1"/>
  <c r="U76" i="1"/>
  <c r="V76" i="1"/>
  <c r="W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G77" i="1"/>
  <c r="H77" i="1"/>
  <c r="I77" i="1"/>
  <c r="J77" i="1"/>
  <c r="K77" i="1"/>
  <c r="L77" i="1"/>
  <c r="M77" i="1"/>
  <c r="O77" i="1"/>
  <c r="P77" i="1"/>
  <c r="Q77" i="1"/>
  <c r="R77" i="1"/>
  <c r="S77" i="1"/>
  <c r="T77" i="1"/>
  <c r="U77" i="1"/>
  <c r="V77" i="1"/>
  <c r="W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G78" i="1"/>
  <c r="H78" i="1"/>
  <c r="I78" i="1"/>
  <c r="J78" i="1"/>
  <c r="K78" i="1"/>
  <c r="L78" i="1"/>
  <c r="M78" i="1"/>
  <c r="O78" i="1"/>
  <c r="P78" i="1"/>
  <c r="Q78" i="1"/>
  <c r="R78" i="1"/>
  <c r="S78" i="1"/>
  <c r="T78" i="1"/>
  <c r="U78" i="1"/>
  <c r="V78" i="1"/>
  <c r="W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G80" i="1"/>
  <c r="H80" i="1"/>
  <c r="I80" i="1"/>
  <c r="J80" i="1"/>
  <c r="K80" i="1"/>
  <c r="L80" i="1"/>
  <c r="M80" i="1"/>
  <c r="O80" i="1"/>
  <c r="P80" i="1"/>
  <c r="Q80" i="1"/>
  <c r="R80" i="1"/>
  <c r="S80" i="1"/>
  <c r="T80" i="1"/>
  <c r="U80" i="1"/>
  <c r="V80" i="1"/>
  <c r="W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G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V35" i="1"/>
  <c r="W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G42" i="1"/>
  <c r="H42" i="1"/>
  <c r="I42" i="1"/>
  <c r="J42" i="1"/>
  <c r="K42" i="1"/>
  <c r="L42" i="1"/>
  <c r="M42" i="1"/>
  <c r="O42" i="1"/>
  <c r="P42" i="1"/>
  <c r="Q42" i="1"/>
  <c r="R42" i="1"/>
  <c r="S42" i="1"/>
  <c r="T42" i="1"/>
  <c r="U42" i="1"/>
  <c r="V42" i="1"/>
  <c r="W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G44" i="1"/>
  <c r="H44" i="1"/>
  <c r="I44" i="1"/>
  <c r="J44" i="1"/>
  <c r="K44" i="1"/>
  <c r="L44" i="1"/>
  <c r="M44" i="1"/>
  <c r="O44" i="1"/>
  <c r="P44" i="1"/>
  <c r="Q44" i="1"/>
  <c r="R44" i="1"/>
  <c r="S44" i="1"/>
  <c r="T44" i="1"/>
  <c r="U44" i="1"/>
  <c r="V44" i="1"/>
  <c r="W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G45" i="1"/>
  <c r="H45" i="1"/>
  <c r="I45" i="1"/>
  <c r="J45" i="1"/>
  <c r="K45" i="1"/>
  <c r="L45" i="1"/>
  <c r="M45" i="1"/>
  <c r="O45" i="1"/>
  <c r="P45" i="1"/>
  <c r="Q45" i="1"/>
  <c r="R45" i="1"/>
  <c r="S45" i="1"/>
  <c r="T45" i="1"/>
  <c r="U45" i="1"/>
  <c r="V45" i="1"/>
  <c r="W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G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G48" i="1"/>
  <c r="H48" i="1"/>
  <c r="I48" i="1"/>
  <c r="J48" i="1"/>
  <c r="K48" i="1"/>
  <c r="L48" i="1"/>
  <c r="M48" i="1"/>
  <c r="O48" i="1"/>
  <c r="P48" i="1"/>
  <c r="Q48" i="1"/>
  <c r="R48" i="1"/>
  <c r="S48" i="1"/>
  <c r="T48" i="1"/>
  <c r="U48" i="1"/>
  <c r="V48" i="1"/>
  <c r="W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G50" i="1"/>
  <c r="H50" i="1"/>
  <c r="I50" i="1"/>
  <c r="J50" i="1"/>
  <c r="K50" i="1"/>
  <c r="L50" i="1"/>
  <c r="M50" i="1"/>
  <c r="O50" i="1"/>
  <c r="P50" i="1"/>
  <c r="Q50" i="1"/>
  <c r="R50" i="1"/>
  <c r="S50" i="1"/>
  <c r="T50" i="1"/>
  <c r="U50" i="1"/>
  <c r="V50" i="1"/>
  <c r="W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V51" i="1"/>
  <c r="W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G52" i="1"/>
  <c r="H52" i="1"/>
  <c r="I52" i="1"/>
  <c r="J52" i="1"/>
  <c r="K52" i="1"/>
  <c r="L52" i="1"/>
  <c r="M52" i="1"/>
  <c r="O52" i="1"/>
  <c r="P52" i="1"/>
  <c r="Q52" i="1"/>
  <c r="R52" i="1"/>
  <c r="S52" i="1"/>
  <c r="T52" i="1"/>
  <c r="U52" i="1"/>
  <c r="V52" i="1"/>
  <c r="W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G53" i="1"/>
  <c r="H53" i="1"/>
  <c r="I53" i="1"/>
  <c r="J53" i="1"/>
  <c r="K53" i="1"/>
  <c r="L53" i="1"/>
  <c r="M53" i="1"/>
  <c r="O53" i="1"/>
  <c r="P53" i="1"/>
  <c r="Q53" i="1"/>
  <c r="R53" i="1"/>
  <c r="S53" i="1"/>
  <c r="T53" i="1"/>
  <c r="U53" i="1"/>
  <c r="V53" i="1"/>
  <c r="W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G55" i="1"/>
  <c r="H55" i="1"/>
  <c r="I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G56" i="1"/>
  <c r="H56" i="1"/>
  <c r="I56" i="1"/>
  <c r="J56" i="1"/>
  <c r="K56" i="1"/>
  <c r="L56" i="1"/>
  <c r="M56" i="1"/>
  <c r="O56" i="1"/>
  <c r="P56" i="1"/>
  <c r="Q56" i="1"/>
  <c r="R56" i="1"/>
  <c r="S56" i="1"/>
  <c r="T56" i="1"/>
  <c r="U56" i="1"/>
  <c r="V56" i="1"/>
  <c r="W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G57" i="1"/>
  <c r="H57" i="1"/>
  <c r="I57" i="1"/>
  <c r="J57" i="1"/>
  <c r="K57" i="1"/>
  <c r="L57" i="1"/>
  <c r="M57" i="1"/>
  <c r="O57" i="1"/>
  <c r="P57" i="1"/>
  <c r="Q57" i="1"/>
  <c r="R57" i="1"/>
  <c r="S57" i="1"/>
  <c r="T57" i="1"/>
  <c r="U57" i="1"/>
  <c r="V57" i="1"/>
  <c r="W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G59" i="1"/>
  <c r="H59" i="1"/>
  <c r="I59" i="1"/>
  <c r="J59" i="1"/>
  <c r="K59" i="1"/>
  <c r="L59" i="1"/>
  <c r="M59" i="1"/>
  <c r="O59" i="1"/>
  <c r="P59" i="1"/>
  <c r="Q59" i="1"/>
  <c r="R59" i="1"/>
  <c r="S59" i="1"/>
  <c r="T59" i="1"/>
  <c r="U59" i="1"/>
  <c r="V59" i="1"/>
  <c r="W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G60" i="1"/>
  <c r="H60" i="1"/>
  <c r="I60" i="1"/>
  <c r="J60" i="1"/>
  <c r="K60" i="1"/>
  <c r="L60" i="1"/>
  <c r="M60" i="1"/>
  <c r="O60" i="1"/>
  <c r="P60" i="1"/>
  <c r="Q60" i="1"/>
  <c r="R60" i="1"/>
  <c r="S60" i="1"/>
  <c r="T60" i="1"/>
  <c r="U60" i="1"/>
  <c r="V60" i="1"/>
  <c r="W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U61" i="1"/>
  <c r="V61" i="1"/>
  <c r="W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X62" i="1" s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G26" i="1"/>
  <c r="H26" i="1"/>
  <c r="I26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Y26" i="1"/>
  <c r="Z26" i="1"/>
  <c r="AA26" i="1"/>
  <c r="AB26" i="1"/>
  <c r="AC26" i="1"/>
  <c r="AD26" i="1"/>
  <c r="AE26" i="1"/>
  <c r="AF26" i="1"/>
  <c r="AF29" i="1" s="1"/>
  <c r="AG26" i="1"/>
  <c r="AH26" i="1"/>
  <c r="AI26" i="1"/>
  <c r="AJ26" i="1"/>
  <c r="AK26" i="1"/>
  <c r="AL26" i="1"/>
  <c r="AM26" i="1"/>
  <c r="AN26" i="1"/>
  <c r="AO26" i="1"/>
  <c r="AP26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K22" i="1" s="1"/>
  <c r="AL5" i="1"/>
  <c r="AM5" i="1"/>
  <c r="AM22" i="1" s="1"/>
  <c r="AN5" i="1"/>
  <c r="AN22" i="1" s="1"/>
  <c r="AO5" i="1"/>
  <c r="AP5" i="1"/>
  <c r="G6" i="1"/>
  <c r="H6" i="1"/>
  <c r="I6" i="1"/>
  <c r="J6" i="1"/>
  <c r="K6" i="1"/>
  <c r="L6" i="1"/>
  <c r="M6" i="1"/>
  <c r="O6" i="1"/>
  <c r="P6" i="1"/>
  <c r="Q6" i="1"/>
  <c r="R6" i="1"/>
  <c r="R22" i="1" s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G8" i="1"/>
  <c r="H8" i="1"/>
  <c r="I8" i="1"/>
  <c r="J8" i="1"/>
  <c r="K8" i="1"/>
  <c r="L8" i="1"/>
  <c r="M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V12" i="1"/>
  <c r="W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G13" i="1"/>
  <c r="H13" i="1"/>
  <c r="I13" i="1"/>
  <c r="J13" i="1"/>
  <c r="K13" i="1"/>
  <c r="L13" i="1"/>
  <c r="M13" i="1"/>
  <c r="O13" i="1"/>
  <c r="P13" i="1"/>
  <c r="Q13" i="1"/>
  <c r="R13" i="1"/>
  <c r="S13" i="1"/>
  <c r="T13" i="1"/>
  <c r="U13" i="1"/>
  <c r="V13" i="1"/>
  <c r="W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X14" i="1" s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P119" i="1"/>
  <c r="AO119" i="1"/>
  <c r="AO128" i="1" s="1"/>
  <c r="AN119" i="1"/>
  <c r="AN128" i="1" s="1"/>
  <c r="AM119" i="1"/>
  <c r="AM128" i="1" s="1"/>
  <c r="AL119" i="1"/>
  <c r="AK119" i="1"/>
  <c r="AJ119" i="1"/>
  <c r="AI119" i="1"/>
  <c r="AI128" i="1" s="1"/>
  <c r="AH119" i="1"/>
  <c r="AH128" i="1" s="1"/>
  <c r="AG119" i="1"/>
  <c r="AG128" i="1" s="1"/>
  <c r="AF119" i="1"/>
  <c r="AF128" i="1" s="1"/>
  <c r="AE119" i="1"/>
  <c r="AE128" i="1" s="1"/>
  <c r="AD119" i="1"/>
  <c r="AD128" i="1" s="1"/>
  <c r="AC119" i="1"/>
  <c r="AC128" i="1" s="1"/>
  <c r="AB119" i="1"/>
  <c r="AB128" i="1" s="1"/>
  <c r="AA119" i="1"/>
  <c r="AA128" i="1" s="1"/>
  <c r="Z119" i="1"/>
  <c r="Z128" i="1" s="1"/>
  <c r="Y119" i="1"/>
  <c r="Y128" i="1" s="1"/>
  <c r="W119" i="1"/>
  <c r="V119" i="1"/>
  <c r="U119" i="1"/>
  <c r="U128" i="1" s="1"/>
  <c r="T119" i="1"/>
  <c r="T128" i="1" s="1"/>
  <c r="S119" i="1"/>
  <c r="S128" i="1" s="1"/>
  <c r="R119" i="1"/>
  <c r="R128" i="1" s="1"/>
  <c r="Q119" i="1"/>
  <c r="Q128" i="1" s="1"/>
  <c r="P119" i="1"/>
  <c r="P128" i="1" s="1"/>
  <c r="O119" i="1"/>
  <c r="O128" i="1" s="1"/>
  <c r="M119" i="1"/>
  <c r="L119" i="1"/>
  <c r="K119" i="1"/>
  <c r="J119" i="1"/>
  <c r="I119" i="1"/>
  <c r="I128" i="1" s="1"/>
  <c r="H119" i="1"/>
  <c r="G119" i="1"/>
  <c r="AP110" i="1"/>
  <c r="AO110" i="1"/>
  <c r="AN110" i="1"/>
  <c r="AN117" i="1" s="1"/>
  <c r="AM110" i="1"/>
  <c r="AM117" i="1" s="1"/>
  <c r="AL110" i="1"/>
  <c r="AK110" i="1"/>
  <c r="AJ110" i="1"/>
  <c r="AI110" i="1"/>
  <c r="AI117" i="1" s="1"/>
  <c r="AH110" i="1"/>
  <c r="AH117" i="1" s="1"/>
  <c r="AG110" i="1"/>
  <c r="AG117" i="1" s="1"/>
  <c r="AF110" i="1"/>
  <c r="AF117" i="1" s="1"/>
  <c r="AE110" i="1"/>
  <c r="AD110" i="1"/>
  <c r="AD117" i="1" s="1"/>
  <c r="AC110" i="1"/>
  <c r="AB110" i="1"/>
  <c r="AB117" i="1" s="1"/>
  <c r="AA110" i="1"/>
  <c r="Z110" i="1"/>
  <c r="Y110" i="1"/>
  <c r="Y117" i="1" s="1"/>
  <c r="W110" i="1"/>
  <c r="V110" i="1"/>
  <c r="U110" i="1"/>
  <c r="U117" i="1" s="1"/>
  <c r="T110" i="1"/>
  <c r="T117" i="1" s="1"/>
  <c r="S110" i="1"/>
  <c r="S117" i="1" s="1"/>
  <c r="R110" i="1"/>
  <c r="R117" i="1" s="1"/>
  <c r="Q110" i="1"/>
  <c r="Q117" i="1" s="1"/>
  <c r="P110" i="1"/>
  <c r="P117" i="1" s="1"/>
  <c r="O110" i="1"/>
  <c r="O117" i="1" s="1"/>
  <c r="M110" i="1"/>
  <c r="L110" i="1"/>
  <c r="K110" i="1"/>
  <c r="J110" i="1"/>
  <c r="I110" i="1"/>
  <c r="I117" i="1" s="1"/>
  <c r="H110" i="1"/>
  <c r="G110" i="1"/>
  <c r="AP102" i="1"/>
  <c r="AO102" i="1"/>
  <c r="AO107" i="1" s="1"/>
  <c r="AN102" i="1"/>
  <c r="AN107" i="1" s="1"/>
  <c r="AM102" i="1"/>
  <c r="AM107" i="1" s="1"/>
  <c r="AL102" i="1"/>
  <c r="AK102" i="1"/>
  <c r="AJ102" i="1"/>
  <c r="AI102" i="1"/>
  <c r="AI107" i="1" s="1"/>
  <c r="AH102" i="1"/>
  <c r="AH107" i="1" s="1"/>
  <c r="AG102" i="1"/>
  <c r="AG107" i="1" s="1"/>
  <c r="AF102" i="1"/>
  <c r="AF107" i="1" s="1"/>
  <c r="AE102" i="1"/>
  <c r="AE107" i="1" s="1"/>
  <c r="AD102" i="1"/>
  <c r="AD107" i="1" s="1"/>
  <c r="AC102" i="1"/>
  <c r="AC107" i="1" s="1"/>
  <c r="AB102" i="1"/>
  <c r="AB107" i="1" s="1"/>
  <c r="AA102" i="1"/>
  <c r="AA107" i="1" s="1"/>
  <c r="Z102" i="1"/>
  <c r="Z107" i="1" s="1"/>
  <c r="Y102" i="1"/>
  <c r="Y107" i="1" s="1"/>
  <c r="W102" i="1"/>
  <c r="V102" i="1"/>
  <c r="U102" i="1"/>
  <c r="U107" i="1" s="1"/>
  <c r="T102" i="1"/>
  <c r="S102" i="1"/>
  <c r="S107" i="1" s="1"/>
  <c r="R102" i="1"/>
  <c r="R107" i="1" s="1"/>
  <c r="Q102" i="1"/>
  <c r="Q107" i="1" s="1"/>
  <c r="P102" i="1"/>
  <c r="P107" i="1" s="1"/>
  <c r="O102" i="1"/>
  <c r="O107" i="1" s="1"/>
  <c r="M102" i="1"/>
  <c r="L102" i="1"/>
  <c r="K102" i="1"/>
  <c r="J102" i="1"/>
  <c r="I102" i="1"/>
  <c r="I107" i="1" s="1"/>
  <c r="H102" i="1"/>
  <c r="G102" i="1"/>
  <c r="AP91" i="1"/>
  <c r="AO91" i="1"/>
  <c r="AN91" i="1"/>
  <c r="AM91" i="1"/>
  <c r="AL91" i="1"/>
  <c r="AK91" i="1"/>
  <c r="AJ91" i="1"/>
  <c r="AI91" i="1"/>
  <c r="AI99" i="1" s="1"/>
  <c r="AH91" i="1"/>
  <c r="AH99" i="1" s="1"/>
  <c r="AG91" i="1"/>
  <c r="AG99" i="1" s="1"/>
  <c r="AF91" i="1"/>
  <c r="AF99" i="1" s="1"/>
  <c r="AE91" i="1"/>
  <c r="AE99" i="1" s="1"/>
  <c r="AD91" i="1"/>
  <c r="AD99" i="1" s="1"/>
  <c r="AC91" i="1"/>
  <c r="AC99" i="1" s="1"/>
  <c r="AB91" i="1"/>
  <c r="AB99" i="1" s="1"/>
  <c r="AA91" i="1"/>
  <c r="AA99" i="1" s="1"/>
  <c r="Z91" i="1"/>
  <c r="Z99" i="1" s="1"/>
  <c r="Y91" i="1"/>
  <c r="Y99" i="1" s="1"/>
  <c r="W91" i="1"/>
  <c r="V91" i="1"/>
  <c r="U91" i="1"/>
  <c r="U99" i="1" s="1"/>
  <c r="T91" i="1"/>
  <c r="T99" i="1" s="1"/>
  <c r="S91" i="1"/>
  <c r="S99" i="1" s="1"/>
  <c r="R91" i="1"/>
  <c r="R99" i="1" s="1"/>
  <c r="Q91" i="1"/>
  <c r="Q99" i="1" s="1"/>
  <c r="P91" i="1"/>
  <c r="P99" i="1" s="1"/>
  <c r="O91" i="1"/>
  <c r="O99" i="1" s="1"/>
  <c r="M91" i="1"/>
  <c r="L91" i="1"/>
  <c r="K91" i="1"/>
  <c r="J91" i="1"/>
  <c r="I91" i="1"/>
  <c r="I99" i="1" s="1"/>
  <c r="H91" i="1"/>
  <c r="G91" i="1"/>
  <c r="AP83" i="1"/>
  <c r="AO83" i="1"/>
  <c r="AO89" i="1" s="1"/>
  <c r="AN83" i="1"/>
  <c r="AN89" i="1" s="1"/>
  <c r="AM83" i="1"/>
  <c r="AM89" i="1" s="1"/>
  <c r="AL83" i="1"/>
  <c r="AK83" i="1"/>
  <c r="AJ83" i="1"/>
  <c r="AI83" i="1"/>
  <c r="AI89" i="1" s="1"/>
  <c r="AH83" i="1"/>
  <c r="AH89" i="1" s="1"/>
  <c r="AG83" i="1"/>
  <c r="AG89" i="1" s="1"/>
  <c r="AF83" i="1"/>
  <c r="AF89" i="1" s="1"/>
  <c r="AE83" i="1"/>
  <c r="AE89" i="1" s="1"/>
  <c r="AD83" i="1"/>
  <c r="AC83" i="1"/>
  <c r="AC89" i="1" s="1"/>
  <c r="AB83" i="1"/>
  <c r="AA83" i="1"/>
  <c r="Z83" i="1"/>
  <c r="Z89" i="1" s="1"/>
  <c r="Y83" i="1"/>
  <c r="Y89" i="1" s="1"/>
  <c r="W83" i="1"/>
  <c r="V83" i="1"/>
  <c r="U83" i="1"/>
  <c r="U89" i="1" s="1"/>
  <c r="T83" i="1"/>
  <c r="T89" i="1" s="1"/>
  <c r="S83" i="1"/>
  <c r="S89" i="1" s="1"/>
  <c r="R83" i="1"/>
  <c r="R89" i="1" s="1"/>
  <c r="Q83" i="1"/>
  <c r="Q89" i="1" s="1"/>
  <c r="P83" i="1"/>
  <c r="P89" i="1" s="1"/>
  <c r="O83" i="1"/>
  <c r="O89" i="1" s="1"/>
  <c r="M83" i="1"/>
  <c r="L83" i="1"/>
  <c r="K83" i="1"/>
  <c r="J83" i="1"/>
  <c r="I83" i="1"/>
  <c r="I89" i="1" s="1"/>
  <c r="H83" i="1"/>
  <c r="G83" i="1"/>
  <c r="AP70" i="1"/>
  <c r="AO70" i="1"/>
  <c r="AN70" i="1"/>
  <c r="AM70" i="1"/>
  <c r="AL70" i="1"/>
  <c r="AK70" i="1"/>
  <c r="AJ70" i="1"/>
  <c r="AI70" i="1"/>
  <c r="AH70" i="1"/>
  <c r="AH81" i="1" s="1"/>
  <c r="AG70" i="1"/>
  <c r="AG81" i="1" s="1"/>
  <c r="AF70" i="1"/>
  <c r="AF81" i="1" s="1"/>
  <c r="AE70" i="1"/>
  <c r="AE81" i="1" s="1"/>
  <c r="AD70" i="1"/>
  <c r="AD81" i="1" s="1"/>
  <c r="AC70" i="1"/>
  <c r="AC81" i="1" s="1"/>
  <c r="AB70" i="1"/>
  <c r="AB81" i="1" s="1"/>
  <c r="AA70" i="1"/>
  <c r="AA81" i="1" s="1"/>
  <c r="Z70" i="1"/>
  <c r="Z81" i="1" s="1"/>
  <c r="Y70" i="1"/>
  <c r="Y81" i="1" s="1"/>
  <c r="W70" i="1"/>
  <c r="V70" i="1"/>
  <c r="U70" i="1"/>
  <c r="U81" i="1" s="1"/>
  <c r="T70" i="1"/>
  <c r="T81" i="1" s="1"/>
  <c r="S70" i="1"/>
  <c r="S81" i="1" s="1"/>
  <c r="R70" i="1"/>
  <c r="R81" i="1" s="1"/>
  <c r="Q70" i="1"/>
  <c r="Q81" i="1" s="1"/>
  <c r="P70" i="1"/>
  <c r="O70" i="1"/>
  <c r="M70" i="1"/>
  <c r="L70" i="1"/>
  <c r="K70" i="1"/>
  <c r="J70" i="1"/>
  <c r="I70" i="1"/>
  <c r="I81" i="1" s="1"/>
  <c r="H70" i="1"/>
  <c r="G70" i="1"/>
  <c r="AP31" i="1"/>
  <c r="AO31" i="1"/>
  <c r="AO67" i="1" s="1"/>
  <c r="AN31" i="1"/>
  <c r="AN67" i="1" s="1"/>
  <c r="AM31" i="1"/>
  <c r="AL31" i="1"/>
  <c r="AK31" i="1"/>
  <c r="AJ31" i="1"/>
  <c r="AI31" i="1"/>
  <c r="AI67" i="1" s="1"/>
  <c r="AH31" i="1"/>
  <c r="AH67" i="1" s="1"/>
  <c r="AG31" i="1"/>
  <c r="AG67" i="1" s="1"/>
  <c r="AF31" i="1"/>
  <c r="AF67" i="1" s="1"/>
  <c r="AE31" i="1"/>
  <c r="AE67" i="1" s="1"/>
  <c r="AD31" i="1"/>
  <c r="AD67" i="1" s="1"/>
  <c r="AC31" i="1"/>
  <c r="AC67" i="1" s="1"/>
  <c r="AB31" i="1"/>
  <c r="AB67" i="1" s="1"/>
  <c r="AA31" i="1"/>
  <c r="AA67" i="1" s="1"/>
  <c r="Z31" i="1"/>
  <c r="Z67" i="1" s="1"/>
  <c r="Y31" i="1"/>
  <c r="Y67" i="1" s="1"/>
  <c r="W31" i="1"/>
  <c r="V31" i="1"/>
  <c r="U31" i="1"/>
  <c r="U67" i="1" s="1"/>
  <c r="T31" i="1"/>
  <c r="T67" i="1" s="1"/>
  <c r="S31" i="1"/>
  <c r="S67" i="1" s="1"/>
  <c r="R31" i="1"/>
  <c r="R67" i="1" s="1"/>
  <c r="Q31" i="1"/>
  <c r="Q67" i="1" s="1"/>
  <c r="P31" i="1"/>
  <c r="P67" i="1" s="1"/>
  <c r="O31" i="1"/>
  <c r="O67" i="1" s="1"/>
  <c r="M31" i="1"/>
  <c r="L31" i="1"/>
  <c r="K31" i="1"/>
  <c r="J31" i="1"/>
  <c r="I31" i="1"/>
  <c r="I67" i="1" s="1"/>
  <c r="H31" i="1"/>
  <c r="G31" i="1"/>
  <c r="AP25" i="1"/>
  <c r="AO25" i="1"/>
  <c r="AO29" i="1" s="1"/>
  <c r="AN25" i="1"/>
  <c r="AN29" i="1" s="1"/>
  <c r="AM25" i="1"/>
  <c r="AM29" i="1" s="1"/>
  <c r="AL25" i="1"/>
  <c r="AL29" i="1" s="1"/>
  <c r="AK25" i="1"/>
  <c r="AK29" i="1" s="1"/>
  <c r="AJ25" i="1"/>
  <c r="AJ29" i="1" s="1"/>
  <c r="AI25" i="1"/>
  <c r="AH25" i="1"/>
  <c r="AH29" i="1" s="1"/>
  <c r="AG25" i="1"/>
  <c r="AF25" i="1"/>
  <c r="AE25" i="1"/>
  <c r="AE29" i="1" s="1"/>
  <c r="AD25" i="1"/>
  <c r="AD29" i="1" s="1"/>
  <c r="AC25" i="1"/>
  <c r="AC29" i="1" s="1"/>
  <c r="AB25" i="1"/>
  <c r="AB29" i="1" s="1"/>
  <c r="AA25" i="1"/>
  <c r="AA29" i="1" s="1"/>
  <c r="Z25" i="1"/>
  <c r="Z29" i="1" s="1"/>
  <c r="Y25" i="1"/>
  <c r="Y29" i="1" s="1"/>
  <c r="W25" i="1"/>
  <c r="V25" i="1"/>
  <c r="U25" i="1"/>
  <c r="U29" i="1" s="1"/>
  <c r="T25" i="1"/>
  <c r="T29" i="1" s="1"/>
  <c r="S25" i="1"/>
  <c r="S29" i="1" s="1"/>
  <c r="R25" i="1"/>
  <c r="R29" i="1" s="1"/>
  <c r="Q25" i="1"/>
  <c r="Q29" i="1" s="1"/>
  <c r="P25" i="1"/>
  <c r="P29" i="1" s="1"/>
  <c r="O25" i="1"/>
  <c r="O29" i="1" s="1"/>
  <c r="M25" i="1"/>
  <c r="L25" i="1"/>
  <c r="K25" i="1"/>
  <c r="J25" i="1"/>
  <c r="I25" i="1"/>
  <c r="I29" i="1" s="1"/>
  <c r="H25" i="1"/>
  <c r="G25" i="1"/>
  <c r="AP4" i="1"/>
  <c r="AO4" i="1"/>
  <c r="AO22" i="1" s="1"/>
  <c r="AN4" i="1"/>
  <c r="AM4" i="1"/>
  <c r="AL4" i="1"/>
  <c r="AL22" i="1" s="1"/>
  <c r="AK4" i="1"/>
  <c r="AJ4" i="1"/>
  <c r="AJ22" i="1" s="1"/>
  <c r="AI4" i="1"/>
  <c r="AI22" i="1" s="1"/>
  <c r="AH4" i="1"/>
  <c r="AH22" i="1" s="1"/>
  <c r="AG4" i="1"/>
  <c r="AG22" i="1" s="1"/>
  <c r="AF4" i="1"/>
  <c r="AF22" i="1" s="1"/>
  <c r="AE4" i="1"/>
  <c r="AE22" i="1" s="1"/>
  <c r="AD4" i="1"/>
  <c r="AD22" i="1" s="1"/>
  <c r="AC4" i="1"/>
  <c r="AC22" i="1" s="1"/>
  <c r="AB4" i="1"/>
  <c r="AB22" i="1" s="1"/>
  <c r="AA4" i="1"/>
  <c r="AA22" i="1" s="1"/>
  <c r="Z4" i="1"/>
  <c r="Z22" i="1" s="1"/>
  <c r="Y4" i="1"/>
  <c r="Y22" i="1" s="1"/>
  <c r="W4" i="1"/>
  <c r="V4" i="1"/>
  <c r="U4" i="1"/>
  <c r="U22" i="1" s="1"/>
  <c r="T4" i="1"/>
  <c r="T22" i="1" s="1"/>
  <c r="S4" i="1"/>
  <c r="S22" i="1" s="1"/>
  <c r="R4" i="1"/>
  <c r="Q4" i="1"/>
  <c r="Q22" i="1" s="1"/>
  <c r="P4" i="1"/>
  <c r="L4" i="1"/>
  <c r="K4" i="1"/>
  <c r="J4" i="1"/>
  <c r="I4" i="1"/>
  <c r="I22" i="1" s="1"/>
  <c r="G4" i="1"/>
  <c r="R4" i="8"/>
  <c r="CB4" i="1"/>
  <c r="AT4" i="1"/>
  <c r="AC4" i="8"/>
  <c r="CG4" i="1"/>
  <c r="O107" i="8" l="1"/>
  <c r="J117" i="8"/>
  <c r="K117" i="8"/>
  <c r="O128" i="8"/>
  <c r="X61" i="1"/>
  <c r="X42" i="1"/>
  <c r="N117" i="8"/>
  <c r="X57" i="1"/>
  <c r="J29" i="8"/>
  <c r="K29" i="8"/>
  <c r="X40" i="1"/>
  <c r="X38" i="1"/>
  <c r="I107" i="8"/>
  <c r="N107" i="8"/>
  <c r="N128" i="8"/>
  <c r="X84" i="1"/>
  <c r="I117" i="8"/>
  <c r="H117" i="8"/>
  <c r="G117" i="8"/>
  <c r="G107" i="8"/>
  <c r="N81" i="8"/>
  <c r="O81" i="8"/>
  <c r="I29" i="8"/>
  <c r="G89" i="8"/>
  <c r="O89" i="8"/>
  <c r="J67" i="8"/>
  <c r="H81" i="8"/>
  <c r="I81" i="8"/>
  <c r="J81" i="8"/>
  <c r="N89" i="8"/>
  <c r="H22" i="8"/>
  <c r="G81" i="8"/>
  <c r="H67" i="8"/>
  <c r="I67" i="8"/>
  <c r="L102" i="8"/>
  <c r="L107" i="8" s="1"/>
  <c r="K13" i="8"/>
  <c r="K22" i="8" s="1"/>
  <c r="L116" i="8"/>
  <c r="L117" i="8" s="1"/>
  <c r="L33" i="8"/>
  <c r="L40" i="8"/>
  <c r="L47" i="8"/>
  <c r="L70" i="8"/>
  <c r="L81" i="8" s="1"/>
  <c r="L27" i="8"/>
  <c r="M70" i="8"/>
  <c r="K61" i="8"/>
  <c r="M36" i="8"/>
  <c r="L43" i="8"/>
  <c r="K36" i="8"/>
  <c r="M64" i="8"/>
  <c r="H83" i="8"/>
  <c r="H89" i="8" s="1"/>
  <c r="L64" i="8"/>
  <c r="I83" i="8"/>
  <c r="I89" i="8" s="1"/>
  <c r="N96" i="8"/>
  <c r="N99" i="8" s="1"/>
  <c r="K32" i="8"/>
  <c r="G4" i="8"/>
  <c r="G22" i="8" s="1"/>
  <c r="J83" i="8"/>
  <c r="J89" i="8" s="1"/>
  <c r="O110" i="8"/>
  <c r="O117" i="8" s="1"/>
  <c r="N26" i="8"/>
  <c r="N29" i="8" s="1"/>
  <c r="H4" i="8"/>
  <c r="L8" i="8"/>
  <c r="K83" i="8"/>
  <c r="K89" i="8" s="1"/>
  <c r="G119" i="8"/>
  <c r="G128" i="8" s="1"/>
  <c r="I4" i="8"/>
  <c r="I22" i="8" s="1"/>
  <c r="L15" i="8"/>
  <c r="G25" i="8"/>
  <c r="G29" i="8" s="1"/>
  <c r="L83" i="8"/>
  <c r="L89" i="8" s="1"/>
  <c r="H119" i="8"/>
  <c r="H128" i="8" s="1"/>
  <c r="J4" i="8"/>
  <c r="J22" i="8" s="1"/>
  <c r="H25" i="8"/>
  <c r="H29" i="8" s="1"/>
  <c r="I119" i="8"/>
  <c r="I128" i="8" s="1"/>
  <c r="G32" i="8"/>
  <c r="G67" i="8" s="1"/>
  <c r="J119" i="8"/>
  <c r="J128" i="8" s="1"/>
  <c r="M57" i="8"/>
  <c r="M76" i="8"/>
  <c r="M92" i="8"/>
  <c r="M96" i="8"/>
  <c r="M120" i="8"/>
  <c r="M124" i="8"/>
  <c r="L4" i="8"/>
  <c r="K119" i="8"/>
  <c r="K128" i="8" s="1"/>
  <c r="L92" i="8"/>
  <c r="G91" i="8"/>
  <c r="G99" i="8" s="1"/>
  <c r="N4" i="8"/>
  <c r="N22" i="8" s="1"/>
  <c r="L25" i="8"/>
  <c r="H91" i="8"/>
  <c r="H99" i="8" s="1"/>
  <c r="M119" i="8"/>
  <c r="L63" i="8"/>
  <c r="O4" i="8"/>
  <c r="O22" i="8" s="1"/>
  <c r="M25" i="8"/>
  <c r="I91" i="8"/>
  <c r="I99" i="8" s="1"/>
  <c r="J91" i="8"/>
  <c r="J99" i="8" s="1"/>
  <c r="K75" i="8"/>
  <c r="K81" i="8" s="1"/>
  <c r="O25" i="8"/>
  <c r="O29" i="8" s="1"/>
  <c r="K91" i="8"/>
  <c r="K99" i="8" s="1"/>
  <c r="L91" i="8"/>
  <c r="K52" i="8"/>
  <c r="M17" i="8"/>
  <c r="M21" i="8"/>
  <c r="M28" i="8"/>
  <c r="M54" i="8"/>
  <c r="M87" i="8"/>
  <c r="L21" i="8"/>
  <c r="M91" i="8"/>
  <c r="L120" i="8"/>
  <c r="L128" i="8" s="1"/>
  <c r="O91" i="8"/>
  <c r="O99" i="8" s="1"/>
  <c r="L55" i="8"/>
  <c r="L17" i="8"/>
  <c r="L31" i="8"/>
  <c r="L28" i="8"/>
  <c r="N31" i="8"/>
  <c r="N67" i="8" s="1"/>
  <c r="J102" i="8"/>
  <c r="J107" i="8" s="1"/>
  <c r="L44" i="8"/>
  <c r="O31" i="8"/>
  <c r="O67" i="8" s="1"/>
  <c r="K102" i="8"/>
  <c r="K107" i="8" s="1"/>
  <c r="X54" i="1"/>
  <c r="X71" i="1"/>
  <c r="X20" i="1"/>
  <c r="X52" i="1"/>
  <c r="X26" i="1"/>
  <c r="X66" i="1"/>
  <c r="X65" i="1"/>
  <c r="X49" i="1"/>
  <c r="X111" i="1"/>
  <c r="X7" i="1"/>
  <c r="X119" i="1"/>
  <c r="X39" i="1"/>
  <c r="X15" i="1"/>
  <c r="X33" i="1"/>
  <c r="X13" i="1"/>
  <c r="X80" i="1"/>
  <c r="X60" i="1"/>
  <c r="X10" i="1"/>
  <c r="X43" i="1"/>
  <c r="X8" i="1"/>
  <c r="X41" i="1"/>
  <c r="X56" i="1"/>
  <c r="X92" i="1"/>
  <c r="X21" i="1"/>
  <c r="X73" i="1"/>
  <c r="M4" i="1"/>
  <c r="H4" i="1"/>
  <c r="X88" i="1"/>
  <c r="X36" i="1"/>
  <c r="X116" i="1"/>
  <c r="X45" i="1"/>
  <c r="X97" i="1"/>
  <c r="X127" i="1"/>
  <c r="X79" i="1"/>
  <c r="X78" i="1"/>
  <c r="X95" i="1"/>
  <c r="X58" i="1"/>
  <c r="X77" i="1"/>
  <c r="X76" i="1"/>
  <c r="X123" i="1"/>
  <c r="X6" i="1"/>
  <c r="X55" i="1"/>
  <c r="X121" i="1"/>
  <c r="X19" i="1"/>
  <c r="X28" i="1"/>
  <c r="X11" i="1"/>
  <c r="X35" i="1"/>
  <c r="X104" i="1"/>
  <c r="X48" i="1"/>
  <c r="X47" i="1"/>
  <c r="X46" i="1"/>
  <c r="X86" i="1"/>
  <c r="X114" i="1"/>
  <c r="X18" i="1"/>
  <c r="X112" i="1"/>
  <c r="X16" i="1"/>
  <c r="X126" i="1"/>
  <c r="X53" i="1"/>
  <c r="X70" i="1"/>
  <c r="X74" i="1"/>
  <c r="X93" i="1"/>
  <c r="X25" i="1"/>
  <c r="X64" i="1"/>
  <c r="X72" i="1"/>
  <c r="X106" i="1"/>
  <c r="X4" i="1"/>
  <c r="X17" i="1"/>
  <c r="X12" i="1"/>
  <c r="X5" i="1"/>
  <c r="O4" i="1"/>
  <c r="O22" i="1" s="1"/>
  <c r="M60" i="8"/>
  <c r="M123" i="8"/>
  <c r="M50" i="8"/>
  <c r="M16" i="8"/>
  <c r="M111" i="8"/>
  <c r="M19" i="8"/>
  <c r="M9" i="8"/>
  <c r="M56" i="8"/>
  <c r="M12" i="8"/>
  <c r="M62" i="8"/>
  <c r="M104" i="8"/>
  <c r="M86" i="8"/>
  <c r="M71" i="8"/>
  <c r="M113" i="8"/>
  <c r="M39" i="8"/>
  <c r="M34" i="8"/>
  <c r="M11" i="8"/>
  <c r="M80" i="8"/>
  <c r="M14" i="8"/>
  <c r="M48" i="8"/>
  <c r="M106" i="8"/>
  <c r="M127" i="8"/>
  <c r="M112" i="8"/>
  <c r="M20" i="8"/>
  <c r="M73" i="8"/>
  <c r="M93" i="8"/>
  <c r="M37" i="8"/>
  <c r="M41" i="8"/>
  <c r="M45" i="8"/>
  <c r="M49" i="8"/>
  <c r="M53" i="8"/>
  <c r="M115" i="8"/>
  <c r="M26" i="8"/>
  <c r="M6" i="8"/>
  <c r="M65" i="8"/>
  <c r="M72" i="8"/>
  <c r="M121" i="8"/>
  <c r="M125" i="8"/>
  <c r="M32" i="8"/>
  <c r="M103" i="8"/>
  <c r="M114" i="8"/>
  <c r="M5" i="8"/>
  <c r="M18" i="8"/>
  <c r="M79" i="8"/>
  <c r="M85" i="8"/>
  <c r="M95" i="8"/>
  <c r="M35" i="8"/>
  <c r="M59" i="8"/>
  <c r="M74" i="8"/>
  <c r="M78" i="8"/>
  <c r="M84" i="8"/>
  <c r="M88" i="8"/>
  <c r="M94" i="8"/>
  <c r="M46" i="8"/>
  <c r="M98" i="8"/>
  <c r="M105" i="8"/>
  <c r="M58" i="8"/>
  <c r="M38" i="8"/>
  <c r="M42" i="8"/>
  <c r="M66" i="8"/>
  <c r="M122" i="8"/>
  <c r="M126" i="8"/>
  <c r="M77" i="8"/>
  <c r="M97" i="8"/>
  <c r="X44" i="1"/>
  <c r="X32" i="1"/>
  <c r="X87" i="1"/>
  <c r="X31" i="1"/>
  <c r="X103" i="1"/>
  <c r="X115" i="1"/>
  <c r="X120" i="1"/>
  <c r="X98" i="1"/>
  <c r="X110" i="1"/>
  <c r="X9" i="1"/>
  <c r="X83" i="1"/>
  <c r="X91" i="1"/>
  <c r="X102" i="1"/>
  <c r="X51" i="1"/>
  <c r="X96" i="1"/>
  <c r="X27" i="1"/>
  <c r="X63" i="1"/>
  <c r="X50" i="1"/>
  <c r="X37" i="1"/>
  <c r="X125" i="1"/>
  <c r="X59" i="1"/>
  <c r="X105" i="1"/>
  <c r="M7" i="8"/>
  <c r="L22" i="8" l="1"/>
  <c r="M99" i="8"/>
  <c r="L99" i="8"/>
  <c r="M128" i="8"/>
  <c r="K67" i="8"/>
  <c r="L29" i="8"/>
  <c r="M29" i="8"/>
  <c r="M81" i="8"/>
  <c r="L67" i="8"/>
  <c r="M31" i="8"/>
  <c r="M67" i="8" s="1"/>
  <c r="M4" i="8"/>
  <c r="M22" i="8" s="1"/>
  <c r="M110" i="8"/>
  <c r="M117" i="8" s="1"/>
  <c r="M83" i="8"/>
  <c r="M89" i="8" s="1"/>
  <c r="M102" i="8"/>
  <c r="M107" i="8" s="1"/>
  <c r="W128" i="1" l="1"/>
  <c r="AJ107" i="1"/>
  <c r="AP117" i="1"/>
  <c r="X107" i="1"/>
  <c r="V117" i="1"/>
  <c r="AL117" i="1"/>
  <c r="AP99" i="1"/>
  <c r="AP107" i="1"/>
  <c r="X117" i="1"/>
  <c r="W117" i="1"/>
  <c r="X128" i="1"/>
  <c r="AP128" i="1"/>
  <c r="V99" i="1"/>
  <c r="AL99" i="1"/>
  <c r="V107" i="1"/>
  <c r="AL107" i="1"/>
  <c r="AJ117" i="1"/>
  <c r="AK128" i="1"/>
  <c r="AJ128" i="1"/>
  <c r="AK117" i="1"/>
  <c r="V128" i="1"/>
  <c r="AL128" i="1"/>
  <c r="AO81" i="1"/>
  <c r="W107" i="1"/>
  <c r="AM99" i="1"/>
  <c r="W99" i="1"/>
  <c r="AK67" i="1"/>
  <c r="AK81" i="1"/>
  <c r="W89" i="1"/>
  <c r="AK107" i="1"/>
  <c r="AK99" i="1"/>
  <c r="AO99" i="1"/>
  <c r="W81" i="1"/>
  <c r="AI81" i="1"/>
  <c r="AM81" i="1"/>
  <c r="AK89" i="1"/>
  <c r="X99" i="1"/>
  <c r="AJ99" i="1"/>
  <c r="AN99" i="1"/>
  <c r="X89" i="1"/>
  <c r="AJ89" i="1"/>
  <c r="V89" i="1"/>
  <c r="AL89" i="1"/>
  <c r="AP89" i="1"/>
  <c r="V81" i="1"/>
  <c r="AL81" i="1"/>
  <c r="AP81" i="1"/>
  <c r="W67" i="1"/>
  <c r="X81" i="1"/>
  <c r="AJ81" i="1"/>
  <c r="AN81" i="1"/>
  <c r="X67" i="1"/>
  <c r="AJ67" i="1"/>
  <c r="W29" i="1"/>
  <c r="V67" i="1"/>
  <c r="AL67" i="1"/>
  <c r="AP67" i="1"/>
  <c r="X29" i="1"/>
  <c r="V29" i="1"/>
  <c r="AP29" i="1"/>
  <c r="W22" i="1"/>
  <c r="X22" i="1"/>
  <c r="AP22" i="1"/>
  <c r="V22" i="1"/>
</calcChain>
</file>

<file path=xl/sharedStrings.xml><?xml version="1.0" encoding="utf-8"?>
<sst xmlns="http://schemas.openxmlformats.org/spreadsheetml/2006/main" count="6254" uniqueCount="588">
  <si>
    <t>Sub-Industry</t>
  </si>
  <si>
    <t>Focus</t>
  </si>
  <si>
    <t>Holding</t>
  </si>
  <si>
    <t>Universe</t>
  </si>
  <si>
    <t>RIC</t>
  </si>
  <si>
    <t>Independent Power Producers &amp; Energy Traders</t>
  </si>
  <si>
    <t>EDPR.LS</t>
  </si>
  <si>
    <t>REDE.MC</t>
  </si>
  <si>
    <t>BEP_u.TO</t>
  </si>
  <si>
    <t>ORA</t>
  </si>
  <si>
    <t>NPI.TO</t>
  </si>
  <si>
    <t>DRX.L</t>
  </si>
  <si>
    <t>AY.O</t>
  </si>
  <si>
    <t>SLRS.MC</t>
  </si>
  <si>
    <t>BLX.TO</t>
  </si>
  <si>
    <t>SCATC.OL</t>
  </si>
  <si>
    <t>VLTSA.PA</t>
  </si>
  <si>
    <t>ANE.MC</t>
  </si>
  <si>
    <t>INE.TO</t>
  </si>
  <si>
    <t>ECVG.DE</t>
  </si>
  <si>
    <t>GREG.MC</t>
  </si>
  <si>
    <t>RNW.O</t>
  </si>
  <si>
    <t>MEL.NZ</t>
  </si>
  <si>
    <t>RWEG.DE</t>
  </si>
  <si>
    <t>VST</t>
  </si>
  <si>
    <t>AES</t>
  </si>
  <si>
    <t>9513.T</t>
  </si>
  <si>
    <t>Electric Utilities</t>
  </si>
  <si>
    <t>NEE</t>
  </si>
  <si>
    <t>IBE.MC</t>
  </si>
  <si>
    <t>SSE.L</t>
  </si>
  <si>
    <t>EONGn.DE</t>
  </si>
  <si>
    <t>ENGIE.PA</t>
  </si>
  <si>
    <t>SO.N</t>
  </si>
  <si>
    <t>DUK.N</t>
  </si>
  <si>
    <t>EIX</t>
  </si>
  <si>
    <t>ELE.MC</t>
  </si>
  <si>
    <t>AEP.OQ</t>
  </si>
  <si>
    <t>EXC.OQ</t>
  </si>
  <si>
    <t>ETR.N</t>
  </si>
  <si>
    <t>XEL.OQ</t>
  </si>
  <si>
    <t>ES</t>
  </si>
  <si>
    <t>PEG</t>
  </si>
  <si>
    <t>PCG</t>
  </si>
  <si>
    <t>FE</t>
  </si>
  <si>
    <t>PPL</t>
  </si>
  <si>
    <t>H.TO</t>
  </si>
  <si>
    <t>VERB.VI</t>
  </si>
  <si>
    <t>9503.T</t>
  </si>
  <si>
    <t>EVRG.O</t>
  </si>
  <si>
    <t>ORG.AX</t>
  </si>
  <si>
    <t>NRG</t>
  </si>
  <si>
    <t>ANA.MC</t>
  </si>
  <si>
    <t>TRN.MI</t>
  </si>
  <si>
    <t>ORSTED.CO</t>
  </si>
  <si>
    <t>NG.L</t>
  </si>
  <si>
    <t>AGR</t>
  </si>
  <si>
    <t>AEE.N</t>
  </si>
  <si>
    <t>PPL.N</t>
  </si>
  <si>
    <t>SRE.N</t>
  </si>
  <si>
    <t>CNP</t>
  </si>
  <si>
    <t>Multi-Utilities</t>
  </si>
  <si>
    <t>D</t>
  </si>
  <si>
    <t>NI</t>
  </si>
  <si>
    <t>ED</t>
  </si>
  <si>
    <t>WEC</t>
  </si>
  <si>
    <t>DTE</t>
  </si>
  <si>
    <t>VIE.PA</t>
  </si>
  <si>
    <t>CNA.L</t>
  </si>
  <si>
    <t>A2.MI</t>
  </si>
  <si>
    <t>AQN.TO</t>
  </si>
  <si>
    <t>HRA.MI</t>
  </si>
  <si>
    <t>Heavy Electrical Equipment</t>
  </si>
  <si>
    <t>VWS.CO</t>
  </si>
  <si>
    <t>ENR1n.DE</t>
  </si>
  <si>
    <t>AMRC.N</t>
  </si>
  <si>
    <t>EKTG.F</t>
  </si>
  <si>
    <t>6503.T</t>
  </si>
  <si>
    <t>034020.KS</t>
  </si>
  <si>
    <t>Electrical Components &amp; Equipment</t>
  </si>
  <si>
    <t>SGCG.De</t>
  </si>
  <si>
    <t>GURN.S</t>
  </si>
  <si>
    <t>SWTQ.S</t>
  </si>
  <si>
    <t>SPWR.O</t>
  </si>
  <si>
    <t>RUN.O</t>
  </si>
  <si>
    <t>HRPKk.F</t>
  </si>
  <si>
    <t>NOVA.N</t>
  </si>
  <si>
    <t>CSIQ.OQ</t>
  </si>
  <si>
    <t>Gas Utilities</t>
  </si>
  <si>
    <t>SRG.MI</t>
  </si>
  <si>
    <t>9531.T</t>
  </si>
  <si>
    <t>ENAG.MC</t>
  </si>
  <si>
    <t>IG.MI</t>
  </si>
  <si>
    <t>RUBF.PA</t>
  </si>
  <si>
    <t>Water Utilities</t>
  </si>
  <si>
    <t>AWK</t>
  </si>
  <si>
    <t>WTRG.K</t>
  </si>
  <si>
    <t>UU.L</t>
  </si>
  <si>
    <t>SVT.L</t>
  </si>
  <si>
    <t>CWT</t>
  </si>
  <si>
    <t>PNN.L</t>
  </si>
  <si>
    <t>Environmental &amp; Facilities Services</t>
  </si>
  <si>
    <t>WM</t>
  </si>
  <si>
    <t>RSG</t>
  </si>
  <si>
    <t>CLH</t>
  </si>
  <si>
    <t>WCN.TO</t>
  </si>
  <si>
    <t>CWST.O</t>
  </si>
  <si>
    <t>GFL.TO</t>
  </si>
  <si>
    <t>CWY.AX</t>
  </si>
  <si>
    <t>ISIN</t>
  </si>
  <si>
    <t>Currency</t>
  </si>
  <si>
    <t>EDP Renovaveis SA</t>
  </si>
  <si>
    <t>ES0127797019</t>
  </si>
  <si>
    <t>EUR</t>
  </si>
  <si>
    <t>NULL</t>
  </si>
  <si>
    <t>Redeia Corporacion SA</t>
  </si>
  <si>
    <t>ES0173093024</t>
  </si>
  <si>
    <t>Brookfield Renewable Partners LP</t>
  </si>
  <si>
    <t>BMG162581083</t>
  </si>
  <si>
    <t>CAD</t>
  </si>
  <si>
    <t>Ormat Technologies Inc</t>
  </si>
  <si>
    <t>US6866881021</t>
  </si>
  <si>
    <t>USD</t>
  </si>
  <si>
    <t>Northland Power Inc</t>
  </si>
  <si>
    <t>CA6665111002</t>
  </si>
  <si>
    <t>Drax Group PLC</t>
  </si>
  <si>
    <t>GB00B1VNSX38</t>
  </si>
  <si>
    <t>GBp</t>
  </si>
  <si>
    <t>Atlantica Sustainable Infrastructure PLC</t>
  </si>
  <si>
    <t>GB00BLP5YB54</t>
  </si>
  <si>
    <t>Solaria Energia y Medio Ambiente SA</t>
  </si>
  <si>
    <t>ES0165386014</t>
  </si>
  <si>
    <t>Boralex Inc</t>
  </si>
  <si>
    <t>CA09950M3003</t>
  </si>
  <si>
    <t>Scatec ASA</t>
  </si>
  <si>
    <t>NO0010715139</t>
  </si>
  <si>
    <t>NOK</t>
  </si>
  <si>
    <t>Voltalia SA</t>
  </si>
  <si>
    <t>FR0011995588</t>
  </si>
  <si>
    <t>Corporacion Acciona Energias Renovables SA</t>
  </si>
  <si>
    <t>ES0105563003</t>
  </si>
  <si>
    <t>Innergex Renewable Energy Inc</t>
  </si>
  <si>
    <t>CA45790B1040</t>
  </si>
  <si>
    <t>Neoen SA</t>
  </si>
  <si>
    <t>FR0011675362</t>
  </si>
  <si>
    <t>Encavis AG</t>
  </si>
  <si>
    <t>DE0006095003</t>
  </si>
  <si>
    <t>Grenergy Renovables SA</t>
  </si>
  <si>
    <t>ES0105079000</t>
  </si>
  <si>
    <t>Renew Energy Global PLC</t>
  </si>
  <si>
    <t>GB00BNQMPN80</t>
  </si>
  <si>
    <t>Meridian Energy Ltd</t>
  </si>
  <si>
    <t>NZMELE0002S7</t>
  </si>
  <si>
    <t>NZD</t>
  </si>
  <si>
    <t>RWE AG</t>
  </si>
  <si>
    <t>DE0007037129</t>
  </si>
  <si>
    <t>Vistra Corp</t>
  </si>
  <si>
    <t>US92840M1027</t>
  </si>
  <si>
    <t>AES Corp</t>
  </si>
  <si>
    <t>US00130H1059</t>
  </si>
  <si>
    <t>Electric Power Development Co Ltd</t>
  </si>
  <si>
    <t>JP3551200003</t>
  </si>
  <si>
    <t>JPY</t>
  </si>
  <si>
    <t>Nextera Energy Inc</t>
  </si>
  <si>
    <t>US65339F1012</t>
  </si>
  <si>
    <t>Terna Rete Elettrica Nazionale SpA</t>
  </si>
  <si>
    <t>IT0003242622</t>
  </si>
  <si>
    <t>Oersted A/S</t>
  </si>
  <si>
    <t>DK0060094928</t>
  </si>
  <si>
    <t>DKK</t>
  </si>
  <si>
    <t>#N/A</t>
  </si>
  <si>
    <t>Iberdrola SA</t>
  </si>
  <si>
    <t>ES0144580Y14</t>
  </si>
  <si>
    <t>SSE PLC</t>
  </si>
  <si>
    <t>GB0007908733</t>
  </si>
  <si>
    <t>DE000ENAG999</t>
  </si>
  <si>
    <t>Engie SA</t>
  </si>
  <si>
    <t>FR0010208488</t>
  </si>
  <si>
    <t>Southern Co</t>
  </si>
  <si>
    <t>US8425871071</t>
  </si>
  <si>
    <t>Duke Energy Corp</t>
  </si>
  <si>
    <t>US26441C2044</t>
  </si>
  <si>
    <t>Edison International</t>
  </si>
  <si>
    <t>US2810201077</t>
  </si>
  <si>
    <t>Endesa SA</t>
  </si>
  <si>
    <t>ES0130670112</t>
  </si>
  <si>
    <t>American Electric Power Company Inc</t>
  </si>
  <si>
    <t>US0255371017</t>
  </si>
  <si>
    <t>Exelon Corp</t>
  </si>
  <si>
    <t>US30161N1019</t>
  </si>
  <si>
    <t>Entergy Corp</t>
  </si>
  <si>
    <t>US29364G1031</t>
  </si>
  <si>
    <t>Xcel Energy Inc</t>
  </si>
  <si>
    <t>US98389B1008</t>
  </si>
  <si>
    <t>Eversource Energy</t>
  </si>
  <si>
    <t>US30040W1080</t>
  </si>
  <si>
    <t>Public Service Enterprise Group Inc</t>
  </si>
  <si>
    <t>US7445731067</t>
  </si>
  <si>
    <t>PG&amp;E Corp</t>
  </si>
  <si>
    <t>US69331C1080</t>
  </si>
  <si>
    <t>FirstEnergy Corp</t>
  </si>
  <si>
    <t>US3379321074</t>
  </si>
  <si>
    <t>PPL Corp</t>
  </si>
  <si>
    <t>US69351T1060</t>
  </si>
  <si>
    <t>Hydro One Ltd</t>
  </si>
  <si>
    <t>CA4488112083</t>
  </si>
  <si>
    <t>Verbund AG</t>
  </si>
  <si>
    <t>AT0000746409</t>
  </si>
  <si>
    <t>Kansai Electric Power Co Inc</t>
  </si>
  <si>
    <t>JP3228600007</t>
  </si>
  <si>
    <t>Evergy Inc</t>
  </si>
  <si>
    <t>US30034W1062</t>
  </si>
  <si>
    <t>Origin Energy Ltd</t>
  </si>
  <si>
    <t>AU000000ORG5</t>
  </si>
  <si>
    <t>AUD</t>
  </si>
  <si>
    <t>NRG Energy Inc</t>
  </si>
  <si>
    <t>US6293775085</t>
  </si>
  <si>
    <t>Acciona SA</t>
  </si>
  <si>
    <t>ES0125220311</t>
  </si>
  <si>
    <t>National Grid PLC</t>
  </si>
  <si>
    <t>GB00BDR05C01</t>
  </si>
  <si>
    <t>Avangrid Inc</t>
  </si>
  <si>
    <t>US05351W1036</t>
  </si>
  <si>
    <t>Ameren Corp</t>
  </si>
  <si>
    <t>US0236081024</t>
  </si>
  <si>
    <t>Sempra</t>
  </si>
  <si>
    <t>US8168511090</t>
  </si>
  <si>
    <t>CenterPoint Energy Inc</t>
  </si>
  <si>
    <t>US15189T1079</t>
  </si>
  <si>
    <t>Dominion Energy Inc</t>
  </si>
  <si>
    <t>US25746U1097</t>
  </si>
  <si>
    <t>NiSource Inc</t>
  </si>
  <si>
    <t>US65473P1057</t>
  </si>
  <si>
    <t>Consolidated Edison Inc</t>
  </si>
  <si>
    <t>US2091151041</t>
  </si>
  <si>
    <t>WEC Energy Group Inc</t>
  </si>
  <si>
    <t>US92939U1060</t>
  </si>
  <si>
    <t>DTE Energy Co</t>
  </si>
  <si>
    <t>US2333311072</t>
  </si>
  <si>
    <t>Veolia Environnement SA</t>
  </si>
  <si>
    <t>FR0000124141</t>
  </si>
  <si>
    <t>Centrica PLC</t>
  </si>
  <si>
    <t>GB00B033F229</t>
  </si>
  <si>
    <t>A2A SpA</t>
  </si>
  <si>
    <t>IT0001233417</t>
  </si>
  <si>
    <t>Algonquin Power &amp; Utilities Corp</t>
  </si>
  <si>
    <t>CA0158571053</t>
  </si>
  <si>
    <t>Hera SpA</t>
  </si>
  <si>
    <t>IT0001250932</t>
  </si>
  <si>
    <t>Vestas Wind Systems A/S</t>
  </si>
  <si>
    <t>DK0061539921</t>
  </si>
  <si>
    <t>Siemens Energy AG</t>
  </si>
  <si>
    <t>DE000ENER6Y0</t>
  </si>
  <si>
    <t>Ameresco Inc</t>
  </si>
  <si>
    <t>US02361E1082</t>
  </si>
  <si>
    <t>Energiekontor AG</t>
  </si>
  <si>
    <t>DE0005313506</t>
  </si>
  <si>
    <t>Mitsubishi Electric Corp</t>
  </si>
  <si>
    <t>JP3902400005</t>
  </si>
  <si>
    <t>Doosan Enerbility Co Ltd</t>
  </si>
  <si>
    <t>KR7034020008</t>
  </si>
  <si>
    <t>KRW</t>
  </si>
  <si>
    <t>SGL Carbon SE</t>
  </si>
  <si>
    <t>DE0007235301</t>
  </si>
  <si>
    <t>US8676524064</t>
  </si>
  <si>
    <t>Gurit Holding AG</t>
  </si>
  <si>
    <t>CH1173567111</t>
  </si>
  <si>
    <t>CHF</t>
  </si>
  <si>
    <t>Schweiter Technologies AG</t>
  </si>
  <si>
    <t>CH1248667003</t>
  </si>
  <si>
    <t>Sunrun Inc</t>
  </si>
  <si>
    <t>US86771W1053</t>
  </si>
  <si>
    <t>7C Solarparken AG</t>
  </si>
  <si>
    <t>DE000A11QW68</t>
  </si>
  <si>
    <t>Sunnova Energy International Inc</t>
  </si>
  <si>
    <t>US86745K1043</t>
  </si>
  <si>
    <t>Canadian Solar Inc</t>
  </si>
  <si>
    <t>CA1366351098</t>
  </si>
  <si>
    <t>Snam SpA</t>
  </si>
  <si>
    <t>IT0003153415</t>
  </si>
  <si>
    <t>Tokyo Gas Co Ltd</t>
  </si>
  <si>
    <t>JP3573000001</t>
  </si>
  <si>
    <t>Enagas SA</t>
  </si>
  <si>
    <t>ES0130960018</t>
  </si>
  <si>
    <t>Italgas SpA</t>
  </si>
  <si>
    <t>IT0005211237</t>
  </si>
  <si>
    <t>Rubis SCA</t>
  </si>
  <si>
    <t>FR0013269123</t>
  </si>
  <si>
    <t>American Water Works Company Inc</t>
  </si>
  <si>
    <t>US0304201033</t>
  </si>
  <si>
    <t>Essential Utilities Inc</t>
  </si>
  <si>
    <t>US29670G1022</t>
  </si>
  <si>
    <t>United Utilities Group PLC</t>
  </si>
  <si>
    <t>GB00B39J2M42</t>
  </si>
  <si>
    <t>Severn Trent PLC</t>
  </si>
  <si>
    <t>GB00B1FH8J72</t>
  </si>
  <si>
    <t>California Water Service Group</t>
  </si>
  <si>
    <t>US1307881029</t>
  </si>
  <si>
    <t>Pennon Group PLC</t>
  </si>
  <si>
    <t>GB00BNNTLN49</t>
  </si>
  <si>
    <t>Waste Management Inc</t>
  </si>
  <si>
    <t>US94106L1098</t>
  </si>
  <si>
    <t>Republic Services Inc</t>
  </si>
  <si>
    <t>US7607591002</t>
  </si>
  <si>
    <t>Clean Harbors Inc</t>
  </si>
  <si>
    <t>US1844961078</t>
  </si>
  <si>
    <t>Waste Connections Inc</t>
  </si>
  <si>
    <t>CA94106B1013</t>
  </si>
  <si>
    <t>Casella Waste Systems Inc</t>
  </si>
  <si>
    <t>US1474481041</t>
  </si>
  <si>
    <t>GFL Environmental Inc</t>
  </si>
  <si>
    <t>CA36168Q1046</t>
  </si>
  <si>
    <t>Cleanaway Waste Management Ltd</t>
  </si>
  <si>
    <t>AU000000CWY3</t>
  </si>
  <si>
    <t>NEOEN.PA</t>
  </si>
  <si>
    <t>ENEI.MI</t>
  </si>
  <si>
    <t>Enel SpA</t>
  </si>
  <si>
    <t>IT0003128367</t>
  </si>
  <si>
    <t>FTS.TO</t>
  </si>
  <si>
    <t>Fortis Inc</t>
  </si>
  <si>
    <t>CA3495531079</t>
  </si>
  <si>
    <t>AWR</t>
  </si>
  <si>
    <t>ÄWR</t>
  </si>
  <si>
    <t>American States Water Co</t>
  </si>
  <si>
    <t>US0298991011</t>
  </si>
  <si>
    <t>Sector Median</t>
  </si>
  <si>
    <t>E On Se</t>
  </si>
  <si>
    <t>SunPower Corporation</t>
  </si>
  <si>
    <t>itemname=RF.SD.Any</t>
  </si>
  <si>
    <t>itemname=TR.BetaFiveYear</t>
  </si>
  <si>
    <t>itemname=TR.Volatility200D</t>
  </si>
  <si>
    <t>itemname=TR.Volatility30D</t>
  </si>
  <si>
    <t>itemname=TR.PricePctChg5Y</t>
  </si>
  <si>
    <t>Very Cheap &lt; 7.5
Cheap 7.5 - 15
Moderate 15 - 22.5
Expensive 22.5 - 30
Very expensive &gt; 30</t>
  </si>
  <si>
    <t>Overvalued &gt; 2
Slightly overvalued 1 - 2
Moderate 0.5 -1
Undervalued &lt; 0.5</t>
  </si>
  <si>
    <t>To consider in context
with ROE and Pricing
Power of the Company</t>
  </si>
  <si>
    <t>Cheap &lt; 1
Moderate 1 - 2 
Expensive &gt; 2</t>
  </si>
  <si>
    <t>Market
in USD</t>
  </si>
  <si>
    <t>Free
Float</t>
  </si>
  <si>
    <t>IPO
Date</t>
  </si>
  <si>
    <t>Last 
Price
(local)</t>
  </si>
  <si>
    <t>Last
Price
(USD)</t>
  </si>
  <si>
    <t>P/E</t>
  </si>
  <si>
    <t>Forward
P/E</t>
  </si>
  <si>
    <t>PEG
Ratio</t>
  </si>
  <si>
    <t>Forward
PEG
Ratio</t>
  </si>
  <si>
    <t>P/B</t>
  </si>
  <si>
    <t>Price /
Operative
Cashflow</t>
  </si>
  <si>
    <t>Price
to
Sales
Ratio</t>
  </si>
  <si>
    <t>Trade
Volume
---
5 Day 
Average</t>
  </si>
  <si>
    <t>Trade
Volume
---
30 Days 
Average</t>
  </si>
  <si>
    <t>Trade
Volume
---
5/30 Days 
%-Change</t>
  </si>
  <si>
    <t>Volatility
---
30 Days</t>
  </si>
  <si>
    <t>Volatility
---
90 Days</t>
  </si>
  <si>
    <t>Volatility
---
200 Days</t>
  </si>
  <si>
    <t>Implied
Volatility</t>
  </si>
  <si>
    <t>Beta
---
180 Days</t>
  </si>
  <si>
    <t>Beta
---
2 Years</t>
  </si>
  <si>
    <t>Beta
---
5 Years</t>
  </si>
  <si>
    <t>Monthly
Beta
---
5 Years
(adjusted)</t>
  </si>
  <si>
    <t>Monthly
Beta
Up
---
5 Years</t>
  </si>
  <si>
    <t>Monthly
Beta
Down
---
5 Years</t>
  </si>
  <si>
    <t>RSI Simple
---
14 Days</t>
  </si>
  <si>
    <t>Moving
Average
---
50 Days
(SMA)</t>
  </si>
  <si>
    <t>Moving
Average
---
200 Days
(SMA)</t>
  </si>
  <si>
    <t>Dividend
Yield</t>
  </si>
  <si>
    <t>Dividend
Paout
Ratio</t>
  </si>
  <si>
    <t>Short
Interest</t>
  </si>
  <si>
    <t>Short
Interest
---
Days to
Cover</t>
  </si>
  <si>
    <t>Liquidity
10 Days
Volume
(Nr Shares)</t>
  </si>
  <si>
    <t>TR.PE</t>
  </si>
  <si>
    <t>TR.FwdPE(Period=NTM)</t>
  </si>
  <si>
    <t>TR.HistPEG</t>
  </si>
  <si>
    <t>TR.FwdPEG(Period=NTM)</t>
  </si>
  <si>
    <t>TR.PriceToBVPerShare</t>
  </si>
  <si>
    <t>TR.PriceToCFPerShare</t>
  </si>
  <si>
    <t>TR.PriceToSalesPerShare</t>
  </si>
  <si>
    <t>TR.AvgDailyValTraded5D</t>
  </si>
  <si>
    <t>TR.AvgDailyValTraded30D</t>
  </si>
  <si>
    <t>TR.Volatility30D</t>
  </si>
  <si>
    <t>TR.Volatility90D</t>
  </si>
  <si>
    <t>TR.Volatility200D</t>
  </si>
  <si>
    <t>IMP_VOLT</t>
  </si>
  <si>
    <t>TR.BetaDaily180D</t>
  </si>
  <si>
    <t>TR.BetaWkly2Y</t>
  </si>
  <si>
    <t>TR.BetaFiveYear</t>
  </si>
  <si>
    <t>TR.BetaFiveYearAdj</t>
  </si>
  <si>
    <t>TR.BetaUp</t>
  </si>
  <si>
    <t>TR.BetaDown</t>
  </si>
  <si>
    <t>TR.RSISimple14D</t>
  </si>
  <si>
    <t>TR.Price50DayAverage</t>
  </si>
  <si>
    <t>TR.Price200DayAverage</t>
  </si>
  <si>
    <t>TR.DividendYield</t>
  </si>
  <si>
    <t>TR.DividendPayoutRatioPct(Period=FY0)</t>
  </si>
  <si>
    <t>TR.ShortInterestPct</t>
  </si>
  <si>
    <t>TR.ShortInterestDTC</t>
  </si>
  <si>
    <t>TR.Liquidity10DVol</t>
  </si>
  <si>
    <t>TR.SharesOutstanding</t>
  </si>
  <si>
    <t>TR.FreeFloatPct</t>
  </si>
  <si>
    <t>TR.IPODate</t>
  </si>
  <si>
    <t>TR.ISINCode</t>
  </si>
  <si>
    <t>CF_LAST</t>
  </si>
  <si>
    <t>CF_CURR</t>
  </si>
  <si>
    <t>TR.CompanyName</t>
  </si>
  <si>
    <t>itemname=TR.CompanyName</t>
  </si>
  <si>
    <t>Price
Change
YTD (Pct)</t>
  </si>
  <si>
    <t>Price
Change
MTD (Pct)</t>
  </si>
  <si>
    <t>Price
Change
1Y (Pct)</t>
  </si>
  <si>
    <t>Price
Change
3Y (Pct)</t>
  </si>
  <si>
    <t>Price
Change
5Y (Pct)</t>
  </si>
  <si>
    <t>Price
Change
10Y (Pct)</t>
  </si>
  <si>
    <t>Total
Return
YTD (Pct)</t>
  </si>
  <si>
    <t>Total
Return
3Y (Pct)</t>
  </si>
  <si>
    <t>Total
Return
5Y (Pct)</t>
  </si>
  <si>
    <t>PCTCHG_YTD</t>
  </si>
  <si>
    <t>PCTCHG_MTD</t>
  </si>
  <si>
    <t>PCT1Y</t>
  </si>
  <si>
    <t>TR.PricePctChg3Y</t>
  </si>
  <si>
    <t>TR.PricePctChg5Y</t>
  </si>
  <si>
    <t>TR.PricePctChg10Y</t>
  </si>
  <si>
    <t>TR.TotalReturnYTD</t>
  </si>
  <si>
    <t>TR.TotalReturn3YrCrossAsset</t>
  </si>
  <si>
    <t>TR.TotalReturn5YrCrossAsset</t>
  </si>
  <si>
    <t>itemname=TR.PE</t>
  </si>
  <si>
    <t>itemname=TR.FwdPE</t>
  </si>
  <si>
    <t>itemname=TR.HistPEG</t>
  </si>
  <si>
    <t>itemname=TR.PriceToBVPerShare</t>
  </si>
  <si>
    <t>itemname=TR.PriceToCFPerShare</t>
  </si>
  <si>
    <t>itemname=TR.PriceToSalesPerShare</t>
  </si>
  <si>
    <t>currency=EUR&amp;itemname=TR.AvgDailyValTraded5D</t>
  </si>
  <si>
    <t>currency=EUR&amp;itemname=TR.AvgDailyValTraded30D</t>
  </si>
  <si>
    <t>itemname=TR.Volatility90D</t>
  </si>
  <si>
    <t>itemname=TR.BetaDaily180D</t>
  </si>
  <si>
    <t>itemname=TR.BetaWkly2Y</t>
  </si>
  <si>
    <t>itemname=TR.BetaFiveYearAdj</t>
  </si>
  <si>
    <t>itemname=TR.BetaUp</t>
  </si>
  <si>
    <t>itemname=TR.BetaDown</t>
  </si>
  <si>
    <t>itemname=TR.RSISimple14D</t>
  </si>
  <si>
    <t>currency=EUR&amp;itemname=TR.Price50DayAverage</t>
  </si>
  <si>
    <t>currency=EUR&amp;itemname=TR.Price200DayAverage</t>
  </si>
  <si>
    <t>itemname=TR.DividendYield</t>
  </si>
  <si>
    <t>fperiod=FY2023&amp;RepNoCT=A2F8B&amp;CTFlg=1&amp;itemname=TR.DividendPayoutRatioPct</t>
  </si>
  <si>
    <t>itemname=TR.Liquidity10DVol</t>
  </si>
  <si>
    <t>itemname=TR.SharesOutstanding</t>
  </si>
  <si>
    <t>itemname=TR.FreeFloatPct</t>
  </si>
  <si>
    <t>itemname=TR.IPODate</t>
  </si>
  <si>
    <t>itemname=TR.ISINCode</t>
  </si>
  <si>
    <t>currency=CAD&amp;itemname=TR.AvgDailyValTraded5D</t>
  </si>
  <si>
    <t>currency=CAD&amp;itemname=TR.AvgDailyValTraded30D</t>
  </si>
  <si>
    <t>currency=CAD&amp;itemname=TR.Price50DayAverage</t>
  </si>
  <si>
    <t>currency=CAD&amp;itemname=TR.Price200DayAverage</t>
  </si>
  <si>
    <t>itemname=TR.ShortInterestPct</t>
  </si>
  <si>
    <t>itemname=TR.ShortInterestDTC</t>
  </si>
  <si>
    <t>itemname=TR.FwdPEG</t>
  </si>
  <si>
    <t>currency=USD&amp;itemname=TR.AvgDailyValTraded5D</t>
  </si>
  <si>
    <t>currency=USD&amp;itemname=TR.AvgDailyValTraded30D</t>
  </si>
  <si>
    <t>currency=USD&amp;itemname=TR.Price50DayAverage</t>
  </si>
  <si>
    <t>currency=USD&amp;itemname=TR.Price200DayAverage</t>
  </si>
  <si>
    <t>fperiod=FY2023&amp;RepNoCT=AA12A&amp;CTFlg=1&amp;itemname=TR.DividendPayoutRatioPct</t>
  </si>
  <si>
    <t>currency=GBp&amp;itemname=TR.AvgDailyValTraded5D</t>
  </si>
  <si>
    <t>currency=GBp&amp;itemname=TR.AvgDailyValTraded30D</t>
  </si>
  <si>
    <t>currency=GBp&amp;itemname=TR.Price50DayAverage</t>
  </si>
  <si>
    <t>currency=GBp&amp;itemname=TR.Price200DayAverage</t>
  </si>
  <si>
    <t>fperiod=FY2023&amp;RepNoCT=ABD38&amp;CTFlg=1&amp;itemname=TR.DividendPayoutRatioPct</t>
  </si>
  <si>
    <t>fperiod=FY2023&amp;RepNoCT=EEF42&amp;CTFlg=1&amp;itemname=TR.DividendPayoutRatioPct</t>
  </si>
  <si>
    <t>fperiod=FY2023&amp;RepNoCT=A2D22&amp;CTFlg=1&amp;itemname=TR.DividendPayoutRatioPct</t>
  </si>
  <si>
    <t>currency=NOK&amp;itemname=TR.AvgDailyValTraded5D</t>
  </si>
  <si>
    <t>currency=NOK&amp;itemname=TR.AvgDailyValTraded30D</t>
  </si>
  <si>
    <t>currency=NOK&amp;itemname=TR.Price50DayAverage</t>
  </si>
  <si>
    <t>currency=NOK&amp;itemname=TR.Price200DayAverage</t>
  </si>
  <si>
    <t>fperiod=FY2023&amp;RepNoCT=F1A00&amp;CTFlg=1&amp;itemname=TR.DividendPayoutRatioPct</t>
  </si>
  <si>
    <t>fperiod=FY2023&amp;RepNoCT=AC59F&amp;CTFlg=1&amp;itemname=TR.DividendPayoutRatioPct</t>
  </si>
  <si>
    <t>fperiod=FY2023&amp;RepNoCT=09F94&amp;CTFlg=1&amp;itemname=TR.DividendPayoutRatioPct</t>
  </si>
  <si>
    <t>fperiod=FY2023&amp;RepNoCT=026E7&amp;CTFlg=1&amp;itemname=TR.DividendPayoutRatioPct</t>
  </si>
  <si>
    <t>fperiod=FY2023&amp;RepNoCT=A527B&amp;CTFlg=1&amp;itemname=TR.DividendPayoutRatioPct</t>
  </si>
  <si>
    <t>currency=NZD&amp;itemname=TR.AvgDailyValTraded5D</t>
  </si>
  <si>
    <t>currency=NZD&amp;itemname=TR.AvgDailyValTraded30D</t>
  </si>
  <si>
    <t>currency=NZD&amp;itemname=TR.Price50DayAverage</t>
  </si>
  <si>
    <t>currency=NZD&amp;itemname=TR.Price200DayAverage</t>
  </si>
  <si>
    <t>fperiod=FY2023&amp;RepNoCT=E047D&amp;CTFlg=1&amp;itemname=TR.DividendPayoutRatioPct</t>
  </si>
  <si>
    <t>fperiod=FY2023&amp;RepNoCT=B1E6D&amp;CTFlg=1&amp;itemname=TR.DividendPayoutRatioPct</t>
  </si>
  <si>
    <t>fperiod=FY2023&amp;RepNoCT=A3EFC&amp;CTFlg=1&amp;itemname=TR.DividendPayoutRatioPct</t>
  </si>
  <si>
    <t>fperiod=FY2023&amp;RepNoCT=010E9&amp;CTFlg=1&amp;itemname=TR.DividendPayoutRatioPct</t>
  </si>
  <si>
    <t>fperiod=FY2023&amp;RepNoCT=A0390&amp;CTFlg=1&amp;itemname=TR.DividendPayoutRatioPct</t>
  </si>
  <si>
    <t>currency=JPY&amp;itemname=TR.AvgDailyValTraded5D</t>
  </si>
  <si>
    <t>currency=JPY&amp;itemname=TR.AvgDailyValTraded30D</t>
  </si>
  <si>
    <t>currency=JPY&amp;itemname=TR.Price50DayAverage</t>
  </si>
  <si>
    <t>currency=JPY&amp;itemname=TR.Price200DayAverage</t>
  </si>
  <si>
    <t>fperiod=FY2024&amp;RepNoCT=A9F68&amp;CTFlg=1&amp;itemname=TR.DividendPayoutRatioPct</t>
  </si>
  <si>
    <t>fperiod=FY2023&amp;RepNoCT=3190N&amp;CTFlg=1&amp;itemname=TR.DividendPayoutRatioPct</t>
  </si>
  <si>
    <t>fperiod=FY2023&amp;RepNoCT=A9D10&amp;CTFlg=1&amp;itemname=TR.DividendPayoutRatioPct</t>
  </si>
  <si>
    <t>currency=DKK&amp;itemname=TR.AvgDailyValTraded5D</t>
  </si>
  <si>
    <t>currency=DKK&amp;itemname=TR.AvgDailyValTraded30D</t>
  </si>
  <si>
    <t>currency=DKK&amp;itemname=TR.Price50DayAverage</t>
  </si>
  <si>
    <t>currency=DKK&amp;itemname=TR.Price200DayAverage</t>
  </si>
  <si>
    <t>fperiod=FY2023&amp;RepNoCT=A2F21&amp;CTFlg=1&amp;itemname=TR.DividendPayoutRatioPct</t>
  </si>
  <si>
    <t>fperiod=FY2024&amp;RepNoCT=A2EC0&amp;CTFlg=1&amp;itemname=TR.DividendPayoutRatioPct</t>
  </si>
  <si>
    <t>fperiod=FY2023&amp;RepNoCT=A4523&amp;CTFlg=1&amp;itemname=TR.DividendPayoutRatioPct</t>
  </si>
  <si>
    <t>fperiod=FY2023&amp;RepNoCT=AAC61&amp;CTFlg=1&amp;itemname=TR.DividendPayoutRatioPct</t>
  </si>
  <si>
    <t>fperiod=FY2023&amp;RepNoCT=A33E1&amp;CTFlg=1&amp;itemname=TR.DividendPayoutRatioPct</t>
  </si>
  <si>
    <t>fperiod=FY2023&amp;RepNoCT=8181N&amp;CTFlg=1&amp;itemname=TR.DividendPayoutRatioPct</t>
  </si>
  <si>
    <t>fperiod=FY2023&amp;RepNoCT=2797N&amp;CTFlg=1&amp;itemname=TR.DividendPayoutRatioPct</t>
  </si>
  <si>
    <t>fperiod=FY2023&amp;RepNoCT=7869N&amp;CTFlg=1&amp;itemname=TR.DividendPayoutRatioPct</t>
  </si>
  <si>
    <t>fperiod=FY2023&amp;RepNoCT=A46B5&amp;CTFlg=1&amp;itemname=TR.DividendPayoutRatioPct</t>
  </si>
  <si>
    <t>fperiod=FY2023&amp;RepNoCT=0401N&amp;CTFlg=1&amp;itemname=TR.DividendPayoutRatioPct</t>
  </si>
  <si>
    <t>fperiod=FY2023&amp;RepNoCT=7034N&amp;CTFlg=1&amp;itemname=TR.DividendPayoutRatioPct</t>
  </si>
  <si>
    <t>fperiod=FY2023&amp;RepNoCT=3071N&amp;CTFlg=1&amp;itemname=TR.DividendPayoutRatioPct</t>
  </si>
  <si>
    <t>fperiod=FY2023&amp;RepNoCT=A264C&amp;CTFlg=1&amp;itemname=TR.DividendPayoutRatioPct</t>
  </si>
  <si>
    <t>fperiod=FY2023&amp;RepNoCT=7328N&amp;CTFlg=1&amp;itemname=TR.DividendPayoutRatioPct</t>
  </si>
  <si>
    <t>fperiod=FY2023&amp;RepNoCT=6776N&amp;CTFlg=1&amp;itemname=TR.DividendPayoutRatioPct</t>
  </si>
  <si>
    <t>fperiod=FY2023&amp;RepNoCT=6612N&amp;CTFlg=1&amp;itemname=TR.DividendPayoutRatioPct</t>
  </si>
  <si>
    <t>fperiod=FY2023&amp;RepNoCT=A2A61&amp;CTFlg=1&amp;itemname=TR.DividendPayoutRatioPct</t>
  </si>
  <si>
    <t>fperiod=FY2023&amp;RepNoCT=6944N&amp;CTFlg=1&amp;itemname=TR.DividendPayoutRatioPct</t>
  </si>
  <si>
    <t>fperiod=FY2023&amp;RepNoCT=F8AB9&amp;CTFlg=1&amp;itemname=TR.DividendPayoutRatioPct</t>
  </si>
  <si>
    <t>fperiod=FY2023&amp;RepNoCT=A3929&amp;CTFlg=1&amp;itemname=TR.DividendPayoutRatioPct</t>
  </si>
  <si>
    <t>fperiod=FY2024&amp;RepNoCT=A38CE&amp;CTFlg=1&amp;itemname=TR.DividendPayoutRatioPct</t>
  </si>
  <si>
    <t>fperiod=FY2023&amp;RepNoCT=5000N&amp;CTFlg=1&amp;itemname=TR.DividendPayoutRatioPct</t>
  </si>
  <si>
    <t>currency=AUD&amp;itemname=TR.AvgDailyValTraded5D</t>
  </si>
  <si>
    <t>currency=AUD&amp;itemname=TR.AvgDailyValTraded30D</t>
  </si>
  <si>
    <t>currency=AUD&amp;itemname=TR.Price50DayAverage</t>
  </si>
  <si>
    <t>currency=AUD&amp;itemname=TR.Price200DayAverage</t>
  </si>
  <si>
    <t>fperiod=FY2023&amp;RepNoCT=A3C22&amp;CTFlg=1&amp;itemname=TR.DividendPayoutRatioPct</t>
  </si>
  <si>
    <t>fperiod=FY2023&amp;RepNoCT=A3129&amp;CTFlg=1&amp;itemname=TR.DividendPayoutRatioPct</t>
  </si>
  <si>
    <t>fperiod=FY2024&amp;RepNoCT=A821F&amp;CTFlg=1&amp;itemname=TR.DividendPayoutRatioPct</t>
  </si>
  <si>
    <t>fperiod=FY2023&amp;RepNoCT=6384N&amp;CTFlg=1&amp;itemname=TR.DividendPayoutRatioPct</t>
  </si>
  <si>
    <t>fperiod=FY2023&amp;RepNoCT=A1793&amp;CTFlg=1&amp;itemname=TR.DividendPayoutRatioPct</t>
  </si>
  <si>
    <t>fperiod=FY2023&amp;RepNoCT=A1B42&amp;CTFlg=1&amp;itemname=TR.DividendPayoutRatioPct</t>
  </si>
  <si>
    <t>fperiod=FY2023&amp;RepNoCT=4466N&amp;CTFlg=1&amp;itemname=TR.DividendPayoutRatioPct</t>
  </si>
  <si>
    <t>fperiod=FY2023&amp;RepNoCT=2724N&amp;CTFlg=1&amp;itemname=TR.DividendPayoutRatioPct</t>
  </si>
  <si>
    <t>fperiod=FY2023&amp;RepNoCT=6448N&amp;CTFlg=1&amp;itemname=TR.DividendPayoutRatioPct</t>
  </si>
  <si>
    <t>fperiod=FY2023&amp;RepNoCT=2198N&amp;CTFlg=1&amp;itemname=TR.DividendPayoutRatioPct</t>
  </si>
  <si>
    <t>fperiod=FY2023&amp;RepNoCT=9866N&amp;CTFlg=1&amp;itemname=TR.DividendPayoutRatioPct</t>
  </si>
  <si>
    <t>fperiod=FY2023&amp;RepNoCT=2621N&amp;CTFlg=1&amp;itemname=TR.DividendPayoutRatioPct</t>
  </si>
  <si>
    <t>fperiod=FY2023&amp;RepNoCT=A467C&amp;CTFlg=1&amp;itemname=TR.DividendPayoutRatioPct</t>
  </si>
  <si>
    <t>fperiod=FY2023&amp;RepNoCT=A2EDB&amp;CTFlg=1&amp;itemname=TR.DividendPayoutRatioPct</t>
  </si>
  <si>
    <t>fperiod=FY2023&amp;RepNoCT=A3260&amp;CTFlg=1&amp;itemname=TR.DividendPayoutRatioPct</t>
  </si>
  <si>
    <t>fperiod=FY2023&amp;RepNoCT=A2DC6&amp;CTFlg=1&amp;itemname=TR.DividendPayoutRatioPct</t>
  </si>
  <si>
    <t>fperiod=FY2023&amp;RepNoCT=A7AC7&amp;CTFlg=1&amp;itemname=TR.DividendPayoutRatioPct</t>
  </si>
  <si>
    <t>fperiod=FY2023&amp;RepNoCT=A2F1C&amp;CTFlg=1&amp;itemname=TR.DividendPayoutRatioPct</t>
  </si>
  <si>
    <t>fperiod=FY2023&amp;RepNoCT=C9E89&amp;CTFlg=1&amp;itemname=TR.DividendPayoutRatioPct</t>
  </si>
  <si>
    <t>fperiod=FY2023&amp;RepNoCT=A3B5B&amp;CTFlg=1&amp;itemname=TR.DividendPayoutRatioPct</t>
  </si>
  <si>
    <t>fperiod=FY2024&amp;RepNoCT=A3906&amp;CTFlg=1&amp;itemname=TR.DividendPayoutRatioPct</t>
  </si>
  <si>
    <t>currency=KRW&amp;itemname=TR.AvgDailyValTraded5D</t>
  </si>
  <si>
    <t>currency=KRW&amp;itemname=TR.AvgDailyValTraded30D</t>
  </si>
  <si>
    <t>currency=KRW&amp;itemname=TR.Price50DayAverage</t>
  </si>
  <si>
    <t>currency=KRW&amp;itemname=TR.Price200DayAverage</t>
  </si>
  <si>
    <t>fperiod=FY2023&amp;RepNoCT=A5DD1&amp;CTFlg=1&amp;itemname=TR.DividendPayoutRatioPct</t>
  </si>
  <si>
    <t>fperiod=FY2023&amp;RepNoCT=A46C1&amp;CTFlg=1&amp;itemname=TR.DividendPayoutRatioPct</t>
  </si>
  <si>
    <t>currency=CHF&amp;itemname=TR.AvgDailyValTraded5D</t>
  </si>
  <si>
    <t>currency=CHF&amp;itemname=TR.AvgDailyValTraded30D</t>
  </si>
  <si>
    <t>currency=CHF&amp;itemname=TR.Price50DayAverage</t>
  </si>
  <si>
    <t>currency=CHF&amp;itemname=TR.Price200DayAverage</t>
  </si>
  <si>
    <t>fperiod=FY2023&amp;RepNoCT=A39ED&amp;CTFlg=1&amp;itemname=TR.DividendPayoutRatioPct</t>
  </si>
  <si>
    <t>fperiod=FY2023&amp;RepNoCT=A3A52&amp;CTFlg=1&amp;itemname=TR.DividendPayoutRatioPct</t>
  </si>
  <si>
    <t>fperiod=FY2023&amp;RepNoCT=AA389&amp;CTFlg=1&amp;itemname=TR.DividendPayoutRatioPct</t>
  </si>
  <si>
    <t>fperiod=FY2023&amp;RepNoCT=AD8F3&amp;CTFlg=1&amp;itemname=TR.DividendPayoutRatioPct</t>
  </si>
  <si>
    <t>fperiod=FY2023&amp;RepNoCT=A4825&amp;CTFlg=1&amp;itemname=TR.DividendPayoutRatioPct</t>
  </si>
  <si>
    <t>fperiod=FY2024&amp;RepNoCT=A37C9&amp;CTFlg=1&amp;itemname=TR.DividendPayoutRatioPct</t>
  </si>
  <si>
    <t>fperiod=FY2023&amp;RepNoCT=A676E&amp;CTFlg=1&amp;itemname=TR.DividendPayoutRatioPct</t>
  </si>
  <si>
    <t>fperiod=FY2023&amp;RepNoCT=00152&amp;CTFlg=1&amp;itemname=TR.DividendPayoutRatioPct</t>
  </si>
  <si>
    <t>fperiod=FY2023&amp;RepNoCT=A3740&amp;CTFlg=1&amp;itemname=TR.DividendPayoutRatioPct</t>
  </si>
  <si>
    <t>fperiod=FY2023&amp;RepNoCT=B1F24&amp;CTFlg=1&amp;itemname=TR.DividendPayoutRatioPct</t>
  </si>
  <si>
    <t>fperiod=FY2023&amp;RepNoCT=7039N&amp;CTFlg=1&amp;itemname=TR.DividendPayoutRatioPct</t>
  </si>
  <si>
    <t>fperiod=FY2024&amp;RepNoCT=A46E5&amp;CTFlg=1&amp;itemname=TR.DividendPayoutRatioPct</t>
  </si>
  <si>
    <t>fperiod=FY2024&amp;RepNoCT=A3769&amp;CTFlg=1&amp;itemname=TR.DividendPayoutRatioPct</t>
  </si>
  <si>
    <t>fperiod=FY2023&amp;RepNoCT=82350&amp;CTFlg=1&amp;itemname=TR.DividendPayoutRatioPct</t>
  </si>
  <si>
    <t>fperiod=FY2023&amp;RepNoCT=90820&amp;CTFlg=1&amp;itemname=TR.DividendPayoutRatioPct</t>
  </si>
  <si>
    <t>fperiod=FY2023&amp;RepNoCT=A1B39&amp;CTFlg=1&amp;itemname=TR.DividendPayoutRatioPct</t>
  </si>
  <si>
    <t>fperiod=FY2023&amp;RepNoCT=18960&amp;CTFlg=1&amp;itemname=TR.DividendPayoutRatioPct</t>
  </si>
  <si>
    <t>fperiod=FY2023&amp;RepNoCT=A752E&amp;CTFlg=1&amp;itemname=TR.DividendPayoutRatioPct</t>
  </si>
  <si>
    <t>fperiod=FY2023&amp;RepNoCT=A1633&amp;CTFlg=1&amp;itemname=TR.DividendPayoutRatioPct</t>
  </si>
  <si>
    <t>fperiod=FY2023&amp;RepNoCT=AAB26&amp;CTFlg=1&amp;itemname=TR.DividendPayoutRatioPct</t>
  </si>
  <si>
    <t>SGCG.DE</t>
  </si>
  <si>
    <t>currency=EUR&amp;itemname=TR.PricePctChg3Y</t>
  </si>
  <si>
    <t>itemname=TR.PricePctChg10Y</t>
  </si>
  <si>
    <t>itemname=TR.TotalReturnYTD</t>
  </si>
  <si>
    <t>itemname=TR.TotalReturn3YrCrossAsset</t>
  </si>
  <si>
    <t>itemname=TR.TotalReturn5YrCrossAsset</t>
  </si>
  <si>
    <t>currency=CAD&amp;itemname=TR.PricePctChg3Y</t>
  </si>
  <si>
    <t>currency=USD&amp;itemname=TR.PricePctChg3Y</t>
  </si>
  <si>
    <t>currency=GBp&amp;itemname=TR.PricePctChg3Y</t>
  </si>
  <si>
    <t>currency=NOK&amp;itemname=TR.PricePctChg3Y</t>
  </si>
  <si>
    <t>currency=NZD&amp;itemname=TR.PricePctChg3Y</t>
  </si>
  <si>
    <t>currency=JPY&amp;itemname=TR.PricePctChg3Y</t>
  </si>
  <si>
    <t>currency=DKK&amp;itemname=TR.PricePctChg3Y</t>
  </si>
  <si>
    <t>currency=AUD&amp;itemname=TR.PricePctChg3Y</t>
  </si>
  <si>
    <t>currency=KRW&amp;itemname=TR.PricePctChg3Y</t>
  </si>
  <si>
    <t>currency=CHF&amp;itemname=TR.PricePctChg3Y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</si>
</sst>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3" fillId="4" borderId="0" xfId="0" applyFont="1" applyFill="1"/>
    <xf numFmtId="0" fontId="1" fillId="2" borderId="0" xfId="0" applyFont="1" applyFill="1" applyAlignment="1">
      <alignment wrapText="1"/>
    </xf>
    <xf numFmtId="4" fontId="0" fillId="0" borderId="0" xfId="0" applyNumberFormat="1"/>
    <xf numFmtId="0" fontId="0" fillId="0" borderId="0" xfId="0" quotePrefix="1"/>
    <xf numFmtId="0" fontId="1" fillId="2" borderId="0" xfId="0" quotePrefix="1" applyFont="1" applyFill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4" fontId="4" fillId="5" borderId="0" xfId="0" applyNumberFormat="1" applyFont="1" applyFill="1"/>
    <xf numFmtId="0" fontId="0" fillId="5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6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right" vertical="center" wrapText="1"/>
    </xf>
    <xf numFmtId="4" fontId="6" fillId="6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Alignment="1">
      <alignment vertical="center" wrapText="1"/>
    </xf>
    <xf numFmtId="4" fontId="6" fillId="0" borderId="0" xfId="0" quotePrefix="1" applyNumberFormat="1" applyFont="1"/>
    <xf numFmtId="164" fontId="6" fillId="0" borderId="0" xfId="0" quotePrefix="1" applyNumberFormat="1" applyFont="1" applyAlignment="1">
      <alignment horizontal="center"/>
    </xf>
    <xf numFmtId="165" fontId="6" fillId="0" borderId="0" xfId="0" applyNumberFormat="1" applyFont="1"/>
    <xf numFmtId="0" fontId="2" fillId="0" borderId="0" xfId="0" quotePrefix="1" applyFont="1"/>
    <xf numFmtId="0" fontId="2" fillId="0" borderId="0" xfId="0" applyFont="1" applyAlignment="1">
      <alignment wrapText="1"/>
    </xf>
    <xf numFmtId="0" fontId="1" fillId="2" borderId="0" xfId="0" quotePrefix="1" applyFont="1" applyFill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" fontId="2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14" fontId="6" fillId="0" borderId="0" xfId="0" applyNumberFormat="1" applyFont="1" applyAlignment="1" applyProtection="1">
      <alignment horizontal="center"/>
      <protection locked="0"/>
    </xf>
    <xf numFmtId="4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4" fontId="6" fillId="0" borderId="0" xfId="0" applyNumberFormat="1" applyFont="1" applyAlignment="1" applyProtection="1">
      <alignment horizontal="center" vertical="center" wrapText="1"/>
      <protection locked="0"/>
    </xf>
    <xf numFmtId="14" fontId="6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4" fontId="6" fillId="0" borderId="0" xfId="0" applyNumberFormat="1" applyFont="1" applyAlignment="1" applyProtection="1">
      <alignment horizontal="center" vertical="center"/>
      <protection locked="0"/>
    </xf>
    <xf numFmtId="4" fontId="6" fillId="0" borderId="0" xfId="0" quotePrefix="1" applyNumberFormat="1" applyFont="1" applyProtection="1">
      <protection locked="0"/>
    </xf>
    <xf numFmtId="4" fontId="7" fillId="0" borderId="0" xfId="0" applyNumberFormat="1" applyFont="1" applyAlignment="1" applyProtection="1">
      <alignment horizontal="center"/>
      <protection locked="0"/>
    </xf>
    <xf numFmtId="14" fontId="0" fillId="0" borderId="0" xfId="0" applyNumberFormat="1"/>
    <xf numFmtId="4" fontId="0" fillId="0" borderId="0" xfId="0" quotePrefix="1" applyNumberFormat="1"/>
    <xf numFmtId="4" fontId="4" fillId="5" borderId="0" xfId="0" applyNumberFormat="1" applyFont="1" applyFill="1" applyAlignment="1">
      <alignment horizontal="center"/>
    </xf>
    <xf numFmtId="4" fontId="4" fillId="5" borderId="0" xfId="0" applyNumberFormat="1" applyFont="1" applyFill="1" applyAlignment="1">
      <alignment horizontal="right"/>
    </xf>
    <xf numFmtId="4" fontId="2" fillId="0" borderId="0" xfId="0" quotePrefix="1" applyNumberFormat="1" applyFont="1" applyAlignment="1">
      <alignment horizontal="right"/>
    </xf>
    <xf numFmtId="4" fontId="2" fillId="0" borderId="0" xfId="0" quotePrefix="1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tr">
      <tp t="s">
        <v>EDP Renovaveis SA</v>
        <stp/>
        <stp>136</stp>
        <stp>330991968</stp>
        <tr r="AC4" s="8"/>
      </tp>
      <tp t="s">
        <v>EDP Renovaveis SA</v>
        <stp/>
        <stp>137</stp>
        <stp>330991968</stp>
        <tr r="CG4" s="1"/>
      </tp>
      <tp>
        <v>1.0858000000000001</v>
        <stp/>
        <stp>134</stp>
        <stp>330991968</stp>
        <tr r="CB4" s="1"/>
      </tp>
      <tp>
        <v>46.179457299816903</v>
        <stp/>
        <stp>135</stp>
        <stp>330991968</stp>
        <tr r="AT4" s="1"/>
      </tp>
    </main>
    <main first="refinitivshim.rtdserver.tr">
      <tp>
        <v>-24.5883</v>
        <stp/>
        <stp>133</stp>
        <stp>330991968</stp>
        <tr r="R4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80ED-80C9-48A8-A662-80E261382B18}">
  <dimension ref="AT4:CG127"/>
  <sheetViews>
    <sheetView workbookViewId="0"/>
  </sheetViews>
  <sheetFormatPr baseColWidth="10" defaultRowHeight="14.5" x14ac:dyDescent="0.35"/>
  <sheetData>
    <row r="4" spans="46:85" x14ac:dyDescent="0.35">
      <c r="AT4" t="s">
        <v>423</v>
      </c>
      <c r="AU4" t="s">
        <v>424</v>
      </c>
      <c r="AV4" t="s">
        <v>425</v>
      </c>
      <c r="AW4" t="s">
        <v>453</v>
      </c>
      <c r="AX4" t="s">
        <v>426</v>
      </c>
      <c r="AY4" t="s">
        <v>427</v>
      </c>
      <c r="AZ4" t="s">
        <v>428</v>
      </c>
      <c r="BA4" t="s">
        <v>429</v>
      </c>
      <c r="BB4" t="s">
        <v>430</v>
      </c>
      <c r="BC4" t="s">
        <v>331</v>
      </c>
      <c r="BD4" t="s">
        <v>431</v>
      </c>
      <c r="BE4" t="s">
        <v>330</v>
      </c>
      <c r="BF4" t="s">
        <v>328</v>
      </c>
      <c r="BG4" t="s">
        <v>432</v>
      </c>
      <c r="BH4" t="s">
        <v>433</v>
      </c>
      <c r="BI4" t="s">
        <v>329</v>
      </c>
      <c r="BJ4" t="s">
        <v>434</v>
      </c>
      <c r="BK4" t="s">
        <v>435</v>
      </c>
      <c r="BL4" t="s">
        <v>436</v>
      </c>
      <c r="BM4" t="s">
        <v>437</v>
      </c>
      <c r="BN4" t="s">
        <v>438</v>
      </c>
      <c r="BO4" t="s">
        <v>439</v>
      </c>
      <c r="BP4" t="s">
        <v>440</v>
      </c>
      <c r="BQ4" t="s">
        <v>480</v>
      </c>
      <c r="BT4" t="s">
        <v>442</v>
      </c>
      <c r="BU4" t="s">
        <v>443</v>
      </c>
      <c r="BV4" t="s">
        <v>444</v>
      </c>
      <c r="BW4" t="s">
        <v>445</v>
      </c>
      <c r="BX4" t="s">
        <v>446</v>
      </c>
      <c r="BY4" t="s">
        <v>328</v>
      </c>
      <c r="BZ4" t="s">
        <v>328</v>
      </c>
      <c r="CG4" t="s">
        <v>404</v>
      </c>
    </row>
    <row r="5" spans="46:85" x14ac:dyDescent="0.35">
      <c r="AT5" t="s">
        <v>423</v>
      </c>
      <c r="AU5" t="s">
        <v>424</v>
      </c>
      <c r="AV5" t="s">
        <v>425</v>
      </c>
      <c r="AX5" t="s">
        <v>426</v>
      </c>
      <c r="AY5" t="s">
        <v>427</v>
      </c>
      <c r="AZ5" t="s">
        <v>428</v>
      </c>
      <c r="BA5" t="s">
        <v>429</v>
      </c>
      <c r="BB5" t="s">
        <v>430</v>
      </c>
      <c r="BC5" t="s">
        <v>331</v>
      </c>
      <c r="BD5" t="s">
        <v>431</v>
      </c>
      <c r="BE5" t="s">
        <v>330</v>
      </c>
      <c r="BF5" t="s">
        <v>328</v>
      </c>
      <c r="BG5" t="s">
        <v>432</v>
      </c>
      <c r="BH5" t="s">
        <v>433</v>
      </c>
      <c r="BI5" t="s">
        <v>329</v>
      </c>
      <c r="BJ5" t="s">
        <v>434</v>
      </c>
      <c r="BK5" t="s">
        <v>435</v>
      </c>
      <c r="BL5" t="s">
        <v>436</v>
      </c>
      <c r="BM5" t="s">
        <v>437</v>
      </c>
      <c r="BN5" t="s">
        <v>438</v>
      </c>
      <c r="BO5" t="s">
        <v>439</v>
      </c>
      <c r="BP5" t="s">
        <v>440</v>
      </c>
      <c r="BQ5" t="s">
        <v>441</v>
      </c>
      <c r="BT5" t="s">
        <v>442</v>
      </c>
      <c r="BU5" t="s">
        <v>443</v>
      </c>
      <c r="BV5" t="s">
        <v>444</v>
      </c>
      <c r="BW5" t="s">
        <v>445</v>
      </c>
      <c r="BX5" t="s">
        <v>446</v>
      </c>
      <c r="BY5" t="s">
        <v>328</v>
      </c>
      <c r="BZ5" t="s">
        <v>328</v>
      </c>
      <c r="CG5" t="s">
        <v>404</v>
      </c>
    </row>
    <row r="6" spans="46:85" x14ac:dyDescent="0.35">
      <c r="AX6" t="s">
        <v>426</v>
      </c>
      <c r="AY6" t="s">
        <v>427</v>
      </c>
      <c r="AZ6" t="s">
        <v>428</v>
      </c>
      <c r="BA6" t="s">
        <v>447</v>
      </c>
      <c r="BB6" t="s">
        <v>448</v>
      </c>
      <c r="BC6" t="s">
        <v>331</v>
      </c>
      <c r="BD6" t="s">
        <v>431</v>
      </c>
      <c r="BE6" t="s">
        <v>330</v>
      </c>
      <c r="BF6" t="s">
        <v>328</v>
      </c>
      <c r="BG6" t="s">
        <v>432</v>
      </c>
      <c r="BH6" t="s">
        <v>433</v>
      </c>
      <c r="BI6" t="s">
        <v>329</v>
      </c>
      <c r="BJ6" t="s">
        <v>434</v>
      </c>
      <c r="BK6" t="s">
        <v>435</v>
      </c>
      <c r="BL6" t="s">
        <v>436</v>
      </c>
      <c r="BM6" t="s">
        <v>437</v>
      </c>
      <c r="BN6" t="s">
        <v>449</v>
      </c>
      <c r="BO6" t="s">
        <v>450</v>
      </c>
      <c r="BP6" t="s">
        <v>440</v>
      </c>
      <c r="BR6" t="s">
        <v>451</v>
      </c>
      <c r="BS6" t="s">
        <v>452</v>
      </c>
      <c r="BT6" t="s">
        <v>442</v>
      </c>
      <c r="BU6" t="s">
        <v>443</v>
      </c>
      <c r="BV6" t="s">
        <v>444</v>
      </c>
      <c r="BW6" t="s">
        <v>445</v>
      </c>
      <c r="BX6" t="s">
        <v>446</v>
      </c>
      <c r="BY6" t="s">
        <v>328</v>
      </c>
      <c r="BZ6" t="s">
        <v>328</v>
      </c>
      <c r="CG6" t="s">
        <v>404</v>
      </c>
    </row>
    <row r="7" spans="46:85" x14ac:dyDescent="0.35">
      <c r="AT7" t="s">
        <v>423</v>
      </c>
      <c r="AU7" t="s">
        <v>424</v>
      </c>
      <c r="AV7" t="s">
        <v>425</v>
      </c>
      <c r="AW7" t="s">
        <v>453</v>
      </c>
      <c r="AX7" t="s">
        <v>426</v>
      </c>
      <c r="AY7" t="s">
        <v>427</v>
      </c>
      <c r="AZ7" t="s">
        <v>428</v>
      </c>
      <c r="BA7" t="s">
        <v>454</v>
      </c>
      <c r="BB7" t="s">
        <v>455</v>
      </c>
      <c r="BC7" t="s">
        <v>331</v>
      </c>
      <c r="BD7" t="s">
        <v>431</v>
      </c>
      <c r="BE7" t="s">
        <v>330</v>
      </c>
      <c r="BF7" t="s">
        <v>328</v>
      </c>
      <c r="BG7" t="s">
        <v>432</v>
      </c>
      <c r="BH7" t="s">
        <v>433</v>
      </c>
      <c r="BI7" t="s">
        <v>329</v>
      </c>
      <c r="BJ7" t="s">
        <v>434</v>
      </c>
      <c r="BK7" t="s">
        <v>435</v>
      </c>
      <c r="BL7" t="s">
        <v>436</v>
      </c>
      <c r="BM7" t="s">
        <v>437</v>
      </c>
      <c r="BN7" t="s">
        <v>456</v>
      </c>
      <c r="BO7" t="s">
        <v>457</v>
      </c>
      <c r="BP7" t="s">
        <v>440</v>
      </c>
      <c r="BQ7" t="s">
        <v>458</v>
      </c>
      <c r="BR7" t="s">
        <v>451</v>
      </c>
      <c r="BS7" t="s">
        <v>452</v>
      </c>
      <c r="BT7" t="s">
        <v>442</v>
      </c>
      <c r="BU7" t="s">
        <v>443</v>
      </c>
      <c r="BV7" t="s">
        <v>444</v>
      </c>
      <c r="BW7" t="s">
        <v>445</v>
      </c>
      <c r="BX7" t="s">
        <v>446</v>
      </c>
      <c r="BY7" t="s">
        <v>328</v>
      </c>
      <c r="BZ7" t="s">
        <v>328</v>
      </c>
      <c r="CG7" t="s">
        <v>404</v>
      </c>
    </row>
    <row r="8" spans="46:85" x14ac:dyDescent="0.35">
      <c r="AU8" t="s">
        <v>424</v>
      </c>
      <c r="AX8" t="s">
        <v>426</v>
      </c>
      <c r="AY8" t="s">
        <v>427</v>
      </c>
      <c r="AZ8" t="s">
        <v>428</v>
      </c>
      <c r="BA8" t="s">
        <v>447</v>
      </c>
      <c r="BB8" t="s">
        <v>448</v>
      </c>
      <c r="BC8" t="s">
        <v>331</v>
      </c>
      <c r="BD8" t="s">
        <v>431</v>
      </c>
      <c r="BE8" t="s">
        <v>330</v>
      </c>
      <c r="BF8" t="s">
        <v>328</v>
      </c>
      <c r="BG8" t="s">
        <v>432</v>
      </c>
      <c r="BH8" t="s">
        <v>433</v>
      </c>
      <c r="BI8" t="s">
        <v>329</v>
      </c>
      <c r="BJ8" t="s">
        <v>434</v>
      </c>
      <c r="BK8" t="s">
        <v>435</v>
      </c>
      <c r="BL8" t="s">
        <v>436</v>
      </c>
      <c r="BM8" t="s">
        <v>437</v>
      </c>
      <c r="BN8" t="s">
        <v>449</v>
      </c>
      <c r="BO8" t="s">
        <v>450</v>
      </c>
      <c r="BP8" t="s">
        <v>440</v>
      </c>
      <c r="BR8" t="s">
        <v>451</v>
      </c>
      <c r="BS8" t="s">
        <v>452</v>
      </c>
      <c r="BT8" t="s">
        <v>442</v>
      </c>
      <c r="BU8" t="s">
        <v>443</v>
      </c>
      <c r="BV8" t="s">
        <v>444</v>
      </c>
      <c r="BW8" t="s">
        <v>445</v>
      </c>
      <c r="BX8" t="s">
        <v>446</v>
      </c>
      <c r="BY8" t="s">
        <v>328</v>
      </c>
      <c r="BZ8" t="s">
        <v>328</v>
      </c>
      <c r="CG8" t="s">
        <v>404</v>
      </c>
    </row>
    <row r="9" spans="46:85" x14ac:dyDescent="0.35">
      <c r="AT9" t="s">
        <v>423</v>
      </c>
      <c r="AU9" t="s">
        <v>424</v>
      </c>
      <c r="AV9" t="s">
        <v>425</v>
      </c>
      <c r="AX9" t="s">
        <v>426</v>
      </c>
      <c r="AY9" t="s">
        <v>427</v>
      </c>
      <c r="AZ9" t="s">
        <v>428</v>
      </c>
      <c r="BA9" t="s">
        <v>459</v>
      </c>
      <c r="BB9" t="s">
        <v>460</v>
      </c>
      <c r="BC9" t="s">
        <v>331</v>
      </c>
      <c r="BD9" t="s">
        <v>431</v>
      </c>
      <c r="BE9" t="s">
        <v>330</v>
      </c>
      <c r="BF9" t="s">
        <v>328</v>
      </c>
      <c r="BG9" t="s">
        <v>432</v>
      </c>
      <c r="BH9" t="s">
        <v>433</v>
      </c>
      <c r="BI9" t="s">
        <v>329</v>
      </c>
      <c r="BJ9" t="s">
        <v>434</v>
      </c>
      <c r="BK9" t="s">
        <v>435</v>
      </c>
      <c r="BL9" t="s">
        <v>436</v>
      </c>
      <c r="BM9" t="s">
        <v>437</v>
      </c>
      <c r="BN9" t="s">
        <v>461</v>
      </c>
      <c r="BO9" t="s">
        <v>462</v>
      </c>
      <c r="BP9" t="s">
        <v>440</v>
      </c>
      <c r="BQ9" t="s">
        <v>463</v>
      </c>
      <c r="BT9" t="s">
        <v>442</v>
      </c>
      <c r="BU9" t="s">
        <v>443</v>
      </c>
      <c r="BV9" t="s">
        <v>444</v>
      </c>
      <c r="BW9" t="s">
        <v>445</v>
      </c>
      <c r="BX9" t="s">
        <v>446</v>
      </c>
      <c r="BY9" t="s">
        <v>328</v>
      </c>
      <c r="BZ9" t="s">
        <v>328</v>
      </c>
      <c r="CG9" t="s">
        <v>404</v>
      </c>
    </row>
    <row r="10" spans="46:85" x14ac:dyDescent="0.35">
      <c r="AT10" t="s">
        <v>423</v>
      </c>
      <c r="AU10" t="s">
        <v>424</v>
      </c>
      <c r="AV10" t="s">
        <v>425</v>
      </c>
      <c r="AX10" t="s">
        <v>426</v>
      </c>
      <c r="AY10" t="s">
        <v>427</v>
      </c>
      <c r="AZ10" t="s">
        <v>428</v>
      </c>
      <c r="BA10" t="s">
        <v>454</v>
      </c>
      <c r="BB10" t="s">
        <v>455</v>
      </c>
      <c r="BC10" t="s">
        <v>331</v>
      </c>
      <c r="BD10" t="s">
        <v>431</v>
      </c>
      <c r="BE10" t="s">
        <v>330</v>
      </c>
      <c r="BF10" t="s">
        <v>328</v>
      </c>
      <c r="BG10" t="s">
        <v>432</v>
      </c>
      <c r="BH10" t="s">
        <v>433</v>
      </c>
      <c r="BI10" t="s">
        <v>329</v>
      </c>
      <c r="BJ10" t="s">
        <v>434</v>
      </c>
      <c r="BK10" t="s">
        <v>435</v>
      </c>
      <c r="BL10" t="s">
        <v>436</v>
      </c>
      <c r="BM10" t="s">
        <v>437</v>
      </c>
      <c r="BN10" t="s">
        <v>456</v>
      </c>
      <c r="BO10" t="s">
        <v>457</v>
      </c>
      <c r="BP10" t="s">
        <v>440</v>
      </c>
      <c r="BQ10" t="s">
        <v>464</v>
      </c>
      <c r="BR10" t="s">
        <v>451</v>
      </c>
      <c r="BS10" t="s">
        <v>452</v>
      </c>
      <c r="BT10" t="s">
        <v>442</v>
      </c>
      <c r="BU10" t="s">
        <v>443</v>
      </c>
      <c r="BV10" t="s">
        <v>444</v>
      </c>
      <c r="BW10" t="s">
        <v>445</v>
      </c>
      <c r="BX10" t="s">
        <v>446</v>
      </c>
      <c r="BY10" t="s">
        <v>328</v>
      </c>
      <c r="BZ10" t="s">
        <v>328</v>
      </c>
      <c r="CG10" t="s">
        <v>404</v>
      </c>
    </row>
    <row r="11" spans="46:85" x14ac:dyDescent="0.35">
      <c r="AT11" t="s">
        <v>423</v>
      </c>
      <c r="AU11" t="s">
        <v>424</v>
      </c>
      <c r="AV11" t="s">
        <v>425</v>
      </c>
      <c r="AX11" t="s">
        <v>426</v>
      </c>
      <c r="AY11" t="s">
        <v>427</v>
      </c>
      <c r="AZ11" t="s">
        <v>428</v>
      </c>
      <c r="BA11" t="s">
        <v>429</v>
      </c>
      <c r="BB11" t="s">
        <v>430</v>
      </c>
      <c r="BC11" t="s">
        <v>331</v>
      </c>
      <c r="BD11" t="s">
        <v>431</v>
      </c>
      <c r="BE11" t="s">
        <v>330</v>
      </c>
      <c r="BF11" t="s">
        <v>328</v>
      </c>
      <c r="BG11" t="s">
        <v>432</v>
      </c>
      <c r="BH11" t="s">
        <v>433</v>
      </c>
      <c r="BI11" t="s">
        <v>329</v>
      </c>
      <c r="BJ11" t="s">
        <v>434</v>
      </c>
      <c r="BK11" t="s">
        <v>435</v>
      </c>
      <c r="BL11" t="s">
        <v>436</v>
      </c>
      <c r="BM11" t="s">
        <v>437</v>
      </c>
      <c r="BN11" t="s">
        <v>438</v>
      </c>
      <c r="BO11" t="s">
        <v>439</v>
      </c>
      <c r="BT11" t="s">
        <v>442</v>
      </c>
      <c r="BU11" t="s">
        <v>443</v>
      </c>
      <c r="BV11" t="s">
        <v>444</v>
      </c>
      <c r="BW11" t="s">
        <v>445</v>
      </c>
      <c r="BX11" t="s">
        <v>446</v>
      </c>
      <c r="BY11" t="s">
        <v>328</v>
      </c>
      <c r="BZ11" t="s">
        <v>328</v>
      </c>
      <c r="CG11" t="s">
        <v>404</v>
      </c>
    </row>
    <row r="12" spans="46:85" x14ac:dyDescent="0.35">
      <c r="AT12" t="s">
        <v>423</v>
      </c>
      <c r="AU12" t="s">
        <v>424</v>
      </c>
      <c r="AV12" t="s">
        <v>425</v>
      </c>
      <c r="AX12" t="s">
        <v>426</v>
      </c>
      <c r="AY12" t="s">
        <v>427</v>
      </c>
      <c r="AZ12" t="s">
        <v>428</v>
      </c>
      <c r="BA12" t="s">
        <v>447</v>
      </c>
      <c r="BB12" t="s">
        <v>448</v>
      </c>
      <c r="BC12" t="s">
        <v>331</v>
      </c>
      <c r="BD12" t="s">
        <v>431</v>
      </c>
      <c r="BE12" t="s">
        <v>330</v>
      </c>
      <c r="BF12" t="s">
        <v>328</v>
      </c>
      <c r="BG12" t="s">
        <v>432</v>
      </c>
      <c r="BH12" t="s">
        <v>433</v>
      </c>
      <c r="BI12" t="s">
        <v>329</v>
      </c>
      <c r="BJ12" t="s">
        <v>434</v>
      </c>
      <c r="BK12" t="s">
        <v>435</v>
      </c>
      <c r="BL12" t="s">
        <v>436</v>
      </c>
      <c r="BM12" t="s">
        <v>437</v>
      </c>
      <c r="BN12" t="s">
        <v>449</v>
      </c>
      <c r="BO12" t="s">
        <v>450</v>
      </c>
      <c r="BP12" t="s">
        <v>440</v>
      </c>
      <c r="BQ12" t="s">
        <v>465</v>
      </c>
      <c r="BR12" t="s">
        <v>451</v>
      </c>
      <c r="BS12" t="s">
        <v>452</v>
      </c>
      <c r="BT12" t="s">
        <v>442</v>
      </c>
      <c r="BU12" t="s">
        <v>443</v>
      </c>
      <c r="BV12" t="s">
        <v>444</v>
      </c>
      <c r="BW12" t="s">
        <v>445</v>
      </c>
      <c r="BX12" t="s">
        <v>446</v>
      </c>
      <c r="BY12" t="s">
        <v>328</v>
      </c>
      <c r="BZ12" t="s">
        <v>328</v>
      </c>
      <c r="CG12" t="s">
        <v>404</v>
      </c>
    </row>
    <row r="13" spans="46:85" x14ac:dyDescent="0.35">
      <c r="AT13" t="s">
        <v>423</v>
      </c>
      <c r="AU13" t="s">
        <v>424</v>
      </c>
      <c r="AV13" t="s">
        <v>425</v>
      </c>
      <c r="AX13" t="s">
        <v>426</v>
      </c>
      <c r="AY13" t="s">
        <v>427</v>
      </c>
      <c r="AZ13" t="s">
        <v>428</v>
      </c>
      <c r="BA13" t="s">
        <v>466</v>
      </c>
      <c r="BB13" t="s">
        <v>467</v>
      </c>
      <c r="BC13" t="s">
        <v>331</v>
      </c>
      <c r="BD13" t="s">
        <v>431</v>
      </c>
      <c r="BE13" t="s">
        <v>330</v>
      </c>
      <c r="BF13" t="s">
        <v>328</v>
      </c>
      <c r="BG13" t="s">
        <v>432</v>
      </c>
      <c r="BH13" t="s">
        <v>433</v>
      </c>
      <c r="BI13" t="s">
        <v>329</v>
      </c>
      <c r="BJ13" t="s">
        <v>434</v>
      </c>
      <c r="BK13" t="s">
        <v>435</v>
      </c>
      <c r="BL13" t="s">
        <v>436</v>
      </c>
      <c r="BM13" t="s">
        <v>437</v>
      </c>
      <c r="BN13" t="s">
        <v>468</v>
      </c>
      <c r="BO13" t="s">
        <v>469</v>
      </c>
      <c r="BP13" t="s">
        <v>440</v>
      </c>
      <c r="BQ13" t="s">
        <v>470</v>
      </c>
      <c r="BT13" t="s">
        <v>442</v>
      </c>
      <c r="BU13" t="s">
        <v>443</v>
      </c>
      <c r="BV13" t="s">
        <v>444</v>
      </c>
      <c r="BW13" t="s">
        <v>445</v>
      </c>
      <c r="BX13" t="s">
        <v>446</v>
      </c>
      <c r="BY13" t="s">
        <v>328</v>
      </c>
      <c r="BZ13" t="s">
        <v>328</v>
      </c>
      <c r="CG13" t="s">
        <v>404</v>
      </c>
    </row>
    <row r="14" spans="46:85" x14ac:dyDescent="0.35">
      <c r="AT14" t="s">
        <v>423</v>
      </c>
      <c r="AU14" t="s">
        <v>424</v>
      </c>
      <c r="AV14" t="s">
        <v>425</v>
      </c>
      <c r="AX14" t="s">
        <v>426</v>
      </c>
      <c r="AY14" t="s">
        <v>427</v>
      </c>
      <c r="AZ14" t="s">
        <v>428</v>
      </c>
      <c r="BA14" t="s">
        <v>429</v>
      </c>
      <c r="BB14" t="s">
        <v>430</v>
      </c>
      <c r="BC14" t="s">
        <v>331</v>
      </c>
      <c r="BD14" t="s">
        <v>431</v>
      </c>
      <c r="BE14" t="s">
        <v>330</v>
      </c>
      <c r="BF14" t="s">
        <v>328</v>
      </c>
      <c r="BG14" t="s">
        <v>432</v>
      </c>
      <c r="BH14" t="s">
        <v>433</v>
      </c>
      <c r="BI14" t="s">
        <v>329</v>
      </c>
      <c r="BJ14" t="s">
        <v>434</v>
      </c>
      <c r="BK14" t="s">
        <v>435</v>
      </c>
      <c r="BL14" t="s">
        <v>436</v>
      </c>
      <c r="BM14" t="s">
        <v>437</v>
      </c>
      <c r="BN14" t="s">
        <v>438</v>
      </c>
      <c r="BO14" t="s">
        <v>439</v>
      </c>
      <c r="BP14" t="s">
        <v>440</v>
      </c>
      <c r="BQ14" t="s">
        <v>471</v>
      </c>
      <c r="BT14" t="s">
        <v>442</v>
      </c>
      <c r="BU14" t="s">
        <v>443</v>
      </c>
      <c r="BV14" t="s">
        <v>444</v>
      </c>
      <c r="BW14" t="s">
        <v>445</v>
      </c>
      <c r="BX14" t="s">
        <v>446</v>
      </c>
      <c r="BY14" t="s">
        <v>328</v>
      </c>
      <c r="BZ14" t="s">
        <v>328</v>
      </c>
      <c r="CG14" t="s">
        <v>404</v>
      </c>
    </row>
    <row r="15" spans="46:85" x14ac:dyDescent="0.35">
      <c r="AT15" t="s">
        <v>423</v>
      </c>
      <c r="AU15" t="s">
        <v>424</v>
      </c>
      <c r="AV15" t="s">
        <v>425</v>
      </c>
      <c r="AX15" t="s">
        <v>426</v>
      </c>
      <c r="AY15" t="s">
        <v>427</v>
      </c>
      <c r="AZ15" t="s">
        <v>428</v>
      </c>
      <c r="BA15" t="s">
        <v>429</v>
      </c>
      <c r="BB15" t="s">
        <v>430</v>
      </c>
      <c r="BC15" t="s">
        <v>331</v>
      </c>
      <c r="BD15" t="s">
        <v>431</v>
      </c>
      <c r="BE15" t="s">
        <v>330</v>
      </c>
      <c r="BF15" t="s">
        <v>328</v>
      </c>
      <c r="BG15" t="s">
        <v>432</v>
      </c>
      <c r="BH15" t="s">
        <v>433</v>
      </c>
      <c r="BK15" t="s">
        <v>435</v>
      </c>
      <c r="BL15" t="s">
        <v>436</v>
      </c>
      <c r="BM15" t="s">
        <v>437</v>
      </c>
      <c r="BN15" t="s">
        <v>438</v>
      </c>
      <c r="BO15" t="s">
        <v>439</v>
      </c>
      <c r="BP15" t="s">
        <v>440</v>
      </c>
      <c r="BQ15" t="s">
        <v>472</v>
      </c>
      <c r="BT15" t="s">
        <v>442</v>
      </c>
      <c r="BU15" t="s">
        <v>443</v>
      </c>
      <c r="BV15" t="s">
        <v>444</v>
      </c>
      <c r="BW15" t="s">
        <v>445</v>
      </c>
      <c r="BX15" t="s">
        <v>446</v>
      </c>
      <c r="BY15" t="s">
        <v>328</v>
      </c>
      <c r="BZ15" t="s">
        <v>328</v>
      </c>
      <c r="CG15" t="s">
        <v>404</v>
      </c>
    </row>
    <row r="16" spans="46:85" x14ac:dyDescent="0.35">
      <c r="AX16" t="s">
        <v>426</v>
      </c>
      <c r="AY16" t="s">
        <v>427</v>
      </c>
      <c r="AZ16" t="s">
        <v>428</v>
      </c>
      <c r="BA16" t="s">
        <v>447</v>
      </c>
      <c r="BB16" t="s">
        <v>448</v>
      </c>
      <c r="BC16" t="s">
        <v>331</v>
      </c>
      <c r="BD16" t="s">
        <v>431</v>
      </c>
      <c r="BE16" t="s">
        <v>330</v>
      </c>
      <c r="BF16" t="s">
        <v>328</v>
      </c>
      <c r="BG16" t="s">
        <v>432</v>
      </c>
      <c r="BH16" t="s">
        <v>433</v>
      </c>
      <c r="BI16" t="s">
        <v>329</v>
      </c>
      <c r="BJ16" t="s">
        <v>434</v>
      </c>
      <c r="BK16" t="s">
        <v>435</v>
      </c>
      <c r="BL16" t="s">
        <v>436</v>
      </c>
      <c r="BM16" t="s">
        <v>437</v>
      </c>
      <c r="BN16" t="s">
        <v>449</v>
      </c>
      <c r="BO16" t="s">
        <v>450</v>
      </c>
      <c r="BP16" t="s">
        <v>440</v>
      </c>
      <c r="BR16" t="s">
        <v>451</v>
      </c>
      <c r="BS16" t="s">
        <v>452</v>
      </c>
      <c r="BT16" t="s">
        <v>442</v>
      </c>
      <c r="BU16" t="s">
        <v>443</v>
      </c>
      <c r="BV16" t="s">
        <v>444</v>
      </c>
      <c r="BW16" t="s">
        <v>445</v>
      </c>
      <c r="BX16" t="s">
        <v>446</v>
      </c>
      <c r="BY16" t="s">
        <v>328</v>
      </c>
      <c r="BZ16" t="s">
        <v>328</v>
      </c>
      <c r="CG16" t="s">
        <v>404</v>
      </c>
    </row>
    <row r="17" spans="46:85" x14ac:dyDescent="0.35">
      <c r="AT17" t="s">
        <v>423</v>
      </c>
      <c r="AU17" t="s">
        <v>424</v>
      </c>
      <c r="AV17" t="s">
        <v>425</v>
      </c>
      <c r="AX17" t="s">
        <v>426</v>
      </c>
      <c r="AY17" t="s">
        <v>427</v>
      </c>
      <c r="AZ17" t="s">
        <v>428</v>
      </c>
      <c r="BA17" t="s">
        <v>429</v>
      </c>
      <c r="BB17" t="s">
        <v>430</v>
      </c>
      <c r="BC17" t="s">
        <v>331</v>
      </c>
      <c r="BD17" t="s">
        <v>431</v>
      </c>
      <c r="BE17" t="s">
        <v>330</v>
      </c>
      <c r="BF17" t="s">
        <v>328</v>
      </c>
      <c r="BG17" t="s">
        <v>432</v>
      </c>
      <c r="BH17" t="s">
        <v>433</v>
      </c>
      <c r="BI17" t="s">
        <v>329</v>
      </c>
      <c r="BJ17" t="s">
        <v>434</v>
      </c>
      <c r="BK17" t="s">
        <v>435</v>
      </c>
      <c r="BL17" t="s">
        <v>436</v>
      </c>
      <c r="BM17" t="s">
        <v>437</v>
      </c>
      <c r="BN17" t="s">
        <v>438</v>
      </c>
      <c r="BO17" t="s">
        <v>439</v>
      </c>
      <c r="BP17" t="s">
        <v>440</v>
      </c>
      <c r="BQ17" t="s">
        <v>473</v>
      </c>
      <c r="BT17" t="s">
        <v>442</v>
      </c>
      <c r="BU17" t="s">
        <v>443</v>
      </c>
      <c r="BV17" t="s">
        <v>444</v>
      </c>
      <c r="BW17" t="s">
        <v>445</v>
      </c>
      <c r="BX17" t="s">
        <v>446</v>
      </c>
      <c r="BY17" t="s">
        <v>328</v>
      </c>
      <c r="BZ17" t="s">
        <v>328</v>
      </c>
      <c r="CG17" t="s">
        <v>404</v>
      </c>
    </row>
    <row r="18" spans="46:85" x14ac:dyDescent="0.35">
      <c r="AT18" t="s">
        <v>423</v>
      </c>
      <c r="AU18" t="s">
        <v>424</v>
      </c>
      <c r="AV18" t="s">
        <v>425</v>
      </c>
      <c r="AX18" t="s">
        <v>426</v>
      </c>
      <c r="AY18" t="s">
        <v>427</v>
      </c>
      <c r="AZ18" t="s">
        <v>428</v>
      </c>
      <c r="BA18" t="s">
        <v>429</v>
      </c>
      <c r="BB18" t="s">
        <v>430</v>
      </c>
      <c r="BC18" t="s">
        <v>331</v>
      </c>
      <c r="BD18" t="s">
        <v>431</v>
      </c>
      <c r="BE18" t="s">
        <v>330</v>
      </c>
      <c r="BF18" t="s">
        <v>328</v>
      </c>
      <c r="BG18" t="s">
        <v>432</v>
      </c>
      <c r="BH18" t="s">
        <v>433</v>
      </c>
      <c r="BI18" t="s">
        <v>329</v>
      </c>
      <c r="BJ18" t="s">
        <v>434</v>
      </c>
      <c r="BK18" t="s">
        <v>435</v>
      </c>
      <c r="BL18" t="s">
        <v>436</v>
      </c>
      <c r="BM18" t="s">
        <v>437</v>
      </c>
      <c r="BN18" t="s">
        <v>438</v>
      </c>
      <c r="BO18" t="s">
        <v>439</v>
      </c>
      <c r="BP18" t="s">
        <v>440</v>
      </c>
      <c r="BQ18" t="s">
        <v>474</v>
      </c>
      <c r="BT18" t="s">
        <v>442</v>
      </c>
      <c r="BU18" t="s">
        <v>443</v>
      </c>
      <c r="BV18" t="s">
        <v>444</v>
      </c>
      <c r="BW18" t="s">
        <v>445</v>
      </c>
      <c r="BX18" t="s">
        <v>446</v>
      </c>
      <c r="BY18" t="s">
        <v>328</v>
      </c>
      <c r="BZ18" t="s">
        <v>328</v>
      </c>
      <c r="CG18" t="s">
        <v>404</v>
      </c>
    </row>
    <row r="19" spans="46:85" x14ac:dyDescent="0.35">
      <c r="AT19" t="s">
        <v>423</v>
      </c>
      <c r="AU19" t="s">
        <v>424</v>
      </c>
      <c r="AV19" t="s">
        <v>425</v>
      </c>
      <c r="AW19" t="s">
        <v>453</v>
      </c>
      <c r="AX19" t="s">
        <v>426</v>
      </c>
      <c r="AY19" t="s">
        <v>427</v>
      </c>
      <c r="AZ19" t="s">
        <v>428</v>
      </c>
      <c r="BA19" t="s">
        <v>429</v>
      </c>
      <c r="BB19" t="s">
        <v>430</v>
      </c>
      <c r="BC19" t="s">
        <v>331</v>
      </c>
      <c r="BD19" t="s">
        <v>431</v>
      </c>
      <c r="BE19" t="s">
        <v>330</v>
      </c>
      <c r="BF19" t="s">
        <v>328</v>
      </c>
      <c r="BG19" t="s">
        <v>432</v>
      </c>
      <c r="BH19" t="s">
        <v>433</v>
      </c>
      <c r="BI19" t="s">
        <v>329</v>
      </c>
      <c r="BJ19" t="s">
        <v>434</v>
      </c>
      <c r="BK19" t="s">
        <v>435</v>
      </c>
      <c r="BL19" t="s">
        <v>436</v>
      </c>
      <c r="BM19" t="s">
        <v>437</v>
      </c>
      <c r="BN19" t="s">
        <v>438</v>
      </c>
      <c r="BO19" t="s">
        <v>439</v>
      </c>
      <c r="BT19" t="s">
        <v>442</v>
      </c>
      <c r="BU19" t="s">
        <v>443</v>
      </c>
      <c r="BV19" t="s">
        <v>444</v>
      </c>
      <c r="BW19" t="s">
        <v>445</v>
      </c>
      <c r="BX19" t="s">
        <v>446</v>
      </c>
      <c r="BY19" t="s">
        <v>328</v>
      </c>
      <c r="BZ19" t="s">
        <v>328</v>
      </c>
      <c r="CG19" t="s">
        <v>404</v>
      </c>
    </row>
    <row r="20" spans="46:85" x14ac:dyDescent="0.35">
      <c r="AT20" t="s">
        <v>423</v>
      </c>
      <c r="AU20" t="s">
        <v>424</v>
      </c>
      <c r="AV20" t="s">
        <v>425</v>
      </c>
      <c r="AX20" t="s">
        <v>426</v>
      </c>
      <c r="AY20" t="s">
        <v>427</v>
      </c>
      <c r="AZ20" t="s">
        <v>428</v>
      </c>
      <c r="BA20" t="s">
        <v>454</v>
      </c>
      <c r="BB20" t="s">
        <v>455</v>
      </c>
      <c r="BC20" t="s">
        <v>331</v>
      </c>
      <c r="BD20" t="s">
        <v>431</v>
      </c>
      <c r="BE20" t="s">
        <v>330</v>
      </c>
      <c r="BF20" t="s">
        <v>328</v>
      </c>
      <c r="BG20" t="s">
        <v>432</v>
      </c>
      <c r="BH20" t="s">
        <v>433</v>
      </c>
      <c r="BI20" t="s">
        <v>329</v>
      </c>
      <c r="BJ20" t="s">
        <v>434</v>
      </c>
      <c r="BK20" t="s">
        <v>435</v>
      </c>
      <c r="BL20" t="s">
        <v>436</v>
      </c>
      <c r="BM20" t="s">
        <v>437</v>
      </c>
      <c r="BN20" t="s">
        <v>456</v>
      </c>
      <c r="BO20" t="s">
        <v>457</v>
      </c>
      <c r="BR20" t="s">
        <v>451</v>
      </c>
      <c r="BS20" t="s">
        <v>452</v>
      </c>
      <c r="BT20" t="s">
        <v>442</v>
      </c>
      <c r="BU20" t="s">
        <v>443</v>
      </c>
      <c r="BV20" t="s">
        <v>444</v>
      </c>
      <c r="BW20" t="s">
        <v>445</v>
      </c>
      <c r="BX20" t="s">
        <v>446</v>
      </c>
      <c r="BY20" t="s">
        <v>328</v>
      </c>
      <c r="BZ20" t="s">
        <v>328</v>
      </c>
      <c r="CG20" t="s">
        <v>404</v>
      </c>
    </row>
    <row r="21" spans="46:85" x14ac:dyDescent="0.35">
      <c r="AT21" t="s">
        <v>423</v>
      </c>
      <c r="AU21" t="s">
        <v>424</v>
      </c>
      <c r="AV21" t="s">
        <v>425</v>
      </c>
      <c r="AX21" t="s">
        <v>426</v>
      </c>
      <c r="AY21" t="s">
        <v>427</v>
      </c>
      <c r="AZ21" t="s">
        <v>428</v>
      </c>
      <c r="BA21" t="s">
        <v>475</v>
      </c>
      <c r="BB21" t="s">
        <v>476</v>
      </c>
      <c r="BC21" t="s">
        <v>331</v>
      </c>
      <c r="BD21" t="s">
        <v>431</v>
      </c>
      <c r="BE21" t="s">
        <v>330</v>
      </c>
      <c r="BF21" t="s">
        <v>328</v>
      </c>
      <c r="BG21" t="s">
        <v>432</v>
      </c>
      <c r="BH21" t="s">
        <v>433</v>
      </c>
      <c r="BI21" t="s">
        <v>329</v>
      </c>
      <c r="BJ21" t="s">
        <v>434</v>
      </c>
      <c r="BK21" t="s">
        <v>435</v>
      </c>
      <c r="BL21" t="s">
        <v>436</v>
      </c>
      <c r="BM21" t="s">
        <v>437</v>
      </c>
      <c r="BN21" t="s">
        <v>477</v>
      </c>
      <c r="BO21" t="s">
        <v>478</v>
      </c>
      <c r="BP21" t="s">
        <v>440</v>
      </c>
      <c r="BQ21" t="s">
        <v>479</v>
      </c>
      <c r="BT21" t="s">
        <v>442</v>
      </c>
      <c r="BU21" t="s">
        <v>443</v>
      </c>
      <c r="BV21" t="s">
        <v>444</v>
      </c>
      <c r="BW21" t="s">
        <v>445</v>
      </c>
      <c r="BX21" t="s">
        <v>446</v>
      </c>
      <c r="BY21" t="s">
        <v>328</v>
      </c>
      <c r="BZ21" t="s">
        <v>328</v>
      </c>
      <c r="CG21" t="s">
        <v>404</v>
      </c>
    </row>
    <row r="25" spans="46:85" x14ac:dyDescent="0.35">
      <c r="AT25" t="s">
        <v>423</v>
      </c>
      <c r="AU25" t="s">
        <v>424</v>
      </c>
      <c r="AV25" t="s">
        <v>425</v>
      </c>
      <c r="AX25" t="s">
        <v>426</v>
      </c>
      <c r="AY25" t="s">
        <v>427</v>
      </c>
      <c r="AZ25" t="s">
        <v>428</v>
      </c>
      <c r="BA25" t="s">
        <v>429</v>
      </c>
      <c r="BB25" t="s">
        <v>430</v>
      </c>
      <c r="BC25" t="s">
        <v>331</v>
      </c>
      <c r="BD25" t="s">
        <v>431</v>
      </c>
      <c r="BE25" t="s">
        <v>330</v>
      </c>
      <c r="BF25" t="s">
        <v>328</v>
      </c>
      <c r="BG25" t="s">
        <v>432</v>
      </c>
      <c r="BH25" t="s">
        <v>433</v>
      </c>
      <c r="BI25" t="s">
        <v>329</v>
      </c>
      <c r="BJ25" t="s">
        <v>434</v>
      </c>
      <c r="BK25" t="s">
        <v>435</v>
      </c>
      <c r="BL25" t="s">
        <v>436</v>
      </c>
      <c r="BM25" t="s">
        <v>437</v>
      </c>
      <c r="BN25" t="s">
        <v>438</v>
      </c>
      <c r="BO25" t="s">
        <v>439</v>
      </c>
      <c r="BP25" t="s">
        <v>440</v>
      </c>
      <c r="BQ25" t="s">
        <v>481</v>
      </c>
      <c r="BT25" t="s">
        <v>442</v>
      </c>
      <c r="BU25" t="s">
        <v>443</v>
      </c>
      <c r="BV25" t="s">
        <v>444</v>
      </c>
      <c r="BW25" t="s">
        <v>445</v>
      </c>
      <c r="BX25" t="s">
        <v>446</v>
      </c>
      <c r="BY25" t="s">
        <v>328</v>
      </c>
      <c r="BZ25" t="s">
        <v>328</v>
      </c>
      <c r="CG25" t="s">
        <v>404</v>
      </c>
    </row>
    <row r="26" spans="46:85" x14ac:dyDescent="0.35">
      <c r="AT26" t="s">
        <v>423</v>
      </c>
      <c r="AU26" t="s">
        <v>424</v>
      </c>
      <c r="AV26" t="s">
        <v>425</v>
      </c>
      <c r="AX26" t="s">
        <v>426</v>
      </c>
      <c r="AY26" t="s">
        <v>427</v>
      </c>
      <c r="AZ26" t="s">
        <v>428</v>
      </c>
      <c r="BA26" t="s">
        <v>454</v>
      </c>
      <c r="BB26" t="s">
        <v>455</v>
      </c>
      <c r="BC26" t="s">
        <v>331</v>
      </c>
      <c r="BD26" t="s">
        <v>431</v>
      </c>
      <c r="BE26" t="s">
        <v>330</v>
      </c>
      <c r="BF26" t="s">
        <v>328</v>
      </c>
      <c r="BG26" t="s">
        <v>432</v>
      </c>
      <c r="BH26" t="s">
        <v>433</v>
      </c>
      <c r="BI26" t="s">
        <v>329</v>
      </c>
      <c r="BJ26" t="s">
        <v>434</v>
      </c>
      <c r="BK26" t="s">
        <v>435</v>
      </c>
      <c r="BL26" t="s">
        <v>436</v>
      </c>
      <c r="BM26" t="s">
        <v>437</v>
      </c>
      <c r="BN26" t="s">
        <v>456</v>
      </c>
      <c r="BO26" t="s">
        <v>457</v>
      </c>
      <c r="BP26" t="s">
        <v>440</v>
      </c>
      <c r="BQ26" t="s">
        <v>482</v>
      </c>
      <c r="BR26" t="s">
        <v>451</v>
      </c>
      <c r="BS26" t="s">
        <v>452</v>
      </c>
      <c r="BT26" t="s">
        <v>442</v>
      </c>
      <c r="BU26" t="s">
        <v>443</v>
      </c>
      <c r="BV26" t="s">
        <v>444</v>
      </c>
      <c r="BW26" t="s">
        <v>445</v>
      </c>
      <c r="BX26" t="s">
        <v>446</v>
      </c>
      <c r="BY26" t="s">
        <v>328</v>
      </c>
      <c r="BZ26" t="s">
        <v>328</v>
      </c>
      <c r="CG26" t="s">
        <v>404</v>
      </c>
    </row>
    <row r="27" spans="46:85" x14ac:dyDescent="0.35">
      <c r="AT27" t="s">
        <v>423</v>
      </c>
      <c r="AU27" t="s">
        <v>424</v>
      </c>
      <c r="AV27" t="s">
        <v>425</v>
      </c>
      <c r="AW27" t="s">
        <v>453</v>
      </c>
      <c r="AX27" t="s">
        <v>426</v>
      </c>
      <c r="AY27" t="s">
        <v>427</v>
      </c>
      <c r="AZ27" t="s">
        <v>428</v>
      </c>
      <c r="BA27" t="s">
        <v>454</v>
      </c>
      <c r="BB27" t="s">
        <v>455</v>
      </c>
      <c r="BC27" t="s">
        <v>331</v>
      </c>
      <c r="BD27" t="s">
        <v>431</v>
      </c>
      <c r="BE27" t="s">
        <v>330</v>
      </c>
      <c r="BF27" t="s">
        <v>328</v>
      </c>
      <c r="BG27" t="s">
        <v>432</v>
      </c>
      <c r="BH27" t="s">
        <v>433</v>
      </c>
      <c r="BI27" t="s">
        <v>329</v>
      </c>
      <c r="BJ27" t="s">
        <v>434</v>
      </c>
      <c r="BK27" t="s">
        <v>435</v>
      </c>
      <c r="BL27" t="s">
        <v>436</v>
      </c>
      <c r="BM27" t="s">
        <v>437</v>
      </c>
      <c r="BN27" t="s">
        <v>456</v>
      </c>
      <c r="BO27" t="s">
        <v>457</v>
      </c>
      <c r="BP27" t="s">
        <v>440</v>
      </c>
      <c r="BQ27" t="s">
        <v>483</v>
      </c>
      <c r="BR27" t="s">
        <v>451</v>
      </c>
      <c r="BS27" t="s">
        <v>452</v>
      </c>
      <c r="BT27" t="s">
        <v>442</v>
      </c>
      <c r="BU27" t="s">
        <v>443</v>
      </c>
      <c r="BV27" t="s">
        <v>444</v>
      </c>
      <c r="BW27" t="s">
        <v>445</v>
      </c>
      <c r="BX27" t="s">
        <v>446</v>
      </c>
      <c r="BY27" t="s">
        <v>328</v>
      </c>
      <c r="BZ27" t="s">
        <v>328</v>
      </c>
      <c r="CG27" t="s">
        <v>404</v>
      </c>
    </row>
    <row r="28" spans="46:85" x14ac:dyDescent="0.35">
      <c r="AT28" t="s">
        <v>423</v>
      </c>
      <c r="AU28" t="s">
        <v>424</v>
      </c>
      <c r="AV28" t="s">
        <v>425</v>
      </c>
      <c r="AX28" t="s">
        <v>426</v>
      </c>
      <c r="AY28" t="s">
        <v>427</v>
      </c>
      <c r="AZ28" t="s">
        <v>428</v>
      </c>
      <c r="BA28" t="s">
        <v>484</v>
      </c>
      <c r="BB28" t="s">
        <v>485</v>
      </c>
      <c r="BC28" t="s">
        <v>331</v>
      </c>
      <c r="BD28" t="s">
        <v>431</v>
      </c>
      <c r="BE28" t="s">
        <v>330</v>
      </c>
      <c r="BF28" t="s">
        <v>328</v>
      </c>
      <c r="BG28" t="s">
        <v>432</v>
      </c>
      <c r="BH28" t="s">
        <v>433</v>
      </c>
      <c r="BI28" t="s">
        <v>329</v>
      </c>
      <c r="BJ28" t="s">
        <v>434</v>
      </c>
      <c r="BK28" t="s">
        <v>435</v>
      </c>
      <c r="BL28" t="s">
        <v>436</v>
      </c>
      <c r="BM28" t="s">
        <v>437</v>
      </c>
      <c r="BN28" t="s">
        <v>486</v>
      </c>
      <c r="BO28" t="s">
        <v>487</v>
      </c>
      <c r="BP28" t="s">
        <v>440</v>
      </c>
      <c r="BQ28" t="s">
        <v>488</v>
      </c>
      <c r="BT28" t="s">
        <v>442</v>
      </c>
      <c r="BU28" t="s">
        <v>443</v>
      </c>
      <c r="BV28" t="s">
        <v>444</v>
      </c>
      <c r="BW28" t="s">
        <v>445</v>
      </c>
      <c r="BX28" t="s">
        <v>446</v>
      </c>
      <c r="BY28" t="s">
        <v>328</v>
      </c>
      <c r="BZ28" t="s">
        <v>328</v>
      </c>
      <c r="CG28" t="s">
        <v>404</v>
      </c>
    </row>
    <row r="31" spans="46:85" x14ac:dyDescent="0.35">
      <c r="AT31" t="s">
        <v>423</v>
      </c>
      <c r="AU31" t="s">
        <v>424</v>
      </c>
      <c r="AV31" t="s">
        <v>425</v>
      </c>
      <c r="AW31" t="s">
        <v>453</v>
      </c>
      <c r="AX31" t="s">
        <v>426</v>
      </c>
      <c r="AY31" t="s">
        <v>427</v>
      </c>
      <c r="AZ31" t="s">
        <v>428</v>
      </c>
      <c r="BA31" t="s">
        <v>454</v>
      </c>
      <c r="BB31" t="s">
        <v>455</v>
      </c>
      <c r="BC31" t="s">
        <v>331</v>
      </c>
      <c r="BD31" t="s">
        <v>431</v>
      </c>
      <c r="BE31" t="s">
        <v>330</v>
      </c>
      <c r="BF31" t="s">
        <v>328</v>
      </c>
      <c r="BG31" t="s">
        <v>432</v>
      </c>
      <c r="BH31" t="s">
        <v>433</v>
      </c>
      <c r="BI31" t="s">
        <v>329</v>
      </c>
      <c r="BJ31" t="s">
        <v>434</v>
      </c>
      <c r="BK31" t="s">
        <v>435</v>
      </c>
      <c r="BL31" t="s">
        <v>436</v>
      </c>
      <c r="BM31" t="s">
        <v>437</v>
      </c>
      <c r="BN31" t="s">
        <v>456</v>
      </c>
      <c r="BO31" t="s">
        <v>457</v>
      </c>
      <c r="BP31" t="s">
        <v>440</v>
      </c>
      <c r="BQ31" t="s">
        <v>489</v>
      </c>
      <c r="BR31" t="s">
        <v>451</v>
      </c>
      <c r="BS31" t="s">
        <v>452</v>
      </c>
      <c r="BT31" t="s">
        <v>442</v>
      </c>
      <c r="BU31" t="s">
        <v>443</v>
      </c>
      <c r="BV31" t="s">
        <v>444</v>
      </c>
      <c r="BW31" t="s">
        <v>445</v>
      </c>
      <c r="BX31" t="s">
        <v>446</v>
      </c>
      <c r="BY31" t="s">
        <v>328</v>
      </c>
      <c r="BZ31" t="s">
        <v>328</v>
      </c>
      <c r="CG31" t="s">
        <v>404</v>
      </c>
    </row>
    <row r="32" spans="46:85" x14ac:dyDescent="0.35">
      <c r="AT32" t="s">
        <v>423</v>
      </c>
      <c r="AU32" t="s">
        <v>424</v>
      </c>
      <c r="AV32" t="s">
        <v>425</v>
      </c>
      <c r="AW32" t="s">
        <v>453</v>
      </c>
      <c r="AX32" t="s">
        <v>426</v>
      </c>
      <c r="AY32" t="s">
        <v>427</v>
      </c>
      <c r="AZ32" t="s">
        <v>428</v>
      </c>
      <c r="BA32" t="s">
        <v>429</v>
      </c>
      <c r="BB32" t="s">
        <v>430</v>
      </c>
      <c r="BC32" t="s">
        <v>331</v>
      </c>
      <c r="BD32" t="s">
        <v>431</v>
      </c>
      <c r="BE32" t="s">
        <v>330</v>
      </c>
      <c r="BF32" t="s">
        <v>328</v>
      </c>
      <c r="BG32" t="s">
        <v>432</v>
      </c>
      <c r="BH32" t="s">
        <v>433</v>
      </c>
      <c r="BI32" t="s">
        <v>329</v>
      </c>
      <c r="BJ32" t="s">
        <v>434</v>
      </c>
      <c r="BK32" t="s">
        <v>435</v>
      </c>
      <c r="BL32" t="s">
        <v>436</v>
      </c>
      <c r="BM32" t="s">
        <v>437</v>
      </c>
      <c r="BN32" t="s">
        <v>438</v>
      </c>
      <c r="BO32" t="s">
        <v>439</v>
      </c>
      <c r="BP32" t="s">
        <v>440</v>
      </c>
      <c r="BQ32" t="s">
        <v>490</v>
      </c>
      <c r="BT32" t="s">
        <v>442</v>
      </c>
      <c r="BU32" t="s">
        <v>443</v>
      </c>
      <c r="BV32" t="s">
        <v>444</v>
      </c>
      <c r="BW32" t="s">
        <v>445</v>
      </c>
      <c r="BX32" t="s">
        <v>446</v>
      </c>
      <c r="BY32" t="s">
        <v>328</v>
      </c>
      <c r="BZ32" t="s">
        <v>328</v>
      </c>
      <c r="CG32" t="s">
        <v>404</v>
      </c>
    </row>
    <row r="33" spans="46:85" x14ac:dyDescent="0.35">
      <c r="AU33" t="s">
        <v>424</v>
      </c>
      <c r="AX33" t="s">
        <v>426</v>
      </c>
      <c r="AY33" t="s">
        <v>427</v>
      </c>
      <c r="AZ33" t="s">
        <v>428</v>
      </c>
      <c r="BA33" t="s">
        <v>491</v>
      </c>
      <c r="BB33" t="s">
        <v>492</v>
      </c>
      <c r="BC33" t="s">
        <v>331</v>
      </c>
      <c r="BD33" t="s">
        <v>431</v>
      </c>
      <c r="BE33" t="s">
        <v>330</v>
      </c>
      <c r="BF33" t="s">
        <v>328</v>
      </c>
      <c r="BG33" t="s">
        <v>432</v>
      </c>
      <c r="BH33" t="s">
        <v>433</v>
      </c>
      <c r="BI33" t="s">
        <v>329</v>
      </c>
      <c r="BJ33" t="s">
        <v>434</v>
      </c>
      <c r="BK33" t="s">
        <v>435</v>
      </c>
      <c r="BL33" t="s">
        <v>436</v>
      </c>
      <c r="BM33" t="s">
        <v>437</v>
      </c>
      <c r="BN33" t="s">
        <v>493</v>
      </c>
      <c r="BO33" t="s">
        <v>494</v>
      </c>
      <c r="BP33" t="s">
        <v>440</v>
      </c>
      <c r="BT33" t="s">
        <v>442</v>
      </c>
      <c r="BU33" t="s">
        <v>443</v>
      </c>
      <c r="BV33" t="s">
        <v>444</v>
      </c>
      <c r="BW33" t="s">
        <v>445</v>
      </c>
      <c r="BX33" t="s">
        <v>446</v>
      </c>
      <c r="BY33" t="s">
        <v>328</v>
      </c>
      <c r="BZ33" t="s">
        <v>328</v>
      </c>
      <c r="CG33" t="s">
        <v>404</v>
      </c>
    </row>
    <row r="34" spans="46:85" x14ac:dyDescent="0.35">
      <c r="AT34" t="s">
        <v>423</v>
      </c>
      <c r="AU34" t="s">
        <v>424</v>
      </c>
      <c r="AV34" t="s">
        <v>425</v>
      </c>
      <c r="AW34" t="s">
        <v>453</v>
      </c>
      <c r="AX34" t="s">
        <v>426</v>
      </c>
      <c r="AY34" t="s">
        <v>427</v>
      </c>
      <c r="AZ34" t="s">
        <v>428</v>
      </c>
      <c r="BA34" t="s">
        <v>429</v>
      </c>
      <c r="BB34" t="s">
        <v>430</v>
      </c>
      <c r="BC34" t="s">
        <v>331</v>
      </c>
      <c r="BD34" t="s">
        <v>431</v>
      </c>
      <c r="BE34" t="s">
        <v>330</v>
      </c>
      <c r="BF34" t="s">
        <v>328</v>
      </c>
      <c r="BG34" t="s">
        <v>432</v>
      </c>
      <c r="BH34" t="s">
        <v>433</v>
      </c>
      <c r="BI34" t="s">
        <v>329</v>
      </c>
      <c r="BJ34" t="s">
        <v>434</v>
      </c>
      <c r="BK34" t="s">
        <v>435</v>
      </c>
      <c r="BL34" t="s">
        <v>436</v>
      </c>
      <c r="BM34" t="s">
        <v>437</v>
      </c>
      <c r="BN34" t="s">
        <v>438</v>
      </c>
      <c r="BO34" t="s">
        <v>439</v>
      </c>
      <c r="BP34" t="s">
        <v>440</v>
      </c>
      <c r="BQ34" t="s">
        <v>495</v>
      </c>
      <c r="BT34" t="s">
        <v>442</v>
      </c>
      <c r="BU34" t="s">
        <v>443</v>
      </c>
      <c r="BV34" t="s">
        <v>444</v>
      </c>
      <c r="BW34" t="s">
        <v>445</v>
      </c>
      <c r="BX34" t="s">
        <v>446</v>
      </c>
      <c r="BY34" t="s">
        <v>328</v>
      </c>
      <c r="BZ34" t="s">
        <v>328</v>
      </c>
      <c r="CG34" t="s">
        <v>404</v>
      </c>
    </row>
    <row r="35" spans="46:85" x14ac:dyDescent="0.35">
      <c r="AT35" t="s">
        <v>423</v>
      </c>
      <c r="AU35" t="s">
        <v>424</v>
      </c>
      <c r="AV35" t="s">
        <v>425</v>
      </c>
      <c r="AW35" t="s">
        <v>453</v>
      </c>
      <c r="AX35" t="s">
        <v>426</v>
      </c>
      <c r="AY35" t="s">
        <v>427</v>
      </c>
      <c r="AZ35" t="s">
        <v>428</v>
      </c>
      <c r="BA35" t="s">
        <v>459</v>
      </c>
      <c r="BB35" t="s">
        <v>460</v>
      </c>
      <c r="BC35" t="s">
        <v>331</v>
      </c>
      <c r="BD35" t="s">
        <v>431</v>
      </c>
      <c r="BE35" t="s">
        <v>330</v>
      </c>
      <c r="BF35" t="s">
        <v>328</v>
      </c>
      <c r="BG35" t="s">
        <v>432</v>
      </c>
      <c r="BH35" t="s">
        <v>433</v>
      </c>
      <c r="BI35" t="s">
        <v>329</v>
      </c>
      <c r="BJ35" t="s">
        <v>434</v>
      </c>
      <c r="BK35" t="s">
        <v>435</v>
      </c>
      <c r="BL35" t="s">
        <v>436</v>
      </c>
      <c r="BM35" t="s">
        <v>437</v>
      </c>
      <c r="BN35" t="s">
        <v>461</v>
      </c>
      <c r="BO35" t="s">
        <v>462</v>
      </c>
      <c r="BP35" t="s">
        <v>440</v>
      </c>
      <c r="BQ35" t="s">
        <v>496</v>
      </c>
      <c r="BT35" t="s">
        <v>442</v>
      </c>
      <c r="BU35" t="s">
        <v>443</v>
      </c>
      <c r="BV35" t="s">
        <v>444</v>
      </c>
      <c r="BW35" t="s">
        <v>445</v>
      </c>
      <c r="BX35" t="s">
        <v>446</v>
      </c>
      <c r="BY35" t="s">
        <v>328</v>
      </c>
      <c r="BZ35" t="s">
        <v>328</v>
      </c>
      <c r="CG35" t="s">
        <v>404</v>
      </c>
    </row>
    <row r="36" spans="46:85" x14ac:dyDescent="0.35">
      <c r="AT36" t="s">
        <v>423</v>
      </c>
      <c r="AU36" t="s">
        <v>424</v>
      </c>
      <c r="AV36" t="s">
        <v>425</v>
      </c>
      <c r="AX36" t="s">
        <v>426</v>
      </c>
      <c r="AY36" t="s">
        <v>427</v>
      </c>
      <c r="AZ36" t="s">
        <v>428</v>
      </c>
      <c r="BA36" t="s">
        <v>429</v>
      </c>
      <c r="BB36" t="s">
        <v>430</v>
      </c>
      <c r="BC36" t="s">
        <v>331</v>
      </c>
      <c r="BD36" t="s">
        <v>431</v>
      </c>
      <c r="BE36" t="s">
        <v>330</v>
      </c>
      <c r="BF36" t="s">
        <v>328</v>
      </c>
      <c r="BG36" t="s">
        <v>432</v>
      </c>
      <c r="BH36" t="s">
        <v>433</v>
      </c>
      <c r="BI36" t="s">
        <v>329</v>
      </c>
      <c r="BJ36" t="s">
        <v>434</v>
      </c>
      <c r="BK36" t="s">
        <v>435</v>
      </c>
      <c r="BL36" t="s">
        <v>436</v>
      </c>
      <c r="BM36" t="s">
        <v>437</v>
      </c>
      <c r="BN36" t="s">
        <v>438</v>
      </c>
      <c r="BO36" t="s">
        <v>439</v>
      </c>
      <c r="BP36" t="s">
        <v>440</v>
      </c>
      <c r="BQ36" t="s">
        <v>497</v>
      </c>
      <c r="BT36" t="s">
        <v>442</v>
      </c>
      <c r="BU36" t="s">
        <v>443</v>
      </c>
      <c r="BV36" t="s">
        <v>444</v>
      </c>
      <c r="BW36" t="s">
        <v>445</v>
      </c>
      <c r="BX36" t="s">
        <v>446</v>
      </c>
      <c r="BY36" t="s">
        <v>328</v>
      </c>
      <c r="BZ36" t="s">
        <v>328</v>
      </c>
      <c r="CG36" t="s">
        <v>404</v>
      </c>
    </row>
    <row r="37" spans="46:85" x14ac:dyDescent="0.35">
      <c r="AT37" t="s">
        <v>423</v>
      </c>
      <c r="AU37" t="s">
        <v>424</v>
      </c>
      <c r="AV37" t="s">
        <v>425</v>
      </c>
      <c r="AX37" t="s">
        <v>426</v>
      </c>
      <c r="AY37" t="s">
        <v>427</v>
      </c>
      <c r="AZ37" t="s">
        <v>428</v>
      </c>
      <c r="BA37" t="s">
        <v>429</v>
      </c>
      <c r="BB37" t="s">
        <v>430</v>
      </c>
      <c r="BC37" t="s">
        <v>331</v>
      </c>
      <c r="BD37" t="s">
        <v>431</v>
      </c>
      <c r="BE37" t="s">
        <v>330</v>
      </c>
      <c r="BF37" t="s">
        <v>328</v>
      </c>
      <c r="BG37" t="s">
        <v>432</v>
      </c>
      <c r="BH37" t="s">
        <v>433</v>
      </c>
      <c r="BI37" t="s">
        <v>329</v>
      </c>
      <c r="BJ37" t="s">
        <v>434</v>
      </c>
      <c r="BK37" t="s">
        <v>435</v>
      </c>
      <c r="BL37" t="s">
        <v>436</v>
      </c>
      <c r="BM37" t="s">
        <v>437</v>
      </c>
      <c r="BN37" t="s">
        <v>438</v>
      </c>
      <c r="BO37" t="s">
        <v>439</v>
      </c>
      <c r="BP37" t="s">
        <v>440</v>
      </c>
      <c r="BQ37" t="s">
        <v>498</v>
      </c>
      <c r="BT37" t="s">
        <v>442</v>
      </c>
      <c r="BU37" t="s">
        <v>443</v>
      </c>
      <c r="BV37" t="s">
        <v>444</v>
      </c>
      <c r="BW37" t="s">
        <v>445</v>
      </c>
      <c r="BX37" t="s">
        <v>446</v>
      </c>
      <c r="BY37" t="s">
        <v>328</v>
      </c>
      <c r="BZ37" t="s">
        <v>328</v>
      </c>
      <c r="CG37" t="s">
        <v>404</v>
      </c>
    </row>
    <row r="38" spans="46:85" x14ac:dyDescent="0.35">
      <c r="AT38" t="s">
        <v>423</v>
      </c>
      <c r="AU38" t="s">
        <v>424</v>
      </c>
      <c r="AV38" t="s">
        <v>425</v>
      </c>
      <c r="AW38" t="s">
        <v>453</v>
      </c>
      <c r="AX38" t="s">
        <v>426</v>
      </c>
      <c r="AY38" t="s">
        <v>427</v>
      </c>
      <c r="AZ38" t="s">
        <v>428</v>
      </c>
      <c r="BA38" t="s">
        <v>429</v>
      </c>
      <c r="BB38" t="s">
        <v>430</v>
      </c>
      <c r="BC38" t="s">
        <v>331</v>
      </c>
      <c r="BD38" t="s">
        <v>431</v>
      </c>
      <c r="BE38" t="s">
        <v>330</v>
      </c>
      <c r="BF38" t="s">
        <v>328</v>
      </c>
      <c r="BG38" t="s">
        <v>432</v>
      </c>
      <c r="BH38" t="s">
        <v>433</v>
      </c>
      <c r="BI38" t="s">
        <v>329</v>
      </c>
      <c r="BJ38" t="s">
        <v>434</v>
      </c>
      <c r="BK38" t="s">
        <v>435</v>
      </c>
      <c r="BL38" t="s">
        <v>436</v>
      </c>
      <c r="BM38" t="s">
        <v>437</v>
      </c>
      <c r="BN38" t="s">
        <v>438</v>
      </c>
      <c r="BO38" t="s">
        <v>439</v>
      </c>
      <c r="BP38" t="s">
        <v>440</v>
      </c>
      <c r="BQ38" t="s">
        <v>499</v>
      </c>
      <c r="BT38" t="s">
        <v>442</v>
      </c>
      <c r="BU38" t="s">
        <v>443</v>
      </c>
      <c r="BV38" t="s">
        <v>444</v>
      </c>
      <c r="BW38" t="s">
        <v>445</v>
      </c>
      <c r="BX38" t="s">
        <v>446</v>
      </c>
      <c r="BY38" t="s">
        <v>328</v>
      </c>
      <c r="BZ38" t="s">
        <v>328</v>
      </c>
      <c r="CG38" t="s">
        <v>404</v>
      </c>
    </row>
    <row r="39" spans="46:85" x14ac:dyDescent="0.35">
      <c r="AT39" t="s">
        <v>423</v>
      </c>
      <c r="AU39" t="s">
        <v>424</v>
      </c>
      <c r="AV39" t="s">
        <v>425</v>
      </c>
      <c r="AW39" t="s">
        <v>453</v>
      </c>
      <c r="AX39" t="s">
        <v>426</v>
      </c>
      <c r="AY39" t="s">
        <v>427</v>
      </c>
      <c r="AZ39" t="s">
        <v>428</v>
      </c>
      <c r="BA39" t="s">
        <v>454</v>
      </c>
      <c r="BB39" t="s">
        <v>455</v>
      </c>
      <c r="BC39" t="s">
        <v>331</v>
      </c>
      <c r="BD39" t="s">
        <v>431</v>
      </c>
      <c r="BE39" t="s">
        <v>330</v>
      </c>
      <c r="BF39" t="s">
        <v>328</v>
      </c>
      <c r="BG39" t="s">
        <v>432</v>
      </c>
      <c r="BH39" t="s">
        <v>433</v>
      </c>
      <c r="BI39" t="s">
        <v>329</v>
      </c>
      <c r="BJ39" t="s">
        <v>434</v>
      </c>
      <c r="BK39" t="s">
        <v>435</v>
      </c>
      <c r="BL39" t="s">
        <v>436</v>
      </c>
      <c r="BM39" t="s">
        <v>437</v>
      </c>
      <c r="BN39" t="s">
        <v>456</v>
      </c>
      <c r="BO39" t="s">
        <v>457</v>
      </c>
      <c r="BP39" t="s">
        <v>440</v>
      </c>
      <c r="BQ39" t="s">
        <v>500</v>
      </c>
      <c r="BR39" t="s">
        <v>451</v>
      </c>
      <c r="BS39" t="s">
        <v>452</v>
      </c>
      <c r="BT39" t="s">
        <v>442</v>
      </c>
      <c r="BU39" t="s">
        <v>443</v>
      </c>
      <c r="BV39" t="s">
        <v>444</v>
      </c>
      <c r="BW39" t="s">
        <v>445</v>
      </c>
      <c r="BX39" t="s">
        <v>446</v>
      </c>
      <c r="BY39" t="s">
        <v>328</v>
      </c>
      <c r="BZ39" t="s">
        <v>328</v>
      </c>
      <c r="CG39" t="s">
        <v>404</v>
      </c>
    </row>
    <row r="40" spans="46:85" x14ac:dyDescent="0.35">
      <c r="AT40" t="s">
        <v>423</v>
      </c>
      <c r="AU40" t="s">
        <v>424</v>
      </c>
      <c r="AV40" t="s">
        <v>425</v>
      </c>
      <c r="AW40" t="s">
        <v>453</v>
      </c>
      <c r="AX40" t="s">
        <v>426</v>
      </c>
      <c r="AY40" t="s">
        <v>427</v>
      </c>
      <c r="AZ40" t="s">
        <v>428</v>
      </c>
      <c r="BA40" t="s">
        <v>454</v>
      </c>
      <c r="BB40" t="s">
        <v>455</v>
      </c>
      <c r="BC40" t="s">
        <v>331</v>
      </c>
      <c r="BD40" t="s">
        <v>431</v>
      </c>
      <c r="BE40" t="s">
        <v>330</v>
      </c>
      <c r="BF40" t="s">
        <v>328</v>
      </c>
      <c r="BG40" t="s">
        <v>432</v>
      </c>
      <c r="BH40" t="s">
        <v>433</v>
      </c>
      <c r="BI40" t="s">
        <v>329</v>
      </c>
      <c r="BJ40" t="s">
        <v>434</v>
      </c>
      <c r="BK40" t="s">
        <v>435</v>
      </c>
      <c r="BL40" t="s">
        <v>436</v>
      </c>
      <c r="BM40" t="s">
        <v>437</v>
      </c>
      <c r="BN40" t="s">
        <v>456</v>
      </c>
      <c r="BO40" t="s">
        <v>457</v>
      </c>
      <c r="BP40" t="s">
        <v>440</v>
      </c>
      <c r="BQ40" t="s">
        <v>501</v>
      </c>
      <c r="BR40" t="s">
        <v>451</v>
      </c>
      <c r="BS40" t="s">
        <v>452</v>
      </c>
      <c r="BT40" t="s">
        <v>442</v>
      </c>
      <c r="BU40" t="s">
        <v>443</v>
      </c>
      <c r="BV40" t="s">
        <v>444</v>
      </c>
      <c r="BW40" t="s">
        <v>445</v>
      </c>
      <c r="BX40" t="s">
        <v>446</v>
      </c>
      <c r="BY40" t="s">
        <v>328</v>
      </c>
      <c r="BZ40" t="s">
        <v>328</v>
      </c>
      <c r="CG40" t="s">
        <v>404</v>
      </c>
    </row>
    <row r="41" spans="46:85" x14ac:dyDescent="0.35">
      <c r="AT41" t="s">
        <v>423</v>
      </c>
      <c r="AU41" t="s">
        <v>424</v>
      </c>
      <c r="AV41" t="s">
        <v>425</v>
      </c>
      <c r="AW41" t="s">
        <v>453</v>
      </c>
      <c r="AX41" t="s">
        <v>426</v>
      </c>
      <c r="AY41" t="s">
        <v>427</v>
      </c>
      <c r="AZ41" t="s">
        <v>428</v>
      </c>
      <c r="BA41" t="s">
        <v>454</v>
      </c>
      <c r="BB41" t="s">
        <v>455</v>
      </c>
      <c r="BC41" t="s">
        <v>331</v>
      </c>
      <c r="BD41" t="s">
        <v>431</v>
      </c>
      <c r="BE41" t="s">
        <v>330</v>
      </c>
      <c r="BF41" t="s">
        <v>328</v>
      </c>
      <c r="BG41" t="s">
        <v>432</v>
      </c>
      <c r="BH41" t="s">
        <v>433</v>
      </c>
      <c r="BI41" t="s">
        <v>329</v>
      </c>
      <c r="BJ41" t="s">
        <v>434</v>
      </c>
      <c r="BK41" t="s">
        <v>435</v>
      </c>
      <c r="BL41" t="s">
        <v>436</v>
      </c>
      <c r="BM41" t="s">
        <v>437</v>
      </c>
      <c r="BN41" t="s">
        <v>456</v>
      </c>
      <c r="BO41" t="s">
        <v>457</v>
      </c>
      <c r="BP41" t="s">
        <v>440</v>
      </c>
      <c r="BQ41" t="s">
        <v>502</v>
      </c>
      <c r="BR41" t="s">
        <v>451</v>
      </c>
      <c r="BS41" t="s">
        <v>452</v>
      </c>
      <c r="BT41" t="s">
        <v>442</v>
      </c>
      <c r="BU41" t="s">
        <v>443</v>
      </c>
      <c r="BV41" t="s">
        <v>444</v>
      </c>
      <c r="BW41" t="s">
        <v>445</v>
      </c>
      <c r="BX41" t="s">
        <v>446</v>
      </c>
      <c r="BY41" t="s">
        <v>328</v>
      </c>
      <c r="BZ41" t="s">
        <v>328</v>
      </c>
      <c r="CG41" t="s">
        <v>404</v>
      </c>
    </row>
    <row r="42" spans="46:85" x14ac:dyDescent="0.35">
      <c r="AT42" t="s">
        <v>423</v>
      </c>
      <c r="AU42" t="s">
        <v>424</v>
      </c>
      <c r="AV42" t="s">
        <v>425</v>
      </c>
      <c r="AW42" t="s">
        <v>453</v>
      </c>
      <c r="AX42" t="s">
        <v>426</v>
      </c>
      <c r="AY42" t="s">
        <v>427</v>
      </c>
      <c r="AZ42" t="s">
        <v>428</v>
      </c>
      <c r="BA42" t="s">
        <v>429</v>
      </c>
      <c r="BB42" t="s">
        <v>430</v>
      </c>
      <c r="BC42" t="s">
        <v>331</v>
      </c>
      <c r="BD42" t="s">
        <v>431</v>
      </c>
      <c r="BE42" t="s">
        <v>330</v>
      </c>
      <c r="BF42" t="s">
        <v>328</v>
      </c>
      <c r="BG42" t="s">
        <v>432</v>
      </c>
      <c r="BH42" t="s">
        <v>433</v>
      </c>
      <c r="BI42" t="s">
        <v>329</v>
      </c>
      <c r="BJ42" t="s">
        <v>434</v>
      </c>
      <c r="BK42" t="s">
        <v>435</v>
      </c>
      <c r="BL42" t="s">
        <v>436</v>
      </c>
      <c r="BM42" t="s">
        <v>437</v>
      </c>
      <c r="BN42" t="s">
        <v>438</v>
      </c>
      <c r="BO42" t="s">
        <v>439</v>
      </c>
      <c r="BP42" t="s">
        <v>440</v>
      </c>
      <c r="BQ42" t="s">
        <v>503</v>
      </c>
      <c r="BT42" t="s">
        <v>442</v>
      </c>
      <c r="BU42" t="s">
        <v>443</v>
      </c>
      <c r="BV42" t="s">
        <v>444</v>
      </c>
      <c r="BW42" t="s">
        <v>445</v>
      </c>
      <c r="BX42" t="s">
        <v>446</v>
      </c>
      <c r="BY42" t="s">
        <v>328</v>
      </c>
      <c r="BZ42" t="s">
        <v>328</v>
      </c>
      <c r="CG42" t="s">
        <v>404</v>
      </c>
    </row>
    <row r="43" spans="46:85" x14ac:dyDescent="0.35">
      <c r="AT43" t="s">
        <v>423</v>
      </c>
      <c r="AU43" t="s">
        <v>424</v>
      </c>
      <c r="AV43" t="s">
        <v>425</v>
      </c>
      <c r="AW43" t="s">
        <v>453</v>
      </c>
      <c r="AX43" t="s">
        <v>426</v>
      </c>
      <c r="AY43" t="s">
        <v>427</v>
      </c>
      <c r="AZ43" t="s">
        <v>428</v>
      </c>
      <c r="BA43" t="s">
        <v>454</v>
      </c>
      <c r="BB43" t="s">
        <v>455</v>
      </c>
      <c r="BC43" t="s">
        <v>331</v>
      </c>
      <c r="BD43" t="s">
        <v>431</v>
      </c>
      <c r="BE43" t="s">
        <v>330</v>
      </c>
      <c r="BF43" t="s">
        <v>328</v>
      </c>
      <c r="BG43" t="s">
        <v>432</v>
      </c>
      <c r="BH43" t="s">
        <v>433</v>
      </c>
      <c r="BI43" t="s">
        <v>329</v>
      </c>
      <c r="BJ43" t="s">
        <v>434</v>
      </c>
      <c r="BK43" t="s">
        <v>435</v>
      </c>
      <c r="BL43" t="s">
        <v>436</v>
      </c>
      <c r="BM43" t="s">
        <v>437</v>
      </c>
      <c r="BN43" t="s">
        <v>456</v>
      </c>
      <c r="BO43" t="s">
        <v>457</v>
      </c>
      <c r="BP43" t="s">
        <v>440</v>
      </c>
      <c r="BQ43" t="s">
        <v>504</v>
      </c>
      <c r="BR43" t="s">
        <v>451</v>
      </c>
      <c r="BS43" t="s">
        <v>452</v>
      </c>
      <c r="BT43" t="s">
        <v>442</v>
      </c>
      <c r="BU43" t="s">
        <v>443</v>
      </c>
      <c r="BV43" t="s">
        <v>444</v>
      </c>
      <c r="BW43" t="s">
        <v>445</v>
      </c>
      <c r="BX43" t="s">
        <v>446</v>
      </c>
      <c r="BY43" t="s">
        <v>328</v>
      </c>
      <c r="BZ43" t="s">
        <v>328</v>
      </c>
      <c r="CG43" t="s">
        <v>404</v>
      </c>
    </row>
    <row r="44" spans="46:85" x14ac:dyDescent="0.35">
      <c r="AT44" t="s">
        <v>423</v>
      </c>
      <c r="AU44" t="s">
        <v>424</v>
      </c>
      <c r="AV44" t="s">
        <v>425</v>
      </c>
      <c r="AW44" t="s">
        <v>453</v>
      </c>
      <c r="AX44" t="s">
        <v>426</v>
      </c>
      <c r="AY44" t="s">
        <v>427</v>
      </c>
      <c r="AZ44" t="s">
        <v>428</v>
      </c>
      <c r="BA44" t="s">
        <v>454</v>
      </c>
      <c r="BB44" t="s">
        <v>455</v>
      </c>
      <c r="BC44" t="s">
        <v>331</v>
      </c>
      <c r="BD44" t="s">
        <v>431</v>
      </c>
      <c r="BE44" t="s">
        <v>330</v>
      </c>
      <c r="BF44" t="s">
        <v>328</v>
      </c>
      <c r="BG44" t="s">
        <v>432</v>
      </c>
      <c r="BH44" t="s">
        <v>433</v>
      </c>
      <c r="BI44" t="s">
        <v>329</v>
      </c>
      <c r="BJ44" t="s">
        <v>434</v>
      </c>
      <c r="BK44" t="s">
        <v>435</v>
      </c>
      <c r="BL44" t="s">
        <v>436</v>
      </c>
      <c r="BM44" t="s">
        <v>437</v>
      </c>
      <c r="BN44" t="s">
        <v>456</v>
      </c>
      <c r="BO44" t="s">
        <v>457</v>
      </c>
      <c r="BP44" t="s">
        <v>440</v>
      </c>
      <c r="BQ44" t="s">
        <v>505</v>
      </c>
      <c r="BR44" t="s">
        <v>451</v>
      </c>
      <c r="BS44" t="s">
        <v>452</v>
      </c>
      <c r="BT44" t="s">
        <v>442</v>
      </c>
      <c r="BU44" t="s">
        <v>443</v>
      </c>
      <c r="BV44" t="s">
        <v>444</v>
      </c>
      <c r="BW44" t="s">
        <v>445</v>
      </c>
      <c r="BX44" t="s">
        <v>446</v>
      </c>
      <c r="BY44" t="s">
        <v>328</v>
      </c>
      <c r="BZ44" t="s">
        <v>328</v>
      </c>
      <c r="CG44" t="s">
        <v>404</v>
      </c>
    </row>
    <row r="45" spans="46:85" x14ac:dyDescent="0.35">
      <c r="AT45" t="s">
        <v>423</v>
      </c>
      <c r="AU45" t="s">
        <v>424</v>
      </c>
      <c r="AV45" t="s">
        <v>425</v>
      </c>
      <c r="AW45" t="s">
        <v>453</v>
      </c>
      <c r="AX45" t="s">
        <v>426</v>
      </c>
      <c r="AY45" t="s">
        <v>427</v>
      </c>
      <c r="AZ45" t="s">
        <v>428</v>
      </c>
      <c r="BA45" t="s">
        <v>454</v>
      </c>
      <c r="BB45" t="s">
        <v>455</v>
      </c>
      <c r="BC45" t="s">
        <v>331</v>
      </c>
      <c r="BD45" t="s">
        <v>431</v>
      </c>
      <c r="BE45" t="s">
        <v>330</v>
      </c>
      <c r="BF45" t="s">
        <v>328</v>
      </c>
      <c r="BG45" t="s">
        <v>432</v>
      </c>
      <c r="BH45" t="s">
        <v>433</v>
      </c>
      <c r="BI45" t="s">
        <v>329</v>
      </c>
      <c r="BJ45" t="s">
        <v>434</v>
      </c>
      <c r="BK45" t="s">
        <v>435</v>
      </c>
      <c r="BL45" t="s">
        <v>436</v>
      </c>
      <c r="BM45" t="s">
        <v>437</v>
      </c>
      <c r="BN45" t="s">
        <v>456</v>
      </c>
      <c r="BO45" t="s">
        <v>457</v>
      </c>
      <c r="BP45" t="s">
        <v>440</v>
      </c>
      <c r="BQ45" t="s">
        <v>506</v>
      </c>
      <c r="BR45" t="s">
        <v>451</v>
      </c>
      <c r="BS45" t="s">
        <v>452</v>
      </c>
      <c r="BT45" t="s">
        <v>442</v>
      </c>
      <c r="BU45" t="s">
        <v>443</v>
      </c>
      <c r="BV45" t="s">
        <v>444</v>
      </c>
      <c r="BW45" t="s">
        <v>445</v>
      </c>
      <c r="BX45" t="s">
        <v>446</v>
      </c>
      <c r="BY45" t="s">
        <v>328</v>
      </c>
      <c r="BZ45" t="s">
        <v>328</v>
      </c>
      <c r="CG45" t="s">
        <v>404</v>
      </c>
    </row>
    <row r="46" spans="46:85" x14ac:dyDescent="0.35">
      <c r="AT46" t="s">
        <v>423</v>
      </c>
      <c r="AU46" t="s">
        <v>424</v>
      </c>
      <c r="AV46" t="s">
        <v>425</v>
      </c>
      <c r="AW46" t="s">
        <v>453</v>
      </c>
      <c r="AX46" t="s">
        <v>426</v>
      </c>
      <c r="AY46" t="s">
        <v>427</v>
      </c>
      <c r="AZ46" t="s">
        <v>428</v>
      </c>
      <c r="BA46" t="s">
        <v>454</v>
      </c>
      <c r="BB46" t="s">
        <v>455</v>
      </c>
      <c r="BC46" t="s">
        <v>331</v>
      </c>
      <c r="BD46" t="s">
        <v>431</v>
      </c>
      <c r="BE46" t="s">
        <v>330</v>
      </c>
      <c r="BF46" t="s">
        <v>328</v>
      </c>
      <c r="BG46" t="s">
        <v>432</v>
      </c>
      <c r="BH46" t="s">
        <v>433</v>
      </c>
      <c r="BI46" t="s">
        <v>329</v>
      </c>
      <c r="BJ46" t="s">
        <v>434</v>
      </c>
      <c r="BK46" t="s">
        <v>435</v>
      </c>
      <c r="BL46" t="s">
        <v>436</v>
      </c>
      <c r="BM46" t="s">
        <v>437</v>
      </c>
      <c r="BN46" t="s">
        <v>456</v>
      </c>
      <c r="BO46" t="s">
        <v>457</v>
      </c>
      <c r="BP46" t="s">
        <v>440</v>
      </c>
      <c r="BQ46" t="s">
        <v>507</v>
      </c>
      <c r="BR46" t="s">
        <v>451</v>
      </c>
      <c r="BS46" t="s">
        <v>452</v>
      </c>
      <c r="BT46" t="s">
        <v>442</v>
      </c>
      <c r="BU46" t="s">
        <v>443</v>
      </c>
      <c r="BV46" t="s">
        <v>444</v>
      </c>
      <c r="BW46" t="s">
        <v>445</v>
      </c>
      <c r="BX46" t="s">
        <v>446</v>
      </c>
      <c r="BY46" t="s">
        <v>328</v>
      </c>
      <c r="BZ46" t="s">
        <v>328</v>
      </c>
      <c r="CG46" t="s">
        <v>404</v>
      </c>
    </row>
    <row r="47" spans="46:85" x14ac:dyDescent="0.35">
      <c r="AU47" t="s">
        <v>424</v>
      </c>
      <c r="AV47" t="s">
        <v>425</v>
      </c>
      <c r="AW47" t="s">
        <v>453</v>
      </c>
      <c r="AX47" t="s">
        <v>426</v>
      </c>
      <c r="AY47" t="s">
        <v>427</v>
      </c>
      <c r="AZ47" t="s">
        <v>428</v>
      </c>
      <c r="BA47" t="s">
        <v>454</v>
      </c>
      <c r="BB47" t="s">
        <v>455</v>
      </c>
      <c r="BC47" t="s">
        <v>331</v>
      </c>
      <c r="BD47" t="s">
        <v>431</v>
      </c>
      <c r="BE47" t="s">
        <v>330</v>
      </c>
      <c r="BF47" t="s">
        <v>328</v>
      </c>
      <c r="BG47" t="s">
        <v>432</v>
      </c>
      <c r="BH47" t="s">
        <v>433</v>
      </c>
      <c r="BI47" t="s">
        <v>329</v>
      </c>
      <c r="BJ47" t="s">
        <v>434</v>
      </c>
      <c r="BK47" t="s">
        <v>435</v>
      </c>
      <c r="BL47" t="s">
        <v>436</v>
      </c>
      <c r="BM47" t="s">
        <v>437</v>
      </c>
      <c r="BN47" t="s">
        <v>456</v>
      </c>
      <c r="BO47" t="s">
        <v>457</v>
      </c>
      <c r="BP47" t="s">
        <v>440</v>
      </c>
      <c r="BR47" t="s">
        <v>451</v>
      </c>
      <c r="BS47" t="s">
        <v>452</v>
      </c>
      <c r="BT47" t="s">
        <v>442</v>
      </c>
      <c r="BU47" t="s">
        <v>443</v>
      </c>
      <c r="BV47" t="s">
        <v>444</v>
      </c>
      <c r="BW47" t="s">
        <v>445</v>
      </c>
      <c r="BX47" t="s">
        <v>446</v>
      </c>
      <c r="BY47" t="s">
        <v>328</v>
      </c>
      <c r="BZ47" t="s">
        <v>328</v>
      </c>
      <c r="CG47" t="s">
        <v>404</v>
      </c>
    </row>
    <row r="48" spans="46:85" x14ac:dyDescent="0.35">
      <c r="AT48" t="s">
        <v>423</v>
      </c>
      <c r="AU48" t="s">
        <v>424</v>
      </c>
      <c r="AV48" t="s">
        <v>425</v>
      </c>
      <c r="AW48" t="s">
        <v>453</v>
      </c>
      <c r="AX48" t="s">
        <v>426</v>
      </c>
      <c r="AY48" t="s">
        <v>427</v>
      </c>
      <c r="AZ48" t="s">
        <v>428</v>
      </c>
      <c r="BA48" t="s">
        <v>454</v>
      </c>
      <c r="BB48" t="s">
        <v>455</v>
      </c>
      <c r="BC48" t="s">
        <v>331</v>
      </c>
      <c r="BD48" t="s">
        <v>431</v>
      </c>
      <c r="BE48" t="s">
        <v>330</v>
      </c>
      <c r="BF48" t="s">
        <v>328</v>
      </c>
      <c r="BG48" t="s">
        <v>432</v>
      </c>
      <c r="BH48" t="s">
        <v>433</v>
      </c>
      <c r="BI48" t="s">
        <v>329</v>
      </c>
      <c r="BJ48" t="s">
        <v>434</v>
      </c>
      <c r="BK48" t="s">
        <v>435</v>
      </c>
      <c r="BL48" t="s">
        <v>436</v>
      </c>
      <c r="BM48" t="s">
        <v>437</v>
      </c>
      <c r="BN48" t="s">
        <v>456</v>
      </c>
      <c r="BO48" t="s">
        <v>457</v>
      </c>
      <c r="BP48" t="s">
        <v>440</v>
      </c>
      <c r="BQ48" t="s">
        <v>508</v>
      </c>
      <c r="BR48" t="s">
        <v>451</v>
      </c>
      <c r="BS48" t="s">
        <v>452</v>
      </c>
      <c r="BT48" t="s">
        <v>442</v>
      </c>
      <c r="BU48" t="s">
        <v>443</v>
      </c>
      <c r="BV48" t="s">
        <v>444</v>
      </c>
      <c r="BW48" t="s">
        <v>445</v>
      </c>
      <c r="BX48" t="s">
        <v>446</v>
      </c>
      <c r="BY48" t="s">
        <v>328</v>
      </c>
      <c r="BZ48" t="s">
        <v>328</v>
      </c>
      <c r="CG48" t="s">
        <v>404</v>
      </c>
    </row>
    <row r="49" spans="46:85" x14ac:dyDescent="0.35">
      <c r="AT49" t="s">
        <v>423</v>
      </c>
      <c r="AU49" t="s">
        <v>424</v>
      </c>
      <c r="AV49" t="s">
        <v>425</v>
      </c>
      <c r="AW49" t="s">
        <v>453</v>
      </c>
      <c r="AX49" t="s">
        <v>426</v>
      </c>
      <c r="AY49" t="s">
        <v>427</v>
      </c>
      <c r="AZ49" t="s">
        <v>428</v>
      </c>
      <c r="BA49" t="s">
        <v>454</v>
      </c>
      <c r="BB49" t="s">
        <v>455</v>
      </c>
      <c r="BC49" t="s">
        <v>331</v>
      </c>
      <c r="BD49" t="s">
        <v>431</v>
      </c>
      <c r="BE49" t="s">
        <v>330</v>
      </c>
      <c r="BF49" t="s">
        <v>328</v>
      </c>
      <c r="BG49" t="s">
        <v>432</v>
      </c>
      <c r="BH49" t="s">
        <v>433</v>
      </c>
      <c r="BI49" t="s">
        <v>329</v>
      </c>
      <c r="BJ49" t="s">
        <v>434</v>
      </c>
      <c r="BK49" t="s">
        <v>435</v>
      </c>
      <c r="BL49" t="s">
        <v>436</v>
      </c>
      <c r="BM49" t="s">
        <v>437</v>
      </c>
      <c r="BN49" t="s">
        <v>456</v>
      </c>
      <c r="BO49" t="s">
        <v>457</v>
      </c>
      <c r="BP49" t="s">
        <v>440</v>
      </c>
      <c r="BQ49" t="s">
        <v>509</v>
      </c>
      <c r="BR49" t="s">
        <v>451</v>
      </c>
      <c r="BS49" t="s">
        <v>452</v>
      </c>
      <c r="BT49" t="s">
        <v>442</v>
      </c>
      <c r="BU49" t="s">
        <v>443</v>
      </c>
      <c r="BV49" t="s">
        <v>444</v>
      </c>
      <c r="BW49" t="s">
        <v>445</v>
      </c>
      <c r="BX49" t="s">
        <v>446</v>
      </c>
      <c r="BY49" t="s">
        <v>328</v>
      </c>
      <c r="BZ49" t="s">
        <v>328</v>
      </c>
      <c r="CG49" t="s">
        <v>404</v>
      </c>
    </row>
    <row r="50" spans="46:85" x14ac:dyDescent="0.35">
      <c r="AT50" t="s">
        <v>423</v>
      </c>
      <c r="AU50" t="s">
        <v>424</v>
      </c>
      <c r="AV50" t="s">
        <v>425</v>
      </c>
      <c r="AX50" t="s">
        <v>426</v>
      </c>
      <c r="AY50" t="s">
        <v>427</v>
      </c>
      <c r="AZ50" t="s">
        <v>428</v>
      </c>
      <c r="BA50" t="s">
        <v>454</v>
      </c>
      <c r="BB50" t="s">
        <v>455</v>
      </c>
      <c r="BC50" t="s">
        <v>331</v>
      </c>
      <c r="BD50" t="s">
        <v>431</v>
      </c>
      <c r="BE50" t="s">
        <v>330</v>
      </c>
      <c r="BF50" t="s">
        <v>328</v>
      </c>
      <c r="BG50" t="s">
        <v>432</v>
      </c>
      <c r="BH50" t="s">
        <v>433</v>
      </c>
      <c r="BI50" t="s">
        <v>329</v>
      </c>
      <c r="BJ50" t="s">
        <v>434</v>
      </c>
      <c r="BK50" t="s">
        <v>435</v>
      </c>
      <c r="BL50" t="s">
        <v>436</v>
      </c>
      <c r="BM50" t="s">
        <v>437</v>
      </c>
      <c r="BN50" t="s">
        <v>456</v>
      </c>
      <c r="BO50" t="s">
        <v>457</v>
      </c>
      <c r="BP50" t="s">
        <v>440</v>
      </c>
      <c r="BQ50" t="s">
        <v>510</v>
      </c>
      <c r="BR50" t="s">
        <v>451</v>
      </c>
      <c r="BS50" t="s">
        <v>452</v>
      </c>
      <c r="BT50" t="s">
        <v>442</v>
      </c>
      <c r="BU50" t="s">
        <v>443</v>
      </c>
      <c r="BV50" t="s">
        <v>444</v>
      </c>
      <c r="BW50" t="s">
        <v>445</v>
      </c>
      <c r="BX50" t="s">
        <v>446</v>
      </c>
      <c r="BY50" t="s">
        <v>328</v>
      </c>
      <c r="BZ50" t="s">
        <v>328</v>
      </c>
      <c r="CG50" t="s">
        <v>404</v>
      </c>
    </row>
    <row r="51" spans="46:85" x14ac:dyDescent="0.35">
      <c r="AT51" t="s">
        <v>423</v>
      </c>
      <c r="AU51" t="s">
        <v>424</v>
      </c>
      <c r="AV51" t="s">
        <v>425</v>
      </c>
      <c r="AX51" t="s">
        <v>426</v>
      </c>
      <c r="AY51" t="s">
        <v>427</v>
      </c>
      <c r="AZ51" t="s">
        <v>428</v>
      </c>
      <c r="BA51" t="s">
        <v>447</v>
      </c>
      <c r="BB51" t="s">
        <v>448</v>
      </c>
      <c r="BC51" t="s">
        <v>331</v>
      </c>
      <c r="BD51" t="s">
        <v>431</v>
      </c>
      <c r="BE51" t="s">
        <v>330</v>
      </c>
      <c r="BF51" t="s">
        <v>328</v>
      </c>
      <c r="BG51" t="s">
        <v>432</v>
      </c>
      <c r="BH51" t="s">
        <v>433</v>
      </c>
      <c r="BI51" t="s">
        <v>329</v>
      </c>
      <c r="BJ51" t="s">
        <v>434</v>
      </c>
      <c r="BK51" t="s">
        <v>435</v>
      </c>
      <c r="BL51" t="s">
        <v>436</v>
      </c>
      <c r="BM51" t="s">
        <v>437</v>
      </c>
      <c r="BN51" t="s">
        <v>449</v>
      </c>
      <c r="BO51" t="s">
        <v>450</v>
      </c>
      <c r="BP51" t="s">
        <v>440</v>
      </c>
      <c r="BQ51" t="s">
        <v>511</v>
      </c>
      <c r="BR51" t="s">
        <v>451</v>
      </c>
      <c r="BS51" t="s">
        <v>452</v>
      </c>
      <c r="BT51" t="s">
        <v>442</v>
      </c>
      <c r="BU51" t="s">
        <v>443</v>
      </c>
      <c r="BV51" t="s">
        <v>444</v>
      </c>
      <c r="BW51" t="s">
        <v>445</v>
      </c>
      <c r="BX51" t="s">
        <v>446</v>
      </c>
      <c r="BY51" t="s">
        <v>328</v>
      </c>
      <c r="BZ51" t="s">
        <v>328</v>
      </c>
      <c r="CG51" t="s">
        <v>404</v>
      </c>
    </row>
    <row r="52" spans="46:85" x14ac:dyDescent="0.35">
      <c r="AT52" t="s">
        <v>423</v>
      </c>
      <c r="AU52" t="s">
        <v>424</v>
      </c>
      <c r="AV52" t="s">
        <v>425</v>
      </c>
      <c r="AW52" t="s">
        <v>453</v>
      </c>
      <c r="AX52" t="s">
        <v>426</v>
      </c>
      <c r="AY52" t="s">
        <v>427</v>
      </c>
      <c r="AZ52" t="s">
        <v>428</v>
      </c>
      <c r="BA52" t="s">
        <v>454</v>
      </c>
      <c r="BB52" t="s">
        <v>455</v>
      </c>
      <c r="BC52" t="s">
        <v>331</v>
      </c>
      <c r="BD52" t="s">
        <v>431</v>
      </c>
      <c r="BE52" t="s">
        <v>330</v>
      </c>
      <c r="BF52" t="s">
        <v>328</v>
      </c>
      <c r="BG52" t="s">
        <v>432</v>
      </c>
      <c r="BH52" t="s">
        <v>433</v>
      </c>
      <c r="BI52" t="s">
        <v>329</v>
      </c>
      <c r="BJ52" t="s">
        <v>434</v>
      </c>
      <c r="BK52" t="s">
        <v>435</v>
      </c>
      <c r="BL52" t="s">
        <v>436</v>
      </c>
      <c r="BM52" t="s">
        <v>437</v>
      </c>
      <c r="BN52" t="s">
        <v>456</v>
      </c>
      <c r="BO52" t="s">
        <v>457</v>
      </c>
      <c r="BP52" t="s">
        <v>440</v>
      </c>
      <c r="BQ52" t="s">
        <v>512</v>
      </c>
      <c r="BR52" t="s">
        <v>451</v>
      </c>
      <c r="BS52" t="s">
        <v>452</v>
      </c>
      <c r="BT52" t="s">
        <v>442</v>
      </c>
      <c r="BU52" t="s">
        <v>443</v>
      </c>
      <c r="BV52" t="s">
        <v>444</v>
      </c>
      <c r="BW52" t="s">
        <v>445</v>
      </c>
      <c r="BX52" t="s">
        <v>446</v>
      </c>
      <c r="BY52" t="s">
        <v>328</v>
      </c>
      <c r="BZ52" t="s">
        <v>328</v>
      </c>
      <c r="CG52" t="s">
        <v>404</v>
      </c>
    </row>
    <row r="53" spans="46:85" x14ac:dyDescent="0.35">
      <c r="AT53" t="s">
        <v>423</v>
      </c>
      <c r="AU53" t="s">
        <v>424</v>
      </c>
      <c r="AV53" t="s">
        <v>425</v>
      </c>
      <c r="AW53" t="s">
        <v>453</v>
      </c>
      <c r="AX53" t="s">
        <v>426</v>
      </c>
      <c r="AY53" t="s">
        <v>427</v>
      </c>
      <c r="AZ53" t="s">
        <v>428</v>
      </c>
      <c r="BA53" t="s">
        <v>447</v>
      </c>
      <c r="BB53" t="s">
        <v>448</v>
      </c>
      <c r="BC53" t="s">
        <v>331</v>
      </c>
      <c r="BD53" t="s">
        <v>431</v>
      </c>
      <c r="BE53" t="s">
        <v>330</v>
      </c>
      <c r="BF53" t="s">
        <v>328</v>
      </c>
      <c r="BG53" t="s">
        <v>432</v>
      </c>
      <c r="BH53" t="s">
        <v>433</v>
      </c>
      <c r="BI53" t="s">
        <v>329</v>
      </c>
      <c r="BJ53" t="s">
        <v>434</v>
      </c>
      <c r="BK53" t="s">
        <v>435</v>
      </c>
      <c r="BL53" t="s">
        <v>436</v>
      </c>
      <c r="BM53" t="s">
        <v>437</v>
      </c>
      <c r="BN53" t="s">
        <v>449</v>
      </c>
      <c r="BO53" t="s">
        <v>450</v>
      </c>
      <c r="BP53" t="s">
        <v>440</v>
      </c>
      <c r="BQ53" t="s">
        <v>513</v>
      </c>
      <c r="BR53" t="s">
        <v>451</v>
      </c>
      <c r="BS53" t="s">
        <v>452</v>
      </c>
      <c r="BT53" t="s">
        <v>442</v>
      </c>
      <c r="BU53" t="s">
        <v>443</v>
      </c>
      <c r="BV53" t="s">
        <v>444</v>
      </c>
      <c r="BW53" t="s">
        <v>445</v>
      </c>
      <c r="BX53" t="s">
        <v>446</v>
      </c>
      <c r="BY53" t="s">
        <v>328</v>
      </c>
      <c r="BZ53" t="s">
        <v>328</v>
      </c>
      <c r="CG53" t="s">
        <v>404</v>
      </c>
    </row>
    <row r="54" spans="46:85" x14ac:dyDescent="0.35">
      <c r="AT54" t="s">
        <v>423</v>
      </c>
      <c r="AU54" t="s">
        <v>424</v>
      </c>
      <c r="AV54" t="s">
        <v>425</v>
      </c>
      <c r="AX54" t="s">
        <v>426</v>
      </c>
      <c r="AY54" t="s">
        <v>427</v>
      </c>
      <c r="AZ54" t="s">
        <v>428</v>
      </c>
      <c r="BA54" t="s">
        <v>429</v>
      </c>
      <c r="BB54" t="s">
        <v>430</v>
      </c>
      <c r="BC54" t="s">
        <v>331</v>
      </c>
      <c r="BD54" t="s">
        <v>431</v>
      </c>
      <c r="BE54" t="s">
        <v>330</v>
      </c>
      <c r="BF54" t="s">
        <v>328</v>
      </c>
      <c r="BG54" t="s">
        <v>432</v>
      </c>
      <c r="BH54" t="s">
        <v>433</v>
      </c>
      <c r="BI54" t="s">
        <v>329</v>
      </c>
      <c r="BJ54" t="s">
        <v>434</v>
      </c>
      <c r="BK54" t="s">
        <v>435</v>
      </c>
      <c r="BL54" t="s">
        <v>436</v>
      </c>
      <c r="BM54" t="s">
        <v>437</v>
      </c>
      <c r="BN54" t="s">
        <v>438</v>
      </c>
      <c r="BO54" t="s">
        <v>439</v>
      </c>
      <c r="BP54" t="s">
        <v>440</v>
      </c>
      <c r="BQ54" t="s">
        <v>514</v>
      </c>
      <c r="BT54" t="s">
        <v>442</v>
      </c>
      <c r="BU54" t="s">
        <v>443</v>
      </c>
      <c r="BV54" t="s">
        <v>444</v>
      </c>
      <c r="BW54" t="s">
        <v>445</v>
      </c>
      <c r="BX54" t="s">
        <v>446</v>
      </c>
      <c r="BY54" t="s">
        <v>328</v>
      </c>
      <c r="BZ54" t="s">
        <v>328</v>
      </c>
      <c r="CG54" t="s">
        <v>404</v>
      </c>
    </row>
    <row r="55" spans="46:85" x14ac:dyDescent="0.35">
      <c r="AT55" t="s">
        <v>423</v>
      </c>
      <c r="AU55" t="s">
        <v>424</v>
      </c>
      <c r="AV55" t="s">
        <v>425</v>
      </c>
      <c r="AX55" t="s">
        <v>426</v>
      </c>
      <c r="AY55" t="s">
        <v>427</v>
      </c>
      <c r="AZ55" t="s">
        <v>428</v>
      </c>
      <c r="BA55" t="s">
        <v>484</v>
      </c>
      <c r="BB55" t="s">
        <v>485</v>
      </c>
      <c r="BC55" t="s">
        <v>331</v>
      </c>
      <c r="BD55" t="s">
        <v>431</v>
      </c>
      <c r="BE55" t="s">
        <v>330</v>
      </c>
      <c r="BF55" t="s">
        <v>328</v>
      </c>
      <c r="BG55" t="s">
        <v>432</v>
      </c>
      <c r="BH55" t="s">
        <v>433</v>
      </c>
      <c r="BI55" t="s">
        <v>329</v>
      </c>
      <c r="BJ55" t="s">
        <v>434</v>
      </c>
      <c r="BK55" t="s">
        <v>435</v>
      </c>
      <c r="BL55" t="s">
        <v>436</v>
      </c>
      <c r="BM55" t="s">
        <v>437</v>
      </c>
      <c r="BN55" t="s">
        <v>486</v>
      </c>
      <c r="BO55" t="s">
        <v>487</v>
      </c>
      <c r="BP55" t="s">
        <v>440</v>
      </c>
      <c r="BQ55" t="s">
        <v>515</v>
      </c>
      <c r="BT55" t="s">
        <v>442</v>
      </c>
      <c r="BU55" t="s">
        <v>443</v>
      </c>
      <c r="BV55" t="s">
        <v>444</v>
      </c>
      <c r="BW55" t="s">
        <v>445</v>
      </c>
      <c r="BX55" t="s">
        <v>446</v>
      </c>
      <c r="BY55" t="s">
        <v>328</v>
      </c>
      <c r="BZ55" t="s">
        <v>328</v>
      </c>
      <c r="CG55" t="s">
        <v>404</v>
      </c>
    </row>
    <row r="56" spans="46:85" x14ac:dyDescent="0.35">
      <c r="AT56" t="s">
        <v>423</v>
      </c>
      <c r="AU56" t="s">
        <v>424</v>
      </c>
      <c r="AV56" t="s">
        <v>425</v>
      </c>
      <c r="AW56" t="s">
        <v>453</v>
      </c>
      <c r="AX56" t="s">
        <v>426</v>
      </c>
      <c r="AY56" t="s">
        <v>427</v>
      </c>
      <c r="AZ56" t="s">
        <v>428</v>
      </c>
      <c r="BA56" t="s">
        <v>454</v>
      </c>
      <c r="BB56" t="s">
        <v>455</v>
      </c>
      <c r="BC56" t="s">
        <v>331</v>
      </c>
      <c r="BD56" t="s">
        <v>431</v>
      </c>
      <c r="BE56" t="s">
        <v>330</v>
      </c>
      <c r="BF56" t="s">
        <v>328</v>
      </c>
      <c r="BG56" t="s">
        <v>432</v>
      </c>
      <c r="BH56" t="s">
        <v>433</v>
      </c>
      <c r="BI56" t="s">
        <v>329</v>
      </c>
      <c r="BJ56" t="s">
        <v>434</v>
      </c>
      <c r="BK56" t="s">
        <v>435</v>
      </c>
      <c r="BL56" t="s">
        <v>436</v>
      </c>
      <c r="BM56" t="s">
        <v>437</v>
      </c>
      <c r="BN56" t="s">
        <v>456</v>
      </c>
      <c r="BO56" t="s">
        <v>457</v>
      </c>
      <c r="BP56" t="s">
        <v>440</v>
      </c>
      <c r="BQ56" t="s">
        <v>516</v>
      </c>
      <c r="BR56" t="s">
        <v>451</v>
      </c>
      <c r="BS56" t="s">
        <v>452</v>
      </c>
      <c r="BT56" t="s">
        <v>442</v>
      </c>
      <c r="BU56" t="s">
        <v>443</v>
      </c>
      <c r="BV56" t="s">
        <v>444</v>
      </c>
      <c r="BW56" t="s">
        <v>445</v>
      </c>
      <c r="BX56" t="s">
        <v>446</v>
      </c>
      <c r="BY56" t="s">
        <v>328</v>
      </c>
      <c r="BZ56" t="s">
        <v>328</v>
      </c>
      <c r="CG56" t="s">
        <v>404</v>
      </c>
    </row>
    <row r="57" spans="46:85" x14ac:dyDescent="0.35">
      <c r="AT57" t="s">
        <v>423</v>
      </c>
      <c r="AU57" t="s">
        <v>424</v>
      </c>
      <c r="AV57" t="s">
        <v>425</v>
      </c>
      <c r="AX57" t="s">
        <v>426</v>
      </c>
      <c r="AZ57" t="s">
        <v>428</v>
      </c>
      <c r="BA57" t="s">
        <v>517</v>
      </c>
      <c r="BB57" t="s">
        <v>518</v>
      </c>
      <c r="BC57" t="s">
        <v>331</v>
      </c>
      <c r="BD57" t="s">
        <v>431</v>
      </c>
      <c r="BE57" t="s">
        <v>330</v>
      </c>
      <c r="BF57" t="s">
        <v>328</v>
      </c>
      <c r="BG57" t="s">
        <v>432</v>
      </c>
      <c r="BH57" t="s">
        <v>433</v>
      </c>
      <c r="BI57" t="s">
        <v>329</v>
      </c>
      <c r="BJ57" t="s">
        <v>434</v>
      </c>
      <c r="BK57" t="s">
        <v>435</v>
      </c>
      <c r="BL57" t="s">
        <v>436</v>
      </c>
      <c r="BM57" t="s">
        <v>437</v>
      </c>
      <c r="BN57" t="s">
        <v>519</v>
      </c>
      <c r="BO57" t="s">
        <v>520</v>
      </c>
      <c r="BP57" t="s">
        <v>440</v>
      </c>
      <c r="BQ57" t="s">
        <v>521</v>
      </c>
      <c r="BT57" t="s">
        <v>442</v>
      </c>
      <c r="BU57" t="s">
        <v>443</v>
      </c>
      <c r="BV57" t="s">
        <v>444</v>
      </c>
      <c r="BW57" t="s">
        <v>445</v>
      </c>
      <c r="BX57" t="s">
        <v>446</v>
      </c>
      <c r="BY57" t="s">
        <v>328</v>
      </c>
      <c r="BZ57" t="s">
        <v>328</v>
      </c>
      <c r="CG57" t="s">
        <v>404</v>
      </c>
    </row>
    <row r="58" spans="46:85" x14ac:dyDescent="0.35">
      <c r="AT58" t="s">
        <v>423</v>
      </c>
      <c r="AU58" t="s">
        <v>424</v>
      </c>
      <c r="AV58" t="s">
        <v>425</v>
      </c>
      <c r="AX58" t="s">
        <v>426</v>
      </c>
      <c r="AY58" t="s">
        <v>427</v>
      </c>
      <c r="AZ58" t="s">
        <v>428</v>
      </c>
      <c r="BA58" t="s">
        <v>454</v>
      </c>
      <c r="BB58" t="s">
        <v>455</v>
      </c>
      <c r="BC58" t="s">
        <v>331</v>
      </c>
      <c r="BD58" t="s">
        <v>431</v>
      </c>
      <c r="BE58" t="s">
        <v>330</v>
      </c>
      <c r="BF58" t="s">
        <v>328</v>
      </c>
      <c r="BG58" t="s">
        <v>432</v>
      </c>
      <c r="BH58" t="s">
        <v>433</v>
      </c>
      <c r="BI58" t="s">
        <v>329</v>
      </c>
      <c r="BJ58" t="s">
        <v>434</v>
      </c>
      <c r="BK58" t="s">
        <v>435</v>
      </c>
      <c r="BL58" t="s">
        <v>436</v>
      </c>
      <c r="BM58" t="s">
        <v>437</v>
      </c>
      <c r="BN58" t="s">
        <v>456</v>
      </c>
      <c r="BO58" t="s">
        <v>457</v>
      </c>
      <c r="BP58" t="s">
        <v>440</v>
      </c>
      <c r="BR58" t="s">
        <v>451</v>
      </c>
      <c r="BS58" t="s">
        <v>452</v>
      </c>
      <c r="BT58" t="s">
        <v>442</v>
      </c>
      <c r="BU58" t="s">
        <v>443</v>
      </c>
      <c r="BV58" t="s">
        <v>444</v>
      </c>
      <c r="BW58" t="s">
        <v>445</v>
      </c>
      <c r="BX58" t="s">
        <v>446</v>
      </c>
      <c r="BY58" t="s">
        <v>328</v>
      </c>
      <c r="BZ58" t="s">
        <v>328</v>
      </c>
      <c r="CG58" t="s">
        <v>404</v>
      </c>
    </row>
    <row r="59" spans="46:85" x14ac:dyDescent="0.35">
      <c r="AT59" t="s">
        <v>423</v>
      </c>
      <c r="AU59" t="s">
        <v>424</v>
      </c>
      <c r="AV59" t="s">
        <v>425</v>
      </c>
      <c r="AW59" t="s">
        <v>453</v>
      </c>
      <c r="AX59" t="s">
        <v>426</v>
      </c>
      <c r="AY59" t="s">
        <v>427</v>
      </c>
      <c r="AZ59" t="s">
        <v>428</v>
      </c>
      <c r="BA59" t="s">
        <v>429</v>
      </c>
      <c r="BB59" t="s">
        <v>430</v>
      </c>
      <c r="BC59" t="s">
        <v>331</v>
      </c>
      <c r="BD59" t="s">
        <v>431</v>
      </c>
      <c r="BE59" t="s">
        <v>330</v>
      </c>
      <c r="BF59" t="s">
        <v>328</v>
      </c>
      <c r="BG59" t="s">
        <v>432</v>
      </c>
      <c r="BH59" t="s">
        <v>433</v>
      </c>
      <c r="BI59" t="s">
        <v>329</v>
      </c>
      <c r="BJ59" t="s">
        <v>434</v>
      </c>
      <c r="BK59" t="s">
        <v>435</v>
      </c>
      <c r="BL59" t="s">
        <v>436</v>
      </c>
      <c r="BM59" t="s">
        <v>437</v>
      </c>
      <c r="BN59" t="s">
        <v>438</v>
      </c>
      <c r="BO59" t="s">
        <v>439</v>
      </c>
      <c r="BP59" t="s">
        <v>440</v>
      </c>
      <c r="BQ59" t="s">
        <v>522</v>
      </c>
      <c r="BT59" t="s">
        <v>442</v>
      </c>
      <c r="BU59" t="s">
        <v>443</v>
      </c>
      <c r="BV59" t="s">
        <v>444</v>
      </c>
      <c r="BW59" t="s">
        <v>445</v>
      </c>
      <c r="BX59" t="s">
        <v>446</v>
      </c>
      <c r="BY59" t="s">
        <v>328</v>
      </c>
      <c r="BZ59" t="s">
        <v>328</v>
      </c>
      <c r="CG59" t="s">
        <v>404</v>
      </c>
    </row>
    <row r="60" spans="46:85" x14ac:dyDescent="0.35">
      <c r="AT60" t="s">
        <v>423</v>
      </c>
      <c r="AU60" t="s">
        <v>424</v>
      </c>
      <c r="AV60" t="s">
        <v>425</v>
      </c>
      <c r="AX60" t="s">
        <v>426</v>
      </c>
      <c r="AY60" t="s">
        <v>427</v>
      </c>
      <c r="AZ60" t="s">
        <v>428</v>
      </c>
      <c r="BA60" t="s">
        <v>429</v>
      </c>
      <c r="BB60" t="s">
        <v>430</v>
      </c>
      <c r="BC60" t="s">
        <v>331</v>
      </c>
      <c r="BD60" t="s">
        <v>431</v>
      </c>
      <c r="BE60" t="s">
        <v>330</v>
      </c>
      <c r="BF60" t="s">
        <v>328</v>
      </c>
      <c r="BG60" t="s">
        <v>432</v>
      </c>
      <c r="BH60" t="s">
        <v>433</v>
      </c>
      <c r="BI60" t="s">
        <v>329</v>
      </c>
      <c r="BJ60" t="s">
        <v>434</v>
      </c>
      <c r="BK60" t="s">
        <v>435</v>
      </c>
      <c r="BL60" t="s">
        <v>436</v>
      </c>
      <c r="BM60" t="s">
        <v>437</v>
      </c>
      <c r="BN60" t="s">
        <v>438</v>
      </c>
      <c r="BO60" t="s">
        <v>439</v>
      </c>
      <c r="BP60" t="s">
        <v>440</v>
      </c>
      <c r="BQ60" t="s">
        <v>441</v>
      </c>
      <c r="BT60" t="s">
        <v>442</v>
      </c>
      <c r="BU60" t="s">
        <v>443</v>
      </c>
      <c r="BV60" t="s">
        <v>444</v>
      </c>
      <c r="BW60" t="s">
        <v>445</v>
      </c>
      <c r="BX60" t="s">
        <v>446</v>
      </c>
      <c r="BY60" t="s">
        <v>328</v>
      </c>
      <c r="BZ60" t="s">
        <v>328</v>
      </c>
      <c r="CG60" t="s">
        <v>404</v>
      </c>
    </row>
    <row r="61" spans="46:85" x14ac:dyDescent="0.35">
      <c r="AT61" t="s">
        <v>423</v>
      </c>
      <c r="AU61" t="s">
        <v>424</v>
      </c>
      <c r="AV61" t="s">
        <v>425</v>
      </c>
      <c r="AW61" t="s">
        <v>453</v>
      </c>
      <c r="AX61" t="s">
        <v>426</v>
      </c>
      <c r="AY61" t="s">
        <v>427</v>
      </c>
      <c r="AZ61" t="s">
        <v>428</v>
      </c>
      <c r="BA61" t="s">
        <v>459</v>
      </c>
      <c r="BB61" t="s">
        <v>460</v>
      </c>
      <c r="BC61" t="s">
        <v>331</v>
      </c>
      <c r="BD61" t="s">
        <v>431</v>
      </c>
      <c r="BE61" t="s">
        <v>330</v>
      </c>
      <c r="BF61" t="s">
        <v>328</v>
      </c>
      <c r="BG61" t="s">
        <v>432</v>
      </c>
      <c r="BH61" t="s">
        <v>433</v>
      </c>
      <c r="BI61" t="s">
        <v>329</v>
      </c>
      <c r="BJ61" t="s">
        <v>434</v>
      </c>
      <c r="BK61" t="s">
        <v>435</v>
      </c>
      <c r="BL61" t="s">
        <v>436</v>
      </c>
      <c r="BM61" t="s">
        <v>437</v>
      </c>
      <c r="BN61" t="s">
        <v>461</v>
      </c>
      <c r="BO61" t="s">
        <v>462</v>
      </c>
      <c r="BP61" t="s">
        <v>440</v>
      </c>
      <c r="BQ61" t="s">
        <v>523</v>
      </c>
      <c r="BT61" t="s">
        <v>442</v>
      </c>
      <c r="BU61" t="s">
        <v>443</v>
      </c>
      <c r="BV61" t="s">
        <v>444</v>
      </c>
      <c r="BW61" t="s">
        <v>445</v>
      </c>
      <c r="BX61" t="s">
        <v>446</v>
      </c>
      <c r="BY61" t="s">
        <v>328</v>
      </c>
      <c r="BZ61" t="s">
        <v>328</v>
      </c>
      <c r="CG61" t="s">
        <v>404</v>
      </c>
    </row>
    <row r="62" spans="46:85" x14ac:dyDescent="0.35">
      <c r="AT62" t="s">
        <v>423</v>
      </c>
      <c r="AU62" t="s">
        <v>424</v>
      </c>
      <c r="AV62" t="s">
        <v>425</v>
      </c>
      <c r="AX62" t="s">
        <v>426</v>
      </c>
      <c r="AY62" t="s">
        <v>427</v>
      </c>
      <c r="AZ62" t="s">
        <v>428</v>
      </c>
      <c r="BA62" t="s">
        <v>454</v>
      </c>
      <c r="BB62" t="s">
        <v>455</v>
      </c>
      <c r="BC62" t="s">
        <v>331</v>
      </c>
      <c r="BD62" t="s">
        <v>431</v>
      </c>
      <c r="BE62" t="s">
        <v>330</v>
      </c>
      <c r="BF62" t="s">
        <v>328</v>
      </c>
      <c r="BG62" t="s">
        <v>432</v>
      </c>
      <c r="BH62" t="s">
        <v>433</v>
      </c>
      <c r="BI62" t="s">
        <v>329</v>
      </c>
      <c r="BJ62" t="s">
        <v>434</v>
      </c>
      <c r="BK62" t="s">
        <v>435</v>
      </c>
      <c r="BL62" t="s">
        <v>436</v>
      </c>
      <c r="BM62" t="s">
        <v>437</v>
      </c>
      <c r="BN62" t="s">
        <v>456</v>
      </c>
      <c r="BO62" t="s">
        <v>457</v>
      </c>
      <c r="BP62" t="s">
        <v>440</v>
      </c>
      <c r="BQ62" t="s">
        <v>524</v>
      </c>
      <c r="BR62" t="s">
        <v>451</v>
      </c>
      <c r="BS62" t="s">
        <v>452</v>
      </c>
      <c r="BT62" t="s">
        <v>442</v>
      </c>
      <c r="BU62" t="s">
        <v>443</v>
      </c>
      <c r="BV62" t="s">
        <v>444</v>
      </c>
      <c r="BW62" t="s">
        <v>445</v>
      </c>
      <c r="BX62" t="s">
        <v>446</v>
      </c>
      <c r="BY62" t="s">
        <v>328</v>
      </c>
      <c r="BZ62" t="s">
        <v>328</v>
      </c>
      <c r="CG62" t="s">
        <v>404</v>
      </c>
    </row>
    <row r="63" spans="46:85" x14ac:dyDescent="0.35">
      <c r="AT63" t="s">
        <v>423</v>
      </c>
      <c r="AU63" t="s">
        <v>424</v>
      </c>
      <c r="AV63" t="s">
        <v>425</v>
      </c>
      <c r="AW63" t="s">
        <v>453</v>
      </c>
      <c r="AX63" t="s">
        <v>426</v>
      </c>
      <c r="AY63" t="s">
        <v>427</v>
      </c>
      <c r="AZ63" t="s">
        <v>428</v>
      </c>
      <c r="BA63" t="s">
        <v>454</v>
      </c>
      <c r="BB63" t="s">
        <v>455</v>
      </c>
      <c r="BC63" t="s">
        <v>331</v>
      </c>
      <c r="BD63" t="s">
        <v>431</v>
      </c>
      <c r="BE63" t="s">
        <v>330</v>
      </c>
      <c r="BF63" t="s">
        <v>328</v>
      </c>
      <c r="BG63" t="s">
        <v>432</v>
      </c>
      <c r="BH63" t="s">
        <v>433</v>
      </c>
      <c r="BI63" t="s">
        <v>329</v>
      </c>
      <c r="BJ63" t="s">
        <v>434</v>
      </c>
      <c r="BK63" t="s">
        <v>435</v>
      </c>
      <c r="BL63" t="s">
        <v>436</v>
      </c>
      <c r="BM63" t="s">
        <v>437</v>
      </c>
      <c r="BN63" t="s">
        <v>456</v>
      </c>
      <c r="BO63" t="s">
        <v>457</v>
      </c>
      <c r="BP63" t="s">
        <v>440</v>
      </c>
      <c r="BQ63" t="s">
        <v>525</v>
      </c>
      <c r="BR63" t="s">
        <v>451</v>
      </c>
      <c r="BS63" t="s">
        <v>452</v>
      </c>
      <c r="BT63" t="s">
        <v>442</v>
      </c>
      <c r="BU63" t="s">
        <v>443</v>
      </c>
      <c r="BV63" t="s">
        <v>444</v>
      </c>
      <c r="BW63" t="s">
        <v>445</v>
      </c>
      <c r="BX63" t="s">
        <v>446</v>
      </c>
      <c r="BY63" t="s">
        <v>328</v>
      </c>
      <c r="BZ63" t="s">
        <v>328</v>
      </c>
      <c r="CG63" t="s">
        <v>404</v>
      </c>
    </row>
    <row r="64" spans="46:85" x14ac:dyDescent="0.35">
      <c r="AT64" t="s">
        <v>423</v>
      </c>
      <c r="AU64" t="s">
        <v>424</v>
      </c>
      <c r="AV64" t="s">
        <v>425</v>
      </c>
      <c r="AW64" t="s">
        <v>453</v>
      </c>
      <c r="AX64" t="s">
        <v>426</v>
      </c>
      <c r="AY64" t="s">
        <v>427</v>
      </c>
      <c r="AZ64" t="s">
        <v>428</v>
      </c>
      <c r="BA64" t="s">
        <v>454</v>
      </c>
      <c r="BB64" t="s">
        <v>455</v>
      </c>
      <c r="BC64" t="s">
        <v>331</v>
      </c>
      <c r="BD64" t="s">
        <v>431</v>
      </c>
      <c r="BE64" t="s">
        <v>330</v>
      </c>
      <c r="BF64" t="s">
        <v>328</v>
      </c>
      <c r="BG64" t="s">
        <v>432</v>
      </c>
      <c r="BH64" t="s">
        <v>433</v>
      </c>
      <c r="BI64" t="s">
        <v>329</v>
      </c>
      <c r="BJ64" t="s">
        <v>434</v>
      </c>
      <c r="BK64" t="s">
        <v>435</v>
      </c>
      <c r="BL64" t="s">
        <v>436</v>
      </c>
      <c r="BM64" t="s">
        <v>437</v>
      </c>
      <c r="BN64" t="s">
        <v>456</v>
      </c>
      <c r="BO64" t="s">
        <v>457</v>
      </c>
      <c r="BP64" t="s">
        <v>440</v>
      </c>
      <c r="BQ64" t="s">
        <v>512</v>
      </c>
      <c r="BR64" t="s">
        <v>451</v>
      </c>
      <c r="BS64" t="s">
        <v>452</v>
      </c>
      <c r="BT64" t="s">
        <v>442</v>
      </c>
      <c r="BU64" t="s">
        <v>443</v>
      </c>
      <c r="BV64" t="s">
        <v>444</v>
      </c>
      <c r="BW64" t="s">
        <v>445</v>
      </c>
      <c r="BX64" t="s">
        <v>446</v>
      </c>
      <c r="BY64" t="s">
        <v>328</v>
      </c>
      <c r="BZ64" t="s">
        <v>328</v>
      </c>
      <c r="CG64" t="s">
        <v>404</v>
      </c>
    </row>
    <row r="65" spans="46:85" x14ac:dyDescent="0.35">
      <c r="AT65" t="s">
        <v>423</v>
      </c>
      <c r="AU65" t="s">
        <v>424</v>
      </c>
      <c r="AV65" t="s">
        <v>425</v>
      </c>
      <c r="AX65" t="s">
        <v>426</v>
      </c>
      <c r="AY65" t="s">
        <v>427</v>
      </c>
      <c r="AZ65" t="s">
        <v>428</v>
      </c>
      <c r="BA65" t="s">
        <v>454</v>
      </c>
      <c r="BB65" t="s">
        <v>455</v>
      </c>
      <c r="BC65" t="s">
        <v>331</v>
      </c>
      <c r="BD65" t="s">
        <v>431</v>
      </c>
      <c r="BE65" t="s">
        <v>330</v>
      </c>
      <c r="BF65" t="s">
        <v>328</v>
      </c>
      <c r="BG65" t="s">
        <v>432</v>
      </c>
      <c r="BH65" t="s">
        <v>433</v>
      </c>
      <c r="BI65" t="s">
        <v>329</v>
      </c>
      <c r="BJ65" t="s">
        <v>434</v>
      </c>
      <c r="BK65" t="s">
        <v>435</v>
      </c>
      <c r="BL65" t="s">
        <v>436</v>
      </c>
      <c r="BM65" t="s">
        <v>437</v>
      </c>
      <c r="BN65" t="s">
        <v>456</v>
      </c>
      <c r="BO65" t="s">
        <v>457</v>
      </c>
      <c r="BP65" t="s">
        <v>440</v>
      </c>
      <c r="BQ65" t="s">
        <v>526</v>
      </c>
      <c r="BR65" t="s">
        <v>451</v>
      </c>
      <c r="BS65" t="s">
        <v>452</v>
      </c>
      <c r="BT65" t="s">
        <v>442</v>
      </c>
      <c r="BU65" t="s">
        <v>443</v>
      </c>
      <c r="BV65" t="s">
        <v>444</v>
      </c>
      <c r="BW65" t="s">
        <v>445</v>
      </c>
      <c r="BX65" t="s">
        <v>446</v>
      </c>
      <c r="BY65" t="s">
        <v>328</v>
      </c>
      <c r="BZ65" t="s">
        <v>328</v>
      </c>
      <c r="CG65" t="s">
        <v>404</v>
      </c>
    </row>
    <row r="66" spans="46:85" x14ac:dyDescent="0.35">
      <c r="AT66" t="s">
        <v>423</v>
      </c>
      <c r="AU66" t="s">
        <v>424</v>
      </c>
      <c r="AV66" t="s">
        <v>425</v>
      </c>
      <c r="AW66" t="s">
        <v>453</v>
      </c>
      <c r="AX66" t="s">
        <v>426</v>
      </c>
      <c r="AY66" t="s">
        <v>427</v>
      </c>
      <c r="AZ66" t="s">
        <v>428</v>
      </c>
      <c r="BA66" t="s">
        <v>454</v>
      </c>
      <c r="BB66" t="s">
        <v>455</v>
      </c>
      <c r="BC66" t="s">
        <v>331</v>
      </c>
      <c r="BD66" t="s">
        <v>431</v>
      </c>
      <c r="BE66" t="s">
        <v>330</v>
      </c>
      <c r="BF66" t="s">
        <v>328</v>
      </c>
      <c r="BG66" t="s">
        <v>432</v>
      </c>
      <c r="BH66" t="s">
        <v>433</v>
      </c>
      <c r="BI66" t="s">
        <v>329</v>
      </c>
      <c r="BJ66" t="s">
        <v>434</v>
      </c>
      <c r="BK66" t="s">
        <v>435</v>
      </c>
      <c r="BL66" t="s">
        <v>436</v>
      </c>
      <c r="BM66" t="s">
        <v>437</v>
      </c>
      <c r="BN66" t="s">
        <v>456</v>
      </c>
      <c r="BO66" t="s">
        <v>457</v>
      </c>
      <c r="BP66" t="s">
        <v>440</v>
      </c>
      <c r="BQ66" t="s">
        <v>527</v>
      </c>
      <c r="BR66" t="s">
        <v>451</v>
      </c>
      <c r="BS66" t="s">
        <v>452</v>
      </c>
      <c r="BT66" t="s">
        <v>442</v>
      </c>
      <c r="BU66" t="s">
        <v>443</v>
      </c>
      <c r="BV66" t="s">
        <v>444</v>
      </c>
      <c r="BW66" t="s">
        <v>445</v>
      </c>
      <c r="BX66" t="s">
        <v>446</v>
      </c>
      <c r="BY66" t="s">
        <v>328</v>
      </c>
      <c r="BZ66" t="s">
        <v>328</v>
      </c>
      <c r="CG66" t="s">
        <v>404</v>
      </c>
    </row>
    <row r="70" spans="46:85" x14ac:dyDescent="0.35">
      <c r="AT70" t="s">
        <v>423</v>
      </c>
      <c r="AU70" t="s">
        <v>424</v>
      </c>
      <c r="AV70" t="s">
        <v>425</v>
      </c>
      <c r="AW70" t="s">
        <v>453</v>
      </c>
      <c r="AX70" t="s">
        <v>426</v>
      </c>
      <c r="AY70" t="s">
        <v>427</v>
      </c>
      <c r="AZ70" t="s">
        <v>428</v>
      </c>
      <c r="BA70" t="s">
        <v>454</v>
      </c>
      <c r="BB70" t="s">
        <v>455</v>
      </c>
      <c r="BC70" t="s">
        <v>331</v>
      </c>
      <c r="BD70" t="s">
        <v>431</v>
      </c>
      <c r="BE70" t="s">
        <v>330</v>
      </c>
      <c r="BF70" t="s">
        <v>328</v>
      </c>
      <c r="BG70" t="s">
        <v>432</v>
      </c>
      <c r="BH70" t="s">
        <v>433</v>
      </c>
      <c r="BI70" t="s">
        <v>329</v>
      </c>
      <c r="BJ70" t="s">
        <v>434</v>
      </c>
      <c r="BK70" t="s">
        <v>435</v>
      </c>
      <c r="BL70" t="s">
        <v>436</v>
      </c>
      <c r="BM70" t="s">
        <v>437</v>
      </c>
      <c r="BN70" t="s">
        <v>456</v>
      </c>
      <c r="BO70" t="s">
        <v>457</v>
      </c>
      <c r="BP70" t="s">
        <v>440</v>
      </c>
      <c r="BQ70" t="s">
        <v>528</v>
      </c>
      <c r="BR70" t="s">
        <v>451</v>
      </c>
      <c r="BS70" t="s">
        <v>452</v>
      </c>
      <c r="BT70" t="s">
        <v>442</v>
      </c>
      <c r="BU70" t="s">
        <v>443</v>
      </c>
      <c r="BV70" t="s">
        <v>444</v>
      </c>
      <c r="BW70" t="s">
        <v>445</v>
      </c>
      <c r="BX70" t="s">
        <v>446</v>
      </c>
      <c r="BY70" t="s">
        <v>328</v>
      </c>
      <c r="BZ70" t="s">
        <v>328</v>
      </c>
      <c r="CG70" t="s">
        <v>404</v>
      </c>
    </row>
    <row r="71" spans="46:85" x14ac:dyDescent="0.35">
      <c r="AT71" t="s">
        <v>423</v>
      </c>
      <c r="AU71" t="s">
        <v>424</v>
      </c>
      <c r="AV71" t="s">
        <v>425</v>
      </c>
      <c r="AW71" t="s">
        <v>453</v>
      </c>
      <c r="AX71" t="s">
        <v>426</v>
      </c>
      <c r="AY71" t="s">
        <v>427</v>
      </c>
      <c r="AZ71" t="s">
        <v>428</v>
      </c>
      <c r="BA71" t="s">
        <v>454</v>
      </c>
      <c r="BB71" t="s">
        <v>455</v>
      </c>
      <c r="BC71" t="s">
        <v>331</v>
      </c>
      <c r="BD71" t="s">
        <v>431</v>
      </c>
      <c r="BE71" t="s">
        <v>330</v>
      </c>
      <c r="BF71" t="s">
        <v>328</v>
      </c>
      <c r="BG71" t="s">
        <v>432</v>
      </c>
      <c r="BH71" t="s">
        <v>433</v>
      </c>
      <c r="BI71" t="s">
        <v>329</v>
      </c>
      <c r="BJ71" t="s">
        <v>434</v>
      </c>
      <c r="BK71" t="s">
        <v>435</v>
      </c>
      <c r="BL71" t="s">
        <v>436</v>
      </c>
      <c r="BM71" t="s">
        <v>437</v>
      </c>
      <c r="BN71" t="s">
        <v>456</v>
      </c>
      <c r="BO71" t="s">
        <v>457</v>
      </c>
      <c r="BP71" t="s">
        <v>440</v>
      </c>
      <c r="BQ71" t="s">
        <v>508</v>
      </c>
      <c r="BR71" t="s">
        <v>451</v>
      </c>
      <c r="BS71" t="s">
        <v>452</v>
      </c>
      <c r="BT71" t="s">
        <v>442</v>
      </c>
      <c r="BU71" t="s">
        <v>443</v>
      </c>
      <c r="BV71" t="s">
        <v>444</v>
      </c>
      <c r="BW71" t="s">
        <v>445</v>
      </c>
      <c r="BX71" t="s">
        <v>446</v>
      </c>
      <c r="BY71" t="s">
        <v>328</v>
      </c>
      <c r="BZ71" t="s">
        <v>328</v>
      </c>
      <c r="CG71" t="s">
        <v>404</v>
      </c>
    </row>
    <row r="72" spans="46:85" x14ac:dyDescent="0.35">
      <c r="AT72" t="s">
        <v>423</v>
      </c>
      <c r="AU72" t="s">
        <v>424</v>
      </c>
      <c r="AV72" t="s">
        <v>425</v>
      </c>
      <c r="AW72" t="s">
        <v>453</v>
      </c>
      <c r="AX72" t="s">
        <v>426</v>
      </c>
      <c r="AY72" t="s">
        <v>427</v>
      </c>
      <c r="AZ72" t="s">
        <v>428</v>
      </c>
      <c r="BA72" t="s">
        <v>454</v>
      </c>
      <c r="BB72" t="s">
        <v>455</v>
      </c>
      <c r="BC72" t="s">
        <v>331</v>
      </c>
      <c r="BD72" t="s">
        <v>431</v>
      </c>
      <c r="BE72" t="s">
        <v>330</v>
      </c>
      <c r="BF72" t="s">
        <v>328</v>
      </c>
      <c r="BG72" t="s">
        <v>432</v>
      </c>
      <c r="BH72" t="s">
        <v>433</v>
      </c>
      <c r="BI72" t="s">
        <v>329</v>
      </c>
      <c r="BJ72" t="s">
        <v>434</v>
      </c>
      <c r="BK72" t="s">
        <v>435</v>
      </c>
      <c r="BL72" t="s">
        <v>436</v>
      </c>
      <c r="BM72" t="s">
        <v>437</v>
      </c>
      <c r="BN72" t="s">
        <v>456</v>
      </c>
      <c r="BO72" t="s">
        <v>457</v>
      </c>
      <c r="BP72" t="s">
        <v>440</v>
      </c>
      <c r="BQ72" t="s">
        <v>529</v>
      </c>
      <c r="BR72" t="s">
        <v>451</v>
      </c>
      <c r="BS72" t="s">
        <v>452</v>
      </c>
      <c r="BT72" t="s">
        <v>442</v>
      </c>
      <c r="BU72" t="s">
        <v>443</v>
      </c>
      <c r="BV72" t="s">
        <v>444</v>
      </c>
      <c r="BW72" t="s">
        <v>445</v>
      </c>
      <c r="BX72" t="s">
        <v>446</v>
      </c>
      <c r="BY72" t="s">
        <v>328</v>
      </c>
      <c r="BZ72" t="s">
        <v>328</v>
      </c>
      <c r="CG72" t="s">
        <v>404</v>
      </c>
    </row>
    <row r="73" spans="46:85" x14ac:dyDescent="0.35">
      <c r="AT73" t="s">
        <v>423</v>
      </c>
      <c r="AU73" t="s">
        <v>424</v>
      </c>
      <c r="AV73" t="s">
        <v>425</v>
      </c>
      <c r="AW73" t="s">
        <v>453</v>
      </c>
      <c r="AX73" t="s">
        <v>426</v>
      </c>
      <c r="AY73" t="s">
        <v>427</v>
      </c>
      <c r="AZ73" t="s">
        <v>428</v>
      </c>
      <c r="BA73" t="s">
        <v>454</v>
      </c>
      <c r="BB73" t="s">
        <v>455</v>
      </c>
      <c r="BC73" t="s">
        <v>331</v>
      </c>
      <c r="BD73" t="s">
        <v>431</v>
      </c>
      <c r="BE73" t="s">
        <v>330</v>
      </c>
      <c r="BF73" t="s">
        <v>328</v>
      </c>
      <c r="BG73" t="s">
        <v>432</v>
      </c>
      <c r="BH73" t="s">
        <v>433</v>
      </c>
      <c r="BI73" t="s">
        <v>329</v>
      </c>
      <c r="BJ73" t="s">
        <v>434</v>
      </c>
      <c r="BK73" t="s">
        <v>435</v>
      </c>
      <c r="BL73" t="s">
        <v>436</v>
      </c>
      <c r="BM73" t="s">
        <v>437</v>
      </c>
      <c r="BN73" t="s">
        <v>456</v>
      </c>
      <c r="BO73" t="s">
        <v>457</v>
      </c>
      <c r="BP73" t="s">
        <v>440</v>
      </c>
      <c r="BQ73" t="s">
        <v>530</v>
      </c>
      <c r="BR73" t="s">
        <v>451</v>
      </c>
      <c r="BS73" t="s">
        <v>452</v>
      </c>
      <c r="BT73" t="s">
        <v>442</v>
      </c>
      <c r="BU73" t="s">
        <v>443</v>
      </c>
      <c r="BV73" t="s">
        <v>444</v>
      </c>
      <c r="BW73" t="s">
        <v>445</v>
      </c>
      <c r="BX73" t="s">
        <v>446</v>
      </c>
      <c r="BY73" t="s">
        <v>328</v>
      </c>
      <c r="BZ73" t="s">
        <v>328</v>
      </c>
      <c r="CG73" t="s">
        <v>404</v>
      </c>
    </row>
    <row r="74" spans="46:85" x14ac:dyDescent="0.35">
      <c r="AT74" t="s">
        <v>423</v>
      </c>
      <c r="AU74" t="s">
        <v>424</v>
      </c>
      <c r="AV74" t="s">
        <v>425</v>
      </c>
      <c r="AW74" t="s">
        <v>453</v>
      </c>
      <c r="AX74" t="s">
        <v>426</v>
      </c>
      <c r="AY74" t="s">
        <v>427</v>
      </c>
      <c r="AZ74" t="s">
        <v>428</v>
      </c>
      <c r="BA74" t="s">
        <v>454</v>
      </c>
      <c r="BB74" t="s">
        <v>455</v>
      </c>
      <c r="BC74" t="s">
        <v>331</v>
      </c>
      <c r="BD74" t="s">
        <v>431</v>
      </c>
      <c r="BE74" t="s">
        <v>330</v>
      </c>
      <c r="BF74" t="s">
        <v>328</v>
      </c>
      <c r="BG74" t="s">
        <v>432</v>
      </c>
      <c r="BH74" t="s">
        <v>433</v>
      </c>
      <c r="BI74" t="s">
        <v>329</v>
      </c>
      <c r="BJ74" t="s">
        <v>434</v>
      </c>
      <c r="BK74" t="s">
        <v>435</v>
      </c>
      <c r="BL74" t="s">
        <v>436</v>
      </c>
      <c r="BM74" t="s">
        <v>437</v>
      </c>
      <c r="BN74" t="s">
        <v>456</v>
      </c>
      <c r="BO74" t="s">
        <v>457</v>
      </c>
      <c r="BP74" t="s">
        <v>440</v>
      </c>
      <c r="BQ74" t="s">
        <v>531</v>
      </c>
      <c r="BR74" t="s">
        <v>451</v>
      </c>
      <c r="BS74" t="s">
        <v>452</v>
      </c>
      <c r="BT74" t="s">
        <v>442</v>
      </c>
      <c r="BU74" t="s">
        <v>443</v>
      </c>
      <c r="BV74" t="s">
        <v>444</v>
      </c>
      <c r="BW74" t="s">
        <v>445</v>
      </c>
      <c r="BX74" t="s">
        <v>446</v>
      </c>
      <c r="BY74" t="s">
        <v>328</v>
      </c>
      <c r="BZ74" t="s">
        <v>328</v>
      </c>
      <c r="CG74" t="s">
        <v>404</v>
      </c>
    </row>
    <row r="75" spans="46:85" x14ac:dyDescent="0.35">
      <c r="AT75" t="s">
        <v>423</v>
      </c>
      <c r="AU75" t="s">
        <v>424</v>
      </c>
      <c r="AV75" t="s">
        <v>425</v>
      </c>
      <c r="AX75" t="s">
        <v>426</v>
      </c>
      <c r="AY75" t="s">
        <v>427</v>
      </c>
      <c r="AZ75" t="s">
        <v>428</v>
      </c>
      <c r="BA75" t="s">
        <v>454</v>
      </c>
      <c r="BB75" t="s">
        <v>455</v>
      </c>
      <c r="BC75" t="s">
        <v>331</v>
      </c>
      <c r="BD75" t="s">
        <v>431</v>
      </c>
      <c r="BE75" t="s">
        <v>330</v>
      </c>
      <c r="BF75" t="s">
        <v>328</v>
      </c>
      <c r="BG75" t="s">
        <v>432</v>
      </c>
      <c r="BH75" t="s">
        <v>433</v>
      </c>
      <c r="BI75" t="s">
        <v>329</v>
      </c>
      <c r="BJ75" t="s">
        <v>434</v>
      </c>
      <c r="BK75" t="s">
        <v>435</v>
      </c>
      <c r="BL75" t="s">
        <v>436</v>
      </c>
      <c r="BM75" t="s">
        <v>437</v>
      </c>
      <c r="BN75" t="s">
        <v>456</v>
      </c>
      <c r="BO75" t="s">
        <v>457</v>
      </c>
      <c r="BP75" t="s">
        <v>440</v>
      </c>
      <c r="BQ75" t="s">
        <v>532</v>
      </c>
      <c r="BR75" t="s">
        <v>451</v>
      </c>
      <c r="BS75" t="s">
        <v>452</v>
      </c>
      <c r="BT75" t="s">
        <v>442</v>
      </c>
      <c r="BU75" t="s">
        <v>443</v>
      </c>
      <c r="BV75" t="s">
        <v>444</v>
      </c>
      <c r="BW75" t="s">
        <v>445</v>
      </c>
      <c r="BX75" t="s">
        <v>446</v>
      </c>
      <c r="BY75" t="s">
        <v>328</v>
      </c>
      <c r="BZ75" t="s">
        <v>328</v>
      </c>
      <c r="CG75" t="s">
        <v>404</v>
      </c>
    </row>
    <row r="76" spans="46:85" x14ac:dyDescent="0.35">
      <c r="AT76" t="s">
        <v>423</v>
      </c>
      <c r="AU76" t="s">
        <v>424</v>
      </c>
      <c r="AV76" t="s">
        <v>425</v>
      </c>
      <c r="AW76" t="s">
        <v>453</v>
      </c>
      <c r="AX76" t="s">
        <v>426</v>
      </c>
      <c r="AY76" t="s">
        <v>427</v>
      </c>
      <c r="AZ76" t="s">
        <v>428</v>
      </c>
      <c r="BA76" t="s">
        <v>429</v>
      </c>
      <c r="BB76" t="s">
        <v>430</v>
      </c>
      <c r="BC76" t="s">
        <v>331</v>
      </c>
      <c r="BD76" t="s">
        <v>431</v>
      </c>
      <c r="BE76" t="s">
        <v>330</v>
      </c>
      <c r="BF76" t="s">
        <v>328</v>
      </c>
      <c r="BG76" t="s">
        <v>432</v>
      </c>
      <c r="BH76" t="s">
        <v>433</v>
      </c>
      <c r="BI76" t="s">
        <v>329</v>
      </c>
      <c r="BJ76" t="s">
        <v>434</v>
      </c>
      <c r="BK76" t="s">
        <v>435</v>
      </c>
      <c r="BL76" t="s">
        <v>436</v>
      </c>
      <c r="BM76" t="s">
        <v>437</v>
      </c>
      <c r="BN76" t="s">
        <v>438</v>
      </c>
      <c r="BO76" t="s">
        <v>439</v>
      </c>
      <c r="BP76" t="s">
        <v>440</v>
      </c>
      <c r="BQ76" t="s">
        <v>533</v>
      </c>
      <c r="BT76" t="s">
        <v>442</v>
      </c>
      <c r="BU76" t="s">
        <v>443</v>
      </c>
      <c r="BV76" t="s">
        <v>444</v>
      </c>
      <c r="BW76" t="s">
        <v>445</v>
      </c>
      <c r="BX76" t="s">
        <v>446</v>
      </c>
      <c r="BY76" t="s">
        <v>328</v>
      </c>
      <c r="BZ76" t="s">
        <v>328</v>
      </c>
      <c r="CG76" t="s">
        <v>404</v>
      </c>
    </row>
    <row r="77" spans="46:85" x14ac:dyDescent="0.35">
      <c r="AT77" t="s">
        <v>423</v>
      </c>
      <c r="AU77" t="s">
        <v>424</v>
      </c>
      <c r="AV77" t="s">
        <v>425</v>
      </c>
      <c r="AX77" t="s">
        <v>426</v>
      </c>
      <c r="AY77" t="s">
        <v>427</v>
      </c>
      <c r="AZ77" t="s">
        <v>428</v>
      </c>
      <c r="BA77" t="s">
        <v>459</v>
      </c>
      <c r="BB77" t="s">
        <v>460</v>
      </c>
      <c r="BC77" t="s">
        <v>331</v>
      </c>
      <c r="BD77" t="s">
        <v>431</v>
      </c>
      <c r="BE77" t="s">
        <v>330</v>
      </c>
      <c r="BF77" t="s">
        <v>328</v>
      </c>
      <c r="BG77" t="s">
        <v>432</v>
      </c>
      <c r="BH77" t="s">
        <v>433</v>
      </c>
      <c r="BI77" t="s">
        <v>329</v>
      </c>
      <c r="BJ77" t="s">
        <v>434</v>
      </c>
      <c r="BK77" t="s">
        <v>435</v>
      </c>
      <c r="BL77" t="s">
        <v>436</v>
      </c>
      <c r="BM77" t="s">
        <v>437</v>
      </c>
      <c r="BN77" t="s">
        <v>461</v>
      </c>
      <c r="BO77" t="s">
        <v>462</v>
      </c>
      <c r="BP77" t="s">
        <v>440</v>
      </c>
      <c r="BQ77" t="s">
        <v>534</v>
      </c>
      <c r="BT77" t="s">
        <v>442</v>
      </c>
      <c r="BU77" t="s">
        <v>443</v>
      </c>
      <c r="BV77" t="s">
        <v>444</v>
      </c>
      <c r="BW77" t="s">
        <v>445</v>
      </c>
      <c r="BX77" t="s">
        <v>446</v>
      </c>
      <c r="BY77" t="s">
        <v>328</v>
      </c>
      <c r="BZ77" t="s">
        <v>328</v>
      </c>
      <c r="CG77" t="s">
        <v>404</v>
      </c>
    </row>
    <row r="78" spans="46:85" x14ac:dyDescent="0.35">
      <c r="AT78" t="s">
        <v>423</v>
      </c>
      <c r="AU78" t="s">
        <v>424</v>
      </c>
      <c r="AV78" t="s">
        <v>425</v>
      </c>
      <c r="AW78" t="s">
        <v>453</v>
      </c>
      <c r="AX78" t="s">
        <v>426</v>
      </c>
      <c r="AY78" t="s">
        <v>427</v>
      </c>
      <c r="AZ78" t="s">
        <v>428</v>
      </c>
      <c r="BA78" t="s">
        <v>429</v>
      </c>
      <c r="BB78" t="s">
        <v>430</v>
      </c>
      <c r="BC78" t="s">
        <v>331</v>
      </c>
      <c r="BD78" t="s">
        <v>431</v>
      </c>
      <c r="BE78" t="s">
        <v>330</v>
      </c>
      <c r="BF78" t="s">
        <v>328</v>
      </c>
      <c r="BG78" t="s">
        <v>432</v>
      </c>
      <c r="BH78" t="s">
        <v>433</v>
      </c>
      <c r="BI78" t="s">
        <v>329</v>
      </c>
      <c r="BJ78" t="s">
        <v>434</v>
      </c>
      <c r="BK78" t="s">
        <v>435</v>
      </c>
      <c r="BL78" t="s">
        <v>436</v>
      </c>
      <c r="BM78" t="s">
        <v>437</v>
      </c>
      <c r="BN78" t="s">
        <v>438</v>
      </c>
      <c r="BO78" t="s">
        <v>439</v>
      </c>
      <c r="BP78" t="s">
        <v>440</v>
      </c>
      <c r="BQ78" t="s">
        <v>535</v>
      </c>
      <c r="BT78" t="s">
        <v>442</v>
      </c>
      <c r="BU78" t="s">
        <v>443</v>
      </c>
      <c r="BV78" t="s">
        <v>444</v>
      </c>
      <c r="BW78" t="s">
        <v>445</v>
      </c>
      <c r="BX78" t="s">
        <v>446</v>
      </c>
      <c r="BY78" t="s">
        <v>328</v>
      </c>
      <c r="BZ78" t="s">
        <v>328</v>
      </c>
      <c r="CG78" t="s">
        <v>404</v>
      </c>
    </row>
    <row r="79" spans="46:85" x14ac:dyDescent="0.35">
      <c r="AU79" t="s">
        <v>424</v>
      </c>
      <c r="AV79" t="s">
        <v>425</v>
      </c>
      <c r="AX79" t="s">
        <v>426</v>
      </c>
      <c r="AY79" t="s">
        <v>427</v>
      </c>
      <c r="AZ79" t="s">
        <v>428</v>
      </c>
      <c r="BA79" t="s">
        <v>447</v>
      </c>
      <c r="BB79" t="s">
        <v>448</v>
      </c>
      <c r="BC79" t="s">
        <v>331</v>
      </c>
      <c r="BD79" t="s">
        <v>431</v>
      </c>
      <c r="BE79" t="s">
        <v>330</v>
      </c>
      <c r="BF79" t="s">
        <v>328</v>
      </c>
      <c r="BG79" t="s">
        <v>432</v>
      </c>
      <c r="BH79" t="s">
        <v>433</v>
      </c>
      <c r="BI79" t="s">
        <v>329</v>
      </c>
      <c r="BJ79" t="s">
        <v>434</v>
      </c>
      <c r="BK79" t="s">
        <v>435</v>
      </c>
      <c r="BL79" t="s">
        <v>436</v>
      </c>
      <c r="BM79" t="s">
        <v>437</v>
      </c>
      <c r="BN79" t="s">
        <v>449</v>
      </c>
      <c r="BO79" t="s">
        <v>450</v>
      </c>
      <c r="BP79" t="s">
        <v>440</v>
      </c>
      <c r="BQ79" t="s">
        <v>536</v>
      </c>
      <c r="BR79" t="s">
        <v>451</v>
      </c>
      <c r="BS79" t="s">
        <v>452</v>
      </c>
      <c r="BT79" t="s">
        <v>442</v>
      </c>
      <c r="BU79" t="s">
        <v>443</v>
      </c>
      <c r="BV79" t="s">
        <v>444</v>
      </c>
      <c r="BW79" t="s">
        <v>445</v>
      </c>
      <c r="BX79" t="s">
        <v>446</v>
      </c>
      <c r="BY79" t="s">
        <v>328</v>
      </c>
      <c r="BZ79" t="s">
        <v>328</v>
      </c>
      <c r="CG79" t="s">
        <v>404</v>
      </c>
    </row>
    <row r="80" spans="46:85" x14ac:dyDescent="0.35">
      <c r="AT80" t="s">
        <v>423</v>
      </c>
      <c r="AU80" t="s">
        <v>424</v>
      </c>
      <c r="AV80" t="s">
        <v>425</v>
      </c>
      <c r="AW80" t="s">
        <v>453</v>
      </c>
      <c r="AX80" t="s">
        <v>426</v>
      </c>
      <c r="AY80" t="s">
        <v>427</v>
      </c>
      <c r="AZ80" t="s">
        <v>428</v>
      </c>
      <c r="BA80" t="s">
        <v>429</v>
      </c>
      <c r="BB80" t="s">
        <v>430</v>
      </c>
      <c r="BC80" t="s">
        <v>331</v>
      </c>
      <c r="BD80" t="s">
        <v>431</v>
      </c>
      <c r="BE80" t="s">
        <v>330</v>
      </c>
      <c r="BF80" t="s">
        <v>328</v>
      </c>
      <c r="BG80" t="s">
        <v>432</v>
      </c>
      <c r="BH80" t="s">
        <v>433</v>
      </c>
      <c r="BI80" t="s">
        <v>329</v>
      </c>
      <c r="BJ80" t="s">
        <v>434</v>
      </c>
      <c r="BK80" t="s">
        <v>435</v>
      </c>
      <c r="BL80" t="s">
        <v>436</v>
      </c>
      <c r="BM80" t="s">
        <v>437</v>
      </c>
      <c r="BN80" t="s">
        <v>438</v>
      </c>
      <c r="BO80" t="s">
        <v>439</v>
      </c>
      <c r="BP80" t="s">
        <v>440</v>
      </c>
      <c r="BQ80" t="s">
        <v>537</v>
      </c>
      <c r="BT80" t="s">
        <v>442</v>
      </c>
      <c r="BU80" t="s">
        <v>443</v>
      </c>
      <c r="BV80" t="s">
        <v>444</v>
      </c>
      <c r="BW80" t="s">
        <v>445</v>
      </c>
      <c r="BX80" t="s">
        <v>446</v>
      </c>
      <c r="BY80" t="s">
        <v>328</v>
      </c>
      <c r="BZ80" t="s">
        <v>328</v>
      </c>
      <c r="CG80" t="s">
        <v>404</v>
      </c>
    </row>
    <row r="83" spans="46:85" x14ac:dyDescent="0.35">
      <c r="AU83" t="s">
        <v>424</v>
      </c>
      <c r="AW83" t="s">
        <v>453</v>
      </c>
      <c r="AX83" t="s">
        <v>426</v>
      </c>
      <c r="AY83" t="s">
        <v>427</v>
      </c>
      <c r="AZ83" t="s">
        <v>428</v>
      </c>
      <c r="BA83" t="s">
        <v>491</v>
      </c>
      <c r="BB83" t="s">
        <v>492</v>
      </c>
      <c r="BC83" t="s">
        <v>331</v>
      </c>
      <c r="BD83" t="s">
        <v>431</v>
      </c>
      <c r="BE83" t="s">
        <v>330</v>
      </c>
      <c r="BF83" t="s">
        <v>328</v>
      </c>
      <c r="BG83" t="s">
        <v>432</v>
      </c>
      <c r="BH83" t="s">
        <v>433</v>
      </c>
      <c r="BI83" t="s">
        <v>329</v>
      </c>
      <c r="BJ83" t="s">
        <v>434</v>
      </c>
      <c r="BK83" t="s">
        <v>435</v>
      </c>
      <c r="BL83" t="s">
        <v>436</v>
      </c>
      <c r="BM83" t="s">
        <v>437</v>
      </c>
      <c r="BN83" t="s">
        <v>493</v>
      </c>
      <c r="BO83" t="s">
        <v>494</v>
      </c>
      <c r="BP83" t="s">
        <v>440</v>
      </c>
      <c r="BQ83" t="s">
        <v>538</v>
      </c>
      <c r="BT83" t="s">
        <v>442</v>
      </c>
      <c r="BU83" t="s">
        <v>443</v>
      </c>
      <c r="BV83" t="s">
        <v>444</v>
      </c>
      <c r="BW83" t="s">
        <v>445</v>
      </c>
      <c r="BX83" t="s">
        <v>446</v>
      </c>
      <c r="BY83" t="s">
        <v>328</v>
      </c>
      <c r="BZ83" t="s">
        <v>328</v>
      </c>
      <c r="CG83" t="s">
        <v>404</v>
      </c>
    </row>
    <row r="84" spans="46:85" x14ac:dyDescent="0.35">
      <c r="AU84" t="s">
        <v>424</v>
      </c>
      <c r="AW84" t="s">
        <v>453</v>
      </c>
      <c r="AX84" t="s">
        <v>426</v>
      </c>
      <c r="AY84" t="s">
        <v>427</v>
      </c>
      <c r="AZ84" t="s">
        <v>428</v>
      </c>
      <c r="BA84" t="s">
        <v>429</v>
      </c>
      <c r="BB84" t="s">
        <v>430</v>
      </c>
      <c r="BC84" t="s">
        <v>331</v>
      </c>
      <c r="BD84" t="s">
        <v>431</v>
      </c>
      <c r="BE84" t="s">
        <v>330</v>
      </c>
      <c r="BF84" t="s">
        <v>328</v>
      </c>
      <c r="BG84" t="s">
        <v>432</v>
      </c>
      <c r="BH84" t="s">
        <v>433</v>
      </c>
      <c r="BI84" t="s">
        <v>329</v>
      </c>
      <c r="BJ84" t="s">
        <v>434</v>
      </c>
      <c r="BK84" t="s">
        <v>435</v>
      </c>
      <c r="BL84" t="s">
        <v>436</v>
      </c>
      <c r="BM84" t="s">
        <v>437</v>
      </c>
      <c r="BN84" t="s">
        <v>438</v>
      </c>
      <c r="BO84" t="s">
        <v>439</v>
      </c>
      <c r="BP84" t="s">
        <v>440</v>
      </c>
      <c r="BT84" t="s">
        <v>442</v>
      </c>
      <c r="BU84" t="s">
        <v>443</v>
      </c>
      <c r="BV84" t="s">
        <v>444</v>
      </c>
      <c r="BW84" t="s">
        <v>445</v>
      </c>
      <c r="BX84" t="s">
        <v>446</v>
      </c>
      <c r="BY84" t="s">
        <v>328</v>
      </c>
      <c r="BZ84" t="s">
        <v>328</v>
      </c>
      <c r="CG84" t="s">
        <v>404</v>
      </c>
    </row>
    <row r="85" spans="46:85" x14ac:dyDescent="0.35">
      <c r="AT85" t="s">
        <v>423</v>
      </c>
      <c r="AU85" t="s">
        <v>424</v>
      </c>
      <c r="AV85" t="s">
        <v>425</v>
      </c>
      <c r="AX85" t="s">
        <v>426</v>
      </c>
      <c r="AZ85" t="s">
        <v>428</v>
      </c>
      <c r="BA85" t="s">
        <v>454</v>
      </c>
      <c r="BB85" t="s">
        <v>455</v>
      </c>
      <c r="BC85" t="s">
        <v>331</v>
      </c>
      <c r="BD85" t="s">
        <v>431</v>
      </c>
      <c r="BE85" t="s">
        <v>330</v>
      </c>
      <c r="BF85" t="s">
        <v>328</v>
      </c>
      <c r="BG85" t="s">
        <v>432</v>
      </c>
      <c r="BH85" t="s">
        <v>433</v>
      </c>
      <c r="BI85" t="s">
        <v>329</v>
      </c>
      <c r="BJ85" t="s">
        <v>434</v>
      </c>
      <c r="BK85" t="s">
        <v>435</v>
      </c>
      <c r="BL85" t="s">
        <v>436</v>
      </c>
      <c r="BM85" t="s">
        <v>437</v>
      </c>
      <c r="BN85" t="s">
        <v>456</v>
      </c>
      <c r="BO85" t="s">
        <v>457</v>
      </c>
      <c r="BQ85" t="s">
        <v>539</v>
      </c>
      <c r="BR85" t="s">
        <v>451</v>
      </c>
      <c r="BS85" t="s">
        <v>452</v>
      </c>
      <c r="BT85" t="s">
        <v>442</v>
      </c>
      <c r="BU85" t="s">
        <v>443</v>
      </c>
      <c r="BV85" t="s">
        <v>444</v>
      </c>
      <c r="BW85" t="s">
        <v>445</v>
      </c>
      <c r="BX85" t="s">
        <v>446</v>
      </c>
      <c r="BY85" t="s">
        <v>328</v>
      </c>
      <c r="BZ85" t="s">
        <v>328</v>
      </c>
      <c r="CG85" t="s">
        <v>404</v>
      </c>
    </row>
    <row r="86" spans="46:85" x14ac:dyDescent="0.35">
      <c r="AT86" t="s">
        <v>423</v>
      </c>
      <c r="AU86" t="s">
        <v>424</v>
      </c>
      <c r="AV86" t="s">
        <v>425</v>
      </c>
      <c r="AX86" t="s">
        <v>426</v>
      </c>
      <c r="AY86" t="s">
        <v>427</v>
      </c>
      <c r="AZ86" t="s">
        <v>428</v>
      </c>
      <c r="BA86" t="s">
        <v>429</v>
      </c>
      <c r="BB86" t="s">
        <v>430</v>
      </c>
      <c r="BC86" t="s">
        <v>331</v>
      </c>
      <c r="BD86" t="s">
        <v>431</v>
      </c>
      <c r="BE86" t="s">
        <v>330</v>
      </c>
      <c r="BF86" t="s">
        <v>328</v>
      </c>
      <c r="BG86" t="s">
        <v>432</v>
      </c>
      <c r="BH86" t="s">
        <v>433</v>
      </c>
      <c r="BI86" t="s">
        <v>329</v>
      </c>
      <c r="BJ86" t="s">
        <v>434</v>
      </c>
      <c r="BK86" t="s">
        <v>435</v>
      </c>
      <c r="BL86" t="s">
        <v>436</v>
      </c>
      <c r="BM86" t="s">
        <v>437</v>
      </c>
      <c r="BN86" t="s">
        <v>438</v>
      </c>
      <c r="BO86" t="s">
        <v>439</v>
      </c>
      <c r="BP86" t="s">
        <v>440</v>
      </c>
      <c r="BQ86" t="s">
        <v>540</v>
      </c>
      <c r="BT86" t="s">
        <v>442</v>
      </c>
      <c r="BU86" t="s">
        <v>443</v>
      </c>
      <c r="BV86" t="s">
        <v>444</v>
      </c>
      <c r="BW86" t="s">
        <v>445</v>
      </c>
      <c r="BX86" t="s">
        <v>446</v>
      </c>
      <c r="BY86" t="s">
        <v>328</v>
      </c>
      <c r="BZ86" t="s">
        <v>328</v>
      </c>
      <c r="CG86" t="s">
        <v>404</v>
      </c>
    </row>
    <row r="87" spans="46:85" x14ac:dyDescent="0.35">
      <c r="AT87" t="s">
        <v>423</v>
      </c>
      <c r="AU87" t="s">
        <v>424</v>
      </c>
      <c r="AV87" t="s">
        <v>425</v>
      </c>
      <c r="AW87" t="s">
        <v>453</v>
      </c>
      <c r="AX87" t="s">
        <v>426</v>
      </c>
      <c r="AY87" t="s">
        <v>427</v>
      </c>
      <c r="AZ87" t="s">
        <v>428</v>
      </c>
      <c r="BA87" t="s">
        <v>484</v>
      </c>
      <c r="BB87" t="s">
        <v>485</v>
      </c>
      <c r="BC87" t="s">
        <v>331</v>
      </c>
      <c r="BD87" t="s">
        <v>431</v>
      </c>
      <c r="BE87" t="s">
        <v>330</v>
      </c>
      <c r="BF87" t="s">
        <v>328</v>
      </c>
      <c r="BG87" t="s">
        <v>432</v>
      </c>
      <c r="BH87" t="s">
        <v>433</v>
      </c>
      <c r="BI87" t="s">
        <v>329</v>
      </c>
      <c r="BJ87" t="s">
        <v>434</v>
      </c>
      <c r="BK87" t="s">
        <v>435</v>
      </c>
      <c r="BL87" t="s">
        <v>436</v>
      </c>
      <c r="BM87" t="s">
        <v>437</v>
      </c>
      <c r="BN87" t="s">
        <v>486</v>
      </c>
      <c r="BO87" t="s">
        <v>487</v>
      </c>
      <c r="BP87" t="s">
        <v>440</v>
      </c>
      <c r="BQ87" t="s">
        <v>541</v>
      </c>
      <c r="BT87" t="s">
        <v>442</v>
      </c>
      <c r="BU87" t="s">
        <v>443</v>
      </c>
      <c r="BV87" t="s">
        <v>444</v>
      </c>
      <c r="BW87" t="s">
        <v>445</v>
      </c>
      <c r="BX87" t="s">
        <v>446</v>
      </c>
      <c r="BY87" t="s">
        <v>328</v>
      </c>
      <c r="BZ87" t="s">
        <v>328</v>
      </c>
      <c r="CG87" t="s">
        <v>404</v>
      </c>
    </row>
    <row r="88" spans="46:85" x14ac:dyDescent="0.35">
      <c r="AT88" t="s">
        <v>423</v>
      </c>
      <c r="AU88" t="s">
        <v>424</v>
      </c>
      <c r="AV88" t="s">
        <v>425</v>
      </c>
      <c r="AX88" t="s">
        <v>426</v>
      </c>
      <c r="AY88" t="s">
        <v>427</v>
      </c>
      <c r="AZ88" t="s">
        <v>428</v>
      </c>
      <c r="BA88" t="s">
        <v>542</v>
      </c>
      <c r="BB88" t="s">
        <v>543</v>
      </c>
      <c r="BC88" t="s">
        <v>331</v>
      </c>
      <c r="BD88" t="s">
        <v>431</v>
      </c>
      <c r="BE88" t="s">
        <v>330</v>
      </c>
      <c r="BF88" t="s">
        <v>328</v>
      </c>
      <c r="BG88" t="s">
        <v>432</v>
      </c>
      <c r="BH88" t="s">
        <v>433</v>
      </c>
      <c r="BI88" t="s">
        <v>329</v>
      </c>
      <c r="BJ88" t="s">
        <v>434</v>
      </c>
      <c r="BK88" t="s">
        <v>435</v>
      </c>
      <c r="BL88" t="s">
        <v>436</v>
      </c>
      <c r="BM88" t="s">
        <v>437</v>
      </c>
      <c r="BN88" t="s">
        <v>544</v>
      </c>
      <c r="BO88" t="s">
        <v>545</v>
      </c>
      <c r="BQ88" t="s">
        <v>546</v>
      </c>
      <c r="BT88" t="s">
        <v>442</v>
      </c>
      <c r="BU88" t="s">
        <v>443</v>
      </c>
      <c r="BV88" t="s">
        <v>444</v>
      </c>
      <c r="BW88" t="s">
        <v>445</v>
      </c>
      <c r="BX88" t="s">
        <v>446</v>
      </c>
      <c r="BY88" t="s">
        <v>328</v>
      </c>
      <c r="BZ88" t="s">
        <v>328</v>
      </c>
      <c r="CG88" t="s">
        <v>404</v>
      </c>
    </row>
    <row r="91" spans="46:85" x14ac:dyDescent="0.35">
      <c r="AT91" t="s">
        <v>423</v>
      </c>
      <c r="AU91" t="s">
        <v>424</v>
      </c>
      <c r="AV91" t="s">
        <v>425</v>
      </c>
      <c r="AX91" t="s">
        <v>426</v>
      </c>
      <c r="AY91" t="s">
        <v>427</v>
      </c>
      <c r="AZ91" t="s">
        <v>428</v>
      </c>
      <c r="BA91" t="s">
        <v>429</v>
      </c>
      <c r="BB91" t="s">
        <v>430</v>
      </c>
      <c r="BC91" t="s">
        <v>331</v>
      </c>
      <c r="BD91" t="s">
        <v>431</v>
      </c>
      <c r="BE91" t="s">
        <v>330</v>
      </c>
      <c r="BF91" t="s">
        <v>328</v>
      </c>
      <c r="BG91" t="s">
        <v>432</v>
      </c>
      <c r="BH91" t="s">
        <v>433</v>
      </c>
      <c r="BI91" t="s">
        <v>329</v>
      </c>
      <c r="BJ91" t="s">
        <v>434</v>
      </c>
      <c r="BK91" t="s">
        <v>435</v>
      </c>
      <c r="BL91" t="s">
        <v>436</v>
      </c>
      <c r="BM91" t="s">
        <v>437</v>
      </c>
      <c r="BN91" t="s">
        <v>438</v>
      </c>
      <c r="BO91" t="s">
        <v>439</v>
      </c>
      <c r="BP91" t="s">
        <v>440</v>
      </c>
      <c r="BQ91" t="s">
        <v>547</v>
      </c>
      <c r="BT91" t="s">
        <v>442</v>
      </c>
      <c r="BU91" t="s">
        <v>443</v>
      </c>
      <c r="BV91" t="s">
        <v>444</v>
      </c>
      <c r="BW91" t="s">
        <v>445</v>
      </c>
      <c r="BX91" t="s">
        <v>446</v>
      </c>
      <c r="BY91" t="s">
        <v>328</v>
      </c>
      <c r="BZ91" t="s">
        <v>328</v>
      </c>
      <c r="CG91" t="s">
        <v>404</v>
      </c>
    </row>
    <row r="92" spans="46:85" x14ac:dyDescent="0.35">
      <c r="AV92" t="s">
        <v>425</v>
      </c>
      <c r="AX92" t="s">
        <v>426</v>
      </c>
      <c r="AZ92" t="s">
        <v>428</v>
      </c>
      <c r="BA92" t="s">
        <v>454</v>
      </c>
      <c r="BB92" t="s">
        <v>455</v>
      </c>
      <c r="BC92" t="s">
        <v>331</v>
      </c>
      <c r="BD92" t="s">
        <v>431</v>
      </c>
      <c r="BE92" t="s">
        <v>330</v>
      </c>
      <c r="BF92" t="s">
        <v>328</v>
      </c>
      <c r="BG92" t="s">
        <v>432</v>
      </c>
      <c r="BH92" t="s">
        <v>433</v>
      </c>
      <c r="BI92" t="s">
        <v>329</v>
      </c>
      <c r="BJ92" t="s">
        <v>434</v>
      </c>
      <c r="BK92" t="s">
        <v>435</v>
      </c>
      <c r="BL92" t="s">
        <v>436</v>
      </c>
      <c r="BM92" t="s">
        <v>437</v>
      </c>
      <c r="BN92" t="s">
        <v>456</v>
      </c>
      <c r="BO92" t="s">
        <v>457</v>
      </c>
      <c r="BR92" t="s">
        <v>451</v>
      </c>
      <c r="BS92" t="s">
        <v>452</v>
      </c>
      <c r="BT92" t="s">
        <v>442</v>
      </c>
      <c r="BU92" t="s">
        <v>443</v>
      </c>
      <c r="BV92" t="s">
        <v>444</v>
      </c>
      <c r="BW92" t="s">
        <v>445</v>
      </c>
      <c r="BX92" t="s">
        <v>446</v>
      </c>
      <c r="BY92" t="s">
        <v>328</v>
      </c>
      <c r="BZ92" t="s">
        <v>328</v>
      </c>
      <c r="CG92" t="s">
        <v>404</v>
      </c>
    </row>
    <row r="93" spans="46:85" x14ac:dyDescent="0.35">
      <c r="AT93" t="s">
        <v>423</v>
      </c>
      <c r="AU93" t="s">
        <v>424</v>
      </c>
      <c r="AV93" t="s">
        <v>425</v>
      </c>
      <c r="AW93" t="s">
        <v>453</v>
      </c>
      <c r="AX93" t="s">
        <v>426</v>
      </c>
      <c r="AY93" t="s">
        <v>427</v>
      </c>
      <c r="AZ93" t="s">
        <v>428</v>
      </c>
      <c r="BA93" t="s">
        <v>548</v>
      </c>
      <c r="BB93" t="s">
        <v>549</v>
      </c>
      <c r="BC93" t="s">
        <v>331</v>
      </c>
      <c r="BD93" t="s">
        <v>431</v>
      </c>
      <c r="BE93" t="s">
        <v>330</v>
      </c>
      <c r="BF93" t="s">
        <v>328</v>
      </c>
      <c r="BG93" t="s">
        <v>432</v>
      </c>
      <c r="BH93" t="s">
        <v>433</v>
      </c>
      <c r="BI93" t="s">
        <v>329</v>
      </c>
      <c r="BJ93" t="s">
        <v>434</v>
      </c>
      <c r="BK93" t="s">
        <v>435</v>
      </c>
      <c r="BL93" t="s">
        <v>436</v>
      </c>
      <c r="BM93" t="s">
        <v>437</v>
      </c>
      <c r="BN93" t="s">
        <v>550</v>
      </c>
      <c r="BO93" t="s">
        <v>551</v>
      </c>
      <c r="BP93" t="s">
        <v>440</v>
      </c>
      <c r="BQ93" t="s">
        <v>552</v>
      </c>
      <c r="BT93" t="s">
        <v>442</v>
      </c>
      <c r="BU93" t="s">
        <v>443</v>
      </c>
      <c r="BV93" t="s">
        <v>444</v>
      </c>
      <c r="BW93" t="s">
        <v>445</v>
      </c>
      <c r="BX93" t="s">
        <v>446</v>
      </c>
      <c r="BY93" t="s">
        <v>328</v>
      </c>
      <c r="BZ93" t="s">
        <v>328</v>
      </c>
      <c r="CG93" t="s">
        <v>404</v>
      </c>
    </row>
    <row r="94" spans="46:85" x14ac:dyDescent="0.35">
      <c r="AT94" t="s">
        <v>423</v>
      </c>
      <c r="AU94" t="s">
        <v>424</v>
      </c>
      <c r="AV94" t="s">
        <v>425</v>
      </c>
      <c r="AW94" t="s">
        <v>453</v>
      </c>
      <c r="AX94" t="s">
        <v>426</v>
      </c>
      <c r="AY94" t="s">
        <v>427</v>
      </c>
      <c r="AZ94" t="s">
        <v>428</v>
      </c>
      <c r="BA94" t="s">
        <v>548</v>
      </c>
      <c r="BB94" t="s">
        <v>549</v>
      </c>
      <c r="BC94" t="s">
        <v>331</v>
      </c>
      <c r="BD94" t="s">
        <v>431</v>
      </c>
      <c r="BE94" t="s">
        <v>330</v>
      </c>
      <c r="BF94" t="s">
        <v>328</v>
      </c>
      <c r="BG94" t="s">
        <v>432</v>
      </c>
      <c r="BH94" t="s">
        <v>433</v>
      </c>
      <c r="BI94" t="s">
        <v>329</v>
      </c>
      <c r="BJ94" t="s">
        <v>434</v>
      </c>
      <c r="BK94" t="s">
        <v>435</v>
      </c>
      <c r="BL94" t="s">
        <v>436</v>
      </c>
      <c r="BM94" t="s">
        <v>437</v>
      </c>
      <c r="BN94" t="s">
        <v>550</v>
      </c>
      <c r="BO94" t="s">
        <v>551</v>
      </c>
      <c r="BP94" t="s">
        <v>440</v>
      </c>
      <c r="BQ94" t="s">
        <v>553</v>
      </c>
      <c r="BT94" t="s">
        <v>442</v>
      </c>
      <c r="BU94" t="s">
        <v>443</v>
      </c>
      <c r="BV94" t="s">
        <v>444</v>
      </c>
      <c r="BW94" t="s">
        <v>445</v>
      </c>
      <c r="BX94" t="s">
        <v>446</v>
      </c>
      <c r="BY94" t="s">
        <v>328</v>
      </c>
      <c r="BZ94" t="s">
        <v>328</v>
      </c>
      <c r="CG94" t="s">
        <v>404</v>
      </c>
    </row>
    <row r="95" spans="46:85" x14ac:dyDescent="0.35">
      <c r="AX95" t="s">
        <v>426</v>
      </c>
      <c r="AZ95" t="s">
        <v>428</v>
      </c>
      <c r="BA95" t="s">
        <v>454</v>
      </c>
      <c r="BB95" t="s">
        <v>455</v>
      </c>
      <c r="BC95" t="s">
        <v>331</v>
      </c>
      <c r="BD95" t="s">
        <v>431</v>
      </c>
      <c r="BE95" t="s">
        <v>330</v>
      </c>
      <c r="BF95" t="s">
        <v>328</v>
      </c>
      <c r="BG95" t="s">
        <v>432</v>
      </c>
      <c r="BH95" t="s">
        <v>433</v>
      </c>
      <c r="BI95" t="s">
        <v>329</v>
      </c>
      <c r="BJ95" t="s">
        <v>434</v>
      </c>
      <c r="BK95" t="s">
        <v>435</v>
      </c>
      <c r="BL95" t="s">
        <v>436</v>
      </c>
      <c r="BM95" t="s">
        <v>437</v>
      </c>
      <c r="BN95" t="s">
        <v>456</v>
      </c>
      <c r="BO95" t="s">
        <v>457</v>
      </c>
      <c r="BR95" t="s">
        <v>451</v>
      </c>
      <c r="BS95" t="s">
        <v>452</v>
      </c>
      <c r="BT95" t="s">
        <v>442</v>
      </c>
      <c r="BU95" t="s">
        <v>443</v>
      </c>
      <c r="BV95" t="s">
        <v>444</v>
      </c>
      <c r="BW95" t="s">
        <v>445</v>
      </c>
      <c r="BX95" t="s">
        <v>446</v>
      </c>
      <c r="BY95" t="s">
        <v>328</v>
      </c>
      <c r="BZ95" t="s">
        <v>328</v>
      </c>
      <c r="CG95" t="s">
        <v>404</v>
      </c>
    </row>
    <row r="96" spans="46:85" x14ac:dyDescent="0.35">
      <c r="AT96" t="s">
        <v>423</v>
      </c>
      <c r="AU96" t="s">
        <v>424</v>
      </c>
      <c r="AV96" t="s">
        <v>425</v>
      </c>
      <c r="AX96" t="s">
        <v>426</v>
      </c>
      <c r="AY96" t="s">
        <v>427</v>
      </c>
      <c r="AZ96" t="s">
        <v>428</v>
      </c>
      <c r="BA96" t="s">
        <v>429</v>
      </c>
      <c r="BB96" t="s">
        <v>430</v>
      </c>
      <c r="BC96" t="s">
        <v>331</v>
      </c>
      <c r="BD96" t="s">
        <v>431</v>
      </c>
      <c r="BE96" t="s">
        <v>330</v>
      </c>
      <c r="BF96" t="s">
        <v>328</v>
      </c>
      <c r="BG96" t="s">
        <v>432</v>
      </c>
      <c r="BH96" t="s">
        <v>433</v>
      </c>
      <c r="BI96" t="s">
        <v>329</v>
      </c>
      <c r="BJ96" t="s">
        <v>434</v>
      </c>
      <c r="BK96" t="s">
        <v>435</v>
      </c>
      <c r="BL96" t="s">
        <v>436</v>
      </c>
      <c r="BM96" t="s">
        <v>437</v>
      </c>
      <c r="BN96" t="s">
        <v>438</v>
      </c>
      <c r="BO96" t="s">
        <v>439</v>
      </c>
      <c r="BP96" t="s">
        <v>440</v>
      </c>
      <c r="BQ96" t="s">
        <v>554</v>
      </c>
      <c r="BT96" t="s">
        <v>442</v>
      </c>
      <c r="BU96" t="s">
        <v>443</v>
      </c>
      <c r="BV96" t="s">
        <v>444</v>
      </c>
      <c r="BW96" t="s">
        <v>445</v>
      </c>
      <c r="BX96" t="s">
        <v>446</v>
      </c>
      <c r="BY96" t="s">
        <v>328</v>
      </c>
      <c r="BZ96" t="s">
        <v>328</v>
      </c>
      <c r="CG96" t="s">
        <v>404</v>
      </c>
    </row>
    <row r="97" spans="46:85" x14ac:dyDescent="0.35">
      <c r="AX97" t="s">
        <v>426</v>
      </c>
      <c r="AZ97" t="s">
        <v>428</v>
      </c>
      <c r="BA97" t="s">
        <v>454</v>
      </c>
      <c r="BB97" t="s">
        <v>455</v>
      </c>
      <c r="BC97" t="s">
        <v>331</v>
      </c>
      <c r="BD97" t="s">
        <v>431</v>
      </c>
      <c r="BE97" t="s">
        <v>330</v>
      </c>
      <c r="BF97" t="s">
        <v>328</v>
      </c>
      <c r="BG97" t="s">
        <v>432</v>
      </c>
      <c r="BH97" t="s">
        <v>433</v>
      </c>
      <c r="BI97" t="s">
        <v>329</v>
      </c>
      <c r="BJ97" t="s">
        <v>434</v>
      </c>
      <c r="BK97" t="s">
        <v>435</v>
      </c>
      <c r="BL97" t="s">
        <v>436</v>
      </c>
      <c r="BM97" t="s">
        <v>437</v>
      </c>
      <c r="BN97" t="s">
        <v>456</v>
      </c>
      <c r="BO97" t="s">
        <v>457</v>
      </c>
      <c r="BR97" t="s">
        <v>451</v>
      </c>
      <c r="BS97" t="s">
        <v>452</v>
      </c>
      <c r="BT97" t="s">
        <v>442</v>
      </c>
      <c r="BU97" t="s">
        <v>443</v>
      </c>
      <c r="BV97" t="s">
        <v>444</v>
      </c>
      <c r="BW97" t="s">
        <v>445</v>
      </c>
      <c r="BX97" t="s">
        <v>446</v>
      </c>
      <c r="BY97" t="s">
        <v>328</v>
      </c>
      <c r="BZ97" t="s">
        <v>328</v>
      </c>
      <c r="CG97" t="s">
        <v>404</v>
      </c>
    </row>
    <row r="98" spans="46:85" x14ac:dyDescent="0.35">
      <c r="AT98" t="s">
        <v>423</v>
      </c>
      <c r="AU98" t="s">
        <v>424</v>
      </c>
      <c r="AV98" t="s">
        <v>425</v>
      </c>
      <c r="AW98" t="s">
        <v>453</v>
      </c>
      <c r="AX98" t="s">
        <v>426</v>
      </c>
      <c r="AY98" t="s">
        <v>427</v>
      </c>
      <c r="AZ98" t="s">
        <v>428</v>
      </c>
      <c r="BA98" t="s">
        <v>454</v>
      </c>
      <c r="BB98" t="s">
        <v>455</v>
      </c>
      <c r="BC98" t="s">
        <v>331</v>
      </c>
      <c r="BD98" t="s">
        <v>431</v>
      </c>
      <c r="BE98" t="s">
        <v>330</v>
      </c>
      <c r="BF98" t="s">
        <v>328</v>
      </c>
      <c r="BG98" t="s">
        <v>432</v>
      </c>
      <c r="BH98" t="s">
        <v>433</v>
      </c>
      <c r="BI98" t="s">
        <v>329</v>
      </c>
      <c r="BJ98" t="s">
        <v>434</v>
      </c>
      <c r="BK98" t="s">
        <v>435</v>
      </c>
      <c r="BL98" t="s">
        <v>436</v>
      </c>
      <c r="BM98" t="s">
        <v>437</v>
      </c>
      <c r="BN98" t="s">
        <v>456</v>
      </c>
      <c r="BO98" t="s">
        <v>457</v>
      </c>
      <c r="BQ98" t="s">
        <v>555</v>
      </c>
      <c r="BR98" t="s">
        <v>451</v>
      </c>
      <c r="BS98" t="s">
        <v>452</v>
      </c>
      <c r="BT98" t="s">
        <v>442</v>
      </c>
      <c r="BU98" t="s">
        <v>443</v>
      </c>
      <c r="BV98" t="s">
        <v>444</v>
      </c>
      <c r="BW98" t="s">
        <v>445</v>
      </c>
      <c r="BX98" t="s">
        <v>446</v>
      </c>
      <c r="BY98" t="s">
        <v>328</v>
      </c>
      <c r="BZ98" t="s">
        <v>328</v>
      </c>
      <c r="CG98" t="s">
        <v>404</v>
      </c>
    </row>
    <row r="102" spans="46:85" x14ac:dyDescent="0.35">
      <c r="AT102" t="s">
        <v>423</v>
      </c>
      <c r="AU102" t="s">
        <v>424</v>
      </c>
      <c r="AV102" t="s">
        <v>425</v>
      </c>
      <c r="AW102" t="s">
        <v>453</v>
      </c>
      <c r="AX102" t="s">
        <v>426</v>
      </c>
      <c r="AZ102" t="s">
        <v>428</v>
      </c>
      <c r="BA102" t="s">
        <v>429</v>
      </c>
      <c r="BB102" t="s">
        <v>430</v>
      </c>
      <c r="BC102" t="s">
        <v>331</v>
      </c>
      <c r="BD102" t="s">
        <v>431</v>
      </c>
      <c r="BE102" t="s">
        <v>330</v>
      </c>
      <c r="BF102" t="s">
        <v>328</v>
      </c>
      <c r="BG102" t="s">
        <v>432</v>
      </c>
      <c r="BH102" t="s">
        <v>433</v>
      </c>
      <c r="BI102" t="s">
        <v>329</v>
      </c>
      <c r="BJ102" t="s">
        <v>434</v>
      </c>
      <c r="BK102" t="s">
        <v>435</v>
      </c>
      <c r="BL102" t="s">
        <v>436</v>
      </c>
      <c r="BM102" t="s">
        <v>437</v>
      </c>
      <c r="BN102" t="s">
        <v>438</v>
      </c>
      <c r="BO102" t="s">
        <v>439</v>
      </c>
      <c r="BP102" t="s">
        <v>440</v>
      </c>
      <c r="BQ102" t="s">
        <v>556</v>
      </c>
      <c r="BT102" t="s">
        <v>442</v>
      </c>
      <c r="BU102" t="s">
        <v>443</v>
      </c>
      <c r="BV102" t="s">
        <v>444</v>
      </c>
      <c r="BW102" t="s">
        <v>445</v>
      </c>
      <c r="BX102" t="s">
        <v>446</v>
      </c>
      <c r="BY102" t="s">
        <v>328</v>
      </c>
      <c r="BZ102" t="s">
        <v>328</v>
      </c>
      <c r="CG102" t="s">
        <v>404</v>
      </c>
    </row>
    <row r="103" spans="46:85" x14ac:dyDescent="0.35">
      <c r="AT103" t="s">
        <v>423</v>
      </c>
      <c r="AU103" t="s">
        <v>424</v>
      </c>
      <c r="AV103" t="s">
        <v>425</v>
      </c>
      <c r="AX103" t="s">
        <v>426</v>
      </c>
      <c r="AY103" t="s">
        <v>427</v>
      </c>
      <c r="AZ103" t="s">
        <v>428</v>
      </c>
      <c r="BA103" t="s">
        <v>484</v>
      </c>
      <c r="BB103" t="s">
        <v>485</v>
      </c>
      <c r="BC103" t="s">
        <v>331</v>
      </c>
      <c r="BD103" t="s">
        <v>431</v>
      </c>
      <c r="BE103" t="s">
        <v>330</v>
      </c>
      <c r="BF103" t="s">
        <v>328</v>
      </c>
      <c r="BG103" t="s">
        <v>432</v>
      </c>
      <c r="BH103" t="s">
        <v>433</v>
      </c>
      <c r="BI103" t="s">
        <v>329</v>
      </c>
      <c r="BJ103" t="s">
        <v>434</v>
      </c>
      <c r="BK103" t="s">
        <v>435</v>
      </c>
      <c r="BL103" t="s">
        <v>436</v>
      </c>
      <c r="BM103" t="s">
        <v>437</v>
      </c>
      <c r="BN103" t="s">
        <v>486</v>
      </c>
      <c r="BO103" t="s">
        <v>487</v>
      </c>
      <c r="BP103" t="s">
        <v>440</v>
      </c>
      <c r="BQ103" t="s">
        <v>557</v>
      </c>
      <c r="BT103" t="s">
        <v>442</v>
      </c>
      <c r="BU103" t="s">
        <v>443</v>
      </c>
      <c r="BV103" t="s">
        <v>444</v>
      </c>
      <c r="BW103" t="s">
        <v>445</v>
      </c>
      <c r="BX103" t="s">
        <v>446</v>
      </c>
      <c r="BY103" t="s">
        <v>328</v>
      </c>
      <c r="BZ103" t="s">
        <v>328</v>
      </c>
      <c r="CG103" t="s">
        <v>404</v>
      </c>
    </row>
    <row r="104" spans="46:85" x14ac:dyDescent="0.35">
      <c r="AT104" t="s">
        <v>423</v>
      </c>
      <c r="AU104" t="s">
        <v>424</v>
      </c>
      <c r="AV104" t="s">
        <v>425</v>
      </c>
      <c r="AX104" t="s">
        <v>426</v>
      </c>
      <c r="AY104" t="s">
        <v>427</v>
      </c>
      <c r="AZ104" t="s">
        <v>428</v>
      </c>
      <c r="BA104" t="s">
        <v>429</v>
      </c>
      <c r="BB104" t="s">
        <v>430</v>
      </c>
      <c r="BC104" t="s">
        <v>331</v>
      </c>
      <c r="BD104" t="s">
        <v>431</v>
      </c>
      <c r="BE104" t="s">
        <v>330</v>
      </c>
      <c r="BF104" t="s">
        <v>328</v>
      </c>
      <c r="BG104" t="s">
        <v>432</v>
      </c>
      <c r="BH104" t="s">
        <v>433</v>
      </c>
      <c r="BI104" t="s">
        <v>329</v>
      </c>
      <c r="BJ104" t="s">
        <v>434</v>
      </c>
      <c r="BK104" t="s">
        <v>435</v>
      </c>
      <c r="BL104" t="s">
        <v>436</v>
      </c>
      <c r="BM104" t="s">
        <v>437</v>
      </c>
      <c r="BN104" t="s">
        <v>438</v>
      </c>
      <c r="BO104" t="s">
        <v>439</v>
      </c>
      <c r="BP104" t="s">
        <v>440</v>
      </c>
      <c r="BQ104" t="s">
        <v>558</v>
      </c>
      <c r="BT104" t="s">
        <v>442</v>
      </c>
      <c r="BU104" t="s">
        <v>443</v>
      </c>
      <c r="BV104" t="s">
        <v>444</v>
      </c>
      <c r="BW104" t="s">
        <v>445</v>
      </c>
      <c r="BX104" t="s">
        <v>446</v>
      </c>
      <c r="BY104" t="s">
        <v>328</v>
      </c>
      <c r="BZ104" t="s">
        <v>328</v>
      </c>
      <c r="CG104" t="s">
        <v>404</v>
      </c>
    </row>
    <row r="105" spans="46:85" x14ac:dyDescent="0.35">
      <c r="AT105" t="s">
        <v>423</v>
      </c>
      <c r="AU105" t="s">
        <v>424</v>
      </c>
      <c r="AV105" t="s">
        <v>425</v>
      </c>
      <c r="AW105" t="s">
        <v>453</v>
      </c>
      <c r="AX105" t="s">
        <v>426</v>
      </c>
      <c r="AY105" t="s">
        <v>427</v>
      </c>
      <c r="AZ105" t="s">
        <v>428</v>
      </c>
      <c r="BA105" t="s">
        <v>429</v>
      </c>
      <c r="BB105" t="s">
        <v>430</v>
      </c>
      <c r="BC105" t="s">
        <v>331</v>
      </c>
      <c r="BD105" t="s">
        <v>431</v>
      </c>
      <c r="BE105" t="s">
        <v>330</v>
      </c>
      <c r="BF105" t="s">
        <v>328</v>
      </c>
      <c r="BG105" t="s">
        <v>432</v>
      </c>
      <c r="BH105" t="s">
        <v>433</v>
      </c>
      <c r="BI105" t="s">
        <v>329</v>
      </c>
      <c r="BJ105" t="s">
        <v>434</v>
      </c>
      <c r="BK105" t="s">
        <v>435</v>
      </c>
      <c r="BL105" t="s">
        <v>436</v>
      </c>
      <c r="BM105" t="s">
        <v>437</v>
      </c>
      <c r="BN105" t="s">
        <v>438</v>
      </c>
      <c r="BO105" t="s">
        <v>439</v>
      </c>
      <c r="BP105" t="s">
        <v>440</v>
      </c>
      <c r="BQ105" t="s">
        <v>559</v>
      </c>
      <c r="BT105" t="s">
        <v>442</v>
      </c>
      <c r="BU105" t="s">
        <v>443</v>
      </c>
      <c r="BV105" t="s">
        <v>444</v>
      </c>
      <c r="BW105" t="s">
        <v>445</v>
      </c>
      <c r="BX105" t="s">
        <v>446</v>
      </c>
      <c r="BY105" t="s">
        <v>328</v>
      </c>
      <c r="BZ105" t="s">
        <v>328</v>
      </c>
      <c r="CG105" t="s">
        <v>404</v>
      </c>
    </row>
    <row r="106" spans="46:85" x14ac:dyDescent="0.35">
      <c r="AT106" t="s">
        <v>423</v>
      </c>
      <c r="AU106" t="s">
        <v>424</v>
      </c>
      <c r="AV106" t="s">
        <v>425</v>
      </c>
      <c r="AX106" t="s">
        <v>426</v>
      </c>
      <c r="AY106" t="s">
        <v>427</v>
      </c>
      <c r="AZ106" t="s">
        <v>428</v>
      </c>
      <c r="BA106" t="s">
        <v>429</v>
      </c>
      <c r="BB106" t="s">
        <v>430</v>
      </c>
      <c r="BC106" t="s">
        <v>331</v>
      </c>
      <c r="BD106" t="s">
        <v>431</v>
      </c>
      <c r="BE106" t="s">
        <v>330</v>
      </c>
      <c r="BF106" t="s">
        <v>328</v>
      </c>
      <c r="BG106" t="s">
        <v>432</v>
      </c>
      <c r="BH106" t="s">
        <v>433</v>
      </c>
      <c r="BI106" t="s">
        <v>329</v>
      </c>
      <c r="BJ106" t="s">
        <v>434</v>
      </c>
      <c r="BK106" t="s">
        <v>435</v>
      </c>
      <c r="BL106" t="s">
        <v>436</v>
      </c>
      <c r="BM106" t="s">
        <v>437</v>
      </c>
      <c r="BN106" t="s">
        <v>438</v>
      </c>
      <c r="BO106" t="s">
        <v>439</v>
      </c>
      <c r="BP106" t="s">
        <v>440</v>
      </c>
      <c r="BQ106" t="s">
        <v>560</v>
      </c>
      <c r="BT106" t="s">
        <v>442</v>
      </c>
      <c r="BU106" t="s">
        <v>443</v>
      </c>
      <c r="BV106" t="s">
        <v>444</v>
      </c>
      <c r="BW106" t="s">
        <v>445</v>
      </c>
      <c r="BX106" t="s">
        <v>446</v>
      </c>
      <c r="BY106" t="s">
        <v>328</v>
      </c>
      <c r="BZ106" t="s">
        <v>328</v>
      </c>
      <c r="CG106" t="s">
        <v>404</v>
      </c>
    </row>
    <row r="110" spans="46:85" x14ac:dyDescent="0.35">
      <c r="AT110" t="s">
        <v>423</v>
      </c>
      <c r="AU110" t="s">
        <v>424</v>
      </c>
      <c r="AV110" t="s">
        <v>425</v>
      </c>
      <c r="AX110" t="s">
        <v>426</v>
      </c>
      <c r="AY110" t="s">
        <v>427</v>
      </c>
      <c r="AZ110" t="s">
        <v>428</v>
      </c>
      <c r="BA110" t="s">
        <v>454</v>
      </c>
      <c r="BB110" t="s">
        <v>455</v>
      </c>
      <c r="BC110" t="s">
        <v>331</v>
      </c>
      <c r="BD110" t="s">
        <v>431</v>
      </c>
      <c r="BE110" t="s">
        <v>330</v>
      </c>
      <c r="BF110" t="s">
        <v>328</v>
      </c>
      <c r="BG110" t="s">
        <v>432</v>
      </c>
      <c r="BH110" t="s">
        <v>433</v>
      </c>
      <c r="BI110" t="s">
        <v>329</v>
      </c>
      <c r="BJ110" t="s">
        <v>434</v>
      </c>
      <c r="BK110" t="s">
        <v>435</v>
      </c>
      <c r="BL110" t="s">
        <v>436</v>
      </c>
      <c r="BM110" t="s">
        <v>437</v>
      </c>
      <c r="BN110" t="s">
        <v>456</v>
      </c>
      <c r="BO110" t="s">
        <v>457</v>
      </c>
      <c r="BP110" t="s">
        <v>440</v>
      </c>
      <c r="BQ110" t="s">
        <v>561</v>
      </c>
      <c r="BR110" t="s">
        <v>451</v>
      </c>
      <c r="BS110" t="s">
        <v>452</v>
      </c>
      <c r="BT110" t="s">
        <v>442</v>
      </c>
      <c r="BU110" t="s">
        <v>443</v>
      </c>
      <c r="BV110" t="s">
        <v>444</v>
      </c>
      <c r="BW110" t="s">
        <v>445</v>
      </c>
      <c r="BX110" t="s">
        <v>446</v>
      </c>
      <c r="BY110" t="s">
        <v>328</v>
      </c>
      <c r="BZ110" t="s">
        <v>328</v>
      </c>
      <c r="CG110" t="s">
        <v>404</v>
      </c>
    </row>
    <row r="111" spans="46:85" x14ac:dyDescent="0.35">
      <c r="AT111" t="s">
        <v>423</v>
      </c>
      <c r="AU111" t="s">
        <v>424</v>
      </c>
      <c r="AV111" t="s">
        <v>425</v>
      </c>
      <c r="AW111" t="s">
        <v>453</v>
      </c>
      <c r="AX111" t="s">
        <v>426</v>
      </c>
      <c r="AY111" t="s">
        <v>427</v>
      </c>
      <c r="AZ111" t="s">
        <v>428</v>
      </c>
      <c r="BA111" t="s">
        <v>454</v>
      </c>
      <c r="BB111" t="s">
        <v>455</v>
      </c>
      <c r="BC111" t="s">
        <v>331</v>
      </c>
      <c r="BD111" t="s">
        <v>431</v>
      </c>
      <c r="BE111" t="s">
        <v>330</v>
      </c>
      <c r="BF111" t="s">
        <v>328</v>
      </c>
      <c r="BG111" t="s">
        <v>432</v>
      </c>
      <c r="BH111" t="s">
        <v>433</v>
      </c>
      <c r="BI111" t="s">
        <v>329</v>
      </c>
      <c r="BJ111" t="s">
        <v>434</v>
      </c>
      <c r="BK111" t="s">
        <v>435</v>
      </c>
      <c r="BL111" t="s">
        <v>436</v>
      </c>
      <c r="BM111" t="s">
        <v>437</v>
      </c>
      <c r="BN111" t="s">
        <v>456</v>
      </c>
      <c r="BO111" t="s">
        <v>457</v>
      </c>
      <c r="BP111" t="s">
        <v>440</v>
      </c>
      <c r="BQ111" t="s">
        <v>562</v>
      </c>
      <c r="BR111" t="s">
        <v>451</v>
      </c>
      <c r="BS111" t="s">
        <v>452</v>
      </c>
      <c r="BT111" t="s">
        <v>442</v>
      </c>
      <c r="BU111" t="s">
        <v>443</v>
      </c>
      <c r="BV111" t="s">
        <v>444</v>
      </c>
      <c r="BW111" t="s">
        <v>445</v>
      </c>
      <c r="BX111" t="s">
        <v>446</v>
      </c>
      <c r="BY111" t="s">
        <v>328</v>
      </c>
      <c r="BZ111" t="s">
        <v>328</v>
      </c>
      <c r="CG111" t="s">
        <v>404</v>
      </c>
    </row>
    <row r="112" spans="46:85" x14ac:dyDescent="0.35">
      <c r="AT112" t="s">
        <v>423</v>
      </c>
      <c r="AU112" t="s">
        <v>424</v>
      </c>
      <c r="AV112" t="s">
        <v>425</v>
      </c>
      <c r="AX112" t="s">
        <v>426</v>
      </c>
      <c r="AY112" t="s">
        <v>427</v>
      </c>
      <c r="AZ112" t="s">
        <v>428</v>
      </c>
      <c r="BA112" t="s">
        <v>459</v>
      </c>
      <c r="BB112" t="s">
        <v>460</v>
      </c>
      <c r="BC112" t="s">
        <v>331</v>
      </c>
      <c r="BD112" t="s">
        <v>431</v>
      </c>
      <c r="BE112" t="s">
        <v>330</v>
      </c>
      <c r="BF112" t="s">
        <v>328</v>
      </c>
      <c r="BG112" t="s">
        <v>432</v>
      </c>
      <c r="BH112" t="s">
        <v>433</v>
      </c>
      <c r="BI112" t="s">
        <v>329</v>
      </c>
      <c r="BJ112" t="s">
        <v>434</v>
      </c>
      <c r="BK112" t="s">
        <v>435</v>
      </c>
      <c r="BL112" t="s">
        <v>436</v>
      </c>
      <c r="BM112" t="s">
        <v>437</v>
      </c>
      <c r="BN112" t="s">
        <v>461</v>
      </c>
      <c r="BO112" t="s">
        <v>462</v>
      </c>
      <c r="BP112" t="s">
        <v>440</v>
      </c>
      <c r="BQ112" t="s">
        <v>563</v>
      </c>
      <c r="BT112" t="s">
        <v>442</v>
      </c>
      <c r="BU112" t="s">
        <v>443</v>
      </c>
      <c r="BV112" t="s">
        <v>444</v>
      </c>
      <c r="BW112" t="s">
        <v>445</v>
      </c>
      <c r="BX112" t="s">
        <v>446</v>
      </c>
      <c r="BY112" t="s">
        <v>328</v>
      </c>
      <c r="BZ112" t="s">
        <v>328</v>
      </c>
      <c r="CG112" t="s">
        <v>404</v>
      </c>
    </row>
    <row r="113" spans="46:85" x14ac:dyDescent="0.35">
      <c r="AT113" t="s">
        <v>423</v>
      </c>
      <c r="AU113" t="s">
        <v>424</v>
      </c>
      <c r="AV113" t="s">
        <v>425</v>
      </c>
      <c r="AX113" t="s">
        <v>426</v>
      </c>
      <c r="AY113" t="s">
        <v>427</v>
      </c>
      <c r="AZ113" t="s">
        <v>428</v>
      </c>
      <c r="BA113" t="s">
        <v>459</v>
      </c>
      <c r="BB113" t="s">
        <v>460</v>
      </c>
      <c r="BC113" t="s">
        <v>331</v>
      </c>
      <c r="BD113" t="s">
        <v>431</v>
      </c>
      <c r="BE113" t="s">
        <v>330</v>
      </c>
      <c r="BF113" t="s">
        <v>328</v>
      </c>
      <c r="BG113" t="s">
        <v>432</v>
      </c>
      <c r="BH113" t="s">
        <v>433</v>
      </c>
      <c r="BI113" t="s">
        <v>329</v>
      </c>
      <c r="BJ113" t="s">
        <v>434</v>
      </c>
      <c r="BK113" t="s">
        <v>435</v>
      </c>
      <c r="BL113" t="s">
        <v>436</v>
      </c>
      <c r="BM113" t="s">
        <v>437</v>
      </c>
      <c r="BN113" t="s">
        <v>461</v>
      </c>
      <c r="BO113" t="s">
        <v>462</v>
      </c>
      <c r="BP113" t="s">
        <v>440</v>
      </c>
      <c r="BQ113" t="s">
        <v>564</v>
      </c>
      <c r="BT113" t="s">
        <v>442</v>
      </c>
      <c r="BU113" t="s">
        <v>443</v>
      </c>
      <c r="BV113" t="s">
        <v>444</v>
      </c>
      <c r="BW113" t="s">
        <v>445</v>
      </c>
      <c r="BX113" t="s">
        <v>446</v>
      </c>
      <c r="BY113" t="s">
        <v>328</v>
      </c>
      <c r="BZ113" t="s">
        <v>328</v>
      </c>
      <c r="CG113" t="s">
        <v>404</v>
      </c>
    </row>
    <row r="114" spans="46:85" x14ac:dyDescent="0.35">
      <c r="AT114" t="s">
        <v>423</v>
      </c>
      <c r="AU114" t="s">
        <v>424</v>
      </c>
      <c r="AV114" t="s">
        <v>425</v>
      </c>
      <c r="AX114" t="s">
        <v>426</v>
      </c>
      <c r="AY114" t="s">
        <v>427</v>
      </c>
      <c r="AZ114" t="s">
        <v>428</v>
      </c>
      <c r="BA114" t="s">
        <v>454</v>
      </c>
      <c r="BB114" t="s">
        <v>455</v>
      </c>
      <c r="BC114" t="s">
        <v>331</v>
      </c>
      <c r="BD114" t="s">
        <v>431</v>
      </c>
      <c r="BE114" t="s">
        <v>330</v>
      </c>
      <c r="BF114" t="s">
        <v>328</v>
      </c>
      <c r="BG114" t="s">
        <v>432</v>
      </c>
      <c r="BH114" t="s">
        <v>433</v>
      </c>
      <c r="BI114" t="s">
        <v>329</v>
      </c>
      <c r="BJ114" t="s">
        <v>434</v>
      </c>
      <c r="BK114" t="s">
        <v>435</v>
      </c>
      <c r="BL114" t="s">
        <v>436</v>
      </c>
      <c r="BM114" t="s">
        <v>437</v>
      </c>
      <c r="BN114" t="s">
        <v>456</v>
      </c>
      <c r="BO114" t="s">
        <v>457</v>
      </c>
      <c r="BP114" t="s">
        <v>440</v>
      </c>
      <c r="BQ114" t="s">
        <v>565</v>
      </c>
      <c r="BR114" t="s">
        <v>451</v>
      </c>
      <c r="BS114" t="s">
        <v>452</v>
      </c>
      <c r="BT114" t="s">
        <v>442</v>
      </c>
      <c r="BU114" t="s">
        <v>443</v>
      </c>
      <c r="BV114" t="s">
        <v>444</v>
      </c>
      <c r="BW114" t="s">
        <v>445</v>
      </c>
      <c r="BX114" t="s">
        <v>446</v>
      </c>
      <c r="BY114" t="s">
        <v>328</v>
      </c>
      <c r="BZ114" t="s">
        <v>328</v>
      </c>
      <c r="CG114" t="s">
        <v>404</v>
      </c>
    </row>
    <row r="115" spans="46:85" x14ac:dyDescent="0.35">
      <c r="AT115" t="s">
        <v>423</v>
      </c>
      <c r="AU115" t="s">
        <v>424</v>
      </c>
      <c r="AV115" t="s">
        <v>425</v>
      </c>
      <c r="AX115" t="s">
        <v>426</v>
      </c>
      <c r="AY115" t="s">
        <v>427</v>
      </c>
      <c r="AZ115" t="s">
        <v>428</v>
      </c>
      <c r="BA115" t="s">
        <v>454</v>
      </c>
      <c r="BB115" t="s">
        <v>455</v>
      </c>
      <c r="BC115" t="s">
        <v>331</v>
      </c>
      <c r="BD115" t="s">
        <v>431</v>
      </c>
      <c r="BE115" t="s">
        <v>330</v>
      </c>
      <c r="BF115" t="s">
        <v>328</v>
      </c>
      <c r="BG115" t="s">
        <v>432</v>
      </c>
      <c r="BH115" t="s">
        <v>433</v>
      </c>
      <c r="BI115" t="s">
        <v>329</v>
      </c>
      <c r="BJ115" t="s">
        <v>434</v>
      </c>
      <c r="BK115" t="s">
        <v>435</v>
      </c>
      <c r="BL115" t="s">
        <v>436</v>
      </c>
      <c r="BM115" t="s">
        <v>437</v>
      </c>
      <c r="BN115" t="s">
        <v>456</v>
      </c>
      <c r="BO115" t="s">
        <v>457</v>
      </c>
      <c r="BP115" t="s">
        <v>440</v>
      </c>
      <c r="BR115" t="s">
        <v>451</v>
      </c>
      <c r="BS115" t="s">
        <v>452</v>
      </c>
      <c r="BT115" t="s">
        <v>442</v>
      </c>
      <c r="BU115" t="s">
        <v>443</v>
      </c>
      <c r="BV115" t="s">
        <v>444</v>
      </c>
      <c r="BW115" t="s">
        <v>445</v>
      </c>
      <c r="BX115" t="s">
        <v>446</v>
      </c>
      <c r="BY115" t="s">
        <v>328</v>
      </c>
      <c r="BZ115" t="s">
        <v>328</v>
      </c>
      <c r="CG115" t="s">
        <v>404</v>
      </c>
    </row>
    <row r="116" spans="46:85" x14ac:dyDescent="0.35">
      <c r="AU116" t="s">
        <v>424</v>
      </c>
      <c r="AV116" t="s">
        <v>425</v>
      </c>
      <c r="AX116" t="s">
        <v>426</v>
      </c>
      <c r="AY116" t="s">
        <v>427</v>
      </c>
      <c r="AZ116" t="s">
        <v>428</v>
      </c>
      <c r="BA116" t="s">
        <v>459</v>
      </c>
      <c r="BB116" t="s">
        <v>460</v>
      </c>
      <c r="BC116" t="s">
        <v>331</v>
      </c>
      <c r="BD116" t="s">
        <v>431</v>
      </c>
      <c r="BE116" t="s">
        <v>330</v>
      </c>
      <c r="BF116" t="s">
        <v>328</v>
      </c>
      <c r="BG116" t="s">
        <v>432</v>
      </c>
      <c r="BH116" t="s">
        <v>433</v>
      </c>
      <c r="BI116" t="s">
        <v>329</v>
      </c>
      <c r="BJ116" t="s">
        <v>434</v>
      </c>
      <c r="BK116" t="s">
        <v>435</v>
      </c>
      <c r="BL116" t="s">
        <v>436</v>
      </c>
      <c r="BM116" t="s">
        <v>437</v>
      </c>
      <c r="BN116" t="s">
        <v>461</v>
      </c>
      <c r="BO116" t="s">
        <v>462</v>
      </c>
      <c r="BP116" t="s">
        <v>440</v>
      </c>
      <c r="BT116" t="s">
        <v>442</v>
      </c>
      <c r="BU116" t="s">
        <v>443</v>
      </c>
      <c r="BV116" t="s">
        <v>444</v>
      </c>
      <c r="BW116" t="s">
        <v>445</v>
      </c>
      <c r="BX116" t="s">
        <v>446</v>
      </c>
      <c r="BY116" t="s">
        <v>328</v>
      </c>
      <c r="BZ116" t="s">
        <v>328</v>
      </c>
      <c r="CG116" t="s">
        <v>404</v>
      </c>
    </row>
    <row r="119" spans="46:85" x14ac:dyDescent="0.35">
      <c r="AT119" t="s">
        <v>423</v>
      </c>
      <c r="AU119" t="s">
        <v>424</v>
      </c>
      <c r="AV119" t="s">
        <v>425</v>
      </c>
      <c r="AW119" t="s">
        <v>453</v>
      </c>
      <c r="AX119" t="s">
        <v>426</v>
      </c>
      <c r="AY119" t="s">
        <v>427</v>
      </c>
      <c r="AZ119" t="s">
        <v>428</v>
      </c>
      <c r="BA119" t="s">
        <v>454</v>
      </c>
      <c r="BB119" t="s">
        <v>455</v>
      </c>
      <c r="BC119" t="s">
        <v>331</v>
      </c>
      <c r="BD119" t="s">
        <v>431</v>
      </c>
      <c r="BE119" t="s">
        <v>330</v>
      </c>
      <c r="BF119" t="s">
        <v>328</v>
      </c>
      <c r="BG119" t="s">
        <v>432</v>
      </c>
      <c r="BH119" t="s">
        <v>433</v>
      </c>
      <c r="BI119" t="s">
        <v>329</v>
      </c>
      <c r="BJ119" t="s">
        <v>434</v>
      </c>
      <c r="BK119" t="s">
        <v>435</v>
      </c>
      <c r="BL119" t="s">
        <v>436</v>
      </c>
      <c r="BM119" t="s">
        <v>437</v>
      </c>
      <c r="BN119" t="s">
        <v>456</v>
      </c>
      <c r="BO119" t="s">
        <v>457</v>
      </c>
      <c r="BP119" t="s">
        <v>440</v>
      </c>
      <c r="BQ119" t="s">
        <v>566</v>
      </c>
      <c r="BR119" t="s">
        <v>451</v>
      </c>
      <c r="BS119" t="s">
        <v>452</v>
      </c>
      <c r="BT119" t="s">
        <v>442</v>
      </c>
      <c r="BU119" t="s">
        <v>443</v>
      </c>
      <c r="BV119" t="s">
        <v>444</v>
      </c>
      <c r="BW119" t="s">
        <v>445</v>
      </c>
      <c r="BX119" t="s">
        <v>446</v>
      </c>
      <c r="BY119" t="s">
        <v>328</v>
      </c>
      <c r="BZ119" t="s">
        <v>328</v>
      </c>
      <c r="CG119" t="s">
        <v>404</v>
      </c>
    </row>
    <row r="120" spans="46:85" x14ac:dyDescent="0.35">
      <c r="AT120" t="s">
        <v>423</v>
      </c>
      <c r="AU120" t="s">
        <v>424</v>
      </c>
      <c r="AV120" t="s">
        <v>425</v>
      </c>
      <c r="AW120" t="s">
        <v>453</v>
      </c>
      <c r="AX120" t="s">
        <v>426</v>
      </c>
      <c r="AY120" t="s">
        <v>427</v>
      </c>
      <c r="AZ120" t="s">
        <v>428</v>
      </c>
      <c r="BA120" t="s">
        <v>429</v>
      </c>
      <c r="BB120" t="s">
        <v>430</v>
      </c>
      <c r="BC120" t="s">
        <v>331</v>
      </c>
      <c r="BD120" t="s">
        <v>431</v>
      </c>
      <c r="BE120" t="s">
        <v>330</v>
      </c>
      <c r="BF120" t="s">
        <v>328</v>
      </c>
      <c r="BG120" t="s">
        <v>432</v>
      </c>
      <c r="BH120" t="s">
        <v>433</v>
      </c>
      <c r="BI120" t="s">
        <v>329</v>
      </c>
      <c r="BJ120" t="s">
        <v>434</v>
      </c>
      <c r="BK120" t="s">
        <v>435</v>
      </c>
      <c r="BL120" t="s">
        <v>436</v>
      </c>
      <c r="BM120" t="s">
        <v>437</v>
      </c>
      <c r="BN120" t="s">
        <v>438</v>
      </c>
      <c r="BO120" t="s">
        <v>439</v>
      </c>
      <c r="BP120" t="s">
        <v>440</v>
      </c>
      <c r="BQ120" t="s">
        <v>533</v>
      </c>
      <c r="BT120" t="s">
        <v>442</v>
      </c>
      <c r="BU120" t="s">
        <v>443</v>
      </c>
      <c r="BV120" t="s">
        <v>444</v>
      </c>
      <c r="BW120" t="s">
        <v>445</v>
      </c>
      <c r="BX120" t="s">
        <v>446</v>
      </c>
      <c r="BY120" t="s">
        <v>328</v>
      </c>
      <c r="BZ120" t="s">
        <v>328</v>
      </c>
      <c r="CG120" t="s">
        <v>404</v>
      </c>
    </row>
    <row r="121" spans="46:85" x14ac:dyDescent="0.35">
      <c r="AT121" t="s">
        <v>423</v>
      </c>
      <c r="AU121" t="s">
        <v>424</v>
      </c>
      <c r="AV121" t="s">
        <v>425</v>
      </c>
      <c r="AW121" t="s">
        <v>453</v>
      </c>
      <c r="AX121" t="s">
        <v>426</v>
      </c>
      <c r="AY121" t="s">
        <v>427</v>
      </c>
      <c r="AZ121" t="s">
        <v>428</v>
      </c>
      <c r="BA121" t="s">
        <v>454</v>
      </c>
      <c r="BB121" t="s">
        <v>455</v>
      </c>
      <c r="BC121" t="s">
        <v>331</v>
      </c>
      <c r="BD121" t="s">
        <v>431</v>
      </c>
      <c r="BE121" t="s">
        <v>330</v>
      </c>
      <c r="BF121" t="s">
        <v>328</v>
      </c>
      <c r="BG121" t="s">
        <v>432</v>
      </c>
      <c r="BH121" t="s">
        <v>433</v>
      </c>
      <c r="BI121" t="s">
        <v>329</v>
      </c>
      <c r="BJ121" t="s">
        <v>434</v>
      </c>
      <c r="BK121" t="s">
        <v>435</v>
      </c>
      <c r="BL121" t="s">
        <v>436</v>
      </c>
      <c r="BM121" t="s">
        <v>437</v>
      </c>
      <c r="BN121" t="s">
        <v>456</v>
      </c>
      <c r="BO121" t="s">
        <v>457</v>
      </c>
      <c r="BP121" t="s">
        <v>440</v>
      </c>
      <c r="BQ121" t="s">
        <v>567</v>
      </c>
      <c r="BR121" t="s">
        <v>451</v>
      </c>
      <c r="BS121" t="s">
        <v>452</v>
      </c>
      <c r="BT121" t="s">
        <v>442</v>
      </c>
      <c r="BU121" t="s">
        <v>443</v>
      </c>
      <c r="BV121" t="s">
        <v>444</v>
      </c>
      <c r="BW121" t="s">
        <v>445</v>
      </c>
      <c r="BX121" t="s">
        <v>446</v>
      </c>
      <c r="BY121" t="s">
        <v>328</v>
      </c>
      <c r="BZ121" t="s">
        <v>328</v>
      </c>
      <c r="CG121" t="s">
        <v>404</v>
      </c>
    </row>
    <row r="122" spans="46:85" x14ac:dyDescent="0.35">
      <c r="AT122" t="s">
        <v>423</v>
      </c>
      <c r="AU122" t="s">
        <v>424</v>
      </c>
      <c r="AV122" t="s">
        <v>425</v>
      </c>
      <c r="AX122" t="s">
        <v>426</v>
      </c>
      <c r="AY122" t="s">
        <v>427</v>
      </c>
      <c r="AZ122" t="s">
        <v>428</v>
      </c>
      <c r="BA122" t="s">
        <v>454</v>
      </c>
      <c r="BB122" t="s">
        <v>455</v>
      </c>
      <c r="BC122" t="s">
        <v>331</v>
      </c>
      <c r="BD122" t="s">
        <v>431</v>
      </c>
      <c r="BE122" t="s">
        <v>330</v>
      </c>
      <c r="BF122" t="s">
        <v>328</v>
      </c>
      <c r="BG122" t="s">
        <v>432</v>
      </c>
      <c r="BH122" t="s">
        <v>433</v>
      </c>
      <c r="BI122" t="s">
        <v>329</v>
      </c>
      <c r="BJ122" t="s">
        <v>434</v>
      </c>
      <c r="BK122" t="s">
        <v>435</v>
      </c>
      <c r="BL122" t="s">
        <v>436</v>
      </c>
      <c r="BM122" t="s">
        <v>437</v>
      </c>
      <c r="BN122" t="s">
        <v>456</v>
      </c>
      <c r="BO122" t="s">
        <v>457</v>
      </c>
      <c r="BQ122" t="s">
        <v>568</v>
      </c>
      <c r="BR122" t="s">
        <v>451</v>
      </c>
      <c r="BS122" t="s">
        <v>452</v>
      </c>
      <c r="BT122" t="s">
        <v>442</v>
      </c>
      <c r="BU122" t="s">
        <v>443</v>
      </c>
      <c r="BV122" t="s">
        <v>444</v>
      </c>
      <c r="BW122" t="s">
        <v>445</v>
      </c>
      <c r="BX122" t="s">
        <v>446</v>
      </c>
      <c r="BY122" t="s">
        <v>328</v>
      </c>
      <c r="BZ122" t="s">
        <v>328</v>
      </c>
      <c r="CG122" t="s">
        <v>404</v>
      </c>
    </row>
    <row r="123" spans="46:85" x14ac:dyDescent="0.35">
      <c r="AT123" t="s">
        <v>423</v>
      </c>
      <c r="AU123" t="s">
        <v>424</v>
      </c>
      <c r="AV123" t="s">
        <v>425</v>
      </c>
      <c r="AX123" t="s">
        <v>426</v>
      </c>
      <c r="AY123" t="s">
        <v>427</v>
      </c>
      <c r="AZ123" t="s">
        <v>428</v>
      </c>
      <c r="BA123" t="s">
        <v>447</v>
      </c>
      <c r="BB123" t="s">
        <v>448</v>
      </c>
      <c r="BC123" t="s">
        <v>331</v>
      </c>
      <c r="BD123" t="s">
        <v>431</v>
      </c>
      <c r="BE123" t="s">
        <v>330</v>
      </c>
      <c r="BF123" t="s">
        <v>328</v>
      </c>
      <c r="BG123" t="s">
        <v>432</v>
      </c>
      <c r="BH123" t="s">
        <v>433</v>
      </c>
      <c r="BI123" t="s">
        <v>329</v>
      </c>
      <c r="BJ123" t="s">
        <v>434</v>
      </c>
      <c r="BK123" t="s">
        <v>435</v>
      </c>
      <c r="BL123" t="s">
        <v>436</v>
      </c>
      <c r="BM123" t="s">
        <v>437</v>
      </c>
      <c r="BN123" t="s">
        <v>449</v>
      </c>
      <c r="BO123" t="s">
        <v>450</v>
      </c>
      <c r="BP123" t="s">
        <v>440</v>
      </c>
      <c r="BQ123" t="s">
        <v>569</v>
      </c>
      <c r="BR123" t="s">
        <v>451</v>
      </c>
      <c r="BS123" t="s">
        <v>452</v>
      </c>
      <c r="BT123" t="s">
        <v>442</v>
      </c>
      <c r="BU123" t="s">
        <v>443</v>
      </c>
      <c r="BV123" t="s">
        <v>444</v>
      </c>
      <c r="BW123" t="s">
        <v>445</v>
      </c>
      <c r="BX123" t="s">
        <v>446</v>
      </c>
      <c r="BY123" t="s">
        <v>328</v>
      </c>
      <c r="BZ123" t="s">
        <v>328</v>
      </c>
      <c r="CG123" t="s">
        <v>404</v>
      </c>
    </row>
    <row r="124" spans="46:85" x14ac:dyDescent="0.35">
      <c r="AT124" t="s">
        <v>423</v>
      </c>
      <c r="AU124" t="s">
        <v>424</v>
      </c>
      <c r="AV124" t="s">
        <v>425</v>
      </c>
      <c r="AX124" t="s">
        <v>426</v>
      </c>
      <c r="AY124" t="s">
        <v>427</v>
      </c>
      <c r="AZ124" t="s">
        <v>428</v>
      </c>
      <c r="BA124" t="s">
        <v>454</v>
      </c>
      <c r="BB124" t="s">
        <v>455</v>
      </c>
      <c r="BC124" t="s">
        <v>331</v>
      </c>
      <c r="BD124" t="s">
        <v>431</v>
      </c>
      <c r="BE124" t="s">
        <v>330</v>
      </c>
      <c r="BF124" t="s">
        <v>328</v>
      </c>
      <c r="BG124" t="s">
        <v>432</v>
      </c>
      <c r="BH124" t="s">
        <v>433</v>
      </c>
      <c r="BI124" t="s">
        <v>329</v>
      </c>
      <c r="BJ124" t="s">
        <v>434</v>
      </c>
      <c r="BK124" t="s">
        <v>435</v>
      </c>
      <c r="BL124" t="s">
        <v>436</v>
      </c>
      <c r="BM124" t="s">
        <v>437</v>
      </c>
      <c r="BN124" t="s">
        <v>456</v>
      </c>
      <c r="BO124" t="s">
        <v>457</v>
      </c>
      <c r="BQ124" t="s">
        <v>570</v>
      </c>
      <c r="BR124" t="s">
        <v>451</v>
      </c>
      <c r="BS124" t="s">
        <v>452</v>
      </c>
      <c r="BT124" t="s">
        <v>442</v>
      </c>
      <c r="BU124" t="s">
        <v>443</v>
      </c>
      <c r="BV124" t="s">
        <v>444</v>
      </c>
      <c r="BW124" t="s">
        <v>445</v>
      </c>
      <c r="BX124" t="s">
        <v>446</v>
      </c>
      <c r="BY124" t="s">
        <v>328</v>
      </c>
      <c r="BZ124" t="s">
        <v>328</v>
      </c>
      <c r="CG124" t="s">
        <v>404</v>
      </c>
    </row>
    <row r="125" spans="46:85" x14ac:dyDescent="0.35">
      <c r="AT125" t="s">
        <v>423</v>
      </c>
      <c r="AU125" t="s">
        <v>424</v>
      </c>
      <c r="AV125" t="s">
        <v>425</v>
      </c>
      <c r="AX125" t="s">
        <v>426</v>
      </c>
      <c r="AY125" t="s">
        <v>427</v>
      </c>
      <c r="AZ125" t="s">
        <v>428</v>
      </c>
      <c r="BA125" t="s">
        <v>447</v>
      </c>
      <c r="BB125" t="s">
        <v>448</v>
      </c>
      <c r="BC125" t="s">
        <v>331</v>
      </c>
      <c r="BD125" t="s">
        <v>431</v>
      </c>
      <c r="BE125" t="s">
        <v>330</v>
      </c>
      <c r="BF125" t="s">
        <v>328</v>
      </c>
      <c r="BG125" t="s">
        <v>432</v>
      </c>
      <c r="BH125" t="s">
        <v>433</v>
      </c>
      <c r="BI125" t="s">
        <v>329</v>
      </c>
      <c r="BJ125" t="s">
        <v>434</v>
      </c>
      <c r="BK125" t="s">
        <v>435</v>
      </c>
      <c r="BL125" t="s">
        <v>436</v>
      </c>
      <c r="BM125" t="s">
        <v>437</v>
      </c>
      <c r="BN125" t="s">
        <v>449</v>
      </c>
      <c r="BO125" t="s">
        <v>450</v>
      </c>
      <c r="BP125" t="s">
        <v>440</v>
      </c>
      <c r="BR125" t="s">
        <v>451</v>
      </c>
      <c r="BS125" t="s">
        <v>452</v>
      </c>
      <c r="BT125" t="s">
        <v>442</v>
      </c>
      <c r="BU125" t="s">
        <v>443</v>
      </c>
      <c r="BV125" t="s">
        <v>444</v>
      </c>
      <c r="BW125" t="s">
        <v>445</v>
      </c>
      <c r="BX125" t="s">
        <v>446</v>
      </c>
      <c r="BY125" t="s">
        <v>328</v>
      </c>
      <c r="BZ125" t="s">
        <v>328</v>
      </c>
      <c r="CG125" t="s">
        <v>404</v>
      </c>
    </row>
    <row r="126" spans="46:85" x14ac:dyDescent="0.35">
      <c r="AT126" t="s">
        <v>423</v>
      </c>
      <c r="AU126" t="s">
        <v>424</v>
      </c>
      <c r="AV126" t="s">
        <v>425</v>
      </c>
      <c r="AW126" t="s">
        <v>453</v>
      </c>
      <c r="AX126" t="s">
        <v>426</v>
      </c>
      <c r="AY126" t="s">
        <v>427</v>
      </c>
      <c r="AZ126" t="s">
        <v>428</v>
      </c>
      <c r="BA126" t="s">
        <v>517</v>
      </c>
      <c r="BB126" t="s">
        <v>518</v>
      </c>
      <c r="BC126" t="s">
        <v>331</v>
      </c>
      <c r="BD126" t="s">
        <v>431</v>
      </c>
      <c r="BE126" t="s">
        <v>330</v>
      </c>
      <c r="BF126" t="s">
        <v>328</v>
      </c>
      <c r="BG126" t="s">
        <v>432</v>
      </c>
      <c r="BH126" t="s">
        <v>433</v>
      </c>
      <c r="BI126" t="s">
        <v>329</v>
      </c>
      <c r="BJ126" t="s">
        <v>434</v>
      </c>
      <c r="BK126" t="s">
        <v>435</v>
      </c>
      <c r="BL126" t="s">
        <v>436</v>
      </c>
      <c r="BM126" t="s">
        <v>437</v>
      </c>
      <c r="BN126" t="s">
        <v>519</v>
      </c>
      <c r="BO126" t="s">
        <v>520</v>
      </c>
      <c r="BP126" t="s">
        <v>440</v>
      </c>
      <c r="BQ126" t="s">
        <v>571</v>
      </c>
      <c r="BT126" t="s">
        <v>442</v>
      </c>
      <c r="BU126" t="s">
        <v>443</v>
      </c>
      <c r="BV126" t="s">
        <v>444</v>
      </c>
      <c r="BW126" t="s">
        <v>445</v>
      </c>
      <c r="BX126" t="s">
        <v>446</v>
      </c>
      <c r="BY126" t="s">
        <v>328</v>
      </c>
      <c r="BZ126" t="s">
        <v>328</v>
      </c>
      <c r="CG126" t="s">
        <v>404</v>
      </c>
    </row>
    <row r="127" spans="46:85" x14ac:dyDescent="0.35">
      <c r="AT127" t="s">
        <v>423</v>
      </c>
      <c r="AU127" t="s">
        <v>424</v>
      </c>
      <c r="AV127" t="s">
        <v>425</v>
      </c>
      <c r="AX127" t="s">
        <v>426</v>
      </c>
      <c r="AY127" t="s">
        <v>427</v>
      </c>
      <c r="AZ127" t="s">
        <v>428</v>
      </c>
      <c r="BA127" t="s">
        <v>459</v>
      </c>
      <c r="BB127" t="s">
        <v>460</v>
      </c>
      <c r="BC127" t="s">
        <v>331</v>
      </c>
      <c r="BD127" t="s">
        <v>431</v>
      </c>
      <c r="BE127" t="s">
        <v>330</v>
      </c>
      <c r="BF127" t="s">
        <v>328</v>
      </c>
      <c r="BG127" t="s">
        <v>432</v>
      </c>
      <c r="BH127" t="s">
        <v>433</v>
      </c>
      <c r="BI127" t="s">
        <v>329</v>
      </c>
      <c r="BJ127" t="s">
        <v>434</v>
      </c>
      <c r="BK127" t="s">
        <v>435</v>
      </c>
      <c r="BL127" t="s">
        <v>436</v>
      </c>
      <c r="BM127" t="s">
        <v>437</v>
      </c>
      <c r="BN127" t="s">
        <v>461</v>
      </c>
      <c r="BO127" t="s">
        <v>462</v>
      </c>
      <c r="BP127" t="s">
        <v>440</v>
      </c>
      <c r="BQ127" t="s">
        <v>564</v>
      </c>
      <c r="BT127" t="s">
        <v>442</v>
      </c>
      <c r="BU127" t="s">
        <v>443</v>
      </c>
      <c r="BV127" t="s">
        <v>444</v>
      </c>
      <c r="BW127" t="s">
        <v>445</v>
      </c>
      <c r="BX127" t="s">
        <v>446</v>
      </c>
      <c r="BY127" t="s">
        <v>328</v>
      </c>
      <c r="BZ127" t="s">
        <v>328</v>
      </c>
      <c r="CG127" t="s">
        <v>404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40C-60BB-467E-8E4A-AB966BFA8C90}">
  <dimension ref="A1:CG129"/>
  <sheetViews>
    <sheetView tabSelected="1" zoomScale="80" zoomScaleNormal="80" workbookViewId="0">
      <pane xSplit="5" ySplit="3" topLeftCell="K4" activePane="bottomRight" state="frozen"/>
      <selection pane="topRight" activeCell="F1" sqref="F1"/>
      <selection pane="bottomLeft" activeCell="A4" sqref="A4"/>
      <selection pane="bottomRight" activeCell="O12" sqref="O12"/>
    </sheetView>
  </sheetViews>
  <sheetFormatPr baseColWidth="10" defaultColWidth="11.453125" defaultRowHeight="14.5" outlineLevelRow="1" x14ac:dyDescent="0.35"/>
  <cols>
    <col min="1" max="1" width="23.54296875" customWidth="1"/>
    <col min="2" max="2" width="38.81640625" customWidth="1"/>
    <col min="3" max="3" width="45.81640625" bestFit="1" customWidth="1"/>
    <col min="4" max="4" width="6.36328125" bestFit="1" customWidth="1"/>
    <col min="5" max="5" width="15" customWidth="1"/>
    <col min="6" max="6" width="2.81640625" customWidth="1"/>
    <col min="7" max="7" width="17" customWidth="1"/>
    <col min="8" max="8" width="21.1796875" customWidth="1"/>
    <col min="10" max="10" width="26.81640625" customWidth="1"/>
    <col min="14" max="14" width="2.1796875" customWidth="1"/>
    <col min="15" max="20" width="19.54296875" customWidth="1"/>
    <col min="21" max="21" width="18.7265625" customWidth="1"/>
    <col min="22" max="23" width="18.26953125" customWidth="1"/>
    <col min="42" max="42" width="17.453125" customWidth="1"/>
    <col min="45" max="45" width="15" customWidth="1"/>
    <col min="77" max="77" width="11.453125" style="6"/>
    <col min="80" max="80" width="11.453125" style="22"/>
    <col min="85" max="85" width="44.6328125" customWidth="1"/>
  </cols>
  <sheetData>
    <row r="1" spans="1:85" ht="159.5" x14ac:dyDescent="0.35">
      <c r="G1" s="15"/>
      <c r="H1" s="15"/>
      <c r="I1" s="16"/>
      <c r="J1" s="17"/>
      <c r="K1" s="16"/>
      <c r="L1" s="18"/>
      <c r="M1" s="18"/>
      <c r="N1" s="15"/>
      <c r="O1" s="19" t="s">
        <v>333</v>
      </c>
      <c r="P1" s="19" t="s">
        <v>333</v>
      </c>
      <c r="Q1" s="19" t="s">
        <v>334</v>
      </c>
      <c r="R1" s="19" t="s">
        <v>334</v>
      </c>
      <c r="S1" s="20" t="s">
        <v>335</v>
      </c>
      <c r="T1" s="20" t="s">
        <v>333</v>
      </c>
      <c r="U1" s="19" t="s">
        <v>336</v>
      </c>
      <c r="V1" s="15"/>
      <c r="W1" s="15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5"/>
      <c r="AK1" s="15"/>
      <c r="AL1" s="16"/>
      <c r="AM1" s="16"/>
      <c r="AN1" s="16"/>
      <c r="AO1" s="16"/>
      <c r="AP1" s="15"/>
      <c r="AS1" s="3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21"/>
      <c r="BX1" s="6"/>
    </row>
    <row r="2" spans="1:85" ht="72.5" x14ac:dyDescent="0.35">
      <c r="G2" s="23" t="s">
        <v>109</v>
      </c>
      <c r="H2" s="24" t="s">
        <v>337</v>
      </c>
      <c r="I2" s="19" t="s">
        <v>338</v>
      </c>
      <c r="J2" s="25" t="s">
        <v>339</v>
      </c>
      <c r="K2" s="23" t="s">
        <v>110</v>
      </c>
      <c r="L2" s="24" t="s">
        <v>340</v>
      </c>
      <c r="M2" s="24" t="s">
        <v>341</v>
      </c>
      <c r="O2" s="26" t="s">
        <v>342</v>
      </c>
      <c r="P2" s="24" t="s">
        <v>343</v>
      </c>
      <c r="Q2" s="24" t="s">
        <v>344</v>
      </c>
      <c r="R2" s="24" t="s">
        <v>345</v>
      </c>
      <c r="S2" s="26" t="s">
        <v>346</v>
      </c>
      <c r="T2" s="24" t="s">
        <v>347</v>
      </c>
      <c r="U2" s="24" t="s">
        <v>348</v>
      </c>
      <c r="V2" s="27" t="s">
        <v>349</v>
      </c>
      <c r="W2" s="27" t="s">
        <v>350</v>
      </c>
      <c r="X2" s="28" t="s">
        <v>351</v>
      </c>
      <c r="Y2" s="19" t="s">
        <v>352</v>
      </c>
      <c r="Z2" s="19" t="s">
        <v>353</v>
      </c>
      <c r="AA2" s="19" t="s">
        <v>354</v>
      </c>
      <c r="AB2" s="19" t="s">
        <v>355</v>
      </c>
      <c r="AC2" s="19" t="s">
        <v>356</v>
      </c>
      <c r="AD2" s="19" t="s">
        <v>357</v>
      </c>
      <c r="AE2" s="19" t="s">
        <v>358</v>
      </c>
      <c r="AF2" s="24" t="s">
        <v>359</v>
      </c>
      <c r="AG2" s="19" t="s">
        <v>360</v>
      </c>
      <c r="AH2" s="19" t="s">
        <v>361</v>
      </c>
      <c r="AI2" s="24" t="s">
        <v>362</v>
      </c>
      <c r="AJ2" s="29" t="s">
        <v>363</v>
      </c>
      <c r="AK2" s="29" t="s">
        <v>364</v>
      </c>
      <c r="AL2" s="24" t="s">
        <v>365</v>
      </c>
      <c r="AM2" s="24" t="s">
        <v>366</v>
      </c>
      <c r="AN2" s="24" t="s">
        <v>367</v>
      </c>
      <c r="AO2" s="24" t="s">
        <v>368</v>
      </c>
      <c r="AP2" s="27" t="s">
        <v>369</v>
      </c>
      <c r="AS2" s="3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21"/>
      <c r="BX2" s="6"/>
    </row>
    <row r="3" spans="1:85" x14ac:dyDescent="0.35">
      <c r="A3" t="s">
        <v>2</v>
      </c>
      <c r="B3" t="s">
        <v>3</v>
      </c>
      <c r="C3" t="s">
        <v>0</v>
      </c>
      <c r="D3" t="s">
        <v>1</v>
      </c>
      <c r="E3" t="s">
        <v>4</v>
      </c>
      <c r="F3" s="2"/>
      <c r="G3" s="23"/>
      <c r="H3" s="24"/>
      <c r="I3" s="19"/>
      <c r="J3" s="25"/>
      <c r="K3" s="23"/>
      <c r="L3" s="24"/>
      <c r="M3" s="24"/>
      <c r="O3" s="26"/>
      <c r="P3" s="24"/>
      <c r="Q3" s="24"/>
      <c r="R3" s="24"/>
      <c r="S3" s="26"/>
      <c r="T3" s="24"/>
      <c r="U3" s="24"/>
      <c r="V3" s="27"/>
      <c r="W3" s="27"/>
      <c r="X3" s="28"/>
      <c r="Y3" s="19"/>
      <c r="Z3" s="19"/>
      <c r="AA3" s="19"/>
      <c r="AB3" s="19"/>
      <c r="AC3" s="19"/>
      <c r="AD3" s="19"/>
      <c r="AE3" s="19"/>
      <c r="AF3" s="24"/>
      <c r="AG3" s="19"/>
      <c r="AH3" s="19"/>
      <c r="AI3" s="24"/>
      <c r="AJ3" s="29"/>
      <c r="AK3" s="29"/>
      <c r="AL3" s="24"/>
      <c r="AM3" s="24"/>
      <c r="AN3" s="24"/>
      <c r="AO3" s="24"/>
      <c r="AP3" s="27"/>
      <c r="AS3" s="3"/>
      <c r="AT3" s="30" t="s">
        <v>370</v>
      </c>
      <c r="AU3" s="30" t="s">
        <v>371</v>
      </c>
      <c r="AV3" s="30" t="s">
        <v>372</v>
      </c>
      <c r="AW3" s="30" t="s">
        <v>373</v>
      </c>
      <c r="AX3" s="30" t="s">
        <v>374</v>
      </c>
      <c r="AY3" s="30" t="s">
        <v>375</v>
      </c>
      <c r="AZ3" s="30" t="s">
        <v>376</v>
      </c>
      <c r="BA3" s="30" t="s">
        <v>377</v>
      </c>
      <c r="BB3" s="30" t="s">
        <v>378</v>
      </c>
      <c r="BC3" s="30" t="s">
        <v>379</v>
      </c>
      <c r="BD3" s="30" t="s">
        <v>380</v>
      </c>
      <c r="BE3" s="30" t="s">
        <v>381</v>
      </c>
      <c r="BF3" s="30" t="s">
        <v>382</v>
      </c>
      <c r="BG3" s="30" t="s">
        <v>383</v>
      </c>
      <c r="BH3" s="30" t="s">
        <v>384</v>
      </c>
      <c r="BI3" s="30" t="s">
        <v>385</v>
      </c>
      <c r="BJ3" s="30" t="s">
        <v>386</v>
      </c>
      <c r="BK3" s="30" t="s">
        <v>387</v>
      </c>
      <c r="BL3" s="30" t="s">
        <v>388</v>
      </c>
      <c r="BM3" s="30" t="s">
        <v>389</v>
      </c>
      <c r="BN3" s="30" t="s">
        <v>390</v>
      </c>
      <c r="BO3" s="30" t="s">
        <v>391</v>
      </c>
      <c r="BP3" s="30" t="s">
        <v>392</v>
      </c>
      <c r="BQ3" s="30" t="s">
        <v>393</v>
      </c>
      <c r="BR3" s="30" t="s">
        <v>394</v>
      </c>
      <c r="BS3" s="30" t="s">
        <v>395</v>
      </c>
      <c r="BT3" s="30" t="s">
        <v>396</v>
      </c>
      <c r="BU3" s="30" t="s">
        <v>397</v>
      </c>
      <c r="BV3" s="30" t="s">
        <v>398</v>
      </c>
      <c r="BW3" s="31" t="s">
        <v>399</v>
      </c>
      <c r="BX3" s="30" t="s">
        <v>400</v>
      </c>
      <c r="BY3" s="30" t="s">
        <v>401</v>
      </c>
      <c r="BZ3" s="30" t="s">
        <v>402</v>
      </c>
      <c r="CA3" s="7"/>
      <c r="CB3" s="32" t="s">
        <v>401</v>
      </c>
      <c r="CG3" t="s">
        <v>403</v>
      </c>
    </row>
    <row r="4" spans="1:85" outlineLevel="1" x14ac:dyDescent="0.35">
      <c r="A4" s="4"/>
      <c r="B4" s="4" t="s">
        <v>111</v>
      </c>
      <c r="C4" s="4"/>
      <c r="D4" s="4"/>
      <c r="E4" s="4" t="s">
        <v>6</v>
      </c>
      <c r="F4" s="2"/>
      <c r="G4" s="3" t="str">
        <f>BX4</f>
        <v>ES0127797019</v>
      </c>
      <c r="H4" s="36">
        <f>(BU4*BY4)*CB4</f>
        <v>15773184801.103249</v>
      </c>
      <c r="I4" s="37">
        <f>BV4</f>
        <v>28.695900000000002</v>
      </c>
      <c r="J4" s="38">
        <f>BW4</f>
        <v>39603</v>
      </c>
      <c r="K4" s="37" t="str">
        <f>BZ4</f>
        <v>EUR</v>
      </c>
      <c r="L4" s="39">
        <f>BY4</f>
        <v>13.97</v>
      </c>
      <c r="M4" s="37">
        <f>BY4*CB4</f>
        <v>15.168626000000001</v>
      </c>
      <c r="N4" s="40"/>
      <c r="O4" s="37">
        <f>AT4</f>
        <v>46.179457299816903</v>
      </c>
      <c r="P4" s="37">
        <f t="shared" ref="P4:W4" si="0">AU4</f>
        <v>28.0577381826863</v>
      </c>
      <c r="Q4" s="37">
        <f t="shared" si="0"/>
        <v>2.4108304515696601</v>
      </c>
      <c r="R4" s="37">
        <f t="shared" si="0"/>
        <v>1.46477359345791</v>
      </c>
      <c r="S4" s="37">
        <f t="shared" si="0"/>
        <v>1.29581430854139</v>
      </c>
      <c r="T4" s="37">
        <f t="shared" si="0"/>
        <v>17.076325266597099</v>
      </c>
      <c r="U4" s="37">
        <f t="shared" si="0"/>
        <v>6.6622818691647101</v>
      </c>
      <c r="V4" s="36">
        <f t="shared" si="0"/>
        <v>12726701.68</v>
      </c>
      <c r="W4" s="36">
        <f t="shared" si="0"/>
        <v>10706211.7361905</v>
      </c>
      <c r="X4" s="37">
        <f>((W4-V4)/W4)*100</f>
        <v>-18.872127635768521</v>
      </c>
      <c r="Y4" s="37">
        <f>BC4</f>
        <v>32.866666644078997</v>
      </c>
      <c r="Z4" s="37">
        <f t="shared" ref="Z4:AP4" si="1">BD4</f>
        <v>32.1239884694495</v>
      </c>
      <c r="AA4" s="37">
        <f t="shared" si="1"/>
        <v>32.886014717030498</v>
      </c>
      <c r="AB4" s="37" t="str">
        <f t="shared" si="1"/>
        <v>#N/A</v>
      </c>
      <c r="AC4" s="37">
        <f t="shared" si="1"/>
        <v>1.7187237969978799</v>
      </c>
      <c r="AD4" s="37">
        <f t="shared" si="1"/>
        <v>1.5691904536975501</v>
      </c>
      <c r="AE4" s="37">
        <f t="shared" si="1"/>
        <v>1.4532240994183001</v>
      </c>
      <c r="AF4" s="37">
        <f t="shared" si="1"/>
        <v>1.3021480974627999</v>
      </c>
      <c r="AG4" s="37">
        <f t="shared" si="1"/>
        <v>1.3430326012215399</v>
      </c>
      <c r="AH4" s="37">
        <f t="shared" si="1"/>
        <v>1.3639889384972601</v>
      </c>
      <c r="AI4" s="37">
        <f t="shared" si="1"/>
        <v>60</v>
      </c>
      <c r="AJ4" s="39">
        <f t="shared" si="1"/>
        <v>14.0808</v>
      </c>
      <c r="AK4" s="39">
        <f t="shared" si="1"/>
        <v>14.643475</v>
      </c>
      <c r="AL4" s="37">
        <f t="shared" si="1"/>
        <v>1.44917087238645</v>
      </c>
      <c r="AM4" s="37">
        <f t="shared" si="1"/>
        <v>67.312438697600001</v>
      </c>
      <c r="AN4" s="37" t="str">
        <f t="shared" si="1"/>
        <v>NULL</v>
      </c>
      <c r="AO4" s="37" t="str">
        <f t="shared" si="1"/>
        <v>NULL</v>
      </c>
      <c r="AP4" s="36">
        <f t="shared" si="1"/>
        <v>862798.90097612794</v>
      </c>
      <c r="AS4" s="7" t="s">
        <v>6</v>
      </c>
      <c r="AT4" s="7">
        <f>_xll.TR(AS4:AS128,AT3:BZ3)</f>
        <v>46.179457299816903</v>
      </c>
      <c r="AU4" s="7">
        <v>28.0577381826863</v>
      </c>
      <c r="AV4" s="7">
        <v>2.4108304515696601</v>
      </c>
      <c r="AW4">
        <v>1.46477359345791</v>
      </c>
      <c r="AX4" s="7">
        <v>1.29581430854139</v>
      </c>
      <c r="AY4">
        <v>17.076325266597099</v>
      </c>
      <c r="AZ4">
        <v>6.6622818691647101</v>
      </c>
      <c r="BA4">
        <v>12726701.68</v>
      </c>
      <c r="BB4">
        <v>10706211.7361905</v>
      </c>
      <c r="BC4">
        <v>32.866666644078997</v>
      </c>
      <c r="BD4">
        <v>32.1239884694495</v>
      </c>
      <c r="BE4">
        <v>32.886014717030498</v>
      </c>
      <c r="BF4" t="s">
        <v>170</v>
      </c>
      <c r="BG4">
        <v>1.7187237969978799</v>
      </c>
      <c r="BH4">
        <v>1.5691904536975501</v>
      </c>
      <c r="BI4" s="7">
        <v>1.4532240994183001</v>
      </c>
      <c r="BJ4">
        <v>1.3021480974627999</v>
      </c>
      <c r="BK4">
        <v>1.3430326012215399</v>
      </c>
      <c r="BL4">
        <v>1.3639889384972601</v>
      </c>
      <c r="BM4">
        <v>60</v>
      </c>
      <c r="BN4">
        <v>14.0808</v>
      </c>
      <c r="BO4">
        <v>14.643475</v>
      </c>
      <c r="BP4">
        <v>1.44917087238645</v>
      </c>
      <c r="BQ4">
        <v>67.312438697600001</v>
      </c>
      <c r="BR4" s="7" t="s">
        <v>114</v>
      </c>
      <c r="BS4" s="7" t="s">
        <v>114</v>
      </c>
      <c r="BT4">
        <v>862798.90097612794</v>
      </c>
      <c r="BU4">
        <v>1039855871</v>
      </c>
      <c r="BV4">
        <v>28.695900000000002</v>
      </c>
      <c r="BW4" s="52">
        <v>39603</v>
      </c>
      <c r="BX4" s="7" t="s">
        <v>112</v>
      </c>
      <c r="BY4" s="6">
        <v>13.97</v>
      </c>
      <c r="BZ4" s="7" t="s">
        <v>113</v>
      </c>
      <c r="CA4" t="str">
        <f>IF(BZ4="EUR","EUR=",IF(BZ4="USD","USD=",IF(BZ4="CHF","CHFUSD=R",IF(BZ4="HKD","HKDUSD=R",IF(BZ4="GBp","GBP=",IF(BZ4="CAD","CADUSD=R",IF(BZ4="DKK","DKKUSD=R",IF(BZ4="SEK","SEKUSD=R",IF(BZ4="AUD","AUD=",IF(BZ4="JPY","JPYUSD=R",IF(BZ4="KRW","KRWUSD=R",IF(BZ4="TWD","TWDUSD=R",IF(BZ4="MXN","MXNUSD=R",IF(BZ4="SGD","SGDUSD=R",IF(BZ4="NOK","NOKUSD=R",IF(BZ4="NZD","NZD=",IF(BZ4="CNY","CNYUSD=R",IF(BZ4="ILS","ILSUSD=R",IF(BZ4="BRL","BRLUSD=R",IF(BZ4="INR","INR="))))))))))))))))))))</f>
        <v>EUR=</v>
      </c>
      <c r="CB4" s="22">
        <f>_xll.TR(CA4:CA128,CB3)</f>
        <v>1.0858000000000001</v>
      </c>
      <c r="CF4" s="7" t="s">
        <v>6</v>
      </c>
      <c r="CG4" t="str">
        <f>_xll.TR(CF4:CF128,CG3)</f>
        <v>EDP Renovaveis SA</v>
      </c>
    </row>
    <row r="5" spans="1:85" outlineLevel="1" x14ac:dyDescent="0.35">
      <c r="B5" s="7" t="s">
        <v>115</v>
      </c>
      <c r="C5" s="3"/>
      <c r="E5" t="s">
        <v>7</v>
      </c>
      <c r="F5" s="2"/>
      <c r="G5" s="3" t="str">
        <f t="shared" ref="G5:G21" si="2">BX5</f>
        <v>ES0173093024</v>
      </c>
      <c r="H5" s="36">
        <f t="shared" ref="H5:H21" si="3">(BU5*BY5)*CB5</f>
        <v>9492152249.8912678</v>
      </c>
      <c r="I5" s="37">
        <f t="shared" ref="I5:I21" si="4">BV5</f>
        <v>74.948499999999996</v>
      </c>
      <c r="J5" s="38">
        <f t="shared" ref="J5:J21" si="5">BW5</f>
        <v>36348</v>
      </c>
      <c r="K5" s="37" t="str">
        <f t="shared" ref="K5:K21" si="6">BZ5</f>
        <v>EUR</v>
      </c>
      <c r="L5" s="39">
        <f t="shared" ref="L5:L21" si="7">BY5</f>
        <v>16.190000000000001</v>
      </c>
      <c r="M5" s="37">
        <f t="shared" ref="M5:M21" si="8">BY5*CB5</f>
        <v>17.579102000000002</v>
      </c>
      <c r="N5" s="40"/>
      <c r="O5" s="37">
        <f t="shared" ref="O5:O21" si="9">AT5</f>
        <v>14.0647954172063</v>
      </c>
      <c r="P5" s="37">
        <f t="shared" ref="P5:P21" si="10">AU5</f>
        <v>17.055379752433801</v>
      </c>
      <c r="Q5" s="37">
        <f t="shared" ref="Q5:Q21" si="11">AV5</f>
        <v>-3.96191420202996</v>
      </c>
      <c r="R5" s="37" t="str">
        <f t="shared" ref="R5:R21" si="12">AW5</f>
        <v>NULL</v>
      </c>
      <c r="S5" s="37">
        <f t="shared" ref="S5:S21" si="13">AX5</f>
        <v>1.5423026667608699</v>
      </c>
      <c r="T5" s="37">
        <f t="shared" ref="T5:T21" si="14">AY5</f>
        <v>10.537580298626001</v>
      </c>
      <c r="U5" s="37">
        <f t="shared" ref="U5:U21" si="15">AZ5</f>
        <v>4.37106253972423</v>
      </c>
      <c r="V5" s="36">
        <f t="shared" ref="V5:V21" si="16">BA5</f>
        <v>11840068.032500001</v>
      </c>
      <c r="W5" s="36">
        <f t="shared" ref="W5:W21" si="17">BB5</f>
        <v>14617086.6595238</v>
      </c>
      <c r="X5" s="37">
        <f t="shared" ref="X5:X21" si="18">((W5-V5)/W5)*100</f>
        <v>18.998441287986932</v>
      </c>
      <c r="Y5" s="37">
        <f t="shared" ref="Y5:Y21" si="19">BC5</f>
        <v>17.954362578678399</v>
      </c>
      <c r="Z5" s="37">
        <f t="shared" ref="Z5:Z21" si="20">BD5</f>
        <v>15.8003025156838</v>
      </c>
      <c r="AA5" s="37">
        <f t="shared" ref="AA5:AA21" si="21">BE5</f>
        <v>15.190730469994</v>
      </c>
      <c r="AB5" s="37" t="str">
        <f t="shared" ref="AB5:AB21" si="22">BF5</f>
        <v>#N/A</v>
      </c>
      <c r="AC5" s="37">
        <f t="shared" ref="AC5:AC21" si="23">BG5</f>
        <v>0.56919197725179704</v>
      </c>
      <c r="AD5" s="37">
        <f t="shared" ref="AD5:AD21" si="24">BH5</f>
        <v>0.53181313861940904</v>
      </c>
      <c r="AE5" s="37">
        <f t="shared" ref="AE5:AE21" si="25">BI5</f>
        <v>0.41655707209401899</v>
      </c>
      <c r="AF5" s="37">
        <f t="shared" ref="AF5:AF21" si="26">BJ5</f>
        <v>0.61103743702463098</v>
      </c>
      <c r="AG5" s="37">
        <f t="shared" ref="AG5:AG21" si="27">BK5</f>
        <v>0.46625969656600902</v>
      </c>
      <c r="AH5" s="37">
        <f t="shared" ref="AH5:AH21" si="28">BL5</f>
        <v>0.36636118666112399</v>
      </c>
      <c r="AI5" s="37">
        <f t="shared" ref="AI5:AI21" si="29">BM5</f>
        <v>54.482758620689602</v>
      </c>
      <c r="AJ5" s="39">
        <f t="shared" ref="AJ5:AJ21" si="30">BN5</f>
        <v>16.622800000000002</v>
      </c>
      <c r="AK5" s="39">
        <f t="shared" ref="AK5:AK21" si="31">BO5</f>
        <v>15.562675</v>
      </c>
      <c r="AL5" s="37">
        <f t="shared" ref="AL5:AL21" si="32">BP5</f>
        <v>6.1804697156983899</v>
      </c>
      <c r="AM5" s="37">
        <f t="shared" ref="AM5:AM21" si="33">BQ5</f>
        <v>78.240676294899998</v>
      </c>
      <c r="AN5" s="37" t="str">
        <f t="shared" ref="AN5:AN21" si="34">BR5</f>
        <v>NULL</v>
      </c>
      <c r="AO5" s="37" t="str">
        <f t="shared" ref="AO5:AO21" si="35">BS5</f>
        <v>NULL</v>
      </c>
      <c r="AP5" s="36">
        <f t="shared" ref="AP5:AP21" si="36">BT5</f>
        <v>3106775.2250604401</v>
      </c>
      <c r="AS5" s="7" t="s">
        <v>7</v>
      </c>
      <c r="AT5" s="7">
        <v>14.0647954172063</v>
      </c>
      <c r="AU5" s="7">
        <v>17.055379752433801</v>
      </c>
      <c r="AV5" s="7">
        <v>-3.96191420202996</v>
      </c>
      <c r="AW5" s="7" t="s">
        <v>114</v>
      </c>
      <c r="AX5" s="7">
        <v>1.5423026667608699</v>
      </c>
      <c r="AY5">
        <v>10.537580298626001</v>
      </c>
      <c r="AZ5">
        <v>4.37106253972423</v>
      </c>
      <c r="BA5">
        <v>11840068.032500001</v>
      </c>
      <c r="BB5">
        <v>14617086.6595238</v>
      </c>
      <c r="BC5">
        <v>17.954362578678399</v>
      </c>
      <c r="BD5">
        <v>15.8003025156838</v>
      </c>
      <c r="BE5">
        <v>15.190730469994</v>
      </c>
      <c r="BF5" t="s">
        <v>170</v>
      </c>
      <c r="BG5">
        <v>0.56919197725179704</v>
      </c>
      <c r="BH5">
        <v>0.53181313861940904</v>
      </c>
      <c r="BI5">
        <v>0.41655707209401899</v>
      </c>
      <c r="BJ5">
        <v>0.61103743702463098</v>
      </c>
      <c r="BK5">
        <v>0.46625969656600902</v>
      </c>
      <c r="BL5">
        <v>0.36636118666112399</v>
      </c>
      <c r="BM5">
        <v>54.482758620689602</v>
      </c>
      <c r="BN5">
        <v>16.622800000000002</v>
      </c>
      <c r="BO5">
        <v>15.562675</v>
      </c>
      <c r="BP5" s="7">
        <v>6.1804697156983899</v>
      </c>
      <c r="BQ5">
        <v>78.240676294899998</v>
      </c>
      <c r="BR5" s="7" t="s">
        <v>114</v>
      </c>
      <c r="BS5" s="7" t="s">
        <v>114</v>
      </c>
      <c r="BT5">
        <v>3106775.2250604401</v>
      </c>
      <c r="BU5">
        <v>539967983</v>
      </c>
      <c r="BV5">
        <v>74.948499999999996</v>
      </c>
      <c r="BW5" s="52">
        <v>36348</v>
      </c>
      <c r="BX5" s="7" t="s">
        <v>116</v>
      </c>
      <c r="BY5" s="6">
        <v>16.190000000000001</v>
      </c>
      <c r="BZ5" s="7" t="s">
        <v>113</v>
      </c>
      <c r="CA5" t="str">
        <f t="shared" ref="CA5:CA66" si="37">IF(BZ5="EUR","EUR=",IF(BZ5="USD","USD=",IF(BZ5="CHF","CHFUSD=R",IF(BZ5="HKD","HKDUSD=R",IF(BZ5="GBp","GBP=",IF(BZ5="CAD","CADUSD=R",IF(BZ5="DKK","DKKUSD=R",IF(BZ5="SEK","SEKUSD=R",IF(BZ5="AUD","AUD=",IF(BZ5="JPY","JPYUSD=R",IF(BZ5="KRW","KRWUSD=R",IF(BZ5="TWD","TWDUSD=R",IF(BZ5="MXN","MXNUSD=R",IF(BZ5="SGD","SGDUSD=R",IF(BZ5="NOK","NOKUSD=R",IF(BZ5="NZD","NZD=",IF(BZ5="CNY","CNYUSD=R",IF(BZ5="ILS","ILSUSD=R",IF(BZ5="BRL","BRLUSD=R",IF(BZ5="INR","INR="))))))))))))))))))))</f>
        <v>EUR=</v>
      </c>
      <c r="CB5" s="22">
        <v>1.0858000000000001</v>
      </c>
      <c r="CF5" s="7" t="s">
        <v>7</v>
      </c>
      <c r="CG5" s="7" t="s">
        <v>115</v>
      </c>
    </row>
    <row r="6" spans="1:85" outlineLevel="1" x14ac:dyDescent="0.35">
      <c r="B6" s="7" t="s">
        <v>117</v>
      </c>
      <c r="C6" s="3"/>
      <c r="E6" t="s">
        <v>8</v>
      </c>
      <c r="F6" s="2"/>
      <c r="G6" s="3" t="str">
        <f t="shared" si="2"/>
        <v>BMG162581083</v>
      </c>
      <c r="H6" s="36">
        <f t="shared" si="3"/>
        <v>7029313326.2967834</v>
      </c>
      <c r="I6" s="37">
        <f t="shared" si="4"/>
        <v>100</v>
      </c>
      <c r="J6" s="38">
        <f t="shared" si="5"/>
        <v>36482</v>
      </c>
      <c r="K6" s="37" t="str">
        <f t="shared" si="6"/>
        <v>CAD</v>
      </c>
      <c r="L6" s="39">
        <f t="shared" si="7"/>
        <v>33.96</v>
      </c>
      <c r="M6" s="37">
        <f t="shared" si="8"/>
        <v>24.665147999999999</v>
      </c>
      <c r="N6" s="40"/>
      <c r="O6" s="37" t="str">
        <f t="shared" si="9"/>
        <v>NULL</v>
      </c>
      <c r="P6" s="37" t="str">
        <f t="shared" si="10"/>
        <v>NULL</v>
      </c>
      <c r="Q6" s="37" t="str">
        <f t="shared" si="11"/>
        <v>NULL</v>
      </c>
      <c r="R6" s="37" t="str">
        <f t="shared" si="12"/>
        <v>NULL</v>
      </c>
      <c r="S6" s="37">
        <f t="shared" si="13"/>
        <v>1.57720409972813</v>
      </c>
      <c r="T6" s="37">
        <f t="shared" si="14"/>
        <v>4.6487554519536802</v>
      </c>
      <c r="U6" s="37">
        <f t="shared" si="15"/>
        <v>1.38547554217675</v>
      </c>
      <c r="V6" s="36">
        <f t="shared" si="16"/>
        <v>7696717.2949999999</v>
      </c>
      <c r="W6" s="36">
        <f t="shared" si="17"/>
        <v>8115144.7280000001</v>
      </c>
      <c r="X6" s="37">
        <f t="shared" si="18"/>
        <v>5.1561302604534429</v>
      </c>
      <c r="Y6" s="37">
        <f t="shared" si="19"/>
        <v>42.151786485151298</v>
      </c>
      <c r="Z6" s="37">
        <f t="shared" si="20"/>
        <v>40.441054201812101</v>
      </c>
      <c r="AA6" s="37">
        <f t="shared" si="21"/>
        <v>38.0749434641954</v>
      </c>
      <c r="AB6" s="37" t="str">
        <f t="shared" si="22"/>
        <v>#N/A</v>
      </c>
      <c r="AC6" s="37">
        <f t="shared" si="23"/>
        <v>2.05880938251173</v>
      </c>
      <c r="AD6" s="37">
        <f t="shared" si="24"/>
        <v>0.883807211742346</v>
      </c>
      <c r="AE6" s="37">
        <f t="shared" si="25"/>
        <v>0.88470365896161995</v>
      </c>
      <c r="AF6" s="37">
        <f t="shared" si="26"/>
        <v>0.923134849505308</v>
      </c>
      <c r="AG6" s="37">
        <f t="shared" si="27"/>
        <v>1.11497359959982</v>
      </c>
      <c r="AH6" s="37">
        <f t="shared" si="28"/>
        <v>0.69673229311671803</v>
      </c>
      <c r="AI6" s="37">
        <f t="shared" si="29"/>
        <v>50.133096716947598</v>
      </c>
      <c r="AJ6" s="39">
        <f t="shared" si="30"/>
        <v>36.133400000000002</v>
      </c>
      <c r="AK6" s="39">
        <f t="shared" si="31"/>
        <v>33.272950000000002</v>
      </c>
      <c r="AL6" s="37">
        <f t="shared" si="32"/>
        <v>5.6975618374558303</v>
      </c>
      <c r="AM6" s="37" t="str">
        <f t="shared" si="33"/>
        <v>NULL</v>
      </c>
      <c r="AN6" s="37">
        <f t="shared" si="34"/>
        <v>0.20472683252043899</v>
      </c>
      <c r="AO6" s="37">
        <f t="shared" si="35"/>
        <v>2.2569517825356198</v>
      </c>
      <c r="AP6" s="36">
        <f t="shared" si="36"/>
        <v>225414.92927907599</v>
      </c>
      <c r="AS6" s="7" t="s">
        <v>8</v>
      </c>
      <c r="AT6" s="7" t="s">
        <v>114</v>
      </c>
      <c r="AU6" s="7" t="s">
        <v>114</v>
      </c>
      <c r="AV6" s="7" t="s">
        <v>114</v>
      </c>
      <c r="AW6" s="7" t="s">
        <v>114</v>
      </c>
      <c r="AX6" s="7">
        <v>1.57720409972813</v>
      </c>
      <c r="AY6">
        <v>4.6487554519536802</v>
      </c>
      <c r="AZ6">
        <v>1.38547554217675</v>
      </c>
      <c r="BA6">
        <v>7696717.2949999999</v>
      </c>
      <c r="BB6">
        <v>8115144.7280000001</v>
      </c>
      <c r="BC6">
        <v>42.151786485151298</v>
      </c>
      <c r="BD6">
        <v>40.441054201812101</v>
      </c>
      <c r="BE6">
        <v>38.0749434641954</v>
      </c>
      <c r="BF6" t="s">
        <v>170</v>
      </c>
      <c r="BG6" s="7">
        <v>2.05880938251173</v>
      </c>
      <c r="BH6">
        <v>0.883807211742346</v>
      </c>
      <c r="BI6">
        <v>0.88470365896161995</v>
      </c>
      <c r="BJ6">
        <v>0.923134849505308</v>
      </c>
      <c r="BK6">
        <v>1.11497359959982</v>
      </c>
      <c r="BL6">
        <v>0.69673229311671803</v>
      </c>
      <c r="BM6" s="7">
        <v>50.133096716947598</v>
      </c>
      <c r="BN6">
        <v>36.133400000000002</v>
      </c>
      <c r="BO6">
        <v>33.272950000000002</v>
      </c>
      <c r="BP6">
        <v>5.6975618374558303</v>
      </c>
      <c r="BQ6" s="7" t="s">
        <v>114</v>
      </c>
      <c r="BR6">
        <v>0.20472683252043899</v>
      </c>
      <c r="BS6">
        <v>2.2569517825356198</v>
      </c>
      <c r="BT6">
        <v>225414.92927907599</v>
      </c>
      <c r="BU6">
        <v>284989708</v>
      </c>
      <c r="BV6">
        <v>100</v>
      </c>
      <c r="BW6" s="52">
        <v>36482</v>
      </c>
      <c r="BX6" s="7" t="s">
        <v>118</v>
      </c>
      <c r="BY6" s="6">
        <v>33.96</v>
      </c>
      <c r="BZ6" s="7" t="s">
        <v>119</v>
      </c>
      <c r="CA6" t="str">
        <f t="shared" si="37"/>
        <v>CADUSD=R</v>
      </c>
      <c r="CB6" s="22">
        <v>0.72629999999999995</v>
      </c>
      <c r="CF6" s="7" t="s">
        <v>8</v>
      </c>
      <c r="CG6" s="7" t="s">
        <v>117</v>
      </c>
    </row>
    <row r="7" spans="1:85" outlineLevel="1" x14ac:dyDescent="0.35">
      <c r="B7" s="7" t="s">
        <v>120</v>
      </c>
      <c r="C7" s="3"/>
      <c r="E7" t="s">
        <v>9</v>
      </c>
      <c r="F7" s="2"/>
      <c r="G7" s="3" t="str">
        <f t="shared" si="2"/>
        <v>US6866881021</v>
      </c>
      <c r="H7" s="36">
        <f t="shared" si="3"/>
        <v>4544314703.2199993</v>
      </c>
      <c r="I7" s="37">
        <f t="shared" si="4"/>
        <v>99.5548</v>
      </c>
      <c r="J7" s="38">
        <f t="shared" si="5"/>
        <v>38302</v>
      </c>
      <c r="K7" s="37" t="str">
        <f t="shared" si="6"/>
        <v>USD</v>
      </c>
      <c r="L7" s="39">
        <f t="shared" si="7"/>
        <v>75.209999999999994</v>
      </c>
      <c r="M7" s="37">
        <f t="shared" si="8"/>
        <v>75.209999999999994</v>
      </c>
      <c r="N7" s="40"/>
      <c r="O7" s="37">
        <f t="shared" si="9"/>
        <v>34.007361253040798</v>
      </c>
      <c r="P7" s="37">
        <f t="shared" si="10"/>
        <v>31.428339582390301</v>
      </c>
      <c r="Q7" s="37">
        <f t="shared" si="11"/>
        <v>3.25429294287472</v>
      </c>
      <c r="R7" s="37">
        <f t="shared" si="12"/>
        <v>3.0074966107550498</v>
      </c>
      <c r="S7" s="37">
        <f t="shared" si="13"/>
        <v>1.93203752620948</v>
      </c>
      <c r="T7" s="37">
        <f t="shared" si="14"/>
        <v>12.3435157657393</v>
      </c>
      <c r="U7" s="37">
        <f t="shared" si="15"/>
        <v>5.2332271980220098</v>
      </c>
      <c r="V7" s="36">
        <f t="shared" si="16"/>
        <v>26591739.579999998</v>
      </c>
      <c r="W7" s="36">
        <f t="shared" si="17"/>
        <v>37925145.942000002</v>
      </c>
      <c r="X7" s="37">
        <f t="shared" si="18"/>
        <v>29.883619642050956</v>
      </c>
      <c r="Y7" s="37">
        <f t="shared" si="19"/>
        <v>29.224304906912099</v>
      </c>
      <c r="Z7" s="37">
        <f t="shared" si="20"/>
        <v>26.955665713961199</v>
      </c>
      <c r="AA7" s="37">
        <f t="shared" si="21"/>
        <v>30.8175252987443</v>
      </c>
      <c r="AB7" s="37">
        <f t="shared" si="22"/>
        <v>0.34200000000000003</v>
      </c>
      <c r="AC7" s="37">
        <f t="shared" si="23"/>
        <v>1.08501928548475</v>
      </c>
      <c r="AD7" s="37">
        <f t="shared" si="24"/>
        <v>0.78074126764719498</v>
      </c>
      <c r="AE7" s="37">
        <f t="shared" si="25"/>
        <v>0.50862341918558795</v>
      </c>
      <c r="AF7" s="37">
        <f t="shared" si="26"/>
        <v>0.67241494037478</v>
      </c>
      <c r="AG7" s="37">
        <f t="shared" si="27"/>
        <v>0.67934879946925397</v>
      </c>
      <c r="AH7" s="37">
        <f t="shared" si="28"/>
        <v>1.5227877366832201</v>
      </c>
      <c r="AI7" s="37">
        <f t="shared" si="29"/>
        <v>69.006957621758303</v>
      </c>
      <c r="AJ7" s="39">
        <f t="shared" si="30"/>
        <v>73.117800000000003</v>
      </c>
      <c r="AK7" s="39">
        <f t="shared" si="31"/>
        <v>68.397900000000007</v>
      </c>
      <c r="AL7" s="37">
        <f t="shared" si="32"/>
        <v>0.63821300358994804</v>
      </c>
      <c r="AM7" s="37">
        <f t="shared" si="33"/>
        <v>22.839411892400001</v>
      </c>
      <c r="AN7" s="37">
        <f t="shared" si="34"/>
        <v>4.7123018105987899</v>
      </c>
      <c r="AO7" s="37">
        <f t="shared" si="35"/>
        <v>5.5150760006412698</v>
      </c>
      <c r="AP7" s="36">
        <f t="shared" si="36"/>
        <v>667672.45855749096</v>
      </c>
      <c r="AS7" s="7" t="s">
        <v>9</v>
      </c>
      <c r="AT7" s="7">
        <v>34.007361253040798</v>
      </c>
      <c r="AU7" s="7">
        <v>31.428339582390301</v>
      </c>
      <c r="AV7" s="7">
        <v>3.25429294287472</v>
      </c>
      <c r="AW7">
        <v>3.0074966107550498</v>
      </c>
      <c r="AX7" s="7">
        <v>1.93203752620948</v>
      </c>
      <c r="AY7">
        <v>12.3435157657393</v>
      </c>
      <c r="AZ7">
        <v>5.2332271980220098</v>
      </c>
      <c r="BA7">
        <v>26591739.579999998</v>
      </c>
      <c r="BB7">
        <v>37925145.942000002</v>
      </c>
      <c r="BC7">
        <v>29.224304906912099</v>
      </c>
      <c r="BD7">
        <v>26.955665713961199</v>
      </c>
      <c r="BE7">
        <v>30.8175252987443</v>
      </c>
      <c r="BF7">
        <v>0.34200000000000003</v>
      </c>
      <c r="BG7">
        <v>1.08501928548475</v>
      </c>
      <c r="BH7">
        <v>0.78074126764719498</v>
      </c>
      <c r="BI7">
        <v>0.50862341918558795</v>
      </c>
      <c r="BJ7">
        <v>0.67241494037478</v>
      </c>
      <c r="BK7">
        <v>0.67934879946925397</v>
      </c>
      <c r="BL7">
        <v>1.5227877366832201</v>
      </c>
      <c r="BM7">
        <v>69.006957621758303</v>
      </c>
      <c r="BN7">
        <v>73.117800000000003</v>
      </c>
      <c r="BO7">
        <v>68.397900000000007</v>
      </c>
      <c r="BP7">
        <v>0.63821300358994804</v>
      </c>
      <c r="BQ7">
        <v>22.839411892400001</v>
      </c>
      <c r="BR7">
        <v>4.7123018105987899</v>
      </c>
      <c r="BS7">
        <v>5.5150760006412698</v>
      </c>
      <c r="BT7">
        <v>667672.45855749096</v>
      </c>
      <c r="BU7">
        <v>60421682</v>
      </c>
      <c r="BV7">
        <v>99.5548</v>
      </c>
      <c r="BW7" s="52">
        <v>38302</v>
      </c>
      <c r="BX7" s="7" t="s">
        <v>121</v>
      </c>
      <c r="BY7" s="6">
        <v>75.209999999999994</v>
      </c>
      <c r="BZ7" s="7" t="s">
        <v>122</v>
      </c>
      <c r="CA7" t="str">
        <f t="shared" si="37"/>
        <v>USD=</v>
      </c>
      <c r="CB7" s="22">
        <v>1</v>
      </c>
      <c r="CF7" s="7" t="s">
        <v>9</v>
      </c>
      <c r="CG7" s="7" t="s">
        <v>120</v>
      </c>
    </row>
    <row r="8" spans="1:85" outlineLevel="1" x14ac:dyDescent="0.35">
      <c r="B8" s="7" t="s">
        <v>123</v>
      </c>
      <c r="C8" s="3"/>
      <c r="E8" t="s">
        <v>10</v>
      </c>
      <c r="F8" s="2"/>
      <c r="G8" s="3" t="str">
        <f t="shared" si="2"/>
        <v>CA6665111002</v>
      </c>
      <c r="H8" s="36">
        <f t="shared" si="3"/>
        <v>4364163469.8746901</v>
      </c>
      <c r="I8" s="37">
        <f t="shared" si="4"/>
        <v>99.858800000000002</v>
      </c>
      <c r="J8" s="38">
        <f t="shared" si="5"/>
        <v>35900</v>
      </c>
      <c r="K8" s="37" t="str">
        <f t="shared" si="6"/>
        <v>CAD</v>
      </c>
      <c r="L8" s="39">
        <f t="shared" si="7"/>
        <v>23.39</v>
      </c>
      <c r="M8" s="37">
        <f t="shared" si="8"/>
        <v>16.988156999999998</v>
      </c>
      <c r="N8" s="40"/>
      <c r="O8" s="37" t="str">
        <f t="shared" si="9"/>
        <v>NULL</v>
      </c>
      <c r="P8" s="37">
        <f t="shared" si="10"/>
        <v>18.380641514643401</v>
      </c>
      <c r="Q8" s="37" t="str">
        <f t="shared" si="11"/>
        <v>NULL</v>
      </c>
      <c r="R8" s="37" t="str">
        <f t="shared" si="12"/>
        <v>NULL</v>
      </c>
      <c r="S8" s="37">
        <f t="shared" si="13"/>
        <v>1.4129386409208999</v>
      </c>
      <c r="T8" s="37">
        <f t="shared" si="14"/>
        <v>7.6797626445939997</v>
      </c>
      <c r="U8" s="37">
        <f t="shared" si="15"/>
        <v>2.5396523085041398</v>
      </c>
      <c r="V8" s="36">
        <f t="shared" si="16"/>
        <v>19039637.795000002</v>
      </c>
      <c r="W8" s="36">
        <f t="shared" si="17"/>
        <v>17712548.022999998</v>
      </c>
      <c r="X8" s="37">
        <f t="shared" si="18"/>
        <v>-7.4923707773537629</v>
      </c>
      <c r="Y8" s="37">
        <f t="shared" si="19"/>
        <v>19.700119949193802</v>
      </c>
      <c r="Z8" s="37">
        <f t="shared" si="20"/>
        <v>26.754622705140999</v>
      </c>
      <c r="AA8" s="37">
        <f t="shared" si="21"/>
        <v>29.157075150536599</v>
      </c>
      <c r="AB8" s="37" t="str">
        <f t="shared" si="22"/>
        <v>#N/A</v>
      </c>
      <c r="AC8" s="37">
        <f t="shared" si="23"/>
        <v>1.06081024372272</v>
      </c>
      <c r="AD8" s="37">
        <f t="shared" si="24"/>
        <v>0.81133892388609896</v>
      </c>
      <c r="AE8" s="37">
        <f t="shared" si="25"/>
        <v>0.46843125273827302</v>
      </c>
      <c r="AF8" s="37">
        <f t="shared" si="26"/>
        <v>0.64562018953801303</v>
      </c>
      <c r="AG8" s="37">
        <f t="shared" si="27"/>
        <v>0.25562132698523399</v>
      </c>
      <c r="AH8" s="37">
        <f t="shared" si="28"/>
        <v>0.43629929678061002</v>
      </c>
      <c r="AI8" s="37">
        <f t="shared" si="29"/>
        <v>48.571428571428598</v>
      </c>
      <c r="AJ8" s="39">
        <f t="shared" si="30"/>
        <v>23.706399999999999</v>
      </c>
      <c r="AK8" s="39">
        <f t="shared" si="31"/>
        <v>22.920449999999999</v>
      </c>
      <c r="AL8" s="37">
        <f t="shared" si="32"/>
        <v>5.1303976058144496</v>
      </c>
      <c r="AM8" s="37" t="str">
        <f t="shared" si="33"/>
        <v>NULL</v>
      </c>
      <c r="AN8" s="37">
        <f t="shared" si="34"/>
        <v>2.6111987823771701</v>
      </c>
      <c r="AO8" s="37">
        <f t="shared" si="35"/>
        <v>8.4813080744475702</v>
      </c>
      <c r="AP8" s="36">
        <f t="shared" si="36"/>
        <v>3795334.7665937901</v>
      </c>
      <c r="AS8" s="7" t="s">
        <v>10</v>
      </c>
      <c r="AT8" s="7" t="s">
        <v>114</v>
      </c>
      <c r="AU8" s="7">
        <v>18.380641514643401</v>
      </c>
      <c r="AV8" s="7" t="s">
        <v>114</v>
      </c>
      <c r="AW8" s="7" t="s">
        <v>114</v>
      </c>
      <c r="AX8" s="7">
        <v>1.4129386409208999</v>
      </c>
      <c r="AY8">
        <v>7.6797626445939997</v>
      </c>
      <c r="AZ8">
        <v>2.5396523085041398</v>
      </c>
      <c r="BA8">
        <v>19039637.795000002</v>
      </c>
      <c r="BB8">
        <v>17712548.022999998</v>
      </c>
      <c r="BC8">
        <v>19.700119949193802</v>
      </c>
      <c r="BD8">
        <v>26.754622705140999</v>
      </c>
      <c r="BE8">
        <v>29.157075150536599</v>
      </c>
      <c r="BF8" t="s">
        <v>170</v>
      </c>
      <c r="BG8">
        <v>1.06081024372272</v>
      </c>
      <c r="BH8">
        <v>0.81133892388609896</v>
      </c>
      <c r="BI8">
        <v>0.46843125273827302</v>
      </c>
      <c r="BJ8">
        <v>0.64562018953801303</v>
      </c>
      <c r="BK8">
        <v>0.25562132698523399</v>
      </c>
      <c r="BL8">
        <v>0.43629929678061002</v>
      </c>
      <c r="BM8" s="7">
        <v>48.571428571428598</v>
      </c>
      <c r="BN8">
        <v>23.706399999999999</v>
      </c>
      <c r="BO8">
        <v>22.920449999999999</v>
      </c>
      <c r="BP8">
        <v>5.1303976058144496</v>
      </c>
      <c r="BQ8" s="7" t="s">
        <v>114</v>
      </c>
      <c r="BR8">
        <v>2.6111987823771701</v>
      </c>
      <c r="BS8">
        <v>8.4813080744475702</v>
      </c>
      <c r="BT8" s="7">
        <v>3795334.7665937901</v>
      </c>
      <c r="BU8" s="7">
        <v>256894463</v>
      </c>
      <c r="BV8">
        <v>99.858800000000002</v>
      </c>
      <c r="BW8" s="52">
        <v>35900</v>
      </c>
      <c r="BX8" s="7" t="s">
        <v>124</v>
      </c>
      <c r="BY8" s="6">
        <v>23.39</v>
      </c>
      <c r="BZ8" s="7" t="s">
        <v>119</v>
      </c>
      <c r="CA8" t="str">
        <f t="shared" si="37"/>
        <v>CADUSD=R</v>
      </c>
      <c r="CB8" s="22">
        <v>0.72629999999999995</v>
      </c>
      <c r="CF8" s="7" t="s">
        <v>10</v>
      </c>
      <c r="CG8" s="7" t="s">
        <v>123</v>
      </c>
    </row>
    <row r="9" spans="1:85" outlineLevel="1" x14ac:dyDescent="0.35">
      <c r="B9" s="7" t="s">
        <v>125</v>
      </c>
      <c r="C9" s="3"/>
      <c r="E9" t="s">
        <v>11</v>
      </c>
      <c r="F9" s="2"/>
      <c r="G9" s="3" t="str">
        <f t="shared" si="2"/>
        <v>GB00B1VNSX38</v>
      </c>
      <c r="H9" s="36">
        <f t="shared" si="3"/>
        <v>279744192911.2345</v>
      </c>
      <c r="I9" s="37">
        <f t="shared" si="4"/>
        <v>99.333600000000004</v>
      </c>
      <c r="J9" s="38">
        <f t="shared" si="5"/>
        <v>38706</v>
      </c>
      <c r="K9" s="37" t="str">
        <f t="shared" si="6"/>
        <v>GBp</v>
      </c>
      <c r="L9" s="39">
        <f t="shared" si="7"/>
        <v>560.5</v>
      </c>
      <c r="M9" s="37">
        <f t="shared" si="8"/>
        <v>722.48449999999991</v>
      </c>
      <c r="N9" s="40"/>
      <c r="O9" s="37">
        <f t="shared" si="9"/>
        <v>4.0589059907306799</v>
      </c>
      <c r="P9" s="37">
        <f t="shared" si="10"/>
        <v>5.3869511552697897</v>
      </c>
      <c r="Q9" s="37">
        <f t="shared" si="11"/>
        <v>-0.23461884339483699</v>
      </c>
      <c r="R9" s="37" t="str">
        <f t="shared" si="12"/>
        <v>NULL</v>
      </c>
      <c r="S9" s="37">
        <f t="shared" si="13"/>
        <v>1.1075459566299499</v>
      </c>
      <c r="T9" s="37">
        <f t="shared" si="14"/>
        <v>2.6296623003530399</v>
      </c>
      <c r="U9" s="37">
        <f t="shared" si="15"/>
        <v>0.28018792948268401</v>
      </c>
      <c r="V9" s="36">
        <f t="shared" si="16"/>
        <v>376360210.25</v>
      </c>
      <c r="W9" s="36">
        <f t="shared" si="17"/>
        <v>511301982.27618998</v>
      </c>
      <c r="X9" s="37">
        <f t="shared" si="18"/>
        <v>26.391795202017914</v>
      </c>
      <c r="Y9" s="37">
        <f t="shared" si="19"/>
        <v>27.741453549132601</v>
      </c>
      <c r="Z9" s="37">
        <f t="shared" si="20"/>
        <v>30.724311069560301</v>
      </c>
      <c r="AA9" s="37">
        <f t="shared" si="21"/>
        <v>34.725126076251698</v>
      </c>
      <c r="AB9" s="37" t="str">
        <f t="shared" si="22"/>
        <v>#N/A</v>
      </c>
      <c r="AC9" s="37">
        <f t="shared" si="23"/>
        <v>1.3364995036274001</v>
      </c>
      <c r="AD9" s="37">
        <f t="shared" si="24"/>
        <v>1.29283417998118</v>
      </c>
      <c r="AE9" s="37">
        <f t="shared" si="25"/>
        <v>1.58294664228507</v>
      </c>
      <c r="AF9" s="37">
        <f t="shared" si="26"/>
        <v>1.3886297062256101</v>
      </c>
      <c r="AG9" s="37">
        <f t="shared" si="27"/>
        <v>1.6403897471658999</v>
      </c>
      <c r="AH9" s="37">
        <f t="shared" si="28"/>
        <v>2.3208998914715</v>
      </c>
      <c r="AI9" s="37">
        <f t="shared" si="29"/>
        <v>78.723404255319096</v>
      </c>
      <c r="AJ9" s="39">
        <f t="shared" si="30"/>
        <v>524.95399999999995</v>
      </c>
      <c r="AK9" s="39">
        <f t="shared" si="31"/>
        <v>485.05700000000002</v>
      </c>
      <c r="AL9" s="37">
        <f t="shared" si="32"/>
        <v>4.0704845814977997</v>
      </c>
      <c r="AM9" s="37">
        <f t="shared" si="33"/>
        <v>15.8662397723</v>
      </c>
      <c r="AN9" s="37" t="str">
        <f t="shared" si="34"/>
        <v>NULL</v>
      </c>
      <c r="AO9" s="37" t="str">
        <f t="shared" si="35"/>
        <v>NULL</v>
      </c>
      <c r="AP9" s="36">
        <f t="shared" si="36"/>
        <v>694011.44927117403</v>
      </c>
      <c r="AS9" s="7" t="s">
        <v>11</v>
      </c>
      <c r="AT9" s="7">
        <v>4.0589059907306799</v>
      </c>
      <c r="AU9" s="7">
        <v>5.3869511552697897</v>
      </c>
      <c r="AV9" s="7">
        <v>-0.23461884339483699</v>
      </c>
      <c r="AW9" s="7" t="s">
        <v>114</v>
      </c>
      <c r="AX9" s="7">
        <v>1.1075459566299499</v>
      </c>
      <c r="AY9">
        <v>2.6296623003530399</v>
      </c>
      <c r="AZ9">
        <v>0.28018792948268401</v>
      </c>
      <c r="BA9">
        <v>376360210.25</v>
      </c>
      <c r="BB9">
        <v>511301982.27618998</v>
      </c>
      <c r="BC9">
        <v>27.741453549132601</v>
      </c>
      <c r="BD9">
        <v>30.724311069560301</v>
      </c>
      <c r="BE9">
        <v>34.725126076251698</v>
      </c>
      <c r="BF9" t="s">
        <v>170</v>
      </c>
      <c r="BG9">
        <v>1.3364995036274001</v>
      </c>
      <c r="BH9">
        <v>1.29283417998118</v>
      </c>
      <c r="BI9">
        <v>1.58294664228507</v>
      </c>
      <c r="BJ9">
        <v>1.3886297062256101</v>
      </c>
      <c r="BK9">
        <v>1.6403897471658999</v>
      </c>
      <c r="BL9">
        <v>2.3208998914715</v>
      </c>
      <c r="BM9">
        <v>78.723404255319096</v>
      </c>
      <c r="BN9">
        <v>524.95399999999995</v>
      </c>
      <c r="BO9">
        <v>485.05700000000002</v>
      </c>
      <c r="BP9">
        <v>4.0704845814977997</v>
      </c>
      <c r="BQ9">
        <v>15.8662397723</v>
      </c>
      <c r="BR9" s="7" t="s">
        <v>114</v>
      </c>
      <c r="BS9" s="7" t="s">
        <v>114</v>
      </c>
      <c r="BT9">
        <v>694011.44927117403</v>
      </c>
      <c r="BU9">
        <v>387197501</v>
      </c>
      <c r="BV9">
        <v>99.333600000000004</v>
      </c>
      <c r="BW9" s="52">
        <v>38706</v>
      </c>
      <c r="BX9" s="7" t="s">
        <v>126</v>
      </c>
      <c r="BY9" s="6">
        <v>560.5</v>
      </c>
      <c r="BZ9" s="7" t="s">
        <v>127</v>
      </c>
      <c r="CA9" t="str">
        <f t="shared" si="37"/>
        <v>GBP=</v>
      </c>
      <c r="CB9" s="22">
        <v>1.2889999999999999</v>
      </c>
      <c r="CF9" s="7" t="s">
        <v>11</v>
      </c>
      <c r="CG9" s="7" t="s">
        <v>125</v>
      </c>
    </row>
    <row r="10" spans="1:85" outlineLevel="1" x14ac:dyDescent="0.35">
      <c r="B10" s="7" t="s">
        <v>128</v>
      </c>
      <c r="C10" s="3"/>
      <c r="E10" t="s">
        <v>12</v>
      </c>
      <c r="F10" s="2"/>
      <c r="G10" s="3" t="str">
        <f t="shared" si="2"/>
        <v>GB00BLP5YB54</v>
      </c>
      <c r="H10" s="36">
        <f t="shared" si="3"/>
        <v>2578730998.7999997</v>
      </c>
      <c r="I10" s="37">
        <f t="shared" si="4"/>
        <v>57.726100000000002</v>
      </c>
      <c r="J10" s="38">
        <f t="shared" si="5"/>
        <v>41803</v>
      </c>
      <c r="K10" s="37" t="str">
        <f t="shared" si="6"/>
        <v>USD</v>
      </c>
      <c r="L10" s="39">
        <f t="shared" si="7"/>
        <v>22.2</v>
      </c>
      <c r="M10" s="37">
        <f t="shared" si="8"/>
        <v>22.2</v>
      </c>
      <c r="N10" s="40"/>
      <c r="O10" s="37">
        <f t="shared" si="9"/>
        <v>55.7200943727725</v>
      </c>
      <c r="P10" s="37">
        <f t="shared" si="10"/>
        <v>35.213921207613701</v>
      </c>
      <c r="Q10" s="37" t="str">
        <f t="shared" si="11"/>
        <v>NULL</v>
      </c>
      <c r="R10" s="37" t="str">
        <f t="shared" si="12"/>
        <v>NULL</v>
      </c>
      <c r="S10" s="37">
        <f t="shared" si="13"/>
        <v>1.8734731743487101</v>
      </c>
      <c r="T10" s="37">
        <f t="shared" si="14"/>
        <v>6.2601954210111002</v>
      </c>
      <c r="U10" s="37">
        <f t="shared" si="15"/>
        <v>2.3436233877842598</v>
      </c>
      <c r="V10" s="36">
        <f t="shared" si="16"/>
        <v>22119450.182500001</v>
      </c>
      <c r="W10" s="36">
        <f t="shared" si="17"/>
        <v>22144217.918499999</v>
      </c>
      <c r="X10" s="37">
        <f t="shared" si="18"/>
        <v>0.11184741809872605</v>
      </c>
      <c r="Y10" s="37">
        <f t="shared" si="19"/>
        <v>3.8209162897907798</v>
      </c>
      <c r="Z10" s="37">
        <f t="shared" si="20"/>
        <v>31.349492080798601</v>
      </c>
      <c r="AA10" s="37">
        <f t="shared" si="21"/>
        <v>31.651209114563201</v>
      </c>
      <c r="AB10" s="37">
        <f t="shared" si="22"/>
        <v>0.1958</v>
      </c>
      <c r="AC10" s="37">
        <f t="shared" si="23"/>
        <v>0.91415757989860402</v>
      </c>
      <c r="AD10" s="37">
        <f t="shared" si="24"/>
        <v>0.83878625049281896</v>
      </c>
      <c r="AE10" s="37">
        <f t="shared" si="25"/>
        <v>0.99234471935461199</v>
      </c>
      <c r="AF10" s="37">
        <f t="shared" si="26"/>
        <v>0.99489548467326105</v>
      </c>
      <c r="AG10" s="37">
        <f t="shared" si="27"/>
        <v>1.1614068933991999</v>
      </c>
      <c r="AH10" s="37">
        <f t="shared" si="28"/>
        <v>1.87966342424316</v>
      </c>
      <c r="AI10" s="37">
        <f t="shared" si="29"/>
        <v>72.307692307692093</v>
      </c>
      <c r="AJ10" s="39">
        <f t="shared" si="30"/>
        <v>22.1951</v>
      </c>
      <c r="AK10" s="39">
        <f t="shared" si="31"/>
        <v>19.818375</v>
      </c>
      <c r="AL10" s="37">
        <f t="shared" si="32"/>
        <v>8.0180180180180205</v>
      </c>
      <c r="AM10" s="37">
        <f t="shared" si="33"/>
        <v>476.6159520516</v>
      </c>
      <c r="AN10" s="37">
        <f t="shared" si="34"/>
        <v>1.73730231837395</v>
      </c>
      <c r="AO10" s="37">
        <f t="shared" si="35"/>
        <v>0.956430213411258</v>
      </c>
      <c r="AP10" s="36">
        <f t="shared" si="36"/>
        <v>6777124.26639813</v>
      </c>
      <c r="AS10" s="7" t="s">
        <v>12</v>
      </c>
      <c r="AT10" s="7">
        <v>55.7200943727725</v>
      </c>
      <c r="AU10" s="7">
        <v>35.213921207613701</v>
      </c>
      <c r="AV10" s="7" t="s">
        <v>114</v>
      </c>
      <c r="AW10" s="7" t="s">
        <v>114</v>
      </c>
      <c r="AX10" s="7">
        <v>1.8734731743487101</v>
      </c>
      <c r="AY10">
        <v>6.2601954210111002</v>
      </c>
      <c r="AZ10">
        <v>2.3436233877842598</v>
      </c>
      <c r="BA10">
        <v>22119450.182500001</v>
      </c>
      <c r="BB10">
        <v>22144217.918499999</v>
      </c>
      <c r="BC10">
        <v>3.8209162897907798</v>
      </c>
      <c r="BD10">
        <v>31.349492080798601</v>
      </c>
      <c r="BE10">
        <v>31.651209114563201</v>
      </c>
      <c r="BF10">
        <v>0.1958</v>
      </c>
      <c r="BG10">
        <v>0.91415757989860402</v>
      </c>
      <c r="BH10">
        <v>0.83878625049281896</v>
      </c>
      <c r="BI10">
        <v>0.99234471935461199</v>
      </c>
      <c r="BJ10">
        <v>0.99489548467326105</v>
      </c>
      <c r="BK10">
        <v>1.1614068933991999</v>
      </c>
      <c r="BL10">
        <v>1.87966342424316</v>
      </c>
      <c r="BM10">
        <v>72.307692307692093</v>
      </c>
      <c r="BN10" s="7">
        <v>22.1951</v>
      </c>
      <c r="BO10">
        <v>19.818375</v>
      </c>
      <c r="BP10">
        <v>8.0180180180180205</v>
      </c>
      <c r="BQ10">
        <v>476.6159520516</v>
      </c>
      <c r="BR10">
        <v>1.73730231837395</v>
      </c>
      <c r="BS10">
        <v>0.956430213411258</v>
      </c>
      <c r="BT10">
        <v>6777124.26639813</v>
      </c>
      <c r="BU10">
        <v>116159054</v>
      </c>
      <c r="BV10">
        <v>57.726100000000002</v>
      </c>
      <c r="BW10" s="52">
        <v>41803</v>
      </c>
      <c r="BX10" s="7" t="s">
        <v>129</v>
      </c>
      <c r="BY10" s="6">
        <v>22.2</v>
      </c>
      <c r="BZ10" s="7" t="s">
        <v>122</v>
      </c>
      <c r="CA10" t="str">
        <f t="shared" si="37"/>
        <v>USD=</v>
      </c>
      <c r="CB10" s="22">
        <v>1</v>
      </c>
      <c r="CF10" s="7" t="s">
        <v>12</v>
      </c>
      <c r="CG10" s="7" t="s">
        <v>128</v>
      </c>
    </row>
    <row r="11" spans="1:85" outlineLevel="1" x14ac:dyDescent="0.35">
      <c r="B11" s="7" t="s">
        <v>130</v>
      </c>
      <c r="C11" s="3"/>
      <c r="E11" t="s">
        <v>13</v>
      </c>
      <c r="F11" s="2"/>
      <c r="G11" s="3" t="str">
        <f t="shared" si="2"/>
        <v>ES0165386014</v>
      </c>
      <c r="H11" s="36">
        <f t="shared" si="3"/>
        <v>1495101705.9920161</v>
      </c>
      <c r="I11" s="37">
        <f t="shared" si="4"/>
        <v>61.58</v>
      </c>
      <c r="J11" s="38">
        <f t="shared" si="5"/>
        <v>39252</v>
      </c>
      <c r="K11" s="37" t="str">
        <f t="shared" si="6"/>
        <v>EUR</v>
      </c>
      <c r="L11" s="39">
        <f t="shared" si="7"/>
        <v>11.02</v>
      </c>
      <c r="M11" s="37">
        <f t="shared" si="8"/>
        <v>11.965516000000001</v>
      </c>
      <c r="N11" s="40"/>
      <c r="O11" s="37">
        <f t="shared" si="9"/>
        <v>12.947574095435399</v>
      </c>
      <c r="P11" s="37">
        <f t="shared" si="10"/>
        <v>14.1759523609316</v>
      </c>
      <c r="Q11" s="37">
        <f t="shared" si="11"/>
        <v>-2.1945040839721002</v>
      </c>
      <c r="R11" s="37" t="str">
        <f t="shared" si="12"/>
        <v>NULL</v>
      </c>
      <c r="S11" s="37">
        <f t="shared" si="13"/>
        <v>2.5151695615991301</v>
      </c>
      <c r="T11" s="37">
        <f t="shared" si="14"/>
        <v>14.0133728512877</v>
      </c>
      <c r="U11" s="37">
        <f t="shared" si="15"/>
        <v>7.1039949761470496</v>
      </c>
      <c r="V11" s="36">
        <f t="shared" si="16"/>
        <v>4756668.76</v>
      </c>
      <c r="W11" s="36">
        <f t="shared" si="17"/>
        <v>6124923.4561904799</v>
      </c>
      <c r="X11" s="37">
        <f t="shared" si="18"/>
        <v>22.339131353675622</v>
      </c>
      <c r="Y11" s="37">
        <f t="shared" si="19"/>
        <v>43.024050710548799</v>
      </c>
      <c r="Z11" s="37">
        <f t="shared" si="20"/>
        <v>41.074811877485701</v>
      </c>
      <c r="AA11" s="37">
        <f t="shared" si="21"/>
        <v>40.251098893133502</v>
      </c>
      <c r="AB11" s="37" t="str">
        <f t="shared" si="22"/>
        <v>#N/A</v>
      </c>
      <c r="AC11" s="37">
        <f t="shared" si="23"/>
        <v>1.1133255956215999</v>
      </c>
      <c r="AD11" s="37">
        <f t="shared" si="24"/>
        <v>0.936924425003265</v>
      </c>
      <c r="AE11" s="37">
        <f t="shared" si="25"/>
        <v>0.67464838591304399</v>
      </c>
      <c r="AF11" s="37">
        <f t="shared" si="26"/>
        <v>0.78309814084310503</v>
      </c>
      <c r="AG11" s="37">
        <f t="shared" si="27"/>
        <v>0.25934371189838201</v>
      </c>
      <c r="AH11" s="37">
        <f t="shared" si="28"/>
        <v>0.56106110702238199</v>
      </c>
      <c r="AI11" s="37">
        <f t="shared" si="29"/>
        <v>45</v>
      </c>
      <c r="AJ11" s="39">
        <f t="shared" si="30"/>
        <v>11.5572</v>
      </c>
      <c r="AK11" s="39">
        <f t="shared" si="31"/>
        <v>13.011555</v>
      </c>
      <c r="AL11" s="37" t="str">
        <f t="shared" si="32"/>
        <v>NULL</v>
      </c>
      <c r="AM11" s="37" t="str">
        <f t="shared" si="33"/>
        <v>NULL</v>
      </c>
      <c r="AN11" s="37" t="str">
        <f t="shared" si="34"/>
        <v>NULL</v>
      </c>
      <c r="AO11" s="37" t="str">
        <f t="shared" si="35"/>
        <v>NULL</v>
      </c>
      <c r="AP11" s="36">
        <f t="shared" si="36"/>
        <v>1602551.73948914</v>
      </c>
      <c r="AS11" s="7" t="s">
        <v>13</v>
      </c>
      <c r="AT11" s="7">
        <v>12.947574095435399</v>
      </c>
      <c r="AU11" s="7">
        <v>14.1759523609316</v>
      </c>
      <c r="AV11" s="7">
        <v>-2.1945040839721002</v>
      </c>
      <c r="AW11" s="7" t="s">
        <v>114</v>
      </c>
      <c r="AX11" s="7">
        <v>2.5151695615991301</v>
      </c>
      <c r="AY11">
        <v>14.0133728512877</v>
      </c>
      <c r="AZ11">
        <v>7.1039949761470496</v>
      </c>
      <c r="BA11">
        <v>4756668.76</v>
      </c>
      <c r="BB11">
        <v>6124923.4561904799</v>
      </c>
      <c r="BC11">
        <v>43.024050710548799</v>
      </c>
      <c r="BD11">
        <v>41.074811877485701</v>
      </c>
      <c r="BE11">
        <v>40.251098893133502</v>
      </c>
      <c r="BF11" t="s">
        <v>170</v>
      </c>
      <c r="BG11">
        <v>1.1133255956215999</v>
      </c>
      <c r="BH11">
        <v>0.936924425003265</v>
      </c>
      <c r="BI11">
        <v>0.67464838591304399</v>
      </c>
      <c r="BJ11">
        <v>0.78309814084310503</v>
      </c>
      <c r="BK11">
        <v>0.25934371189838201</v>
      </c>
      <c r="BL11">
        <v>0.56106110702238199</v>
      </c>
      <c r="BM11" s="7">
        <v>45</v>
      </c>
      <c r="BN11">
        <v>11.5572</v>
      </c>
      <c r="BO11" s="7">
        <v>13.011555</v>
      </c>
      <c r="BP11" s="7" t="s">
        <v>114</v>
      </c>
      <c r="BQ11" s="7" t="s">
        <v>114</v>
      </c>
      <c r="BR11" s="7" t="s">
        <v>114</v>
      </c>
      <c r="BS11" s="7" t="s">
        <v>114</v>
      </c>
      <c r="BT11" s="7">
        <v>1602551.73948914</v>
      </c>
      <c r="BU11" s="7">
        <v>124950876</v>
      </c>
      <c r="BV11">
        <v>61.58</v>
      </c>
      <c r="BW11" s="52">
        <v>39252</v>
      </c>
      <c r="BX11" s="7" t="s">
        <v>131</v>
      </c>
      <c r="BY11" s="6">
        <v>11.02</v>
      </c>
      <c r="BZ11" s="7" t="s">
        <v>113</v>
      </c>
      <c r="CA11" t="str">
        <f t="shared" si="37"/>
        <v>EUR=</v>
      </c>
      <c r="CB11" s="22">
        <v>1.0858000000000001</v>
      </c>
      <c r="CF11" s="7" t="s">
        <v>13</v>
      </c>
      <c r="CG11" s="7" t="s">
        <v>130</v>
      </c>
    </row>
    <row r="12" spans="1:85" outlineLevel="1" x14ac:dyDescent="0.35">
      <c r="B12" s="7" t="s">
        <v>132</v>
      </c>
      <c r="C12" s="3"/>
      <c r="E12" t="s">
        <v>14</v>
      </c>
      <c r="F12" s="2"/>
      <c r="G12" s="3" t="str">
        <f t="shared" si="2"/>
        <v>CA09950M3003</v>
      </c>
      <c r="H12" s="36">
        <f t="shared" si="3"/>
        <v>2513842238.5695357</v>
      </c>
      <c r="I12" s="37">
        <f t="shared" si="4"/>
        <v>99.788700000000006</v>
      </c>
      <c r="J12" s="38">
        <f t="shared" si="5"/>
        <v>31040</v>
      </c>
      <c r="K12" s="37" t="str">
        <f t="shared" si="6"/>
        <v>CAD</v>
      </c>
      <c r="L12" s="39">
        <f t="shared" si="7"/>
        <v>33.68</v>
      </c>
      <c r="M12" s="37">
        <f t="shared" si="8"/>
        <v>24.461783999999998</v>
      </c>
      <c r="N12" s="40"/>
      <c r="O12" s="37">
        <f t="shared" si="9"/>
        <v>38.473401034943599</v>
      </c>
      <c r="P12" s="37">
        <f t="shared" si="10"/>
        <v>31.2911166410776</v>
      </c>
      <c r="Q12" s="37" t="str">
        <f t="shared" si="11"/>
        <v>NULL</v>
      </c>
      <c r="R12" s="37" t="str">
        <f t="shared" si="12"/>
        <v>NULL</v>
      </c>
      <c r="S12" s="37">
        <f t="shared" si="13"/>
        <v>2.04077962735697</v>
      </c>
      <c r="T12" s="37">
        <f t="shared" si="14"/>
        <v>7.1808348189211699</v>
      </c>
      <c r="U12" s="37">
        <f t="shared" si="15"/>
        <v>3.51030667618662</v>
      </c>
      <c r="V12" s="36">
        <f t="shared" si="16"/>
        <v>11333993.57</v>
      </c>
      <c r="W12" s="36">
        <f t="shared" si="17"/>
        <v>8416455.1144999992</v>
      </c>
      <c r="X12" s="37">
        <f t="shared" si="18"/>
        <v>-34.664694527671401</v>
      </c>
      <c r="Y12" s="37">
        <f t="shared" si="19"/>
        <v>22.9230254460564</v>
      </c>
      <c r="Z12" s="37">
        <f t="shared" si="20"/>
        <v>29.100087090149898</v>
      </c>
      <c r="AA12" s="37">
        <f t="shared" si="21"/>
        <v>30.145626464340399</v>
      </c>
      <c r="AB12" s="37" t="str">
        <f t="shared" si="22"/>
        <v>#N/A</v>
      </c>
      <c r="AC12" s="37">
        <f t="shared" si="23"/>
        <v>1.19816862827802</v>
      </c>
      <c r="AD12" s="37">
        <f t="shared" si="24"/>
        <v>0.72193400480866898</v>
      </c>
      <c r="AE12" s="37">
        <f t="shared" si="25"/>
        <v>0.45210165349284298</v>
      </c>
      <c r="AF12" s="37">
        <f t="shared" si="26"/>
        <v>0.63473380092746001</v>
      </c>
      <c r="AG12" s="37">
        <f t="shared" si="27"/>
        <v>0.10520654275003501</v>
      </c>
      <c r="AH12" s="37">
        <f t="shared" si="28"/>
        <v>0.51149839062565206</v>
      </c>
      <c r="AI12" s="37">
        <f t="shared" si="29"/>
        <v>50.183823529411796</v>
      </c>
      <c r="AJ12" s="39">
        <f t="shared" si="30"/>
        <v>33.587000000000003</v>
      </c>
      <c r="AK12" s="39">
        <f t="shared" si="31"/>
        <v>30.760549999999999</v>
      </c>
      <c r="AL12" s="37">
        <f t="shared" si="32"/>
        <v>1.9596199524940601</v>
      </c>
      <c r="AM12" s="37">
        <f t="shared" si="33"/>
        <v>87.179487179500001</v>
      </c>
      <c r="AN12" s="37">
        <f t="shared" si="34"/>
        <v>0.92743222466574604</v>
      </c>
      <c r="AO12" s="37">
        <f t="shared" si="35"/>
        <v>3.4649320526709899</v>
      </c>
      <c r="AP12" s="36">
        <f t="shared" si="36"/>
        <v>580978.46117710206</v>
      </c>
      <c r="AS12" s="7" t="s">
        <v>14</v>
      </c>
      <c r="AT12" s="7">
        <v>38.473401034943599</v>
      </c>
      <c r="AU12" s="7">
        <v>31.2911166410776</v>
      </c>
      <c r="AV12" s="7" t="s">
        <v>114</v>
      </c>
      <c r="AW12" s="7" t="s">
        <v>114</v>
      </c>
      <c r="AX12" s="7">
        <v>2.04077962735697</v>
      </c>
      <c r="AY12">
        <v>7.1808348189211699</v>
      </c>
      <c r="AZ12">
        <v>3.51030667618662</v>
      </c>
      <c r="BA12">
        <v>11333993.57</v>
      </c>
      <c r="BB12">
        <v>8416455.1144999992</v>
      </c>
      <c r="BC12">
        <v>22.9230254460564</v>
      </c>
      <c r="BD12">
        <v>29.100087090149898</v>
      </c>
      <c r="BE12">
        <v>30.145626464340399</v>
      </c>
      <c r="BF12" t="s">
        <v>170</v>
      </c>
      <c r="BG12">
        <v>1.19816862827802</v>
      </c>
      <c r="BH12">
        <v>0.72193400480866898</v>
      </c>
      <c r="BI12">
        <v>0.45210165349284298</v>
      </c>
      <c r="BJ12">
        <v>0.63473380092746001</v>
      </c>
      <c r="BK12">
        <v>0.10520654275003501</v>
      </c>
      <c r="BL12">
        <v>0.51149839062565206</v>
      </c>
      <c r="BM12" s="7">
        <v>50.183823529411796</v>
      </c>
      <c r="BN12">
        <v>33.587000000000003</v>
      </c>
      <c r="BO12">
        <v>30.760549999999999</v>
      </c>
      <c r="BP12">
        <v>1.9596199524940601</v>
      </c>
      <c r="BQ12">
        <v>87.179487179500001</v>
      </c>
      <c r="BR12">
        <v>0.92743222466574604</v>
      </c>
      <c r="BS12">
        <v>3.4649320526709899</v>
      </c>
      <c r="BT12" s="7">
        <v>580978.46117710206</v>
      </c>
      <c r="BU12" s="7">
        <v>102766104</v>
      </c>
      <c r="BV12">
        <v>99.788700000000006</v>
      </c>
      <c r="BW12" s="52">
        <v>31040</v>
      </c>
      <c r="BX12" s="7" t="s">
        <v>133</v>
      </c>
      <c r="BY12" s="6">
        <v>33.68</v>
      </c>
      <c r="BZ12" s="7" t="s">
        <v>119</v>
      </c>
      <c r="CA12" t="str">
        <f t="shared" si="37"/>
        <v>CADUSD=R</v>
      </c>
      <c r="CB12" s="22">
        <v>0.72629999999999995</v>
      </c>
      <c r="CF12" s="7" t="s">
        <v>14</v>
      </c>
      <c r="CG12" s="7" t="s">
        <v>132</v>
      </c>
    </row>
    <row r="13" spans="1:85" outlineLevel="1" x14ac:dyDescent="0.35">
      <c r="B13" s="7" t="s">
        <v>134</v>
      </c>
      <c r="C13" s="3"/>
      <c r="E13" t="s">
        <v>15</v>
      </c>
      <c r="F13" s="2"/>
      <c r="G13" s="3" t="str">
        <f t="shared" si="2"/>
        <v>NO0010715139</v>
      </c>
      <c r="H13" s="36">
        <f t="shared" si="3"/>
        <v>1251361901.2393126</v>
      </c>
      <c r="I13" s="37">
        <f t="shared" si="4"/>
        <v>73.106099999999998</v>
      </c>
      <c r="J13" s="38">
        <f t="shared" si="5"/>
        <v>41914</v>
      </c>
      <c r="K13" s="37" t="str">
        <f t="shared" si="6"/>
        <v>NOK</v>
      </c>
      <c r="L13" s="39">
        <f t="shared" si="7"/>
        <v>86.75</v>
      </c>
      <c r="M13" s="37">
        <f t="shared" si="8"/>
        <v>7.8742974999999999</v>
      </c>
      <c r="N13" s="40"/>
      <c r="O13" s="37">
        <f t="shared" si="9"/>
        <v>20.091349922779699</v>
      </c>
      <c r="P13" s="37">
        <f t="shared" si="10"/>
        <v>21.825111263193399</v>
      </c>
      <c r="Q13" s="37" t="str">
        <f t="shared" si="11"/>
        <v>NULL</v>
      </c>
      <c r="R13" s="37" t="str">
        <f t="shared" si="12"/>
        <v>NULL</v>
      </c>
      <c r="S13" s="37">
        <f t="shared" si="13"/>
        <v>1.4834590150479099</v>
      </c>
      <c r="T13" s="37">
        <f t="shared" si="14"/>
        <v>6.8807884370257897</v>
      </c>
      <c r="U13" s="37">
        <f t="shared" si="15"/>
        <v>3.60162</v>
      </c>
      <c r="V13" s="36">
        <f t="shared" si="16"/>
        <v>10203736.262499999</v>
      </c>
      <c r="W13" s="36">
        <f t="shared" si="17"/>
        <v>17379838.328571402</v>
      </c>
      <c r="X13" s="37">
        <f t="shared" si="18"/>
        <v>41.289809090308538</v>
      </c>
      <c r="Y13" s="37">
        <f t="shared" si="19"/>
        <v>22.456960961378702</v>
      </c>
      <c r="Z13" s="37">
        <f t="shared" si="20"/>
        <v>44.652732160589899</v>
      </c>
      <c r="AA13" s="37">
        <f t="shared" si="21"/>
        <v>47.787085376318402</v>
      </c>
      <c r="AB13" s="37" t="str">
        <f t="shared" si="22"/>
        <v>#N/A</v>
      </c>
      <c r="AC13" s="37">
        <f t="shared" si="23"/>
        <v>1.1368878129415501</v>
      </c>
      <c r="AD13" s="37">
        <f t="shared" si="24"/>
        <v>1.4335011030489999</v>
      </c>
      <c r="AE13" s="37">
        <f t="shared" si="25"/>
        <v>1.4345148268167101</v>
      </c>
      <c r="AF13" s="37">
        <f t="shared" si="26"/>
        <v>1.2896752615345899</v>
      </c>
      <c r="AG13" s="37">
        <f t="shared" si="27"/>
        <v>2.1804855885859902</v>
      </c>
      <c r="AH13" s="37">
        <f t="shared" si="28"/>
        <v>1.0361530550214599</v>
      </c>
      <c r="AI13" s="37">
        <f t="shared" si="29"/>
        <v>60.759493670886002</v>
      </c>
      <c r="AJ13" s="39">
        <f t="shared" si="30"/>
        <v>84.132000000000005</v>
      </c>
      <c r="AK13" s="39">
        <f t="shared" si="31"/>
        <v>73.288250000000005</v>
      </c>
      <c r="AL13" s="37">
        <f t="shared" si="32"/>
        <v>0</v>
      </c>
      <c r="AM13" s="37">
        <f t="shared" si="33"/>
        <v>0</v>
      </c>
      <c r="AN13" s="37" t="str">
        <f t="shared" si="34"/>
        <v>NULL</v>
      </c>
      <c r="AO13" s="37" t="str">
        <f t="shared" si="35"/>
        <v>NULL</v>
      </c>
      <c r="AP13" s="36">
        <f t="shared" si="36"/>
        <v>247729.15723836</v>
      </c>
      <c r="AS13" s="7" t="s">
        <v>15</v>
      </c>
      <c r="AT13" s="7">
        <v>20.091349922779699</v>
      </c>
      <c r="AU13" s="7">
        <v>21.825111263193399</v>
      </c>
      <c r="AV13" s="7" t="s">
        <v>114</v>
      </c>
      <c r="AW13" s="7" t="s">
        <v>114</v>
      </c>
      <c r="AX13" s="7">
        <v>1.4834590150479099</v>
      </c>
      <c r="AY13">
        <v>6.8807884370257897</v>
      </c>
      <c r="AZ13">
        <v>3.60162</v>
      </c>
      <c r="BA13">
        <v>10203736.262499999</v>
      </c>
      <c r="BB13">
        <v>17379838.328571402</v>
      </c>
      <c r="BC13">
        <v>22.456960961378702</v>
      </c>
      <c r="BD13">
        <v>44.652732160589899</v>
      </c>
      <c r="BE13">
        <v>47.787085376318402</v>
      </c>
      <c r="BF13" t="s">
        <v>170</v>
      </c>
      <c r="BG13">
        <v>1.1368878129415501</v>
      </c>
      <c r="BH13">
        <v>1.4335011030489999</v>
      </c>
      <c r="BI13" s="7">
        <v>1.4345148268167101</v>
      </c>
      <c r="BJ13">
        <v>1.2896752615345899</v>
      </c>
      <c r="BK13">
        <v>2.1804855885859902</v>
      </c>
      <c r="BL13">
        <v>1.0361530550214599</v>
      </c>
      <c r="BM13" s="7">
        <v>60.759493670886002</v>
      </c>
      <c r="BN13">
        <v>84.132000000000005</v>
      </c>
      <c r="BO13">
        <v>73.288250000000005</v>
      </c>
      <c r="BP13">
        <v>0</v>
      </c>
      <c r="BQ13">
        <v>0</v>
      </c>
      <c r="BR13" s="7" t="s">
        <v>114</v>
      </c>
      <c r="BS13" s="7" t="s">
        <v>114</v>
      </c>
      <c r="BT13" s="7">
        <v>247729.15723836</v>
      </c>
      <c r="BU13" s="7">
        <v>158917275</v>
      </c>
      <c r="BV13">
        <v>73.106099999999998</v>
      </c>
      <c r="BW13" s="52">
        <v>41914</v>
      </c>
      <c r="BX13" s="7" t="s">
        <v>135</v>
      </c>
      <c r="BY13" s="6">
        <v>86.75</v>
      </c>
      <c r="BZ13" s="7" t="s">
        <v>136</v>
      </c>
      <c r="CA13" t="str">
        <f t="shared" si="37"/>
        <v>NOKUSD=R</v>
      </c>
      <c r="CB13" s="22">
        <v>9.0770000000000003E-2</v>
      </c>
      <c r="CF13" s="7" t="s">
        <v>15</v>
      </c>
      <c r="CG13" s="7" t="s">
        <v>134</v>
      </c>
    </row>
    <row r="14" spans="1:85" outlineLevel="1" x14ac:dyDescent="0.35">
      <c r="B14" s="7" t="s">
        <v>137</v>
      </c>
      <c r="C14" s="3"/>
      <c r="E14" t="s">
        <v>16</v>
      </c>
      <c r="F14" s="2"/>
      <c r="G14" s="3" t="str">
        <f t="shared" si="2"/>
        <v>FR0011995588</v>
      </c>
      <c r="H14" s="36">
        <f t="shared" si="3"/>
        <v>1467924473.5412641</v>
      </c>
      <c r="I14" s="37">
        <f t="shared" si="4"/>
        <v>28.704000000000001</v>
      </c>
      <c r="J14" s="38">
        <f t="shared" si="5"/>
        <v>38842</v>
      </c>
      <c r="K14" s="37" t="str">
        <f t="shared" si="6"/>
        <v>EUR</v>
      </c>
      <c r="L14" s="39">
        <f t="shared" si="7"/>
        <v>10.32</v>
      </c>
      <c r="M14" s="37">
        <f t="shared" si="8"/>
        <v>11.205456000000002</v>
      </c>
      <c r="N14" s="40"/>
      <c r="O14" s="37">
        <f t="shared" si="9"/>
        <v>57.043400145977202</v>
      </c>
      <c r="P14" s="37">
        <f t="shared" si="10"/>
        <v>61.984561294961203</v>
      </c>
      <c r="Q14" s="37" t="str">
        <f t="shared" si="11"/>
        <v>NULL</v>
      </c>
      <c r="R14" s="37" t="str">
        <f t="shared" si="12"/>
        <v>NULL</v>
      </c>
      <c r="S14" s="37">
        <f t="shared" si="13"/>
        <v>1.0537078375737099</v>
      </c>
      <c r="T14" s="37">
        <f t="shared" si="14"/>
        <v>11.5511991425331</v>
      </c>
      <c r="U14" s="37">
        <f t="shared" si="15"/>
        <v>2.6943754774738</v>
      </c>
      <c r="V14" s="36">
        <f t="shared" si="16"/>
        <v>726994.03500000003</v>
      </c>
      <c r="W14" s="36">
        <f t="shared" si="17"/>
        <v>1081968.37952381</v>
      </c>
      <c r="X14" s="37">
        <f t="shared" si="18"/>
        <v>32.808199503948472</v>
      </c>
      <c r="Y14" s="37">
        <f t="shared" si="19"/>
        <v>51.161094001612497</v>
      </c>
      <c r="Z14" s="37">
        <f t="shared" si="20"/>
        <v>54.2711904183871</v>
      </c>
      <c r="AA14" s="37">
        <f t="shared" si="21"/>
        <v>55.785627173179698</v>
      </c>
      <c r="AB14" s="37" t="str">
        <f t="shared" si="22"/>
        <v>#N/A</v>
      </c>
      <c r="AC14" s="37">
        <f t="shared" si="23"/>
        <v>1.3981430075312</v>
      </c>
      <c r="AD14" s="37">
        <f t="shared" si="24"/>
        <v>0.72898056800460698</v>
      </c>
      <c r="AE14" s="37">
        <f t="shared" si="25"/>
        <v>0.52314332201248204</v>
      </c>
      <c r="AF14" s="37">
        <f t="shared" si="26"/>
        <v>0.68209486591277302</v>
      </c>
      <c r="AG14" s="37">
        <f t="shared" si="27"/>
        <v>-0.24237396278089901</v>
      </c>
      <c r="AH14" s="37">
        <f t="shared" si="28"/>
        <v>9.2542774643282005E-2</v>
      </c>
      <c r="AI14" s="37">
        <f t="shared" si="29"/>
        <v>74.087591240875895</v>
      </c>
      <c r="AJ14" s="39">
        <f t="shared" si="30"/>
        <v>9.8157999999999994</v>
      </c>
      <c r="AK14" s="39">
        <f t="shared" si="31"/>
        <v>8.5993499999999994</v>
      </c>
      <c r="AL14" s="37">
        <f t="shared" si="32"/>
        <v>0</v>
      </c>
      <c r="AM14" s="37">
        <f t="shared" si="33"/>
        <v>0</v>
      </c>
      <c r="AN14" s="37" t="str">
        <f t="shared" si="34"/>
        <v>NULL</v>
      </c>
      <c r="AO14" s="37" t="str">
        <f t="shared" si="35"/>
        <v>NULL</v>
      </c>
      <c r="AP14" s="36">
        <f t="shared" si="36"/>
        <v>106133.981861893</v>
      </c>
      <c r="AS14" s="7" t="s">
        <v>16</v>
      </c>
      <c r="AT14" s="7">
        <v>57.043400145977202</v>
      </c>
      <c r="AU14" s="7">
        <v>61.984561294961203</v>
      </c>
      <c r="AV14" s="7" t="s">
        <v>114</v>
      </c>
      <c r="AW14" s="7" t="s">
        <v>114</v>
      </c>
      <c r="AX14" s="7">
        <v>1.0537078375737099</v>
      </c>
      <c r="AY14">
        <v>11.5511991425331</v>
      </c>
      <c r="AZ14">
        <v>2.6943754774738</v>
      </c>
      <c r="BA14">
        <v>726994.03500000003</v>
      </c>
      <c r="BB14">
        <v>1081968.37952381</v>
      </c>
      <c r="BC14">
        <v>51.161094001612497</v>
      </c>
      <c r="BD14">
        <v>54.2711904183871</v>
      </c>
      <c r="BE14">
        <v>55.785627173179698</v>
      </c>
      <c r="BF14" t="s">
        <v>170</v>
      </c>
      <c r="BG14">
        <v>1.3981430075312</v>
      </c>
      <c r="BH14">
        <v>0.72898056800460698</v>
      </c>
      <c r="BI14" s="7">
        <v>0.52314332201248204</v>
      </c>
      <c r="BJ14">
        <v>0.68209486591277302</v>
      </c>
      <c r="BK14">
        <v>-0.24237396278089901</v>
      </c>
      <c r="BL14">
        <v>9.2542774643282005E-2</v>
      </c>
      <c r="BM14">
        <v>74.087591240875895</v>
      </c>
      <c r="BN14">
        <v>9.8157999999999994</v>
      </c>
      <c r="BO14" s="7">
        <v>8.5993499999999994</v>
      </c>
      <c r="BP14">
        <v>0</v>
      </c>
      <c r="BQ14">
        <v>0</v>
      </c>
      <c r="BR14" s="7" t="s">
        <v>114</v>
      </c>
      <c r="BS14" s="7" t="s">
        <v>114</v>
      </c>
      <c r="BT14">
        <v>106133.981861893</v>
      </c>
      <c r="BU14">
        <v>131000869</v>
      </c>
      <c r="BV14">
        <v>28.704000000000001</v>
      </c>
      <c r="BW14" s="52">
        <v>38842</v>
      </c>
      <c r="BX14" s="7" t="s">
        <v>138</v>
      </c>
      <c r="BY14" s="6">
        <v>10.32</v>
      </c>
      <c r="BZ14" s="7" t="s">
        <v>113</v>
      </c>
      <c r="CA14" t="str">
        <f t="shared" si="37"/>
        <v>EUR=</v>
      </c>
      <c r="CB14" s="22">
        <v>1.0858000000000001</v>
      </c>
      <c r="CF14" s="7" t="s">
        <v>16</v>
      </c>
      <c r="CG14" s="7" t="s">
        <v>137</v>
      </c>
    </row>
    <row r="15" spans="1:85" outlineLevel="1" x14ac:dyDescent="0.35">
      <c r="B15" s="7" t="s">
        <v>139</v>
      </c>
      <c r="C15" s="3"/>
      <c r="E15" t="s">
        <v>17</v>
      </c>
      <c r="F15" s="2"/>
      <c r="G15" s="3" t="str">
        <f t="shared" si="2"/>
        <v>ES0105563003</v>
      </c>
      <c r="H15" s="36">
        <f t="shared" si="3"/>
        <v>6581947552.2972164</v>
      </c>
      <c r="I15" s="37">
        <f t="shared" si="4"/>
        <v>15.508599999999999</v>
      </c>
      <c r="J15" s="38">
        <f t="shared" si="5"/>
        <v>44378</v>
      </c>
      <c r="K15" s="37" t="str">
        <f t="shared" si="6"/>
        <v>EUR</v>
      </c>
      <c r="L15" s="39">
        <f t="shared" si="7"/>
        <v>18.559999999999999</v>
      </c>
      <c r="M15" s="37">
        <f t="shared" si="8"/>
        <v>20.152448</v>
      </c>
      <c r="N15" s="40"/>
      <c r="O15" s="37">
        <f t="shared" si="9"/>
        <v>11.792452830188701</v>
      </c>
      <c r="P15" s="37">
        <f t="shared" si="10"/>
        <v>16.9417027072639</v>
      </c>
      <c r="Q15" s="37">
        <f t="shared" si="11"/>
        <v>-1.8282872604943701</v>
      </c>
      <c r="R15" s="37" t="str">
        <f t="shared" si="12"/>
        <v>NULL</v>
      </c>
      <c r="S15" s="37">
        <f t="shared" si="13"/>
        <v>1.03844544000233</v>
      </c>
      <c r="T15" s="37">
        <f t="shared" si="14"/>
        <v>16.594972631868099</v>
      </c>
      <c r="U15" s="37">
        <f t="shared" si="15"/>
        <v>1.7030081866366</v>
      </c>
      <c r="V15" s="36">
        <f t="shared" si="16"/>
        <v>6874969.5149999997</v>
      </c>
      <c r="W15" s="36">
        <f t="shared" si="17"/>
        <v>6055871.4538095202</v>
      </c>
      <c r="X15" s="37">
        <f t="shared" si="18"/>
        <v>-13.5256844112042</v>
      </c>
      <c r="Y15" s="37">
        <f t="shared" si="19"/>
        <v>26.782591104370699</v>
      </c>
      <c r="Z15" s="37">
        <f t="shared" si="20"/>
        <v>33.323496091299504</v>
      </c>
      <c r="AA15" s="37">
        <f t="shared" si="21"/>
        <v>33.961424881501202</v>
      </c>
      <c r="AB15" s="37" t="str">
        <f t="shared" si="22"/>
        <v>#N/A</v>
      </c>
      <c r="AC15" s="37">
        <f t="shared" si="23"/>
        <v>0.98610594567370602</v>
      </c>
      <c r="AD15" s="37">
        <f t="shared" si="24"/>
        <v>0.67365762359493098</v>
      </c>
      <c r="AE15" s="37" t="str">
        <f t="shared" si="25"/>
        <v>NULL</v>
      </c>
      <c r="AF15" s="37" t="str">
        <f t="shared" si="26"/>
        <v>NULL</v>
      </c>
      <c r="AG15" s="37">
        <f t="shared" si="27"/>
        <v>0.34415208616168003</v>
      </c>
      <c r="AH15" s="37">
        <f t="shared" si="28"/>
        <v>-0.853100561040539</v>
      </c>
      <c r="AI15" s="37">
        <f t="shared" si="29"/>
        <v>42.7299703264095</v>
      </c>
      <c r="AJ15" s="39">
        <f t="shared" si="30"/>
        <v>20.406400000000001</v>
      </c>
      <c r="AK15" s="39">
        <f t="shared" si="31"/>
        <v>22.701750000000001</v>
      </c>
      <c r="AL15" s="37">
        <f t="shared" si="32"/>
        <v>2.6193109677419399</v>
      </c>
      <c r="AM15" s="37">
        <f t="shared" si="33"/>
        <v>30.366426253699998</v>
      </c>
      <c r="AN15" s="37" t="str">
        <f t="shared" si="34"/>
        <v>NULL</v>
      </c>
      <c r="AO15" s="37" t="str">
        <f t="shared" si="35"/>
        <v>NULL</v>
      </c>
      <c r="AP15" s="36">
        <f t="shared" si="36"/>
        <v>448287.12218582298</v>
      </c>
      <c r="AS15" s="7" t="s">
        <v>17</v>
      </c>
      <c r="AT15" s="7">
        <v>11.792452830188701</v>
      </c>
      <c r="AU15" s="7">
        <v>16.9417027072639</v>
      </c>
      <c r="AV15" s="7">
        <v>-1.8282872604943701</v>
      </c>
      <c r="AW15" s="7" t="s">
        <v>114</v>
      </c>
      <c r="AX15" s="7">
        <v>1.03844544000233</v>
      </c>
      <c r="AY15" s="7">
        <v>16.594972631868099</v>
      </c>
      <c r="AZ15">
        <v>1.7030081866366</v>
      </c>
      <c r="BA15">
        <v>6874969.5149999997</v>
      </c>
      <c r="BB15">
        <v>6055871.4538095202</v>
      </c>
      <c r="BC15">
        <v>26.782591104370699</v>
      </c>
      <c r="BD15">
        <v>33.323496091299504</v>
      </c>
      <c r="BE15">
        <v>33.961424881501202</v>
      </c>
      <c r="BF15" s="7" t="s">
        <v>170</v>
      </c>
      <c r="BG15">
        <v>0.98610594567370602</v>
      </c>
      <c r="BH15">
        <v>0.67365762359493098</v>
      </c>
      <c r="BI15" s="7" t="s">
        <v>114</v>
      </c>
      <c r="BJ15" s="7" t="s">
        <v>114</v>
      </c>
      <c r="BK15">
        <v>0.34415208616168003</v>
      </c>
      <c r="BL15">
        <v>-0.853100561040539</v>
      </c>
      <c r="BM15">
        <v>42.7299703264095</v>
      </c>
      <c r="BN15">
        <v>20.406400000000001</v>
      </c>
      <c r="BO15">
        <v>22.701750000000001</v>
      </c>
      <c r="BP15">
        <v>2.6193109677419399</v>
      </c>
      <c r="BQ15">
        <v>30.366426253699998</v>
      </c>
      <c r="BR15" s="7" t="s">
        <v>114</v>
      </c>
      <c r="BS15" s="7" t="s">
        <v>114</v>
      </c>
      <c r="BT15">
        <v>448287.12218582298</v>
      </c>
      <c r="BU15">
        <v>326607842</v>
      </c>
      <c r="BV15">
        <v>15.508599999999999</v>
      </c>
      <c r="BW15" s="52">
        <v>44378</v>
      </c>
      <c r="BX15" s="7" t="s">
        <v>140</v>
      </c>
      <c r="BY15" s="6">
        <v>18.559999999999999</v>
      </c>
      <c r="BZ15" s="7" t="s">
        <v>113</v>
      </c>
      <c r="CA15" t="str">
        <f t="shared" si="37"/>
        <v>EUR=</v>
      </c>
      <c r="CB15" s="22">
        <v>1.0858000000000001</v>
      </c>
      <c r="CF15" s="7" t="s">
        <v>17</v>
      </c>
      <c r="CG15" s="7" t="s">
        <v>139</v>
      </c>
    </row>
    <row r="16" spans="1:85" outlineLevel="1" x14ac:dyDescent="0.35">
      <c r="B16" s="7" t="s">
        <v>141</v>
      </c>
      <c r="C16" s="3"/>
      <c r="E16" t="s">
        <v>18</v>
      </c>
      <c r="F16" s="2"/>
      <c r="G16" s="3" t="str">
        <f t="shared" si="2"/>
        <v>CA45790B1040</v>
      </c>
      <c r="H16" s="36">
        <f t="shared" si="3"/>
        <v>1493964699.3379617</v>
      </c>
      <c r="I16" s="37">
        <f t="shared" si="4"/>
        <v>79.281499999999994</v>
      </c>
      <c r="J16" s="38">
        <f t="shared" si="5"/>
        <v>39414</v>
      </c>
      <c r="K16" s="37" t="str">
        <f t="shared" si="6"/>
        <v>CAD</v>
      </c>
      <c r="L16" s="39">
        <f t="shared" si="7"/>
        <v>10.11</v>
      </c>
      <c r="M16" s="37">
        <f t="shared" si="8"/>
        <v>7.3428929999999992</v>
      </c>
      <c r="N16" s="40"/>
      <c r="O16" s="37" t="str">
        <f t="shared" si="9"/>
        <v>NULL</v>
      </c>
      <c r="P16" s="37" t="str">
        <f t="shared" si="10"/>
        <v>NULL</v>
      </c>
      <c r="Q16" s="37" t="str">
        <f t="shared" si="11"/>
        <v>NULL</v>
      </c>
      <c r="R16" s="37" t="str">
        <f t="shared" si="12"/>
        <v>NULL</v>
      </c>
      <c r="S16" s="37">
        <f t="shared" si="13"/>
        <v>1.93065105526676</v>
      </c>
      <c r="T16" s="37">
        <f t="shared" si="14"/>
        <v>6.3178101718164603</v>
      </c>
      <c r="U16" s="37">
        <f t="shared" si="15"/>
        <v>1.9299955954741199</v>
      </c>
      <c r="V16" s="36">
        <f t="shared" si="16"/>
        <v>7978964.4249999998</v>
      </c>
      <c r="W16" s="36">
        <f t="shared" si="17"/>
        <v>6669885.0149999997</v>
      </c>
      <c r="X16" s="37">
        <f t="shared" si="18"/>
        <v>-19.62671630854194</v>
      </c>
      <c r="Y16" s="37">
        <f t="shared" si="19"/>
        <v>26.007633149361801</v>
      </c>
      <c r="Z16" s="37">
        <f t="shared" si="20"/>
        <v>32.519034821155401</v>
      </c>
      <c r="AA16" s="37">
        <f t="shared" si="21"/>
        <v>38.337060719290399</v>
      </c>
      <c r="AB16" s="37" t="str">
        <f t="shared" si="22"/>
        <v>#N/A</v>
      </c>
      <c r="AC16" s="37">
        <f t="shared" si="23"/>
        <v>1.6081508585911599</v>
      </c>
      <c r="AD16" s="37">
        <f t="shared" si="24"/>
        <v>1.10832388494903</v>
      </c>
      <c r="AE16" s="37">
        <f t="shared" si="25"/>
        <v>0.37176074691724798</v>
      </c>
      <c r="AF16" s="37">
        <f t="shared" si="26"/>
        <v>0.58117325010433396</v>
      </c>
      <c r="AG16" s="37">
        <f t="shared" si="27"/>
        <v>0.32077345720913703</v>
      </c>
      <c r="AH16" s="37">
        <f t="shared" si="28"/>
        <v>0.31820257788571499</v>
      </c>
      <c r="AI16" s="37">
        <f t="shared" si="29"/>
        <v>43.902439024390198</v>
      </c>
      <c r="AJ16" s="39">
        <f t="shared" si="30"/>
        <v>9.9722000000000008</v>
      </c>
      <c r="AK16" s="39">
        <f t="shared" si="31"/>
        <v>9.0488500000000105</v>
      </c>
      <c r="AL16" s="37">
        <f t="shared" si="32"/>
        <v>3.5608308605341299</v>
      </c>
      <c r="AM16" s="37" t="str">
        <f t="shared" si="33"/>
        <v>NULL</v>
      </c>
      <c r="AN16" s="37">
        <f t="shared" si="34"/>
        <v>2.4502160161606601</v>
      </c>
      <c r="AO16" s="37">
        <f t="shared" si="35"/>
        <v>7.6802376263860204</v>
      </c>
      <c r="AP16" s="36">
        <f t="shared" si="36"/>
        <v>1168084.04137774</v>
      </c>
      <c r="AS16" s="7" t="s">
        <v>18</v>
      </c>
      <c r="AT16" s="7" t="s">
        <v>114</v>
      </c>
      <c r="AU16" s="7" t="s">
        <v>114</v>
      </c>
      <c r="AV16" s="7" t="s">
        <v>114</v>
      </c>
      <c r="AW16" s="7" t="s">
        <v>114</v>
      </c>
      <c r="AX16" s="7">
        <v>1.93065105526676</v>
      </c>
      <c r="AY16">
        <v>6.3178101718164603</v>
      </c>
      <c r="AZ16">
        <v>1.9299955954741199</v>
      </c>
      <c r="BA16">
        <v>7978964.4249999998</v>
      </c>
      <c r="BB16">
        <v>6669885.0149999997</v>
      </c>
      <c r="BC16">
        <v>26.007633149361801</v>
      </c>
      <c r="BD16">
        <v>32.519034821155401</v>
      </c>
      <c r="BE16">
        <v>38.337060719290399</v>
      </c>
      <c r="BF16" t="s">
        <v>170</v>
      </c>
      <c r="BG16" s="7">
        <v>1.6081508585911599</v>
      </c>
      <c r="BH16">
        <v>1.10832388494903</v>
      </c>
      <c r="BI16">
        <v>0.37176074691724798</v>
      </c>
      <c r="BJ16">
        <v>0.58117325010433396</v>
      </c>
      <c r="BK16">
        <v>0.32077345720913703</v>
      </c>
      <c r="BL16">
        <v>0.31820257788571499</v>
      </c>
      <c r="BM16" s="7">
        <v>43.902439024390198</v>
      </c>
      <c r="BN16">
        <v>9.9722000000000008</v>
      </c>
      <c r="BO16">
        <v>9.0488500000000105</v>
      </c>
      <c r="BP16">
        <v>3.5608308605341299</v>
      </c>
      <c r="BQ16" s="7" t="s">
        <v>114</v>
      </c>
      <c r="BR16">
        <v>2.4502160161606601</v>
      </c>
      <c r="BS16">
        <v>7.6802376263860204</v>
      </c>
      <c r="BT16" s="7">
        <v>1168084.04137774</v>
      </c>
      <c r="BU16" s="7">
        <v>203457234</v>
      </c>
      <c r="BV16">
        <v>79.281499999999994</v>
      </c>
      <c r="BW16" s="52">
        <v>39414</v>
      </c>
      <c r="BX16" s="7" t="s">
        <v>142</v>
      </c>
      <c r="BY16" s="6">
        <v>10.11</v>
      </c>
      <c r="BZ16" s="7" t="s">
        <v>119</v>
      </c>
      <c r="CA16" t="str">
        <f t="shared" si="37"/>
        <v>CADUSD=R</v>
      </c>
      <c r="CB16" s="22">
        <v>0.72629999999999995</v>
      </c>
      <c r="CF16" s="7" t="s">
        <v>18</v>
      </c>
      <c r="CG16" s="7" t="s">
        <v>141</v>
      </c>
    </row>
    <row r="17" spans="1:85" outlineLevel="1" x14ac:dyDescent="0.35">
      <c r="B17" s="7" t="s">
        <v>143</v>
      </c>
      <c r="C17" s="3"/>
      <c r="E17" t="s">
        <v>314</v>
      </c>
      <c r="F17" s="2"/>
      <c r="G17" s="3" t="str">
        <f t="shared" si="2"/>
        <v>FR0011675362</v>
      </c>
      <c r="H17" s="36">
        <f t="shared" si="3"/>
        <v>6328952665.2288008</v>
      </c>
      <c r="I17" s="37">
        <f t="shared" si="4"/>
        <v>57.092799999999997</v>
      </c>
      <c r="J17" s="38">
        <f t="shared" si="5"/>
        <v>43390</v>
      </c>
      <c r="K17" s="37" t="str">
        <f t="shared" si="6"/>
        <v>EUR</v>
      </c>
      <c r="L17" s="39">
        <f t="shared" si="7"/>
        <v>38.4</v>
      </c>
      <c r="M17" s="37">
        <f t="shared" si="8"/>
        <v>41.694720000000004</v>
      </c>
      <c r="N17" s="40"/>
      <c r="O17" s="37">
        <f t="shared" si="9"/>
        <v>36.822523109968898</v>
      </c>
      <c r="P17" s="37">
        <f t="shared" si="10"/>
        <v>65.641025641025607</v>
      </c>
      <c r="Q17" s="37">
        <f t="shared" si="11"/>
        <v>1.73038172509253</v>
      </c>
      <c r="R17" s="37" t="str">
        <f t="shared" si="12"/>
        <v>NULL</v>
      </c>
      <c r="S17" s="37">
        <f t="shared" si="13"/>
        <v>2.1981515737016899</v>
      </c>
      <c r="T17" s="37">
        <f t="shared" si="14"/>
        <v>18.076356395441898</v>
      </c>
      <c r="U17" s="37">
        <f t="shared" si="15"/>
        <v>11.1925875697941</v>
      </c>
      <c r="V17" s="36">
        <f t="shared" si="16"/>
        <v>11594809.560000001</v>
      </c>
      <c r="W17" s="36">
        <f t="shared" si="17"/>
        <v>14843131.8295238</v>
      </c>
      <c r="X17" s="37">
        <f t="shared" si="18"/>
        <v>21.884345614061779</v>
      </c>
      <c r="Y17" s="37">
        <f t="shared" si="19"/>
        <v>10.735825496317499</v>
      </c>
      <c r="Z17" s="37">
        <f t="shared" si="20"/>
        <v>41.174188234412298</v>
      </c>
      <c r="AA17" s="37">
        <f t="shared" si="21"/>
        <v>35.845254880522504</v>
      </c>
      <c r="AB17" s="37" t="str">
        <f t="shared" si="22"/>
        <v>#N/A</v>
      </c>
      <c r="AC17" s="37">
        <f t="shared" si="23"/>
        <v>0.51908585650740602</v>
      </c>
      <c r="AD17" s="37">
        <f t="shared" si="24"/>
        <v>0.46106557810642401</v>
      </c>
      <c r="AE17" s="37">
        <f t="shared" si="25"/>
        <v>0.526811535117921</v>
      </c>
      <c r="AF17" s="37">
        <f t="shared" si="26"/>
        <v>0.68454033887092403</v>
      </c>
      <c r="AG17" s="37">
        <f t="shared" si="27"/>
        <v>-6.41765653053E-3</v>
      </c>
      <c r="AH17" s="37">
        <f t="shared" si="28"/>
        <v>0.48786490331541899</v>
      </c>
      <c r="AI17" s="37">
        <f t="shared" si="29"/>
        <v>72.727272727272606</v>
      </c>
      <c r="AJ17" s="39">
        <f t="shared" si="30"/>
        <v>35.83</v>
      </c>
      <c r="AK17" s="39">
        <f t="shared" si="31"/>
        <v>28.9298</v>
      </c>
      <c r="AL17" s="37">
        <f t="shared" si="32"/>
        <v>0.390625</v>
      </c>
      <c r="AM17" s="37">
        <f t="shared" si="33"/>
        <v>15.1590549268</v>
      </c>
      <c r="AN17" s="37" t="str">
        <f t="shared" si="34"/>
        <v>NULL</v>
      </c>
      <c r="AO17" s="37" t="str">
        <f t="shared" si="35"/>
        <v>NULL</v>
      </c>
      <c r="AP17" s="36">
        <f t="shared" si="36"/>
        <v>3629829.0950561902</v>
      </c>
      <c r="AS17" s="7" t="s">
        <v>314</v>
      </c>
      <c r="AT17" s="7">
        <v>36.822523109968898</v>
      </c>
      <c r="AU17" s="7">
        <v>65.641025641025607</v>
      </c>
      <c r="AV17" s="7">
        <v>1.73038172509253</v>
      </c>
      <c r="AW17" s="7" t="s">
        <v>114</v>
      </c>
      <c r="AX17" s="7">
        <v>2.1981515737016899</v>
      </c>
      <c r="AY17">
        <v>18.076356395441898</v>
      </c>
      <c r="AZ17">
        <v>11.1925875697941</v>
      </c>
      <c r="BA17">
        <v>11594809.560000001</v>
      </c>
      <c r="BB17">
        <v>14843131.8295238</v>
      </c>
      <c r="BC17">
        <v>10.735825496317499</v>
      </c>
      <c r="BD17">
        <v>41.174188234412298</v>
      </c>
      <c r="BE17">
        <v>35.845254880522504</v>
      </c>
      <c r="BF17" t="s">
        <v>170</v>
      </c>
      <c r="BG17">
        <v>0.51908585650740602</v>
      </c>
      <c r="BH17">
        <v>0.46106557810642401</v>
      </c>
      <c r="BI17">
        <v>0.526811535117921</v>
      </c>
      <c r="BJ17">
        <v>0.68454033887092403</v>
      </c>
      <c r="BK17">
        <v>-6.41765653053E-3</v>
      </c>
      <c r="BL17">
        <v>0.48786490331541899</v>
      </c>
      <c r="BM17">
        <v>72.727272727272606</v>
      </c>
      <c r="BN17">
        <v>35.83</v>
      </c>
      <c r="BO17">
        <v>28.9298</v>
      </c>
      <c r="BP17">
        <v>0.390625</v>
      </c>
      <c r="BQ17">
        <v>15.1590549268</v>
      </c>
      <c r="BR17" s="7" t="s">
        <v>114</v>
      </c>
      <c r="BS17" s="7" t="s">
        <v>114</v>
      </c>
      <c r="BT17">
        <v>3629829.0950561902</v>
      </c>
      <c r="BU17">
        <v>151792665</v>
      </c>
      <c r="BV17">
        <v>57.092799999999997</v>
      </c>
      <c r="BW17" s="52">
        <v>43390</v>
      </c>
      <c r="BX17" s="7" t="s">
        <v>144</v>
      </c>
      <c r="BY17" s="6">
        <v>38.4</v>
      </c>
      <c r="BZ17" s="7" t="s">
        <v>113</v>
      </c>
      <c r="CA17" t="str">
        <f t="shared" si="37"/>
        <v>EUR=</v>
      </c>
      <c r="CB17" s="22">
        <v>1.0858000000000001</v>
      </c>
      <c r="CF17" s="7" t="s">
        <v>314</v>
      </c>
      <c r="CG17" s="7" t="s">
        <v>143</v>
      </c>
    </row>
    <row r="18" spans="1:85" outlineLevel="1" x14ac:dyDescent="0.35">
      <c r="B18" s="7" t="s">
        <v>145</v>
      </c>
      <c r="C18" s="3"/>
      <c r="E18" t="s">
        <v>19</v>
      </c>
      <c r="F18" s="2"/>
      <c r="G18" s="3" t="str">
        <f t="shared" si="2"/>
        <v>DE0006095003</v>
      </c>
      <c r="H18" s="36">
        <f t="shared" si="3"/>
        <v>2977633749.2200003</v>
      </c>
      <c r="I18" s="37">
        <f t="shared" si="4"/>
        <v>68.981800000000007</v>
      </c>
      <c r="J18" s="38">
        <f t="shared" si="5"/>
        <v>36004</v>
      </c>
      <c r="K18" s="37" t="str">
        <f t="shared" si="6"/>
        <v>EUR</v>
      </c>
      <c r="L18" s="39">
        <f t="shared" si="7"/>
        <v>17.03</v>
      </c>
      <c r="M18" s="37">
        <f t="shared" si="8"/>
        <v>18.491174000000004</v>
      </c>
      <c r="N18" s="40"/>
      <c r="O18" s="37">
        <f t="shared" si="9"/>
        <v>83.308845136644095</v>
      </c>
      <c r="P18" s="37">
        <f t="shared" si="10"/>
        <v>32.729787523566998</v>
      </c>
      <c r="Q18" s="37" t="str">
        <f t="shared" si="11"/>
        <v>NULL</v>
      </c>
      <c r="R18" s="37" t="str">
        <f t="shared" si="12"/>
        <v>NULL</v>
      </c>
      <c r="S18" s="37">
        <f t="shared" si="13"/>
        <v>2.29926416704147</v>
      </c>
      <c r="T18" s="37">
        <f t="shared" si="14"/>
        <v>12.537886818743299</v>
      </c>
      <c r="U18" s="37">
        <f t="shared" si="15"/>
        <v>6.0828862214418997</v>
      </c>
      <c r="V18" s="36">
        <f t="shared" si="16"/>
        <v>3548371.9049999998</v>
      </c>
      <c r="W18" s="36">
        <f t="shared" si="17"/>
        <v>2930320.6047619102</v>
      </c>
      <c r="X18" s="37">
        <f t="shared" si="18"/>
        <v>-21.091593159933659</v>
      </c>
      <c r="Y18" s="37">
        <f t="shared" si="19"/>
        <v>7.00593082822963</v>
      </c>
      <c r="Z18" s="37">
        <f t="shared" si="20"/>
        <v>37.546511530189498</v>
      </c>
      <c r="AA18" s="37">
        <f t="shared" si="21"/>
        <v>40.982414872375301</v>
      </c>
      <c r="AB18" s="37" t="str">
        <f t="shared" si="22"/>
        <v>#N/A</v>
      </c>
      <c r="AC18" s="37">
        <f t="shared" si="23"/>
        <v>0.39546738948992199</v>
      </c>
      <c r="AD18" s="37">
        <f t="shared" si="24"/>
        <v>0.74115444555598498</v>
      </c>
      <c r="AE18" s="37">
        <f t="shared" si="25"/>
        <v>0.66422659133866602</v>
      </c>
      <c r="AF18" s="37">
        <f t="shared" si="26"/>
        <v>0.77615028474138303</v>
      </c>
      <c r="AG18" s="37">
        <f t="shared" si="27"/>
        <v>0.79056779643266895</v>
      </c>
      <c r="AH18" s="37">
        <f t="shared" si="28"/>
        <v>1.2416872759875199</v>
      </c>
      <c r="AI18" s="37">
        <f t="shared" si="29"/>
        <v>50.819672131147698</v>
      </c>
      <c r="AJ18" s="39">
        <f t="shared" si="30"/>
        <v>17.0154</v>
      </c>
      <c r="AK18" s="39">
        <f t="shared" si="31"/>
        <v>14.845575</v>
      </c>
      <c r="AL18" s="37">
        <f t="shared" si="32"/>
        <v>0</v>
      </c>
      <c r="AM18" s="37">
        <f t="shared" si="33"/>
        <v>0</v>
      </c>
      <c r="AN18" s="37" t="str">
        <f t="shared" si="34"/>
        <v>NULL</v>
      </c>
      <c r="AO18" s="37" t="str">
        <f t="shared" si="35"/>
        <v>NULL</v>
      </c>
      <c r="AP18" s="36">
        <f t="shared" si="36"/>
        <v>1432687.49880146</v>
      </c>
      <c r="AS18" s="7" t="s">
        <v>19</v>
      </c>
      <c r="AT18" s="7">
        <v>83.308845136644095</v>
      </c>
      <c r="AU18" s="7">
        <v>32.729787523566998</v>
      </c>
      <c r="AV18" s="7" t="s">
        <v>114</v>
      </c>
      <c r="AW18" s="7" t="s">
        <v>114</v>
      </c>
      <c r="AX18" s="7">
        <v>2.29926416704147</v>
      </c>
      <c r="AY18">
        <v>12.537886818743299</v>
      </c>
      <c r="AZ18">
        <v>6.0828862214418997</v>
      </c>
      <c r="BA18">
        <v>3548371.9049999998</v>
      </c>
      <c r="BB18">
        <v>2930320.6047619102</v>
      </c>
      <c r="BC18">
        <v>7.00593082822963</v>
      </c>
      <c r="BD18">
        <v>37.546511530189498</v>
      </c>
      <c r="BE18">
        <v>40.982414872375301</v>
      </c>
      <c r="BF18" t="s">
        <v>170</v>
      </c>
      <c r="BG18">
        <v>0.39546738948992199</v>
      </c>
      <c r="BH18">
        <v>0.74115444555598498</v>
      </c>
      <c r="BI18">
        <v>0.66422659133866602</v>
      </c>
      <c r="BJ18">
        <v>0.77615028474138303</v>
      </c>
      <c r="BK18">
        <v>0.79056779643266895</v>
      </c>
      <c r="BL18">
        <v>1.2416872759875199</v>
      </c>
      <c r="BM18">
        <v>50.819672131147698</v>
      </c>
      <c r="BN18">
        <v>17.0154</v>
      </c>
      <c r="BO18" s="7">
        <v>14.845575</v>
      </c>
      <c r="BP18">
        <v>0</v>
      </c>
      <c r="BQ18">
        <v>0</v>
      </c>
      <c r="BR18" s="7" t="s">
        <v>114</v>
      </c>
      <c r="BS18" s="7" t="s">
        <v>114</v>
      </c>
      <c r="BT18">
        <v>1432687.49880146</v>
      </c>
      <c r="BU18">
        <v>161030000</v>
      </c>
      <c r="BV18">
        <v>68.981800000000007</v>
      </c>
      <c r="BW18" s="52">
        <v>36004</v>
      </c>
      <c r="BX18" s="7" t="s">
        <v>146</v>
      </c>
      <c r="BY18" s="6">
        <v>17.03</v>
      </c>
      <c r="BZ18" s="7" t="s">
        <v>113</v>
      </c>
      <c r="CA18" t="str">
        <f t="shared" si="37"/>
        <v>EUR=</v>
      </c>
      <c r="CB18" s="22">
        <v>1.0858000000000001</v>
      </c>
      <c r="CF18" s="7" t="s">
        <v>19</v>
      </c>
      <c r="CG18" s="7" t="s">
        <v>145</v>
      </c>
    </row>
    <row r="19" spans="1:85" outlineLevel="1" x14ac:dyDescent="0.35">
      <c r="B19" s="7" t="s">
        <v>147</v>
      </c>
      <c r="C19" s="3"/>
      <c r="E19" t="s">
        <v>20</v>
      </c>
      <c r="F19" s="2"/>
      <c r="G19" s="3" t="str">
        <f t="shared" si="2"/>
        <v>ES0105079000</v>
      </c>
      <c r="H19" s="36">
        <f t="shared" si="3"/>
        <v>1071426359.78851</v>
      </c>
      <c r="I19" s="37">
        <f t="shared" si="4"/>
        <v>29.130400000000002</v>
      </c>
      <c r="J19" s="38">
        <f t="shared" si="5"/>
        <v>42193</v>
      </c>
      <c r="K19" s="37" t="str">
        <f t="shared" si="6"/>
        <v>EUR</v>
      </c>
      <c r="L19" s="39">
        <f t="shared" si="7"/>
        <v>33.549999999999997</v>
      </c>
      <c r="M19" s="37">
        <f t="shared" si="8"/>
        <v>36.42859</v>
      </c>
      <c r="N19" s="40"/>
      <c r="O19" s="37">
        <f t="shared" si="9"/>
        <v>19.128676160782</v>
      </c>
      <c r="P19" s="37">
        <f t="shared" si="10"/>
        <v>12.8663244732818</v>
      </c>
      <c r="Q19" s="37">
        <f t="shared" si="11"/>
        <v>0.347794112014218</v>
      </c>
      <c r="R19" s="37">
        <f t="shared" si="12"/>
        <v>0.23393317224148699</v>
      </c>
      <c r="S19" s="37">
        <f t="shared" si="13"/>
        <v>3.0255832160208498</v>
      </c>
      <c r="T19" s="37">
        <f t="shared" si="14"/>
        <v>31.371081970444902</v>
      </c>
      <c r="U19" s="37">
        <f t="shared" si="15"/>
        <v>4.4215660944943398</v>
      </c>
      <c r="V19" s="36">
        <f t="shared" si="16"/>
        <v>1058304.2749999999</v>
      </c>
      <c r="W19" s="36">
        <f t="shared" si="17"/>
        <v>1167340.9047619</v>
      </c>
      <c r="X19" s="37">
        <f t="shared" si="18"/>
        <v>9.3405987331644145</v>
      </c>
      <c r="Y19" s="37">
        <f t="shared" si="19"/>
        <v>39.757082908728599</v>
      </c>
      <c r="Z19" s="37">
        <f t="shared" si="20"/>
        <v>43.488889020356098</v>
      </c>
      <c r="AA19" s="37">
        <f t="shared" si="21"/>
        <v>38.7057134979501</v>
      </c>
      <c r="AB19" s="37" t="str">
        <f t="shared" si="22"/>
        <v>#N/A</v>
      </c>
      <c r="AC19" s="37">
        <f t="shared" si="23"/>
        <v>1.07726351961612</v>
      </c>
      <c r="AD19" s="37">
        <f t="shared" si="24"/>
        <v>0.83273334723358095</v>
      </c>
      <c r="AE19" s="37">
        <f t="shared" si="25"/>
        <v>0.67747531975668096</v>
      </c>
      <c r="AF19" s="37">
        <f t="shared" si="26"/>
        <v>0.78498276152090796</v>
      </c>
      <c r="AG19" s="37">
        <f t="shared" si="27"/>
        <v>-4.4510532400211002E-2</v>
      </c>
      <c r="AH19" s="37">
        <f t="shared" si="28"/>
        <v>1.3089404876912401</v>
      </c>
      <c r="AI19" s="37">
        <f t="shared" si="29"/>
        <v>51.633986928104598</v>
      </c>
      <c r="AJ19" s="39">
        <f t="shared" si="30"/>
        <v>32.020000000000003</v>
      </c>
      <c r="AK19" s="39">
        <f t="shared" si="31"/>
        <v>28.396899999999999</v>
      </c>
      <c r="AL19" s="37" t="str">
        <f t="shared" si="32"/>
        <v>NULL</v>
      </c>
      <c r="AM19" s="37" t="str">
        <f t="shared" si="33"/>
        <v>NULL</v>
      </c>
      <c r="AN19" s="37" t="str">
        <f t="shared" si="34"/>
        <v>NULL</v>
      </c>
      <c r="AO19" s="37" t="str">
        <f t="shared" si="35"/>
        <v>NULL</v>
      </c>
      <c r="AP19" s="36">
        <f t="shared" si="36"/>
        <v>17543.818248953899</v>
      </c>
      <c r="AS19" s="7" t="s">
        <v>20</v>
      </c>
      <c r="AT19" s="7">
        <v>19.128676160782</v>
      </c>
      <c r="AU19" s="7">
        <v>12.8663244732818</v>
      </c>
      <c r="AV19" s="7">
        <v>0.347794112014218</v>
      </c>
      <c r="AW19">
        <v>0.23393317224148699</v>
      </c>
      <c r="AX19" s="7">
        <v>3.0255832160208498</v>
      </c>
      <c r="AY19">
        <v>31.371081970444902</v>
      </c>
      <c r="AZ19">
        <v>4.4215660944943398</v>
      </c>
      <c r="BA19">
        <v>1058304.2749999999</v>
      </c>
      <c r="BB19">
        <v>1167340.9047619</v>
      </c>
      <c r="BC19">
        <v>39.757082908728599</v>
      </c>
      <c r="BD19">
        <v>43.488889020356098</v>
      </c>
      <c r="BE19">
        <v>38.7057134979501</v>
      </c>
      <c r="BF19" t="s">
        <v>170</v>
      </c>
      <c r="BG19">
        <v>1.07726351961612</v>
      </c>
      <c r="BH19">
        <v>0.83273334723358095</v>
      </c>
      <c r="BI19">
        <v>0.67747531975668096</v>
      </c>
      <c r="BJ19">
        <v>0.78498276152090796</v>
      </c>
      <c r="BK19">
        <v>-4.4510532400211002E-2</v>
      </c>
      <c r="BL19">
        <v>1.3089404876912401</v>
      </c>
      <c r="BM19">
        <v>51.633986928104598</v>
      </c>
      <c r="BN19">
        <v>32.020000000000003</v>
      </c>
      <c r="BO19" s="7">
        <v>28.396899999999999</v>
      </c>
      <c r="BP19" s="7" t="s">
        <v>114</v>
      </c>
      <c r="BQ19" s="7" t="s">
        <v>114</v>
      </c>
      <c r="BR19" s="7" t="s">
        <v>114</v>
      </c>
      <c r="BS19" s="7" t="s">
        <v>114</v>
      </c>
      <c r="BT19">
        <v>17543.818248953899</v>
      </c>
      <c r="BU19">
        <v>29411689</v>
      </c>
      <c r="BV19">
        <v>29.130400000000002</v>
      </c>
      <c r="BW19" s="52">
        <v>42193</v>
      </c>
      <c r="BX19" s="7" t="s">
        <v>148</v>
      </c>
      <c r="BY19" s="6">
        <v>33.549999999999997</v>
      </c>
      <c r="BZ19" s="7" t="s">
        <v>113</v>
      </c>
      <c r="CA19" t="str">
        <f t="shared" si="37"/>
        <v>EUR=</v>
      </c>
      <c r="CB19" s="22">
        <v>1.0858000000000001</v>
      </c>
      <c r="CF19" s="7" t="s">
        <v>20</v>
      </c>
      <c r="CG19" s="7" t="s">
        <v>147</v>
      </c>
    </row>
    <row r="20" spans="1:85" outlineLevel="1" x14ac:dyDescent="0.35">
      <c r="B20" s="7" t="s">
        <v>149</v>
      </c>
      <c r="C20" s="3"/>
      <c r="E20" t="s">
        <v>21</v>
      </c>
      <c r="F20" s="2"/>
      <c r="G20" s="3" t="str">
        <f t="shared" si="2"/>
        <v>GB00BNQMPN80</v>
      </c>
      <c r="H20" s="36">
        <f t="shared" si="3"/>
        <v>2085280541.76</v>
      </c>
      <c r="I20" s="37">
        <f t="shared" si="4"/>
        <v>83.643699999999995</v>
      </c>
      <c r="J20" s="38">
        <f t="shared" si="5"/>
        <v>44225</v>
      </c>
      <c r="K20" s="37" t="str">
        <f t="shared" si="6"/>
        <v>USD</v>
      </c>
      <c r="L20" s="39">
        <f t="shared" si="7"/>
        <v>5.59</v>
      </c>
      <c r="M20" s="37">
        <f t="shared" si="8"/>
        <v>5.59</v>
      </c>
      <c r="N20" s="40"/>
      <c r="O20" s="37">
        <f t="shared" si="9"/>
        <v>41.893599106960401</v>
      </c>
      <c r="P20" s="37">
        <f t="shared" si="10"/>
        <v>30.731434017306501</v>
      </c>
      <c r="Q20" s="37" t="str">
        <f t="shared" si="11"/>
        <v>NULL</v>
      </c>
      <c r="R20" s="37" t="str">
        <f t="shared" si="12"/>
        <v>NULL</v>
      </c>
      <c r="S20" s="37">
        <f t="shared" si="13"/>
        <v>1.6578750536192799</v>
      </c>
      <c r="T20" s="37">
        <f t="shared" si="14"/>
        <v>2.1911948134733001</v>
      </c>
      <c r="U20" s="37">
        <f t="shared" si="15"/>
        <v>2.14509077473878</v>
      </c>
      <c r="V20" s="36">
        <f t="shared" si="16"/>
        <v>5857859.6725000003</v>
      </c>
      <c r="W20" s="36">
        <f t="shared" si="17"/>
        <v>8351463.9445000002</v>
      </c>
      <c r="X20" s="37">
        <f t="shared" si="18"/>
        <v>29.85828937981832</v>
      </c>
      <c r="Y20" s="37">
        <f t="shared" si="19"/>
        <v>51.638686024981602</v>
      </c>
      <c r="Z20" s="37">
        <f t="shared" si="20"/>
        <v>46.082080707999403</v>
      </c>
      <c r="AA20" s="37">
        <f t="shared" si="21"/>
        <v>43.942043778159402</v>
      </c>
      <c r="AB20" s="37">
        <f t="shared" si="22"/>
        <v>0.52500000000000002</v>
      </c>
      <c r="AC20" s="37">
        <f t="shared" si="23"/>
        <v>1.4558944000348599</v>
      </c>
      <c r="AD20" s="37">
        <f t="shared" si="24"/>
        <v>1.0021254029628499</v>
      </c>
      <c r="AE20" s="37">
        <f t="shared" si="25"/>
        <v>0.91905459130147305</v>
      </c>
      <c r="AF20" s="37">
        <f t="shared" si="26"/>
        <v>0.94603544816458796</v>
      </c>
      <c r="AG20" s="37">
        <f t="shared" si="27"/>
        <v>1.27556985054078</v>
      </c>
      <c r="AH20" s="37">
        <f t="shared" si="28"/>
        <v>-5.6619688552435002E-2</v>
      </c>
      <c r="AI20" s="37">
        <f t="shared" si="29"/>
        <v>38.497652582159603</v>
      </c>
      <c r="AJ20" s="39">
        <f t="shared" si="30"/>
        <v>6.0945999999999998</v>
      </c>
      <c r="AK20" s="39">
        <f t="shared" si="31"/>
        <v>6.2337499999999997</v>
      </c>
      <c r="AL20" s="37" t="str">
        <f t="shared" si="32"/>
        <v>NULL</v>
      </c>
      <c r="AM20" s="37" t="str">
        <f t="shared" si="33"/>
        <v>NULL</v>
      </c>
      <c r="AN20" s="37">
        <f t="shared" si="34"/>
        <v>1.66659124966156</v>
      </c>
      <c r="AO20" s="37">
        <f t="shared" si="35"/>
        <v>6.1639454287919797</v>
      </c>
      <c r="AP20" s="36">
        <f t="shared" si="36"/>
        <v>823809.84801168996</v>
      </c>
      <c r="AS20" s="7" t="s">
        <v>21</v>
      </c>
      <c r="AT20" s="7">
        <v>41.893599106960401</v>
      </c>
      <c r="AU20" s="7">
        <v>30.731434017306501</v>
      </c>
      <c r="AV20" s="7" t="s">
        <v>114</v>
      </c>
      <c r="AW20" s="7" t="s">
        <v>114</v>
      </c>
      <c r="AX20" s="7">
        <v>1.6578750536192799</v>
      </c>
      <c r="AY20" s="7">
        <v>2.1911948134733001</v>
      </c>
      <c r="AZ20">
        <v>2.14509077473878</v>
      </c>
      <c r="BA20">
        <v>5857859.6725000003</v>
      </c>
      <c r="BB20">
        <v>8351463.9445000002</v>
      </c>
      <c r="BC20">
        <v>51.638686024981602</v>
      </c>
      <c r="BD20">
        <v>46.082080707999403</v>
      </c>
      <c r="BE20">
        <v>43.942043778159402</v>
      </c>
      <c r="BF20" s="7">
        <v>0.52500000000000002</v>
      </c>
      <c r="BG20">
        <v>1.4558944000348599</v>
      </c>
      <c r="BH20">
        <v>1.0021254029628499</v>
      </c>
      <c r="BI20">
        <v>0.91905459130147305</v>
      </c>
      <c r="BJ20">
        <v>0.94603544816458796</v>
      </c>
      <c r="BK20">
        <v>1.27556985054078</v>
      </c>
      <c r="BL20" s="7">
        <v>-5.6619688552435002E-2</v>
      </c>
      <c r="BM20" s="7">
        <v>38.497652582159603</v>
      </c>
      <c r="BN20" s="7">
        <v>6.0945999999999998</v>
      </c>
      <c r="BO20" s="7">
        <v>6.2337499999999997</v>
      </c>
      <c r="BP20" s="7" t="s">
        <v>114</v>
      </c>
      <c r="BQ20" s="7" t="s">
        <v>114</v>
      </c>
      <c r="BR20">
        <v>1.66659124966156</v>
      </c>
      <c r="BS20">
        <v>6.1639454287919797</v>
      </c>
      <c r="BT20">
        <v>823809.84801168996</v>
      </c>
      <c r="BU20">
        <v>373037664</v>
      </c>
      <c r="BV20">
        <v>83.643699999999995</v>
      </c>
      <c r="BW20" s="52">
        <v>44225</v>
      </c>
      <c r="BX20" s="7" t="s">
        <v>150</v>
      </c>
      <c r="BY20" s="6">
        <v>5.59</v>
      </c>
      <c r="BZ20" s="7" t="s">
        <v>122</v>
      </c>
      <c r="CA20" t="str">
        <f t="shared" si="37"/>
        <v>USD=</v>
      </c>
      <c r="CB20" s="22">
        <v>1</v>
      </c>
      <c r="CF20" s="7" t="s">
        <v>21</v>
      </c>
      <c r="CG20" s="7" t="s">
        <v>149</v>
      </c>
    </row>
    <row r="21" spans="1:85" outlineLevel="1" x14ac:dyDescent="0.35">
      <c r="B21" s="7" t="s">
        <v>151</v>
      </c>
      <c r="C21" s="3"/>
      <c r="E21" t="s">
        <v>22</v>
      </c>
      <c r="F21" s="2"/>
      <c r="G21" s="3" t="str">
        <f t="shared" si="2"/>
        <v>NZMELE0002S7</v>
      </c>
      <c r="H21" s="36">
        <f t="shared" si="3"/>
        <v>10076189296.886652</v>
      </c>
      <c r="I21" s="37">
        <f t="shared" si="4"/>
        <v>48.9253</v>
      </c>
      <c r="J21" s="38">
        <f t="shared" si="5"/>
        <v>41576</v>
      </c>
      <c r="K21" s="37" t="str">
        <f t="shared" si="6"/>
        <v>NZD</v>
      </c>
      <c r="L21" s="39">
        <f t="shared" si="7"/>
        <v>6.53</v>
      </c>
      <c r="M21" s="37">
        <f t="shared" si="8"/>
        <v>3.8925329999999998</v>
      </c>
      <c r="N21" s="40"/>
      <c r="O21" s="37">
        <f t="shared" si="9"/>
        <v>198.419933151018</v>
      </c>
      <c r="P21" s="37">
        <f t="shared" si="10"/>
        <v>31.095238095238098</v>
      </c>
      <c r="Q21" s="37" t="str">
        <f t="shared" si="11"/>
        <v>NULL</v>
      </c>
      <c r="R21" s="37" t="str">
        <f t="shared" si="12"/>
        <v>NULL</v>
      </c>
      <c r="S21" s="37">
        <f t="shared" si="13"/>
        <v>2.8662862002609701</v>
      </c>
      <c r="T21" s="37">
        <f t="shared" si="14"/>
        <v>30.9022334905302</v>
      </c>
      <c r="U21" s="37">
        <f t="shared" si="15"/>
        <v>4.4436176969821304</v>
      </c>
      <c r="V21" s="36">
        <f t="shared" si="16"/>
        <v>9464403.6500000004</v>
      </c>
      <c r="W21" s="36">
        <f t="shared" si="17"/>
        <v>8245565.2028571405</v>
      </c>
      <c r="X21" s="37">
        <f t="shared" si="18"/>
        <v>-14.781745303772805</v>
      </c>
      <c r="Y21" s="37">
        <f t="shared" si="19"/>
        <v>31.807404555560399</v>
      </c>
      <c r="Z21" s="37">
        <f t="shared" si="20"/>
        <v>29.8005184818632</v>
      </c>
      <c r="AA21" s="37">
        <f t="shared" si="21"/>
        <v>27.087729855298001</v>
      </c>
      <c r="AB21" s="37" t="str">
        <f t="shared" si="22"/>
        <v>#N/A</v>
      </c>
      <c r="AC21" s="37">
        <f t="shared" si="23"/>
        <v>1.4900361917385301</v>
      </c>
      <c r="AD21" s="37">
        <f t="shared" si="24"/>
        <v>1.3008092641572999</v>
      </c>
      <c r="AE21" s="37">
        <f t="shared" si="25"/>
        <v>1.2483327886871201</v>
      </c>
      <c r="AF21" s="37">
        <f t="shared" si="26"/>
        <v>1.1655540269028899</v>
      </c>
      <c r="AG21" s="37">
        <f t="shared" si="27"/>
        <v>1.12565658755048</v>
      </c>
      <c r="AH21" s="37">
        <f t="shared" si="28"/>
        <v>1.43482379222501</v>
      </c>
      <c r="AI21" s="37">
        <f t="shared" si="29"/>
        <v>51.063829787233999</v>
      </c>
      <c r="AJ21" s="39">
        <f t="shared" si="30"/>
        <v>6.3890000000000002</v>
      </c>
      <c r="AK21" s="39">
        <f t="shared" si="31"/>
        <v>5.7384500000000003</v>
      </c>
      <c r="AL21" s="37">
        <f t="shared" si="32"/>
        <v>3.6241279571209799</v>
      </c>
      <c r="AM21" s="37">
        <f t="shared" si="33"/>
        <v>476.84210526319998</v>
      </c>
      <c r="AN21" s="37" t="str">
        <f t="shared" si="34"/>
        <v>NULL</v>
      </c>
      <c r="AO21" s="37" t="str">
        <f t="shared" si="35"/>
        <v>NULL</v>
      </c>
      <c r="AP21" s="36">
        <f t="shared" si="36"/>
        <v>1353328.0356197101</v>
      </c>
      <c r="AS21" s="7" t="s">
        <v>22</v>
      </c>
      <c r="AT21" s="7">
        <v>198.419933151018</v>
      </c>
      <c r="AU21" s="7">
        <v>31.095238095238098</v>
      </c>
      <c r="AV21" s="7" t="s">
        <v>114</v>
      </c>
      <c r="AW21" s="7" t="s">
        <v>114</v>
      </c>
      <c r="AX21" s="7">
        <v>2.8662862002609701</v>
      </c>
      <c r="AY21">
        <v>30.9022334905302</v>
      </c>
      <c r="AZ21">
        <v>4.4436176969821304</v>
      </c>
      <c r="BA21">
        <v>9464403.6500000004</v>
      </c>
      <c r="BB21">
        <v>8245565.2028571405</v>
      </c>
      <c r="BC21">
        <v>31.807404555560399</v>
      </c>
      <c r="BD21">
        <v>29.8005184818632</v>
      </c>
      <c r="BE21">
        <v>27.087729855298001</v>
      </c>
      <c r="BF21" t="s">
        <v>170</v>
      </c>
      <c r="BG21">
        <v>1.4900361917385301</v>
      </c>
      <c r="BH21">
        <v>1.3008092641572999</v>
      </c>
      <c r="BI21">
        <v>1.2483327886871201</v>
      </c>
      <c r="BJ21">
        <v>1.1655540269028899</v>
      </c>
      <c r="BK21">
        <v>1.12565658755048</v>
      </c>
      <c r="BL21">
        <v>1.43482379222501</v>
      </c>
      <c r="BM21" s="7">
        <v>51.063829787233999</v>
      </c>
      <c r="BN21">
        <v>6.3890000000000002</v>
      </c>
      <c r="BO21">
        <v>5.7384500000000003</v>
      </c>
      <c r="BP21">
        <v>3.6241279571209799</v>
      </c>
      <c r="BQ21">
        <v>476.84210526319998</v>
      </c>
      <c r="BR21" s="7" t="s">
        <v>114</v>
      </c>
      <c r="BS21" s="7" t="s">
        <v>114</v>
      </c>
      <c r="BT21" s="7">
        <v>1353328.0356197101</v>
      </c>
      <c r="BU21" s="7">
        <v>2588594444</v>
      </c>
      <c r="BV21">
        <v>48.9253</v>
      </c>
      <c r="BW21" s="52">
        <v>41576</v>
      </c>
      <c r="BX21" s="7" t="s">
        <v>152</v>
      </c>
      <c r="BY21" s="6">
        <v>6.53</v>
      </c>
      <c r="BZ21" s="7" t="s">
        <v>153</v>
      </c>
      <c r="CA21" t="str">
        <f t="shared" si="37"/>
        <v>NZD=</v>
      </c>
      <c r="CB21" s="22">
        <v>0.59609999999999996</v>
      </c>
      <c r="CF21" s="7" t="s">
        <v>22</v>
      </c>
      <c r="CG21" s="7" t="s">
        <v>151</v>
      </c>
    </row>
    <row r="22" spans="1:85" outlineLevel="1" x14ac:dyDescent="0.35">
      <c r="C22" s="3"/>
      <c r="F22" s="2"/>
      <c r="G22" s="9" t="s">
        <v>325</v>
      </c>
      <c r="H22" s="10"/>
      <c r="I22" s="54">
        <f>AVERAGE(I4:I21)</f>
        <v>66.992255555555559</v>
      </c>
      <c r="J22" s="54"/>
      <c r="K22" s="54"/>
      <c r="L22" s="54"/>
      <c r="M22" s="54"/>
      <c r="N22" s="54"/>
      <c r="O22" s="54">
        <f t="shared" ref="O22" si="38">AVERAGE(O4:O21)</f>
        <v>44.930157935217679</v>
      </c>
      <c r="P22" s="54">
        <f t="shared" ref="P22" si="39">AVERAGE(P4:P21)</f>
        <v>28.42532658830525</v>
      </c>
      <c r="Q22" s="54">
        <f t="shared" ref="Q22" si="40">AVERAGE(Q4:Q21)</f>
        <v>-5.9503144792517428E-2</v>
      </c>
      <c r="R22" s="54">
        <f t="shared" ref="R22" si="41">AVERAGE(R4:R21)</f>
        <v>1.5687344588181489</v>
      </c>
      <c r="S22" s="54">
        <f t="shared" ref="S22" si="42">AVERAGE(S4:S21)</f>
        <v>1.8250382844794726</v>
      </c>
      <c r="T22" s="54">
        <f t="shared" ref="T22" si="43">AVERAGE(T4:T21)</f>
        <v>12.155196038386672</v>
      </c>
      <c r="U22" s="54">
        <f t="shared" ref="U22" si="44">AVERAGE(U4:U21)</f>
        <v>3.9802533357904561</v>
      </c>
      <c r="V22" s="13">
        <f>AVERAGE(V4:V21)</f>
        <v>30542977.802499995</v>
      </c>
      <c r="W22" s="13">
        <f>AVERAGE(W4:W21)</f>
        <v>39099394.528744675</v>
      </c>
      <c r="X22" s="54">
        <f>AVERAGE(X4:X21)</f>
        <v>6.0004041867410454</v>
      </c>
      <c r="Y22" s="54">
        <f t="shared" ref="Y22:AO22" si="45">AVERAGE(Y4:Y21)</f>
        <v>28.153327532782477</v>
      </c>
      <c r="Z22" s="54">
        <f t="shared" si="45"/>
        <v>35.399054288349681</v>
      </c>
      <c r="AA22" s="54">
        <f t="shared" si="45"/>
        <v>35.851872482410251</v>
      </c>
      <c r="AB22" s="54">
        <f t="shared" si="45"/>
        <v>0.35426666666666673</v>
      </c>
      <c r="AC22" s="54">
        <f t="shared" si="45"/>
        <v>1.1734300541954976</v>
      </c>
      <c r="AD22" s="54">
        <f t="shared" si="45"/>
        <v>0.92498450408290234</v>
      </c>
      <c r="AE22" s="54">
        <f t="shared" si="45"/>
        <v>0.81170003678774538</v>
      </c>
      <c r="AF22" s="54">
        <f t="shared" si="45"/>
        <v>0.8744658167251389</v>
      </c>
      <c r="AG22" s="54">
        <f t="shared" si="45"/>
        <v>0.7094158963235816</v>
      </c>
      <c r="AH22" s="54">
        <f t="shared" si="45"/>
        <v>0.81498816012657227</v>
      </c>
      <c r="AI22" s="54">
        <f t="shared" si="45"/>
        <v>56.368392780095952</v>
      </c>
      <c r="AJ22" s="55">
        <f t="shared" si="45"/>
        <v>54.312772222222215</v>
      </c>
      <c r="AK22" s="55">
        <f t="shared" si="45"/>
        <v>50.06820027777777</v>
      </c>
      <c r="AL22" s="54">
        <f t="shared" si="45"/>
        <v>2.8892553581568001</v>
      </c>
      <c r="AM22" s="54">
        <f t="shared" si="45"/>
        <v>105.86848269433331</v>
      </c>
      <c r="AN22" s="54">
        <f t="shared" si="45"/>
        <v>2.0442527477654737</v>
      </c>
      <c r="AO22" s="54">
        <f t="shared" si="45"/>
        <v>4.9312687398406734</v>
      </c>
      <c r="AP22" s="13">
        <f>AVERAGE(AP4:AP21)</f>
        <v>1530005.2664002387</v>
      </c>
      <c r="AS22" s="7"/>
      <c r="CF22" s="7"/>
    </row>
    <row r="23" spans="1:85" outlineLevel="1" x14ac:dyDescent="0.35">
      <c r="C23" s="3"/>
      <c r="F23" s="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85" x14ac:dyDescent="0.35">
      <c r="A24" s="4"/>
      <c r="B24" s="4"/>
      <c r="C24" s="4" t="s">
        <v>5</v>
      </c>
      <c r="D24" s="4"/>
      <c r="E24" s="4"/>
      <c r="F24" s="2"/>
      <c r="AS24" s="4"/>
      <c r="CF24" s="4"/>
    </row>
    <row r="25" spans="1:85" x14ac:dyDescent="0.35">
      <c r="B25" s="7" t="s">
        <v>154</v>
      </c>
      <c r="C25" s="3" t="s">
        <v>5</v>
      </c>
      <c r="E25" t="s">
        <v>23</v>
      </c>
      <c r="F25" s="2"/>
      <c r="G25" s="3" t="str">
        <f>BX25</f>
        <v>DE0007037129</v>
      </c>
      <c r="H25" s="36">
        <f>(BU25*BY25)*CB25</f>
        <v>26660948810.747986</v>
      </c>
      <c r="I25" s="37">
        <f>BV25</f>
        <v>94.474800000000002</v>
      </c>
      <c r="J25" s="38">
        <f>BW25</f>
        <v>39503</v>
      </c>
      <c r="K25" s="37" t="str">
        <f>BZ25</f>
        <v>EUR</v>
      </c>
      <c r="L25" s="39">
        <f>BY25</f>
        <v>33.01</v>
      </c>
      <c r="M25" s="37">
        <f>BY25*CB25</f>
        <v>35.842258000000001</v>
      </c>
      <c r="N25" s="40"/>
      <c r="O25" s="37">
        <f>AT25</f>
        <v>13.8369421196518</v>
      </c>
      <c r="P25" s="37">
        <f t="shared" ref="P25" si="46">AU25</f>
        <v>14.0105385608896</v>
      </c>
      <c r="Q25" s="37">
        <f t="shared" ref="Q25" si="47">AV25</f>
        <v>-0.63399505702872005</v>
      </c>
      <c r="R25" s="37" t="str">
        <f t="shared" ref="R25" si="48">AW25</f>
        <v>NULL</v>
      </c>
      <c r="S25" s="37">
        <f t="shared" ref="S25" si="49">AX25</f>
        <v>0.76355481709681405</v>
      </c>
      <c r="T25" s="37">
        <f t="shared" ref="T25" si="50">AY25</f>
        <v>20.353864146766199</v>
      </c>
      <c r="U25" s="37">
        <f t="shared" ref="U25" si="51">AZ25</f>
        <v>0.951941369774297</v>
      </c>
      <c r="V25" s="36">
        <f t="shared" ref="V25" si="52">BA25</f>
        <v>48896313.852499999</v>
      </c>
      <c r="W25" s="36">
        <f t="shared" ref="W25" si="53">BB25</f>
        <v>54771231.630476199</v>
      </c>
      <c r="X25" s="37">
        <f>((W25-V25)/W25)*100</f>
        <v>10.726283859403367</v>
      </c>
      <c r="Y25" s="37">
        <f>BC25</f>
        <v>22.118900193989901</v>
      </c>
      <c r="Z25" s="37">
        <f t="shared" ref="Z25" si="54">BD25</f>
        <v>23.6599774642036</v>
      </c>
      <c r="AA25" s="37">
        <f t="shared" ref="AA25" si="55">BE25</f>
        <v>22.452305846633099</v>
      </c>
      <c r="AB25" s="37" t="str">
        <f t="shared" ref="AB25" si="56">BF25</f>
        <v>#N/A</v>
      </c>
      <c r="AC25" s="37">
        <f t="shared" ref="AC25" si="57">BG25</f>
        <v>0.63669087548040204</v>
      </c>
      <c r="AD25" s="37">
        <f t="shared" ref="AD25" si="58">BH25</f>
        <v>0.464102587215665</v>
      </c>
      <c r="AE25" s="37">
        <f t="shared" ref="AE25" si="59">BI25</f>
        <v>0.676907200380782</v>
      </c>
      <c r="AF25" s="37">
        <f t="shared" ref="AF25" si="60">BJ25</f>
        <v>0.78460401564905402</v>
      </c>
      <c r="AG25" s="37">
        <f t="shared" ref="AG25" si="61">BK25</f>
        <v>0.89903023276899396</v>
      </c>
      <c r="AH25" s="37">
        <f t="shared" ref="AH25" si="62">BL25</f>
        <v>1.08002777015343</v>
      </c>
      <c r="AI25" s="37">
        <f t="shared" ref="AI25" si="63">BM25</f>
        <v>57.575757575757599</v>
      </c>
      <c r="AJ25" s="39">
        <f t="shared" ref="AJ25" si="64">BN25</f>
        <v>33.791400000000003</v>
      </c>
      <c r="AK25" s="39">
        <f t="shared" ref="AK25" si="65">BO25</f>
        <v>34.716799999999999</v>
      </c>
      <c r="AL25" s="37">
        <f t="shared" ref="AL25" si="66">BP25</f>
        <v>3.0303030303030298</v>
      </c>
      <c r="AM25" s="37">
        <f t="shared" ref="AM25" si="67">BQ25</f>
        <v>51.299394482799997</v>
      </c>
      <c r="AN25" s="37" t="str">
        <f t="shared" ref="AN25" si="68">BR25</f>
        <v>NULL</v>
      </c>
      <c r="AO25" s="37" t="str">
        <f t="shared" ref="AO25" si="69">BS25</f>
        <v>NULL</v>
      </c>
      <c r="AP25" s="36">
        <f t="shared" ref="AP25" si="70">BT25</f>
        <v>5778753.8661027802</v>
      </c>
      <c r="AS25" s="7" t="s">
        <v>23</v>
      </c>
      <c r="AT25" s="7">
        <v>13.8369421196518</v>
      </c>
      <c r="AU25" s="7">
        <v>14.0105385608896</v>
      </c>
      <c r="AV25" s="7">
        <v>-0.63399505702872005</v>
      </c>
      <c r="AW25" s="7" t="s">
        <v>114</v>
      </c>
      <c r="AX25" s="7">
        <v>0.76355481709681405</v>
      </c>
      <c r="AY25">
        <v>20.353864146766199</v>
      </c>
      <c r="AZ25">
        <v>0.951941369774297</v>
      </c>
      <c r="BA25">
        <v>48896313.852499999</v>
      </c>
      <c r="BB25">
        <v>54771231.630476199</v>
      </c>
      <c r="BC25">
        <v>22.118900193989901</v>
      </c>
      <c r="BD25">
        <v>23.6599774642036</v>
      </c>
      <c r="BE25">
        <v>22.452305846633099</v>
      </c>
      <c r="BF25" t="s">
        <v>170</v>
      </c>
      <c r="BG25">
        <v>0.63669087548040204</v>
      </c>
      <c r="BH25">
        <v>0.464102587215665</v>
      </c>
      <c r="BI25" s="7">
        <v>0.676907200380782</v>
      </c>
      <c r="BJ25">
        <v>0.78460401564905402</v>
      </c>
      <c r="BK25">
        <v>0.89903023276899396</v>
      </c>
      <c r="BL25">
        <v>1.08002777015343</v>
      </c>
      <c r="BM25">
        <v>57.575757575757599</v>
      </c>
      <c r="BN25">
        <v>33.791400000000003</v>
      </c>
      <c r="BO25">
        <v>34.716799999999999</v>
      </c>
      <c r="BP25" s="7">
        <v>3.0303030303030298</v>
      </c>
      <c r="BQ25">
        <v>51.299394482799997</v>
      </c>
      <c r="BR25" s="7" t="s">
        <v>114</v>
      </c>
      <c r="BS25" s="7" t="s">
        <v>114</v>
      </c>
      <c r="BT25">
        <v>5778753.8661027802</v>
      </c>
      <c r="BU25">
        <v>743841217</v>
      </c>
      <c r="BV25">
        <v>94.474800000000002</v>
      </c>
      <c r="BW25" s="52">
        <v>39503</v>
      </c>
      <c r="BX25" s="7" t="s">
        <v>155</v>
      </c>
      <c r="BY25" s="6">
        <v>33.01</v>
      </c>
      <c r="BZ25" s="7" t="s">
        <v>113</v>
      </c>
      <c r="CA25" t="str">
        <f t="shared" si="37"/>
        <v>EUR=</v>
      </c>
      <c r="CB25" s="22">
        <v>1.0858000000000001</v>
      </c>
      <c r="CF25" s="7" t="s">
        <v>23</v>
      </c>
      <c r="CG25" s="7" t="s">
        <v>154</v>
      </c>
    </row>
    <row r="26" spans="1:85" x14ac:dyDescent="0.35">
      <c r="B26" s="7" t="s">
        <v>156</v>
      </c>
      <c r="C26" s="3" t="s">
        <v>5</v>
      </c>
      <c r="E26" t="s">
        <v>24</v>
      </c>
      <c r="F26" s="2"/>
      <c r="G26" s="3" t="str">
        <f t="shared" ref="G26:G28" si="71">BX26</f>
        <v>US92840M1027</v>
      </c>
      <c r="H26" s="36">
        <f t="shared" ref="H26:H28" si="72">(BU26*BY26)*CB26</f>
        <v>27508408279.170002</v>
      </c>
      <c r="I26" s="37">
        <f t="shared" ref="I26:I28" si="73">BV26</f>
        <v>99.301000000000002</v>
      </c>
      <c r="J26" s="38">
        <f t="shared" ref="J26:J28" si="74">BW26</f>
        <v>42641</v>
      </c>
      <c r="K26" s="37" t="str">
        <f t="shared" ref="K26:K28" si="75">BZ26</f>
        <v>USD</v>
      </c>
      <c r="L26" s="39">
        <f t="shared" ref="L26:L28" si="76">BY26</f>
        <v>79.17</v>
      </c>
      <c r="M26" s="37">
        <f t="shared" ref="M26:M28" si="77">BY26*CB26</f>
        <v>79.17</v>
      </c>
      <c r="N26" s="40"/>
      <c r="O26" s="37">
        <f t="shared" ref="O26:O28" si="78">AT26</f>
        <v>51.061277402627603</v>
      </c>
      <c r="P26" s="37">
        <f t="shared" ref="P26:P28" si="79">AU26</f>
        <v>13.883379332623999</v>
      </c>
      <c r="Q26" s="37" t="str">
        <f t="shared" ref="Q26:Q28" si="80">AV26</f>
        <v>NULL</v>
      </c>
      <c r="R26" s="37" t="str">
        <f t="shared" ref="R26:R28" si="81">AW26</f>
        <v>NULL</v>
      </c>
      <c r="S26" s="37">
        <f t="shared" ref="S26:S28" si="82">AX26</f>
        <v>4.8814126570419596</v>
      </c>
      <c r="T26" s="37">
        <f t="shared" ref="T26:T28" si="83">AY26</f>
        <v>6.3529811268290999</v>
      </c>
      <c r="U26" s="37">
        <f t="shared" ref="U26:U28" si="84">AZ26</f>
        <v>2.0517944565652302</v>
      </c>
      <c r="V26" s="36">
        <f t="shared" ref="V26:V28" si="85">BA26</f>
        <v>628837963.88</v>
      </c>
      <c r="W26" s="36">
        <f t="shared" ref="W26:W28" si="86">BB26</f>
        <v>569699681.49950004</v>
      </c>
      <c r="X26" s="37">
        <f t="shared" ref="X26:X28" si="87">((W26-V26)/W26)*100</f>
        <v>-10.380606537262363</v>
      </c>
      <c r="Y26" s="37">
        <f t="shared" ref="Y26:Y28" si="88">BC26</f>
        <v>52.4310984169392</v>
      </c>
      <c r="Z26" s="37">
        <f t="shared" ref="Z26:Z28" si="89">BD26</f>
        <v>54.691518596684602</v>
      </c>
      <c r="AA26" s="37">
        <f t="shared" ref="AA26:AA28" si="90">BE26</f>
        <v>41.971719081007599</v>
      </c>
      <c r="AB26" s="37">
        <f t="shared" ref="AB26:AB28" si="91">BF26</f>
        <v>0.57550000000000001</v>
      </c>
      <c r="AC26" s="37">
        <f t="shared" ref="AC26:AC28" si="92">BG26</f>
        <v>1.3687678587841099</v>
      </c>
      <c r="AD26" s="37">
        <f t="shared" ref="AD26:AD28" si="93">BH26</f>
        <v>0.72582901969179503</v>
      </c>
      <c r="AE26" s="37">
        <f t="shared" ref="AE26:AE28" si="94">BI26</f>
        <v>1.0603155091879599</v>
      </c>
      <c r="AF26" s="37">
        <f t="shared" ref="AF26:AF28" si="95">BJ26</f>
        <v>1.0402092992483001</v>
      </c>
      <c r="AG26" s="37">
        <f t="shared" ref="AG26:AG28" si="96">BK26</f>
        <v>1.45974785780536</v>
      </c>
      <c r="AH26" s="37">
        <f t="shared" ref="AH26:AH28" si="97">BL26</f>
        <v>1.6584417200597401</v>
      </c>
      <c r="AI26" s="37">
        <f t="shared" ref="AI26:AI28" si="98">BM26</f>
        <v>37.1903417999373</v>
      </c>
      <c r="AJ26" s="39">
        <f t="shared" ref="AJ26:AJ28" si="99">BN26</f>
        <v>90.330399999999997</v>
      </c>
      <c r="AK26" s="39">
        <f t="shared" ref="AK26:AK28" si="100">BO26</f>
        <v>58.5627</v>
      </c>
      <c r="AL26" s="37">
        <f t="shared" ref="AL26:AL28" si="101">BP26</f>
        <v>1.07553366174056</v>
      </c>
      <c r="AM26" s="37">
        <f t="shared" ref="AM26:AM28" si="102">BQ26</f>
        <v>23.3060312733</v>
      </c>
      <c r="AN26" s="37">
        <f t="shared" ref="AN26:AN28" si="103">BR26</f>
        <v>2.8503499683416802</v>
      </c>
      <c r="AO26" s="37">
        <f t="shared" ref="AO26:AO28" si="104">BS26</f>
        <v>1.1659420781490899</v>
      </c>
      <c r="AP26" s="36">
        <f t="shared" ref="AP26:AP28" si="105">BT26</f>
        <v>9534045.2542342003</v>
      </c>
      <c r="AS26" s="7" t="s">
        <v>24</v>
      </c>
      <c r="AT26" s="7">
        <v>51.061277402627603</v>
      </c>
      <c r="AU26" s="7">
        <v>13.883379332623999</v>
      </c>
      <c r="AV26" s="7" t="s">
        <v>114</v>
      </c>
      <c r="AW26" s="7" t="s">
        <v>114</v>
      </c>
      <c r="AX26" s="7">
        <v>4.8814126570419596</v>
      </c>
      <c r="AY26">
        <v>6.3529811268290999</v>
      </c>
      <c r="AZ26">
        <v>2.0517944565652302</v>
      </c>
      <c r="BA26">
        <v>628837963.88</v>
      </c>
      <c r="BB26">
        <v>569699681.49950004</v>
      </c>
      <c r="BC26">
        <v>52.4310984169392</v>
      </c>
      <c r="BD26">
        <v>54.691518596684602</v>
      </c>
      <c r="BE26">
        <v>41.971719081007599</v>
      </c>
      <c r="BF26">
        <v>0.57550000000000001</v>
      </c>
      <c r="BG26">
        <v>1.3687678587841099</v>
      </c>
      <c r="BH26">
        <v>0.72582901969179503</v>
      </c>
      <c r="BI26" s="7">
        <v>1.0603155091879599</v>
      </c>
      <c r="BJ26">
        <v>1.0402092992483001</v>
      </c>
      <c r="BK26">
        <v>1.45974785780536</v>
      </c>
      <c r="BL26">
        <v>1.6584417200597401</v>
      </c>
      <c r="BM26">
        <v>37.1903417999373</v>
      </c>
      <c r="BN26">
        <v>90.330399999999997</v>
      </c>
      <c r="BO26" s="7">
        <v>58.5627</v>
      </c>
      <c r="BP26">
        <v>1.07553366174056</v>
      </c>
      <c r="BQ26">
        <v>23.3060312733</v>
      </c>
      <c r="BR26" s="7">
        <v>2.8503499683416802</v>
      </c>
      <c r="BS26">
        <v>1.1659420781490899</v>
      </c>
      <c r="BT26">
        <v>9534045.2542342003</v>
      </c>
      <c r="BU26">
        <v>347460001</v>
      </c>
      <c r="BV26">
        <v>99.301000000000002</v>
      </c>
      <c r="BW26" s="52">
        <v>42641</v>
      </c>
      <c r="BX26" s="7" t="s">
        <v>157</v>
      </c>
      <c r="BY26" s="6">
        <v>79.17</v>
      </c>
      <c r="BZ26" s="7" t="s">
        <v>122</v>
      </c>
      <c r="CA26" t="str">
        <f t="shared" si="37"/>
        <v>USD=</v>
      </c>
      <c r="CB26" s="22">
        <v>1</v>
      </c>
      <c r="CF26" s="7" t="s">
        <v>24</v>
      </c>
      <c r="CG26" s="7" t="s">
        <v>156</v>
      </c>
    </row>
    <row r="27" spans="1:85" x14ac:dyDescent="0.35">
      <c r="B27" s="7" t="s">
        <v>158</v>
      </c>
      <c r="C27" s="3" t="s">
        <v>5</v>
      </c>
      <c r="E27" t="s">
        <v>25</v>
      </c>
      <c r="F27" s="2"/>
      <c r="G27" s="3" t="str">
        <f t="shared" si="71"/>
        <v>US00130H1059</v>
      </c>
      <c r="H27" s="36">
        <f t="shared" si="72"/>
        <v>12450879655.440001</v>
      </c>
      <c r="I27" s="37">
        <f t="shared" si="73"/>
        <v>99.495800000000003</v>
      </c>
      <c r="J27" s="38">
        <f t="shared" si="74"/>
        <v>33415</v>
      </c>
      <c r="K27" s="37" t="str">
        <f t="shared" si="75"/>
        <v>USD</v>
      </c>
      <c r="L27" s="39">
        <f t="shared" si="76"/>
        <v>17.52</v>
      </c>
      <c r="M27" s="37">
        <f t="shared" si="77"/>
        <v>17.52</v>
      </c>
      <c r="N27" s="40"/>
      <c r="O27" s="37">
        <f t="shared" si="78"/>
        <v>24.268953193611399</v>
      </c>
      <c r="P27" s="37">
        <f t="shared" si="79"/>
        <v>8.7075719710425794</v>
      </c>
      <c r="Q27" s="37">
        <f t="shared" si="80"/>
        <v>3.9785169169854799</v>
      </c>
      <c r="R27" s="37">
        <f t="shared" si="81"/>
        <v>1.4274708149250099</v>
      </c>
      <c r="S27" s="37">
        <f t="shared" si="82"/>
        <v>4.2932738855225496</v>
      </c>
      <c r="T27" s="37">
        <f t="shared" si="83"/>
        <v>4.6114369094222196</v>
      </c>
      <c r="U27" s="37">
        <f t="shared" si="84"/>
        <v>0.99495602169090502</v>
      </c>
      <c r="V27" s="36">
        <f t="shared" si="85"/>
        <v>135213150.1225</v>
      </c>
      <c r="W27" s="36">
        <f t="shared" si="86"/>
        <v>137840963.15549999</v>
      </c>
      <c r="X27" s="37">
        <f t="shared" si="87"/>
        <v>1.9064093668843027</v>
      </c>
      <c r="Y27" s="37">
        <f t="shared" si="88"/>
        <v>48.5768158524683</v>
      </c>
      <c r="Z27" s="37">
        <f t="shared" si="89"/>
        <v>40.135202680622498</v>
      </c>
      <c r="AA27" s="37">
        <f t="shared" si="90"/>
        <v>38.731619272068002</v>
      </c>
      <c r="AB27" s="37">
        <f t="shared" si="91"/>
        <v>0.41070000000000001</v>
      </c>
      <c r="AC27" s="37">
        <f t="shared" si="92"/>
        <v>1.3573193312274701</v>
      </c>
      <c r="AD27" s="37">
        <f t="shared" si="93"/>
        <v>1.14859716274559</v>
      </c>
      <c r="AE27" s="37">
        <f t="shared" si="94"/>
        <v>1.0780925913854</v>
      </c>
      <c r="AF27" s="37">
        <f t="shared" si="95"/>
        <v>1.05206067552854</v>
      </c>
      <c r="AG27" s="37">
        <f t="shared" si="96"/>
        <v>0.82090313199025999</v>
      </c>
      <c r="AH27" s="37">
        <f t="shared" si="97"/>
        <v>1.3128761412609999</v>
      </c>
      <c r="AI27" s="37">
        <f t="shared" si="98"/>
        <v>50.657894736842103</v>
      </c>
      <c r="AJ27" s="39">
        <f t="shared" si="99"/>
        <v>19.373000000000001</v>
      </c>
      <c r="AK27" s="39">
        <f t="shared" si="100"/>
        <v>17.395150000000001</v>
      </c>
      <c r="AL27" s="37">
        <f t="shared" si="101"/>
        <v>3.9383561643835598</v>
      </c>
      <c r="AM27" s="37">
        <f t="shared" si="102"/>
        <v>183.47107438020001</v>
      </c>
      <c r="AN27" s="37">
        <f t="shared" si="103"/>
        <v>3.06621075693679</v>
      </c>
      <c r="AO27" s="37">
        <f t="shared" si="104"/>
        <v>2.76136348213599</v>
      </c>
      <c r="AP27" s="36">
        <f t="shared" si="105"/>
        <v>16532515.026794501</v>
      </c>
      <c r="AS27" s="7" t="s">
        <v>25</v>
      </c>
      <c r="AT27" s="7">
        <v>24.268953193611399</v>
      </c>
      <c r="AU27" s="7">
        <v>8.7075719710425794</v>
      </c>
      <c r="AV27" s="7">
        <v>3.9785169169854799</v>
      </c>
      <c r="AW27">
        <v>1.4274708149250099</v>
      </c>
      <c r="AX27" s="7">
        <v>4.2932738855225496</v>
      </c>
      <c r="AY27">
        <v>4.6114369094222196</v>
      </c>
      <c r="AZ27">
        <v>0.99495602169090502</v>
      </c>
      <c r="BA27">
        <v>135213150.1225</v>
      </c>
      <c r="BB27">
        <v>137840963.15549999</v>
      </c>
      <c r="BC27">
        <v>48.5768158524683</v>
      </c>
      <c r="BD27">
        <v>40.135202680622498</v>
      </c>
      <c r="BE27">
        <v>38.731619272068002</v>
      </c>
      <c r="BF27">
        <v>0.41070000000000001</v>
      </c>
      <c r="BG27">
        <v>1.3573193312274701</v>
      </c>
      <c r="BH27">
        <v>1.14859716274559</v>
      </c>
      <c r="BI27">
        <v>1.0780925913854</v>
      </c>
      <c r="BJ27">
        <v>1.05206067552854</v>
      </c>
      <c r="BK27">
        <v>0.82090313199025999</v>
      </c>
      <c r="BL27">
        <v>1.3128761412609999</v>
      </c>
      <c r="BM27">
        <v>50.657894736842103</v>
      </c>
      <c r="BN27">
        <v>19.373000000000001</v>
      </c>
      <c r="BO27">
        <v>17.395150000000001</v>
      </c>
      <c r="BP27">
        <v>3.9383561643835598</v>
      </c>
      <c r="BQ27">
        <v>183.47107438020001</v>
      </c>
      <c r="BR27" s="7">
        <v>3.06621075693679</v>
      </c>
      <c r="BS27">
        <v>2.76136348213599</v>
      </c>
      <c r="BT27">
        <v>16532515.026794501</v>
      </c>
      <c r="BU27">
        <v>710666647</v>
      </c>
      <c r="BV27">
        <v>99.495800000000003</v>
      </c>
      <c r="BW27" s="52">
        <v>33415</v>
      </c>
      <c r="BX27" s="7" t="s">
        <v>159</v>
      </c>
      <c r="BY27" s="6">
        <v>17.52</v>
      </c>
      <c r="BZ27" s="7" t="s">
        <v>122</v>
      </c>
      <c r="CA27" t="str">
        <f t="shared" si="37"/>
        <v>USD=</v>
      </c>
      <c r="CB27" s="22">
        <v>1</v>
      </c>
      <c r="CF27" s="7" t="s">
        <v>25</v>
      </c>
      <c r="CG27" s="7" t="s">
        <v>158</v>
      </c>
    </row>
    <row r="28" spans="1:85" x14ac:dyDescent="0.35">
      <c r="B28" s="7" t="s">
        <v>160</v>
      </c>
      <c r="C28" s="3" t="s">
        <v>5</v>
      </c>
      <c r="E28" t="s">
        <v>26</v>
      </c>
      <c r="F28" s="2"/>
      <c r="G28" s="3" t="str">
        <f t="shared" si="71"/>
        <v>JP3551200003</v>
      </c>
      <c r="H28" s="36">
        <f t="shared" si="72"/>
        <v>295982879897.9325</v>
      </c>
      <c r="I28" s="37">
        <f t="shared" si="73"/>
        <v>91.124799999999993</v>
      </c>
      <c r="J28" s="38">
        <f t="shared" si="74"/>
        <v>38266</v>
      </c>
      <c r="K28" s="37" t="str">
        <f t="shared" si="75"/>
        <v>JPY</v>
      </c>
      <c r="L28" s="39">
        <f t="shared" si="76"/>
        <v>2527</v>
      </c>
      <c r="M28" s="37">
        <f t="shared" si="77"/>
        <v>1618.5435</v>
      </c>
      <c r="N28" s="40"/>
      <c r="O28" s="37">
        <f t="shared" si="78"/>
        <v>5.9416794186267703</v>
      </c>
      <c r="P28" s="37">
        <f t="shared" si="79"/>
        <v>8.1845847001765808</v>
      </c>
      <c r="Q28" s="37" t="str">
        <f t="shared" si="80"/>
        <v>NULL</v>
      </c>
      <c r="R28" s="37" t="str">
        <f t="shared" si="81"/>
        <v>NULL</v>
      </c>
      <c r="S28" s="37">
        <f t="shared" si="82"/>
        <v>0.38005088920177299</v>
      </c>
      <c r="T28" s="37">
        <f t="shared" si="83"/>
        <v>1.8210060259271901</v>
      </c>
      <c r="U28" s="37">
        <f t="shared" si="84"/>
        <v>0.36770339038694799</v>
      </c>
      <c r="V28" s="36">
        <f t="shared" si="85"/>
        <v>1067867425</v>
      </c>
      <c r="W28" s="36">
        <f t="shared" si="86"/>
        <v>1284683890.4761901</v>
      </c>
      <c r="X28" s="37">
        <f t="shared" si="87"/>
        <v>16.877028433494512</v>
      </c>
      <c r="Y28" s="37">
        <f t="shared" si="88"/>
        <v>13.716763024298499</v>
      </c>
      <c r="Z28" s="37">
        <f t="shared" si="89"/>
        <v>26.915519690049301</v>
      </c>
      <c r="AA28" s="37">
        <f t="shared" si="90"/>
        <v>24.473724004075901</v>
      </c>
      <c r="AB28" s="37" t="str">
        <f t="shared" si="91"/>
        <v>#N/A</v>
      </c>
      <c r="AC28" s="37">
        <f t="shared" si="92"/>
        <v>0.69896803952938402</v>
      </c>
      <c r="AD28" s="37">
        <f t="shared" si="93"/>
        <v>0.67319138477662499</v>
      </c>
      <c r="AE28" s="37">
        <f t="shared" si="94"/>
        <v>0.58566609671828496</v>
      </c>
      <c r="AF28" s="37">
        <f t="shared" si="95"/>
        <v>0.72377667403479196</v>
      </c>
      <c r="AG28" s="37">
        <f t="shared" si="96"/>
        <v>8.7849167768988004E-2</v>
      </c>
      <c r="AH28" s="37">
        <f t="shared" si="97"/>
        <v>1.5586096622183001</v>
      </c>
      <c r="AI28" s="37">
        <f t="shared" si="98"/>
        <v>54.261954261954301</v>
      </c>
      <c r="AJ28" s="39">
        <f t="shared" si="99"/>
        <v>2528.59</v>
      </c>
      <c r="AK28" s="39">
        <f t="shared" si="100"/>
        <v>2454.0324999999998</v>
      </c>
      <c r="AL28" s="37">
        <f t="shared" si="101"/>
        <v>3.95178818415333</v>
      </c>
      <c r="AM28" s="37">
        <f t="shared" si="102"/>
        <v>23.534857407400001</v>
      </c>
      <c r="AN28" s="37" t="str">
        <f t="shared" si="103"/>
        <v>NULL</v>
      </c>
      <c r="AO28" s="37" t="str">
        <f t="shared" si="104"/>
        <v>NULL</v>
      </c>
      <c r="AP28" s="36">
        <f t="shared" si="105"/>
        <v>2369867.9903787002</v>
      </c>
      <c r="AS28" s="7" t="s">
        <v>26</v>
      </c>
      <c r="AT28" s="7">
        <v>5.9416794186267703</v>
      </c>
      <c r="AU28" s="7">
        <v>8.1845847001765808</v>
      </c>
      <c r="AV28" s="7" t="s">
        <v>114</v>
      </c>
      <c r="AW28" s="7" t="s">
        <v>114</v>
      </c>
      <c r="AX28" s="7">
        <v>0.38005088920177299</v>
      </c>
      <c r="AY28">
        <v>1.8210060259271901</v>
      </c>
      <c r="AZ28">
        <v>0.36770339038694799</v>
      </c>
      <c r="BA28">
        <v>1067867425</v>
      </c>
      <c r="BB28">
        <v>1284683890.4761901</v>
      </c>
      <c r="BC28">
        <v>13.716763024298499</v>
      </c>
      <c r="BD28">
        <v>26.915519690049301</v>
      </c>
      <c r="BE28">
        <v>24.473724004075901</v>
      </c>
      <c r="BF28" t="s">
        <v>170</v>
      </c>
      <c r="BG28">
        <v>0.69896803952938402</v>
      </c>
      <c r="BH28">
        <v>0.67319138477662499</v>
      </c>
      <c r="BI28" s="7">
        <v>0.58566609671828496</v>
      </c>
      <c r="BJ28">
        <v>0.72377667403479196</v>
      </c>
      <c r="BK28">
        <v>8.7849167768988004E-2</v>
      </c>
      <c r="BL28">
        <v>1.5586096622183001</v>
      </c>
      <c r="BM28">
        <v>54.261954261954301</v>
      </c>
      <c r="BN28">
        <v>2528.59</v>
      </c>
      <c r="BO28">
        <v>2454.0324999999998</v>
      </c>
      <c r="BP28">
        <v>3.95178818415333</v>
      </c>
      <c r="BQ28">
        <v>23.534857407400001</v>
      </c>
      <c r="BR28" s="7" t="s">
        <v>114</v>
      </c>
      <c r="BS28" s="7" t="s">
        <v>114</v>
      </c>
      <c r="BT28">
        <v>2369867.9903787002</v>
      </c>
      <c r="BU28">
        <v>182869895</v>
      </c>
      <c r="BV28">
        <v>91.124799999999993</v>
      </c>
      <c r="BW28" s="52">
        <v>38266</v>
      </c>
      <c r="BX28" s="7" t="s">
        <v>161</v>
      </c>
      <c r="BY28" s="6">
        <v>2527</v>
      </c>
      <c r="BZ28" s="7" t="s">
        <v>162</v>
      </c>
      <c r="CA28" t="str">
        <f t="shared" si="37"/>
        <v>JPYUSD=R</v>
      </c>
      <c r="CB28" s="22">
        <v>0.64049999999999996</v>
      </c>
      <c r="CF28" s="7" t="s">
        <v>26</v>
      </c>
      <c r="CG28" s="7" t="s">
        <v>160</v>
      </c>
    </row>
    <row r="29" spans="1:85" x14ac:dyDescent="0.35">
      <c r="C29" s="3"/>
      <c r="F29" s="2"/>
      <c r="G29" s="9" t="s">
        <v>325</v>
      </c>
      <c r="H29" s="10"/>
      <c r="I29" s="54">
        <f>AVERAGE(I25:I28)</f>
        <v>96.099100000000007</v>
      </c>
      <c r="J29" s="54"/>
      <c r="K29" s="54"/>
      <c r="L29" s="54"/>
      <c r="M29" s="54"/>
      <c r="N29" s="54"/>
      <c r="O29" s="54">
        <f t="shared" ref="O29" si="106">AVERAGE(O25:O28)</f>
        <v>23.777213033629394</v>
      </c>
      <c r="P29" s="54">
        <f t="shared" ref="P29" si="107">AVERAGE(P25:P28)</f>
        <v>11.196518641183189</v>
      </c>
      <c r="Q29" s="54">
        <f t="shared" ref="Q29" si="108">AVERAGE(Q25:Q28)</f>
        <v>1.6722609299783799</v>
      </c>
      <c r="R29" s="54">
        <f t="shared" ref="R29" si="109">AVERAGE(R25:R28)</f>
        <v>1.4274708149250099</v>
      </c>
      <c r="S29" s="54">
        <f t="shared" ref="S29" si="110">AVERAGE(S25:S28)</f>
        <v>2.5795730622157738</v>
      </c>
      <c r="T29" s="54">
        <f t="shared" ref="T29" si="111">AVERAGE(T25:T28)</f>
        <v>8.2848220522361782</v>
      </c>
      <c r="U29" s="54">
        <f t="shared" ref="U29" si="112">AVERAGE(U25:U28)</f>
        <v>1.0915988096043452</v>
      </c>
      <c r="V29" s="13">
        <f t="shared" ref="V29:AP29" si="113">AVERAGE(V25:V28)</f>
        <v>470203713.21375</v>
      </c>
      <c r="W29" s="13">
        <f t="shared" si="113"/>
        <v>511748941.69041657</v>
      </c>
      <c r="X29" s="54">
        <f t="shared" si="113"/>
        <v>4.7822787806299552</v>
      </c>
      <c r="Y29" s="54">
        <f t="shared" si="113"/>
        <v>34.21089437192397</v>
      </c>
      <c r="Z29" s="54">
        <f t="shared" si="113"/>
        <v>36.350554607889997</v>
      </c>
      <c r="AA29" s="54">
        <f t="shared" si="113"/>
        <v>31.907342050946152</v>
      </c>
      <c r="AB29" s="54">
        <f t="shared" si="113"/>
        <v>0.49309999999999998</v>
      </c>
      <c r="AC29" s="54">
        <f t="shared" si="113"/>
        <v>1.0154365262553415</v>
      </c>
      <c r="AD29" s="54">
        <f t="shared" si="113"/>
        <v>0.75293003860741869</v>
      </c>
      <c r="AE29" s="54">
        <f t="shared" si="113"/>
        <v>0.85024534941810681</v>
      </c>
      <c r="AF29" s="54">
        <f t="shared" si="113"/>
        <v>0.90016266611517148</v>
      </c>
      <c r="AG29" s="54">
        <f t="shared" si="113"/>
        <v>0.81688259758340043</v>
      </c>
      <c r="AH29" s="54">
        <f t="shared" si="113"/>
        <v>1.4024888234231176</v>
      </c>
      <c r="AI29" s="54">
        <f t="shared" si="113"/>
        <v>49.921487093622829</v>
      </c>
      <c r="AJ29" s="55">
        <f t="shared" si="113"/>
        <v>668.02120000000002</v>
      </c>
      <c r="AK29" s="55">
        <f t="shared" si="113"/>
        <v>641.17678749999993</v>
      </c>
      <c r="AL29" s="54">
        <f t="shared" si="113"/>
        <v>2.9989952601451195</v>
      </c>
      <c r="AM29" s="54">
        <f t="shared" si="113"/>
        <v>70.402839385925006</v>
      </c>
      <c r="AN29" s="54">
        <f t="shared" si="113"/>
        <v>2.9582803626392353</v>
      </c>
      <c r="AO29" s="54">
        <f t="shared" si="113"/>
        <v>1.9636527801425401</v>
      </c>
      <c r="AP29" s="13">
        <f t="shared" si="113"/>
        <v>8553795.5343775451</v>
      </c>
      <c r="AS29" s="7"/>
      <c r="CF29" s="7"/>
    </row>
    <row r="30" spans="1:85" x14ac:dyDescent="0.35">
      <c r="F30" s="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85" ht="15" customHeight="1" x14ac:dyDescent="0.35">
      <c r="A31" s="35" t="s">
        <v>163</v>
      </c>
      <c r="B31" s="35"/>
      <c r="C31" s="1" t="s">
        <v>27</v>
      </c>
      <c r="D31" s="1"/>
      <c r="E31" s="5" t="s">
        <v>28</v>
      </c>
      <c r="F31" s="2"/>
      <c r="G31" s="3" t="str">
        <f>BX31</f>
        <v>US65339F1012</v>
      </c>
      <c r="H31" s="36">
        <f>(BU31*BY31)*CB31</f>
        <v>149775423040.80002</v>
      </c>
      <c r="I31" s="37">
        <f>BV31</f>
        <v>99.9131</v>
      </c>
      <c r="J31" s="38">
        <f>BW31</f>
        <v>18309</v>
      </c>
      <c r="K31" s="37" t="str">
        <f>BZ31</f>
        <v>USD</v>
      </c>
      <c r="L31" s="39">
        <f>BY31</f>
        <v>72.900000000000006</v>
      </c>
      <c r="M31" s="37">
        <f>BY31*CB31</f>
        <v>72.900000000000006</v>
      </c>
      <c r="N31" s="40"/>
      <c r="O31" s="37">
        <f>AT31</f>
        <v>19.863814342818401</v>
      </c>
      <c r="P31" s="37">
        <f t="shared" ref="P31" si="114">AU31</f>
        <v>20.4400067464376</v>
      </c>
      <c r="Q31" s="37">
        <f t="shared" ref="Q31" si="115">AV31</f>
        <v>2.4214330452168</v>
      </c>
      <c r="R31" s="37">
        <f t="shared" ref="R31" si="116">AW31</f>
        <v>2.4916718876892201</v>
      </c>
      <c r="S31" s="37">
        <f t="shared" ref="S31" si="117">AX31</f>
        <v>3.0799017289935202</v>
      </c>
      <c r="T31" s="37">
        <f t="shared" ref="T31" si="118">AY31</f>
        <v>11.788699176765</v>
      </c>
      <c r="U31" s="37">
        <f t="shared" ref="U31" si="119">AZ31</f>
        <v>5.5206569495318796</v>
      </c>
      <c r="V31" s="36">
        <f t="shared" ref="V31" si="120">BA31</f>
        <v>697728437.60500002</v>
      </c>
      <c r="W31" s="36">
        <f t="shared" ref="W31" si="121">BB31</f>
        <v>764389471.01750004</v>
      </c>
      <c r="X31" s="37">
        <f>((W31-V31)/W31)*100</f>
        <v>8.7208204639142508</v>
      </c>
      <c r="Y31" s="37">
        <f>BC31</f>
        <v>34.927968202172302</v>
      </c>
      <c r="Z31" s="37">
        <f t="shared" ref="Z31" si="122">BD31</f>
        <v>28.0434846693623</v>
      </c>
      <c r="AA31" s="37">
        <f t="shared" ref="AA31" si="123">BE31</f>
        <v>29.0098206909711</v>
      </c>
      <c r="AB31" s="37">
        <f t="shared" ref="AB31" si="124">BF31</f>
        <v>0.30330000000000001</v>
      </c>
      <c r="AC31" s="37">
        <f t="shared" ref="AC31" si="125">BG31</f>
        <v>0.67075641849956102</v>
      </c>
      <c r="AD31" s="37">
        <f t="shared" ref="AD31" si="126">BH31</f>
        <v>0.61867600645022902</v>
      </c>
      <c r="AE31" s="37">
        <f t="shared" ref="AE31" si="127">BI31</f>
        <v>0.53865662407477699</v>
      </c>
      <c r="AF31" s="37">
        <f t="shared" ref="AF31" si="128">BJ31</f>
        <v>0.692437056945436</v>
      </c>
      <c r="AG31" s="37">
        <f t="shared" ref="AG31" si="129">BK31</f>
        <v>8.5464360268681996E-2</v>
      </c>
      <c r="AH31" s="37">
        <f t="shared" ref="AH31" si="130">BL31</f>
        <v>1.1401628223951099</v>
      </c>
      <c r="AI31" s="37">
        <f t="shared" ref="AI31" si="131">BM31</f>
        <v>59.960159362549803</v>
      </c>
      <c r="AJ31" s="39">
        <f t="shared" ref="AJ31" si="132">BN31</f>
        <v>74.176599999999993</v>
      </c>
      <c r="AK31" s="39">
        <f t="shared" ref="AK31" si="133">BO31</f>
        <v>63.057049999999997</v>
      </c>
      <c r="AL31" s="37">
        <f t="shared" ref="AL31" si="134">BP31</f>
        <v>2.82578875171468</v>
      </c>
      <c r="AM31" s="37">
        <f t="shared" ref="AM31" si="135">BQ31</f>
        <v>51.737346101200004</v>
      </c>
      <c r="AN31" s="37">
        <f t="shared" ref="AN31" si="136">BR31</f>
        <v>1.8571241528484299</v>
      </c>
      <c r="AO31" s="37">
        <f t="shared" ref="AO31" si="137">BS31</f>
        <v>3.0905867663155702</v>
      </c>
      <c r="AP31" s="36">
        <f t="shared" ref="AP31" si="138">BT31</f>
        <v>34596931.002355002</v>
      </c>
      <c r="AS31" s="8" t="s">
        <v>28</v>
      </c>
      <c r="AT31" s="7">
        <v>19.863814342818401</v>
      </c>
      <c r="AU31" s="7">
        <v>20.4400067464376</v>
      </c>
      <c r="AV31" s="7">
        <v>2.4214330452168</v>
      </c>
      <c r="AW31">
        <v>2.4916718876892201</v>
      </c>
      <c r="AX31" s="7">
        <v>3.0799017289935202</v>
      </c>
      <c r="AY31">
        <v>11.788699176765</v>
      </c>
      <c r="AZ31">
        <v>5.5206569495318796</v>
      </c>
      <c r="BA31">
        <v>697728437.60500002</v>
      </c>
      <c r="BB31">
        <v>764389471.01750004</v>
      </c>
      <c r="BC31">
        <v>34.927968202172302</v>
      </c>
      <c r="BD31">
        <v>28.0434846693623</v>
      </c>
      <c r="BE31">
        <v>29.0098206909711</v>
      </c>
      <c r="BF31">
        <v>0.30330000000000001</v>
      </c>
      <c r="BG31">
        <v>0.67075641849956102</v>
      </c>
      <c r="BH31">
        <v>0.61867600645022902</v>
      </c>
      <c r="BI31" s="7">
        <v>0.53865662407477699</v>
      </c>
      <c r="BJ31">
        <v>0.692437056945436</v>
      </c>
      <c r="BK31">
        <v>8.5464360268681996E-2</v>
      </c>
      <c r="BL31">
        <v>1.1401628223951099</v>
      </c>
      <c r="BM31">
        <v>59.960159362549803</v>
      </c>
      <c r="BN31">
        <v>74.176599999999993</v>
      </c>
      <c r="BO31">
        <v>63.057049999999997</v>
      </c>
      <c r="BP31">
        <v>2.82578875171468</v>
      </c>
      <c r="BQ31">
        <v>51.737346101200004</v>
      </c>
      <c r="BR31" s="7">
        <v>1.8571241528484299</v>
      </c>
      <c r="BS31">
        <v>3.0905867663155702</v>
      </c>
      <c r="BT31">
        <v>34596931.002355002</v>
      </c>
      <c r="BU31">
        <v>2054532552</v>
      </c>
      <c r="BV31">
        <v>99.9131</v>
      </c>
      <c r="BW31" s="52">
        <v>18309</v>
      </c>
      <c r="BX31" s="7" t="s">
        <v>164</v>
      </c>
      <c r="BY31" s="6">
        <v>72.900000000000006</v>
      </c>
      <c r="BZ31" s="7" t="s">
        <v>122</v>
      </c>
      <c r="CA31" t="str">
        <f t="shared" si="37"/>
        <v>USD=</v>
      </c>
      <c r="CB31" s="22">
        <v>1</v>
      </c>
      <c r="CF31" s="8" t="s">
        <v>28</v>
      </c>
      <c r="CG31" s="7" t="s">
        <v>163</v>
      </c>
    </row>
    <row r="32" spans="1:85" ht="15" customHeight="1" x14ac:dyDescent="0.35">
      <c r="A32" s="35" t="s">
        <v>165</v>
      </c>
      <c r="B32" s="35"/>
      <c r="C32" s="1" t="s">
        <v>27</v>
      </c>
      <c r="D32" s="1"/>
      <c r="E32" s="5" t="s">
        <v>53</v>
      </c>
      <c r="F32" s="2"/>
      <c r="G32" s="3" t="str">
        <f t="shared" ref="G32:G66" si="139">BX32</f>
        <v>IT0003242622</v>
      </c>
      <c r="H32" s="36">
        <f t="shared" ref="H32:H66" si="140">(BU32*BY32)*CB32</f>
        <v>16512641589.758905</v>
      </c>
      <c r="I32" s="37">
        <f t="shared" ref="I32:I66" si="141">BV32</f>
        <v>69.928799999999995</v>
      </c>
      <c r="J32" s="38">
        <f t="shared" ref="J32:J66" si="142">BW32</f>
        <v>37987</v>
      </c>
      <c r="K32" s="37" t="str">
        <f t="shared" ref="K32:K66" si="143">BZ32</f>
        <v>EUR</v>
      </c>
      <c r="L32" s="39">
        <f t="shared" ref="L32:L66" si="144">BY32</f>
        <v>7.5819999999999999</v>
      </c>
      <c r="M32" s="37">
        <f t="shared" ref="M32:M66" si="145">BY32*CB32</f>
        <v>8.2325356000000003</v>
      </c>
      <c r="N32" s="40"/>
      <c r="O32" s="37">
        <f t="shared" ref="O32:O66" si="146">AT32</f>
        <v>15.8163801990196</v>
      </c>
      <c r="P32" s="37">
        <f t="shared" ref="P32:P66" si="147">AU32</f>
        <v>15.691988258472501</v>
      </c>
      <c r="Q32" s="37">
        <f t="shared" ref="Q32:Q66" si="148">AV32</f>
        <v>2.8243536069677901</v>
      </c>
      <c r="R32" s="37">
        <f t="shared" ref="R32:R66" si="149">AW32</f>
        <v>2.29080120561642</v>
      </c>
      <c r="S32" s="37">
        <f t="shared" ref="S32:S66" si="150">AX32</f>
        <v>2.3843276137253699</v>
      </c>
      <c r="T32" s="37">
        <f t="shared" ref="T32:T66" si="151">AY32</f>
        <v>13.9285831468338</v>
      </c>
      <c r="U32" s="37">
        <f t="shared" ref="U32:U66" si="152">AZ32</f>
        <v>4.6233997846040999</v>
      </c>
      <c r="V32" s="36">
        <f t="shared" ref="V32:V66" si="153">BA32</f>
        <v>18714705.9155</v>
      </c>
      <c r="W32" s="36">
        <f t="shared" ref="W32:W66" si="154">BB32</f>
        <v>27809321.674190499</v>
      </c>
      <c r="X32" s="37">
        <f t="shared" ref="X32:X66" si="155">((W32-V32)/W32)*100</f>
        <v>32.703479305398176</v>
      </c>
      <c r="Y32" s="37">
        <f t="shared" ref="Y32:Y66" si="156">BC32</f>
        <v>16.345159956336001</v>
      </c>
      <c r="Z32" s="37">
        <f t="shared" ref="Z32:Z66" si="157">BD32</f>
        <v>18.0450325958329</v>
      </c>
      <c r="AA32" s="37">
        <f t="shared" ref="AA32:AA66" si="158">BE32</f>
        <v>16.303411416256399</v>
      </c>
      <c r="AB32" s="37" t="str">
        <f t="shared" ref="AB32:AB66" si="159">BF32</f>
        <v>#N/A</v>
      </c>
      <c r="AC32" s="37">
        <f t="shared" ref="AC32:AC66" si="160">BG32</f>
        <v>0.464685676005621</v>
      </c>
      <c r="AD32" s="37">
        <f t="shared" ref="AD32:AD66" si="161">BH32</f>
        <v>0.62144974460565705</v>
      </c>
      <c r="AE32" s="37">
        <f t="shared" ref="AE32:AE66" si="162">BI32</f>
        <v>0.38858443697161399</v>
      </c>
      <c r="AF32" s="37">
        <f t="shared" ref="AF32:AF66" si="163">BJ32</f>
        <v>0.59238903225811801</v>
      </c>
      <c r="AG32" s="37">
        <f t="shared" ref="AG32:AG66" si="164">BK32</f>
        <v>0.39241546797309002</v>
      </c>
      <c r="AH32" s="37">
        <f t="shared" ref="AH32:AH66" si="165">BL32</f>
        <v>0.31017640329866403</v>
      </c>
      <c r="AI32" s="37">
        <f t="shared" ref="AI32:AI66" si="166">BM32</f>
        <v>69.6741854636591</v>
      </c>
      <c r="AJ32" s="39">
        <f t="shared" ref="AJ32:AJ66" si="167">BN32</f>
        <v>7.5719599999999998</v>
      </c>
      <c r="AK32" s="39">
        <f t="shared" ref="AK32:AK66" si="168">BO32</f>
        <v>7.5183499999999999</v>
      </c>
      <c r="AL32" s="37">
        <f t="shared" ref="AL32:AL66" si="169">BP32</f>
        <v>4.5171588188348002</v>
      </c>
      <c r="AM32" s="37">
        <f t="shared" ref="AM32:AM66" si="170">BQ32</f>
        <v>77.150563400600007</v>
      </c>
      <c r="AN32" s="37" t="str">
        <f t="shared" ref="AN32:AN66" si="171">BR32</f>
        <v>NULL</v>
      </c>
      <c r="AO32" s="37" t="str">
        <f t="shared" ref="AO32:AO66" si="172">BS32</f>
        <v>NULL</v>
      </c>
      <c r="AP32" s="36">
        <f t="shared" ref="AP32:AP66" si="173">BT32</f>
        <v>11433797.7999731</v>
      </c>
      <c r="AS32" s="8" t="s">
        <v>53</v>
      </c>
      <c r="AT32" s="7">
        <v>15.8163801990196</v>
      </c>
      <c r="AU32" s="7">
        <v>15.691988258472501</v>
      </c>
      <c r="AV32" s="7">
        <v>2.8243536069677901</v>
      </c>
      <c r="AW32">
        <v>2.29080120561642</v>
      </c>
      <c r="AX32" s="7">
        <v>2.3843276137253699</v>
      </c>
      <c r="AY32">
        <v>13.9285831468338</v>
      </c>
      <c r="AZ32">
        <v>4.6233997846040999</v>
      </c>
      <c r="BA32">
        <v>18714705.9155</v>
      </c>
      <c r="BB32">
        <v>27809321.674190499</v>
      </c>
      <c r="BC32">
        <v>16.345159956336001</v>
      </c>
      <c r="BD32">
        <v>18.0450325958329</v>
      </c>
      <c r="BE32">
        <v>16.303411416256399</v>
      </c>
      <c r="BF32" t="s">
        <v>170</v>
      </c>
      <c r="BG32">
        <v>0.464685676005621</v>
      </c>
      <c r="BH32">
        <v>0.62144974460565705</v>
      </c>
      <c r="BI32">
        <v>0.38858443697161399</v>
      </c>
      <c r="BJ32">
        <v>0.59238903225811801</v>
      </c>
      <c r="BK32">
        <v>0.39241546797309002</v>
      </c>
      <c r="BL32">
        <v>0.31017640329866403</v>
      </c>
      <c r="BM32">
        <v>69.6741854636591</v>
      </c>
      <c r="BN32">
        <v>7.5719599999999998</v>
      </c>
      <c r="BO32">
        <v>7.5183499999999999</v>
      </c>
      <c r="BP32">
        <v>4.5171588188348002</v>
      </c>
      <c r="BQ32">
        <v>77.150563400600007</v>
      </c>
      <c r="BR32" s="7" t="s">
        <v>114</v>
      </c>
      <c r="BS32" s="7" t="s">
        <v>114</v>
      </c>
      <c r="BT32">
        <v>11433797.7999731</v>
      </c>
      <c r="BU32">
        <v>2005778340</v>
      </c>
      <c r="BV32">
        <v>69.928799999999995</v>
      </c>
      <c r="BW32" s="52">
        <v>37987</v>
      </c>
      <c r="BX32" s="7" t="s">
        <v>166</v>
      </c>
      <c r="BY32" s="6">
        <v>7.5819999999999999</v>
      </c>
      <c r="BZ32" s="7" t="s">
        <v>113</v>
      </c>
      <c r="CA32" t="str">
        <f t="shared" si="37"/>
        <v>EUR=</v>
      </c>
      <c r="CB32" s="22">
        <v>1.0858000000000001</v>
      </c>
      <c r="CF32" s="8" t="s">
        <v>53</v>
      </c>
      <c r="CG32" s="7" t="s">
        <v>165</v>
      </c>
    </row>
    <row r="33" spans="1:85" ht="15" customHeight="1" x14ac:dyDescent="0.35">
      <c r="A33" s="35" t="s">
        <v>167</v>
      </c>
      <c r="B33" s="35"/>
      <c r="C33" s="1" t="s">
        <v>27</v>
      </c>
      <c r="D33" s="1"/>
      <c r="E33" s="5" t="s">
        <v>54</v>
      </c>
      <c r="F33" s="2"/>
      <c r="G33" s="3" t="str">
        <f t="shared" si="139"/>
        <v>DK0060094928</v>
      </c>
      <c r="H33" s="36">
        <f t="shared" si="140"/>
        <v>24078109725.845997</v>
      </c>
      <c r="I33" s="37">
        <f t="shared" si="141"/>
        <v>44.8065</v>
      </c>
      <c r="J33" s="38">
        <f t="shared" si="142"/>
        <v>42530</v>
      </c>
      <c r="K33" s="37" t="str">
        <f t="shared" si="143"/>
        <v>DKK</v>
      </c>
      <c r="L33" s="39">
        <f t="shared" si="144"/>
        <v>393.8</v>
      </c>
      <c r="M33" s="37">
        <f t="shared" si="145"/>
        <v>57.297899999999998</v>
      </c>
      <c r="N33" s="40"/>
      <c r="O33" s="37" t="str">
        <f t="shared" si="146"/>
        <v>NULL</v>
      </c>
      <c r="P33" s="37">
        <f t="shared" si="147"/>
        <v>15.3001491453764</v>
      </c>
      <c r="Q33" s="37" t="str">
        <f t="shared" si="148"/>
        <v>NULL</v>
      </c>
      <c r="R33" s="37" t="str">
        <f t="shared" si="149"/>
        <v>NULL</v>
      </c>
      <c r="S33" s="37">
        <f t="shared" si="150"/>
        <v>2.0222368272781699</v>
      </c>
      <c r="T33" s="37">
        <f t="shared" si="151"/>
        <v>7.4871013839516998</v>
      </c>
      <c r="U33" s="37">
        <f t="shared" si="152"/>
        <v>2.3876018706519599</v>
      </c>
      <c r="V33" s="36">
        <f t="shared" si="153"/>
        <v>310745332.32499999</v>
      </c>
      <c r="W33" s="36">
        <f t="shared" si="154"/>
        <v>204941135.061905</v>
      </c>
      <c r="X33" s="37">
        <f t="shared" si="155"/>
        <v>-51.626627924713866</v>
      </c>
      <c r="Y33" s="37">
        <f t="shared" si="156"/>
        <v>33.913274346702501</v>
      </c>
      <c r="Z33" s="37">
        <f t="shared" si="157"/>
        <v>36.0147010530724</v>
      </c>
      <c r="AA33" s="37">
        <f t="shared" si="158"/>
        <v>53.077140215582098</v>
      </c>
      <c r="AB33" s="37" t="str">
        <f t="shared" si="159"/>
        <v>#N/A</v>
      </c>
      <c r="AC33" s="37">
        <f t="shared" si="160"/>
        <v>0.18490852285196799</v>
      </c>
      <c r="AD33" s="37">
        <f t="shared" si="161"/>
        <v>0.45214629454911798</v>
      </c>
      <c r="AE33" s="37">
        <f t="shared" si="162"/>
        <v>1.06580141470287</v>
      </c>
      <c r="AF33" s="37">
        <f t="shared" si="163"/>
        <v>1.0438665659343001</v>
      </c>
      <c r="AG33" s="37">
        <f t="shared" si="164"/>
        <v>1.08490592049532</v>
      </c>
      <c r="AH33" s="37">
        <f t="shared" si="165"/>
        <v>1.10173730878604</v>
      </c>
      <c r="AI33" s="37">
        <f t="shared" si="166"/>
        <v>58.959044368600701</v>
      </c>
      <c r="AJ33" s="39">
        <f t="shared" si="167"/>
        <v>399.05</v>
      </c>
      <c r="AK33" s="39">
        <f t="shared" si="168"/>
        <v>369.85300000000001</v>
      </c>
      <c r="AL33" s="37">
        <f t="shared" si="169"/>
        <v>0</v>
      </c>
      <c r="AM33" s="37" t="str">
        <f t="shared" si="170"/>
        <v>NULL</v>
      </c>
      <c r="AN33" s="37" t="str">
        <f t="shared" si="171"/>
        <v>NULL</v>
      </c>
      <c r="AO33" s="37" t="str">
        <f t="shared" si="172"/>
        <v>NULL</v>
      </c>
      <c r="AP33" s="36">
        <f t="shared" si="173"/>
        <v>516913.69762793899</v>
      </c>
      <c r="AS33" s="8" t="s">
        <v>54</v>
      </c>
      <c r="AT33" s="7" t="s">
        <v>114</v>
      </c>
      <c r="AU33" s="7">
        <v>15.3001491453764</v>
      </c>
      <c r="AV33" s="7" t="s">
        <v>114</v>
      </c>
      <c r="AW33" s="7" t="s">
        <v>114</v>
      </c>
      <c r="AX33" s="7">
        <v>2.0222368272781699</v>
      </c>
      <c r="AY33">
        <v>7.4871013839516998</v>
      </c>
      <c r="AZ33">
        <v>2.3876018706519599</v>
      </c>
      <c r="BA33">
        <v>310745332.32499999</v>
      </c>
      <c r="BB33">
        <v>204941135.061905</v>
      </c>
      <c r="BC33" s="7">
        <v>33.913274346702501</v>
      </c>
      <c r="BD33" s="7">
        <v>36.0147010530724</v>
      </c>
      <c r="BE33">
        <v>53.077140215582098</v>
      </c>
      <c r="BF33" t="s">
        <v>170</v>
      </c>
      <c r="BG33">
        <v>0.18490852285196799</v>
      </c>
      <c r="BH33">
        <v>0.45214629454911798</v>
      </c>
      <c r="BI33">
        <v>1.06580141470287</v>
      </c>
      <c r="BJ33">
        <v>1.0438665659343001</v>
      </c>
      <c r="BK33">
        <v>1.08490592049532</v>
      </c>
      <c r="BL33">
        <v>1.10173730878604</v>
      </c>
      <c r="BM33">
        <v>58.959044368600701</v>
      </c>
      <c r="BN33">
        <v>399.05</v>
      </c>
      <c r="BO33">
        <v>369.85300000000001</v>
      </c>
      <c r="BP33">
        <v>0</v>
      </c>
      <c r="BQ33" s="7" t="s">
        <v>114</v>
      </c>
      <c r="BR33" s="7" t="s">
        <v>114</v>
      </c>
      <c r="BS33" s="7" t="s">
        <v>114</v>
      </c>
      <c r="BT33">
        <v>516913.69762793899</v>
      </c>
      <c r="BU33">
        <v>420226740</v>
      </c>
      <c r="BV33">
        <v>44.8065</v>
      </c>
      <c r="BW33" s="52">
        <v>42530</v>
      </c>
      <c r="BX33" s="7" t="s">
        <v>168</v>
      </c>
      <c r="BY33" s="6">
        <v>393.8</v>
      </c>
      <c r="BZ33" s="7" t="s">
        <v>169</v>
      </c>
      <c r="CA33" t="str">
        <f t="shared" si="37"/>
        <v>DKKUSD=R</v>
      </c>
      <c r="CB33" s="22">
        <v>0.14549999999999999</v>
      </c>
      <c r="CF33" s="8" t="s">
        <v>54</v>
      </c>
      <c r="CG33" s="7" t="s">
        <v>167</v>
      </c>
    </row>
    <row r="34" spans="1:85" x14ac:dyDescent="0.35">
      <c r="B34" s="7" t="s">
        <v>171</v>
      </c>
      <c r="C34" s="3" t="s">
        <v>27</v>
      </c>
      <c r="E34" t="s">
        <v>29</v>
      </c>
      <c r="F34" s="2"/>
      <c r="G34" s="3" t="str">
        <f t="shared" si="139"/>
        <v>ES0144580Y14</v>
      </c>
      <c r="H34" s="36">
        <f t="shared" si="140"/>
        <v>82056971778.466629</v>
      </c>
      <c r="I34" s="37">
        <f t="shared" si="141"/>
        <v>99.727900000000005</v>
      </c>
      <c r="J34" s="38">
        <f t="shared" si="142"/>
        <v>32797</v>
      </c>
      <c r="K34" s="37" t="str">
        <f t="shared" si="143"/>
        <v>EUR</v>
      </c>
      <c r="L34" s="39">
        <f t="shared" si="144"/>
        <v>11.765000000000001</v>
      </c>
      <c r="M34" s="37">
        <f t="shared" si="145"/>
        <v>12.774437000000002</v>
      </c>
      <c r="N34" s="40"/>
      <c r="O34" s="37">
        <f t="shared" si="146"/>
        <v>12.9869409402079</v>
      </c>
      <c r="P34" s="37">
        <f t="shared" si="147"/>
        <v>14.518270731042101</v>
      </c>
      <c r="Q34" s="37">
        <f t="shared" si="148"/>
        <v>2.3190965964657</v>
      </c>
      <c r="R34" s="37">
        <f t="shared" si="149"/>
        <v>2.5925483448289399</v>
      </c>
      <c r="S34" s="37">
        <f t="shared" si="150"/>
        <v>1.6679374167427601</v>
      </c>
      <c r="T34" s="37">
        <f t="shared" si="151"/>
        <v>6.1984675808536798</v>
      </c>
      <c r="U34" s="37">
        <f t="shared" si="152"/>
        <v>1.6150684425889901</v>
      </c>
      <c r="V34" s="36">
        <f t="shared" si="153"/>
        <v>100873656.48625</v>
      </c>
      <c r="W34" s="36">
        <f t="shared" si="154"/>
        <v>118022181.359419</v>
      </c>
      <c r="X34" s="37">
        <f t="shared" si="155"/>
        <v>14.529916898371606</v>
      </c>
      <c r="Y34" s="37">
        <f t="shared" si="156"/>
        <v>15.0819791539123</v>
      </c>
      <c r="Z34" s="37">
        <f t="shared" si="157"/>
        <v>14.5698403104718</v>
      </c>
      <c r="AA34" s="37">
        <f t="shared" si="158"/>
        <v>14.7136953273516</v>
      </c>
      <c r="AB34" s="37" t="str">
        <f t="shared" si="159"/>
        <v>#N/A</v>
      </c>
      <c r="AC34" s="37">
        <f t="shared" si="160"/>
        <v>0.72111932179415705</v>
      </c>
      <c r="AD34" s="37">
        <f t="shared" si="161"/>
        <v>0.68696417921747299</v>
      </c>
      <c r="AE34" s="37">
        <f t="shared" si="162"/>
        <v>0.53468513946831497</v>
      </c>
      <c r="AF34" s="37">
        <f t="shared" si="163"/>
        <v>0.68978940318878401</v>
      </c>
      <c r="AG34" s="37">
        <f t="shared" si="164"/>
        <v>0.41078374392396799</v>
      </c>
      <c r="AH34" s="37">
        <f t="shared" si="165"/>
        <v>0.485782876947422</v>
      </c>
      <c r="AI34" s="37">
        <f t="shared" si="166"/>
        <v>44.488906208699198</v>
      </c>
      <c r="AJ34" s="39">
        <f t="shared" si="167"/>
        <v>11.848678611</v>
      </c>
      <c r="AK34" s="39">
        <f t="shared" si="168"/>
        <v>11.0489739729775</v>
      </c>
      <c r="AL34" s="37">
        <f t="shared" si="169"/>
        <v>4.7166681759931697</v>
      </c>
      <c r="AM34" s="37">
        <f t="shared" si="170"/>
        <v>0.65242236529999997</v>
      </c>
      <c r="AN34" s="37" t="str">
        <f t="shared" si="171"/>
        <v>NULL</v>
      </c>
      <c r="AO34" s="37" t="str">
        <f t="shared" si="172"/>
        <v>NULL</v>
      </c>
      <c r="AP34" s="36">
        <f t="shared" si="173"/>
        <v>17860492.407430202</v>
      </c>
      <c r="AS34" s="7" t="s">
        <v>29</v>
      </c>
      <c r="AT34" s="7">
        <v>12.9869409402079</v>
      </c>
      <c r="AU34" s="7">
        <v>14.518270731042101</v>
      </c>
      <c r="AV34" s="7">
        <v>2.3190965964657</v>
      </c>
      <c r="AW34">
        <v>2.5925483448289399</v>
      </c>
      <c r="AX34" s="7">
        <v>1.6679374167427601</v>
      </c>
      <c r="AY34">
        <v>6.1984675808536798</v>
      </c>
      <c r="AZ34">
        <v>1.6150684425889901</v>
      </c>
      <c r="BA34">
        <v>100873656.48625</v>
      </c>
      <c r="BB34">
        <v>118022181.359419</v>
      </c>
      <c r="BC34">
        <v>15.0819791539123</v>
      </c>
      <c r="BD34">
        <v>14.5698403104718</v>
      </c>
      <c r="BE34">
        <v>14.7136953273516</v>
      </c>
      <c r="BF34" t="s">
        <v>170</v>
      </c>
      <c r="BG34">
        <v>0.72111932179415705</v>
      </c>
      <c r="BH34">
        <v>0.68696417921747299</v>
      </c>
      <c r="BI34" s="7">
        <v>0.53468513946831497</v>
      </c>
      <c r="BJ34">
        <v>0.68978940318878401</v>
      </c>
      <c r="BK34">
        <v>0.41078374392396799</v>
      </c>
      <c r="BL34">
        <v>0.485782876947422</v>
      </c>
      <c r="BM34">
        <v>44.488906208699198</v>
      </c>
      <c r="BN34">
        <v>11.848678611</v>
      </c>
      <c r="BO34">
        <v>11.0489739729775</v>
      </c>
      <c r="BP34">
        <v>4.7166681759931697</v>
      </c>
      <c r="BQ34">
        <v>0.65242236529999997</v>
      </c>
      <c r="BR34" s="7" t="s">
        <v>114</v>
      </c>
      <c r="BS34" s="7" t="s">
        <v>114</v>
      </c>
      <c r="BT34">
        <v>17860492.407430202</v>
      </c>
      <c r="BU34">
        <v>6423529411</v>
      </c>
      <c r="BV34">
        <v>99.727900000000005</v>
      </c>
      <c r="BW34" s="52">
        <v>32797</v>
      </c>
      <c r="BX34" s="7" t="s">
        <v>172</v>
      </c>
      <c r="BY34" s="6">
        <v>11.765000000000001</v>
      </c>
      <c r="BZ34" s="7" t="s">
        <v>113</v>
      </c>
      <c r="CA34" t="str">
        <f t="shared" si="37"/>
        <v>EUR=</v>
      </c>
      <c r="CB34" s="22">
        <v>1.0858000000000001</v>
      </c>
      <c r="CF34" s="7" t="s">
        <v>29</v>
      </c>
      <c r="CG34" s="7" t="s">
        <v>171</v>
      </c>
    </row>
    <row r="35" spans="1:85" x14ac:dyDescent="0.35">
      <c r="B35" s="7" t="s">
        <v>173</v>
      </c>
      <c r="C35" s="3" t="s">
        <v>27</v>
      </c>
      <c r="E35" t="s">
        <v>30</v>
      </c>
      <c r="F35" s="2"/>
      <c r="G35" s="3" t="str">
        <f t="shared" si="139"/>
        <v>GB0007908733</v>
      </c>
      <c r="H35" s="36">
        <f t="shared" si="140"/>
        <v>2620925474949.1328</v>
      </c>
      <c r="I35" s="37">
        <f t="shared" si="141"/>
        <v>99.885300000000001</v>
      </c>
      <c r="J35" s="38">
        <f t="shared" si="142"/>
        <v>33407</v>
      </c>
      <c r="K35" s="37" t="str">
        <f t="shared" si="143"/>
        <v>GBp</v>
      </c>
      <c r="L35" s="39">
        <f t="shared" si="144"/>
        <v>1859.5</v>
      </c>
      <c r="M35" s="37">
        <f t="shared" si="145"/>
        <v>2396.8955000000001</v>
      </c>
      <c r="N35" s="40"/>
      <c r="O35" s="37">
        <f t="shared" si="146"/>
        <v>11.776555605295099</v>
      </c>
      <c r="P35" s="37">
        <f t="shared" si="147"/>
        <v>11.093624984904601</v>
      </c>
      <c r="Q35" s="37">
        <f t="shared" si="148"/>
        <v>1.5294228058824899</v>
      </c>
      <c r="R35" s="37">
        <f t="shared" si="149"/>
        <v>1.44073051752007</v>
      </c>
      <c r="S35" s="37">
        <f t="shared" si="150"/>
        <v>1.8263057757010801</v>
      </c>
      <c r="T35" s="37">
        <f t="shared" si="151"/>
        <v>5.2166294713186598</v>
      </c>
      <c r="U35" s="37">
        <f t="shared" si="152"/>
        <v>1.9255813945693001</v>
      </c>
      <c r="V35" s="36">
        <f t="shared" si="153"/>
        <v>4588996637.375</v>
      </c>
      <c r="W35" s="36">
        <f t="shared" si="154"/>
        <v>3947450385.7857099</v>
      </c>
      <c r="X35" s="37">
        <f t="shared" si="155"/>
        <v>-16.252167573769142</v>
      </c>
      <c r="Y35" s="37">
        <f t="shared" si="156"/>
        <v>19.758874654286799</v>
      </c>
      <c r="Z35" s="37">
        <f t="shared" si="157"/>
        <v>20.356565277839401</v>
      </c>
      <c r="AA35" s="37">
        <f t="shared" si="158"/>
        <v>19.160759031756299</v>
      </c>
      <c r="AB35" s="37" t="str">
        <f t="shared" si="159"/>
        <v>#N/A</v>
      </c>
      <c r="AC35" s="37">
        <f t="shared" si="160"/>
        <v>0.92616556019324503</v>
      </c>
      <c r="AD35" s="37">
        <f t="shared" si="161"/>
        <v>0.93444082259448003</v>
      </c>
      <c r="AE35" s="37">
        <f t="shared" si="162"/>
        <v>0.69831106004037102</v>
      </c>
      <c r="AF35" s="37">
        <f t="shared" si="163"/>
        <v>0.79887324115287395</v>
      </c>
      <c r="AG35" s="37">
        <f t="shared" si="164"/>
        <v>0.71815682388275004</v>
      </c>
      <c r="AH35" s="37">
        <f t="shared" si="165"/>
        <v>0.64790908947596004</v>
      </c>
      <c r="AI35" s="37">
        <f t="shared" si="166"/>
        <v>60.181818181818201</v>
      </c>
      <c r="AJ35" s="39">
        <f t="shared" si="167"/>
        <v>1804.19</v>
      </c>
      <c r="AK35" s="39">
        <f t="shared" si="168"/>
        <v>1725.07</v>
      </c>
      <c r="AL35" s="37">
        <f t="shared" si="169"/>
        <v>3.25821341297855</v>
      </c>
      <c r="AM35" s="37">
        <f t="shared" si="170"/>
        <v>38.398129202</v>
      </c>
      <c r="AN35" s="37" t="str">
        <f t="shared" si="171"/>
        <v>NULL</v>
      </c>
      <c r="AO35" s="37" t="str">
        <f t="shared" si="172"/>
        <v>NULL</v>
      </c>
      <c r="AP35" s="36">
        <f t="shared" si="173"/>
        <v>3434869.3845351199</v>
      </c>
      <c r="AS35" s="7" t="s">
        <v>30</v>
      </c>
      <c r="AT35" s="7">
        <v>11.776555605295099</v>
      </c>
      <c r="AU35" s="7">
        <v>11.093624984904601</v>
      </c>
      <c r="AV35" s="7">
        <v>1.5294228058824899</v>
      </c>
      <c r="AW35">
        <v>1.44073051752007</v>
      </c>
      <c r="AX35" s="7">
        <v>1.8263057757010801</v>
      </c>
      <c r="AY35">
        <v>5.2166294713186598</v>
      </c>
      <c r="AZ35">
        <v>1.9255813945693001</v>
      </c>
      <c r="BA35">
        <v>4588996637.375</v>
      </c>
      <c r="BB35">
        <v>3947450385.7857099</v>
      </c>
      <c r="BC35">
        <v>19.758874654286799</v>
      </c>
      <c r="BD35">
        <v>20.356565277839401</v>
      </c>
      <c r="BE35">
        <v>19.160759031756299</v>
      </c>
      <c r="BF35" t="s">
        <v>170</v>
      </c>
      <c r="BG35">
        <v>0.92616556019324503</v>
      </c>
      <c r="BH35">
        <v>0.93444082259448003</v>
      </c>
      <c r="BI35">
        <v>0.69831106004037102</v>
      </c>
      <c r="BJ35">
        <v>0.79887324115287395</v>
      </c>
      <c r="BK35">
        <v>0.71815682388275004</v>
      </c>
      <c r="BL35">
        <v>0.64790908947596004</v>
      </c>
      <c r="BM35">
        <v>60.181818181818201</v>
      </c>
      <c r="BN35">
        <v>1804.19</v>
      </c>
      <c r="BO35">
        <v>1725.07</v>
      </c>
      <c r="BP35">
        <v>3.25821341297855</v>
      </c>
      <c r="BQ35">
        <v>38.398129202</v>
      </c>
      <c r="BR35" s="7" t="s">
        <v>114</v>
      </c>
      <c r="BS35" s="7" t="s">
        <v>114</v>
      </c>
      <c r="BT35">
        <v>3434869.3845351199</v>
      </c>
      <c r="BU35">
        <v>1093466726</v>
      </c>
      <c r="BV35">
        <v>99.885300000000001</v>
      </c>
      <c r="BW35" s="52">
        <v>33407</v>
      </c>
      <c r="BX35" s="7" t="s">
        <v>174</v>
      </c>
      <c r="BY35" s="6">
        <v>1859.5</v>
      </c>
      <c r="BZ35" s="7" t="s">
        <v>127</v>
      </c>
      <c r="CA35" t="str">
        <f t="shared" si="37"/>
        <v>GBP=</v>
      </c>
      <c r="CB35" s="22">
        <v>1.2889999999999999</v>
      </c>
      <c r="CF35" s="7" t="s">
        <v>30</v>
      </c>
      <c r="CG35" s="7" t="s">
        <v>173</v>
      </c>
    </row>
    <row r="36" spans="1:85" x14ac:dyDescent="0.35">
      <c r="B36" s="7" t="s">
        <v>326</v>
      </c>
      <c r="C36" s="3" t="s">
        <v>27</v>
      </c>
      <c r="E36" t="s">
        <v>31</v>
      </c>
      <c r="F36" s="2"/>
      <c r="G36" s="3" t="str">
        <f t="shared" si="139"/>
        <v>DE000ENAG999</v>
      </c>
      <c r="H36" s="36">
        <f t="shared" si="140"/>
        <v>35517628257.237831</v>
      </c>
      <c r="I36" s="37">
        <f t="shared" si="141"/>
        <v>84.784999999999997</v>
      </c>
      <c r="J36" s="38">
        <f t="shared" si="142"/>
        <v>23993</v>
      </c>
      <c r="K36" s="37" t="str">
        <f t="shared" si="143"/>
        <v>EUR</v>
      </c>
      <c r="L36" s="39">
        <f t="shared" si="144"/>
        <v>12.525</v>
      </c>
      <c r="M36" s="37">
        <f t="shared" si="145"/>
        <v>13.599645000000002</v>
      </c>
      <c r="N36" s="40"/>
      <c r="O36" s="37">
        <f t="shared" si="146"/>
        <v>27.605534346933801</v>
      </c>
      <c r="P36" s="37">
        <f t="shared" si="147"/>
        <v>11.457579610192999</v>
      </c>
      <c r="Q36" s="37">
        <f t="shared" si="148"/>
        <v>-30.672815941037602</v>
      </c>
      <c r="R36" s="37" t="str">
        <f t="shared" si="149"/>
        <v>NULL</v>
      </c>
      <c r="S36" s="37">
        <f t="shared" si="150"/>
        <v>2.1889218618483799</v>
      </c>
      <c r="T36" s="37">
        <f t="shared" si="151"/>
        <v>6.2451140026460097</v>
      </c>
      <c r="U36" s="37">
        <f t="shared" si="152"/>
        <v>0.399145948347507</v>
      </c>
      <c r="V36" s="36">
        <f t="shared" si="153"/>
        <v>53598257.178750001</v>
      </c>
      <c r="W36" s="36">
        <f t="shared" si="154"/>
        <v>55010996.662380897</v>
      </c>
      <c r="X36" s="37">
        <f t="shared" si="155"/>
        <v>2.5681037780524223</v>
      </c>
      <c r="Y36" s="37">
        <f t="shared" si="156"/>
        <v>13.8870794611977</v>
      </c>
      <c r="Z36" s="37">
        <f t="shared" si="157"/>
        <v>18.047058486366101</v>
      </c>
      <c r="AA36" s="37">
        <f t="shared" si="158"/>
        <v>17.392299672082501</v>
      </c>
      <c r="AB36" s="37" t="str">
        <f t="shared" si="159"/>
        <v>#N/A</v>
      </c>
      <c r="AC36" s="37">
        <f t="shared" si="160"/>
        <v>0.341932491906067</v>
      </c>
      <c r="AD36" s="37">
        <f t="shared" si="161"/>
        <v>0.62448721209271296</v>
      </c>
      <c r="AE36" s="37">
        <f t="shared" si="162"/>
        <v>0.64409883048975802</v>
      </c>
      <c r="AF36" s="37">
        <f t="shared" si="163"/>
        <v>0.76273179092728505</v>
      </c>
      <c r="AG36" s="37">
        <f t="shared" si="164"/>
        <v>0.40761561195658702</v>
      </c>
      <c r="AH36" s="37">
        <f t="shared" si="165"/>
        <v>0.47249431542535902</v>
      </c>
      <c r="AI36" s="37">
        <f t="shared" si="166"/>
        <v>62.079510703363901</v>
      </c>
      <c r="AJ36" s="39">
        <f t="shared" si="167"/>
        <v>12.4519</v>
      </c>
      <c r="AK36" s="39">
        <f t="shared" si="168"/>
        <v>12.168525000000001</v>
      </c>
      <c r="AL36" s="37">
        <f t="shared" si="169"/>
        <v>4.2366107114308598</v>
      </c>
      <c r="AM36" s="37">
        <f t="shared" si="170"/>
        <v>303.50877192979999</v>
      </c>
      <c r="AN36" s="37" t="str">
        <f t="shared" si="171"/>
        <v>NULL</v>
      </c>
      <c r="AO36" s="37" t="str">
        <f t="shared" si="172"/>
        <v>NULL</v>
      </c>
      <c r="AP36" s="36">
        <f t="shared" si="173"/>
        <v>9293180.9919002503</v>
      </c>
      <c r="AS36" s="7" t="s">
        <v>31</v>
      </c>
      <c r="AT36" s="7">
        <v>27.605534346933801</v>
      </c>
      <c r="AU36" s="7">
        <v>11.457579610192999</v>
      </c>
      <c r="AV36" s="7">
        <v>-30.672815941037602</v>
      </c>
      <c r="AW36" s="7" t="s">
        <v>114</v>
      </c>
      <c r="AX36" s="7">
        <v>2.1889218618483799</v>
      </c>
      <c r="AY36">
        <v>6.2451140026460097</v>
      </c>
      <c r="AZ36">
        <v>0.399145948347507</v>
      </c>
      <c r="BA36">
        <v>53598257.178750001</v>
      </c>
      <c r="BB36">
        <v>55010996.662380897</v>
      </c>
      <c r="BC36">
        <v>13.8870794611977</v>
      </c>
      <c r="BD36">
        <v>18.047058486366101</v>
      </c>
      <c r="BE36">
        <v>17.392299672082501</v>
      </c>
      <c r="BF36" t="s">
        <v>170</v>
      </c>
      <c r="BG36">
        <v>0.341932491906067</v>
      </c>
      <c r="BH36">
        <v>0.62448721209271296</v>
      </c>
      <c r="BI36" s="7">
        <v>0.64409883048975802</v>
      </c>
      <c r="BJ36">
        <v>0.76273179092728505</v>
      </c>
      <c r="BK36">
        <v>0.40761561195658702</v>
      </c>
      <c r="BL36">
        <v>0.47249431542535902</v>
      </c>
      <c r="BM36">
        <v>62.079510703363901</v>
      </c>
      <c r="BN36">
        <v>12.4519</v>
      </c>
      <c r="BO36">
        <v>12.168525000000001</v>
      </c>
      <c r="BP36">
        <v>4.2366107114308598</v>
      </c>
      <c r="BQ36">
        <v>303.50877192979999</v>
      </c>
      <c r="BR36" s="7" t="s">
        <v>114</v>
      </c>
      <c r="BS36" s="7" t="s">
        <v>114</v>
      </c>
      <c r="BT36">
        <v>9293180.9919002503</v>
      </c>
      <c r="BU36">
        <v>2611658485</v>
      </c>
      <c r="BV36">
        <v>84.784999999999997</v>
      </c>
      <c r="BW36" s="52">
        <v>23993</v>
      </c>
      <c r="BX36" s="7" t="s">
        <v>175</v>
      </c>
      <c r="BY36" s="6">
        <v>12.525</v>
      </c>
      <c r="BZ36" s="7" t="s">
        <v>113</v>
      </c>
      <c r="CA36" t="str">
        <f t="shared" si="37"/>
        <v>EUR=</v>
      </c>
      <c r="CB36" s="22">
        <v>1.0858000000000001</v>
      </c>
      <c r="CF36" s="7" t="s">
        <v>31</v>
      </c>
      <c r="CG36" s="7" t="s">
        <v>326</v>
      </c>
    </row>
    <row r="37" spans="1:85" x14ac:dyDescent="0.35">
      <c r="B37" s="7" t="s">
        <v>176</v>
      </c>
      <c r="C37" s="3" t="s">
        <v>27</v>
      </c>
      <c r="E37" t="s">
        <v>32</v>
      </c>
      <c r="F37" s="2"/>
      <c r="G37" s="3" t="str">
        <f t="shared" si="139"/>
        <v>FR0010208488</v>
      </c>
      <c r="H37" s="36">
        <f t="shared" si="140"/>
        <v>37269052082.477463</v>
      </c>
      <c r="I37" s="37">
        <f t="shared" si="141"/>
        <v>72.853700000000003</v>
      </c>
      <c r="J37" s="38">
        <f t="shared" si="142"/>
        <v>38540</v>
      </c>
      <c r="K37" s="37" t="str">
        <f t="shared" si="143"/>
        <v>EUR</v>
      </c>
      <c r="L37" s="39">
        <f t="shared" si="144"/>
        <v>14.175000000000001</v>
      </c>
      <c r="M37" s="37">
        <f t="shared" si="145"/>
        <v>15.391215000000003</v>
      </c>
      <c r="N37" s="40"/>
      <c r="O37" s="37">
        <f t="shared" si="146"/>
        <v>17.274624424891101</v>
      </c>
      <c r="P37" s="37">
        <f t="shared" si="147"/>
        <v>8.05566742731299</v>
      </c>
      <c r="Q37" s="37">
        <f t="shared" si="148"/>
        <v>-1.7627167780501101</v>
      </c>
      <c r="R37" s="37" t="str">
        <f t="shared" si="149"/>
        <v>NULL</v>
      </c>
      <c r="S37" s="37">
        <f t="shared" si="150"/>
        <v>1.14035398257587</v>
      </c>
      <c r="T37" s="37">
        <f t="shared" si="151"/>
        <v>2.6279987291838798</v>
      </c>
      <c r="U37" s="37">
        <f t="shared" si="152"/>
        <v>0.417506925824562</v>
      </c>
      <c r="V37" s="36">
        <f t="shared" si="153"/>
        <v>73697056.540000007</v>
      </c>
      <c r="W37" s="36">
        <f t="shared" si="154"/>
        <v>93768232.4538095</v>
      </c>
      <c r="X37" s="37">
        <f t="shared" si="155"/>
        <v>21.405091456423275</v>
      </c>
      <c r="Y37" s="37">
        <f t="shared" si="156"/>
        <v>20.591595688081799</v>
      </c>
      <c r="Z37" s="37">
        <f t="shared" si="157"/>
        <v>16.8573386150447</v>
      </c>
      <c r="AA37" s="37">
        <f t="shared" si="158"/>
        <v>15.7679350210176</v>
      </c>
      <c r="AB37" s="37" t="str">
        <f t="shared" si="159"/>
        <v>#N/A</v>
      </c>
      <c r="AC37" s="37">
        <f t="shared" si="160"/>
        <v>0.47644411788357399</v>
      </c>
      <c r="AD37" s="37">
        <f t="shared" si="161"/>
        <v>0.74244425474381104</v>
      </c>
      <c r="AE37" s="37">
        <f t="shared" si="162"/>
        <v>0.97467523891271002</v>
      </c>
      <c r="AF37" s="37">
        <f t="shared" si="163"/>
        <v>0.98311584282498099</v>
      </c>
      <c r="AG37" s="37">
        <f t="shared" si="164"/>
        <v>0.96750259072377798</v>
      </c>
      <c r="AH37" s="37">
        <f t="shared" si="165"/>
        <v>2.29107814223301</v>
      </c>
      <c r="AI37" s="37">
        <f t="shared" si="166"/>
        <v>60.902255639097703</v>
      </c>
      <c r="AJ37" s="39">
        <f t="shared" si="167"/>
        <v>14.4922</v>
      </c>
      <c r="AK37" s="39">
        <f t="shared" si="168"/>
        <v>14.752082997500001</v>
      </c>
      <c r="AL37" s="37">
        <f t="shared" si="169"/>
        <v>5.6870363829035702</v>
      </c>
      <c r="AM37" s="37">
        <f t="shared" si="170"/>
        <v>163.5509628934</v>
      </c>
      <c r="AN37" s="37" t="str">
        <f t="shared" si="171"/>
        <v>NULL</v>
      </c>
      <c r="AO37" s="37" t="str">
        <f t="shared" si="172"/>
        <v>NULL</v>
      </c>
      <c r="AP37" s="36">
        <f t="shared" si="173"/>
        <v>15635119.084704701</v>
      </c>
      <c r="AS37" s="7" t="s">
        <v>32</v>
      </c>
      <c r="AT37" s="7">
        <v>17.274624424891101</v>
      </c>
      <c r="AU37" s="7">
        <v>8.05566742731299</v>
      </c>
      <c r="AV37" s="7">
        <v>-1.7627167780501101</v>
      </c>
      <c r="AW37" s="7" t="s">
        <v>114</v>
      </c>
      <c r="AX37" s="7">
        <v>1.14035398257587</v>
      </c>
      <c r="AY37">
        <v>2.6279987291838798</v>
      </c>
      <c r="AZ37">
        <v>0.417506925824562</v>
      </c>
      <c r="BA37">
        <v>73697056.540000007</v>
      </c>
      <c r="BB37">
        <v>93768232.4538095</v>
      </c>
      <c r="BC37">
        <v>20.591595688081799</v>
      </c>
      <c r="BD37">
        <v>16.8573386150447</v>
      </c>
      <c r="BE37">
        <v>15.7679350210176</v>
      </c>
      <c r="BF37" t="s">
        <v>170</v>
      </c>
      <c r="BG37">
        <v>0.47644411788357399</v>
      </c>
      <c r="BH37">
        <v>0.74244425474381104</v>
      </c>
      <c r="BI37" s="7">
        <v>0.97467523891271002</v>
      </c>
      <c r="BJ37">
        <v>0.98311584282498099</v>
      </c>
      <c r="BK37">
        <v>0.96750259072377798</v>
      </c>
      <c r="BL37">
        <v>2.29107814223301</v>
      </c>
      <c r="BM37">
        <v>60.902255639097703</v>
      </c>
      <c r="BN37">
        <v>14.4922</v>
      </c>
      <c r="BO37">
        <v>14.752082997500001</v>
      </c>
      <c r="BP37">
        <v>5.6870363829035702</v>
      </c>
      <c r="BQ37">
        <v>163.5509628934</v>
      </c>
      <c r="BR37" s="7" t="s">
        <v>114</v>
      </c>
      <c r="BS37" s="7" t="s">
        <v>114</v>
      </c>
      <c r="BT37">
        <v>15635119.084704701</v>
      </c>
      <c r="BU37">
        <v>2421449644</v>
      </c>
      <c r="BV37">
        <v>72.853700000000003</v>
      </c>
      <c r="BW37" s="52">
        <v>38540</v>
      </c>
      <c r="BX37" s="7" t="s">
        <v>177</v>
      </c>
      <c r="BY37" s="6">
        <v>14.175000000000001</v>
      </c>
      <c r="BZ37" s="7" t="s">
        <v>113</v>
      </c>
      <c r="CA37" t="str">
        <f t="shared" si="37"/>
        <v>EUR=</v>
      </c>
      <c r="CB37" s="22">
        <v>1.0858000000000001</v>
      </c>
      <c r="CF37" s="7" t="s">
        <v>32</v>
      </c>
      <c r="CG37" s="7" t="s">
        <v>176</v>
      </c>
    </row>
    <row r="38" spans="1:85" x14ac:dyDescent="0.35">
      <c r="B38" s="7" t="s">
        <v>316</v>
      </c>
      <c r="C38" s="3" t="s">
        <v>27</v>
      </c>
      <c r="E38" t="s">
        <v>315</v>
      </c>
      <c r="F38" s="2"/>
      <c r="G38" s="3" t="str">
        <f t="shared" si="139"/>
        <v>IT0003128367</v>
      </c>
      <c r="H38" s="36">
        <f t="shared" si="140"/>
        <v>72665964332.199524</v>
      </c>
      <c r="I38" s="37">
        <f t="shared" si="141"/>
        <v>76.391199999999998</v>
      </c>
      <c r="J38" s="38">
        <f t="shared" si="142"/>
        <v>36466</v>
      </c>
      <c r="K38" s="37" t="str">
        <f t="shared" si="143"/>
        <v>EUR</v>
      </c>
      <c r="L38" s="39">
        <f t="shared" si="144"/>
        <v>6.5890000000000004</v>
      </c>
      <c r="M38" s="37">
        <f t="shared" si="145"/>
        <v>7.1543362000000013</v>
      </c>
      <c r="N38" s="40"/>
      <c r="O38" s="37">
        <f t="shared" si="146"/>
        <v>14.0169553054731</v>
      </c>
      <c r="P38" s="37">
        <f t="shared" si="147"/>
        <v>9.7827442365416601</v>
      </c>
      <c r="Q38" s="37">
        <f t="shared" si="148"/>
        <v>14.0169553054731</v>
      </c>
      <c r="R38" s="37">
        <f t="shared" si="149"/>
        <v>9.7827442365416601</v>
      </c>
      <c r="S38" s="37">
        <f t="shared" si="150"/>
        <v>1.92972217484692</v>
      </c>
      <c r="T38" s="37">
        <f t="shared" si="151"/>
        <v>4.2298337558182197</v>
      </c>
      <c r="U38" s="37">
        <f t="shared" si="152"/>
        <v>0.77688110786430697</v>
      </c>
      <c r="V38" s="36">
        <f t="shared" si="153"/>
        <v>175873822.35699999</v>
      </c>
      <c r="W38" s="36">
        <f t="shared" si="154"/>
        <v>138820040.74104801</v>
      </c>
      <c r="X38" s="37">
        <f t="shared" si="155"/>
        <v>-26.691954143041446</v>
      </c>
      <c r="Y38" s="37">
        <f t="shared" si="156"/>
        <v>19.6244399964195</v>
      </c>
      <c r="Z38" s="37">
        <f t="shared" si="157"/>
        <v>18.709613344089199</v>
      </c>
      <c r="AA38" s="37">
        <f t="shared" si="158"/>
        <v>16.845025911249699</v>
      </c>
      <c r="AB38" s="37" t="str">
        <f t="shared" si="159"/>
        <v>#N/A</v>
      </c>
      <c r="AC38" s="37">
        <f t="shared" si="160"/>
        <v>0.75028119666910298</v>
      </c>
      <c r="AD38" s="37">
        <f t="shared" si="161"/>
        <v>0.90271755277283205</v>
      </c>
      <c r="AE38" s="37">
        <f t="shared" si="162"/>
        <v>0.81516989121105299</v>
      </c>
      <c r="AF38" s="37">
        <f t="shared" si="163"/>
        <v>0.876779050694108</v>
      </c>
      <c r="AG38" s="37">
        <f t="shared" si="164"/>
        <v>1.0481244982226201</v>
      </c>
      <c r="AH38" s="37">
        <f t="shared" si="165"/>
        <v>0.943597992872796</v>
      </c>
      <c r="AI38" s="37">
        <f t="shared" si="166"/>
        <v>48.769050410316503</v>
      </c>
      <c r="AJ38" s="39">
        <f t="shared" si="167"/>
        <v>6.6473000000000004</v>
      </c>
      <c r="AK38" s="39">
        <f t="shared" si="168"/>
        <v>6.3105200000000004</v>
      </c>
      <c r="AL38" s="37">
        <f t="shared" si="169"/>
        <v>6.5508836075563703</v>
      </c>
      <c r="AM38" s="37">
        <f t="shared" si="170"/>
        <v>106.6946705172</v>
      </c>
      <c r="AN38" s="37" t="str">
        <f t="shared" si="171"/>
        <v>NULL</v>
      </c>
      <c r="AO38" s="37" t="str">
        <f t="shared" si="172"/>
        <v>NULL</v>
      </c>
      <c r="AP38" s="36">
        <f t="shared" si="173"/>
        <v>47187096.259612001</v>
      </c>
      <c r="AS38" s="7" t="s">
        <v>315</v>
      </c>
      <c r="AT38" s="7">
        <v>14.0169553054731</v>
      </c>
      <c r="AU38" s="7">
        <v>9.7827442365416601</v>
      </c>
      <c r="AV38" s="7">
        <v>14.0169553054731</v>
      </c>
      <c r="AW38">
        <v>9.7827442365416601</v>
      </c>
      <c r="AX38" s="7">
        <v>1.92972217484692</v>
      </c>
      <c r="AY38">
        <v>4.2298337558182197</v>
      </c>
      <c r="AZ38">
        <v>0.77688110786430697</v>
      </c>
      <c r="BA38">
        <v>175873822.35699999</v>
      </c>
      <c r="BB38">
        <v>138820040.74104801</v>
      </c>
      <c r="BC38">
        <v>19.6244399964195</v>
      </c>
      <c r="BD38">
        <v>18.709613344089199</v>
      </c>
      <c r="BE38">
        <v>16.845025911249699</v>
      </c>
      <c r="BF38" t="s">
        <v>170</v>
      </c>
      <c r="BG38">
        <v>0.75028119666910298</v>
      </c>
      <c r="BH38">
        <v>0.90271755277283205</v>
      </c>
      <c r="BI38" s="7">
        <v>0.81516989121105299</v>
      </c>
      <c r="BJ38">
        <v>0.876779050694108</v>
      </c>
      <c r="BK38">
        <v>1.0481244982226201</v>
      </c>
      <c r="BL38">
        <v>0.943597992872796</v>
      </c>
      <c r="BM38">
        <v>48.769050410316503</v>
      </c>
      <c r="BN38">
        <v>6.6473000000000004</v>
      </c>
      <c r="BO38">
        <v>6.3105200000000004</v>
      </c>
      <c r="BP38">
        <v>6.5508836075563703</v>
      </c>
      <c r="BQ38">
        <v>106.6946705172</v>
      </c>
      <c r="BR38" s="7" t="s">
        <v>114</v>
      </c>
      <c r="BS38" s="7" t="s">
        <v>114</v>
      </c>
      <c r="BT38">
        <v>47187096.259612001</v>
      </c>
      <c r="BU38">
        <v>10156912158</v>
      </c>
      <c r="BV38">
        <v>76.391199999999998</v>
      </c>
      <c r="BW38" s="52">
        <v>36466</v>
      </c>
      <c r="BX38" s="7" t="s">
        <v>317</v>
      </c>
      <c r="BY38" s="6">
        <v>6.5890000000000004</v>
      </c>
      <c r="BZ38" s="7" t="s">
        <v>113</v>
      </c>
      <c r="CA38" t="str">
        <f t="shared" si="37"/>
        <v>EUR=</v>
      </c>
      <c r="CB38" s="22">
        <v>1.0858000000000001</v>
      </c>
      <c r="CF38" s="7" t="s">
        <v>315</v>
      </c>
      <c r="CG38" s="7" t="s">
        <v>316</v>
      </c>
    </row>
    <row r="39" spans="1:85" x14ac:dyDescent="0.35">
      <c r="B39" s="7" t="s">
        <v>178</v>
      </c>
      <c r="C39" s="3" t="s">
        <v>27</v>
      </c>
      <c r="E39" t="s">
        <v>33</v>
      </c>
      <c r="F39" s="2"/>
      <c r="G39" s="3" t="str">
        <f t="shared" si="139"/>
        <v>US8425871071</v>
      </c>
      <c r="H39" s="36">
        <f t="shared" si="140"/>
        <v>89496927185.349991</v>
      </c>
      <c r="I39" s="37">
        <f t="shared" si="141"/>
        <v>99.814700000000002</v>
      </c>
      <c r="J39" s="38">
        <f t="shared" si="142"/>
        <v>18171</v>
      </c>
      <c r="K39" s="37" t="str">
        <f t="shared" si="143"/>
        <v>USD</v>
      </c>
      <c r="L39" s="39">
        <f t="shared" si="144"/>
        <v>81.849999999999994</v>
      </c>
      <c r="M39" s="37">
        <f t="shared" si="145"/>
        <v>81.849999999999994</v>
      </c>
      <c r="N39" s="40"/>
      <c r="O39" s="37">
        <f t="shared" si="146"/>
        <v>21.169837184941901</v>
      </c>
      <c r="P39" s="37">
        <f t="shared" si="147"/>
        <v>19.540045295078102</v>
      </c>
      <c r="Q39" s="37">
        <f t="shared" si="148"/>
        <v>2.8979927700125798</v>
      </c>
      <c r="R39" s="37">
        <f t="shared" si="149"/>
        <v>2.6748864195863198</v>
      </c>
      <c r="S39" s="37">
        <f t="shared" si="150"/>
        <v>2.8037884430928099</v>
      </c>
      <c r="T39" s="37">
        <f t="shared" si="151"/>
        <v>11.1592178535349</v>
      </c>
      <c r="U39" s="37">
        <f t="shared" si="152"/>
        <v>3.5208673506176398</v>
      </c>
      <c r="V39" s="36">
        <f t="shared" si="153"/>
        <v>86188392.552499995</v>
      </c>
      <c r="W39" s="36">
        <f t="shared" si="154"/>
        <v>84933214.380500004</v>
      </c>
      <c r="X39" s="37">
        <f t="shared" si="155"/>
        <v>-1.4778413617749171</v>
      </c>
      <c r="Y39" s="37">
        <f t="shared" si="156"/>
        <v>12.219297642367801</v>
      </c>
      <c r="Z39" s="37">
        <f t="shared" si="157"/>
        <v>15.5730977510767</v>
      </c>
      <c r="AA39" s="37">
        <f t="shared" si="158"/>
        <v>16.850894411527999</v>
      </c>
      <c r="AB39" s="37" t="str">
        <f t="shared" si="159"/>
        <v>NULL</v>
      </c>
      <c r="AC39" s="37">
        <f t="shared" si="160"/>
        <v>0.25194454429006402</v>
      </c>
      <c r="AD39" s="37">
        <f t="shared" si="161"/>
        <v>0.37586612991226498</v>
      </c>
      <c r="AE39" s="37">
        <f t="shared" si="162"/>
        <v>0.50009699242239702</v>
      </c>
      <c r="AF39" s="37">
        <f t="shared" si="163"/>
        <v>0.66673066155027005</v>
      </c>
      <c r="AG39" s="37">
        <f t="shared" si="164"/>
        <v>0.25779425313649301</v>
      </c>
      <c r="AH39" s="37">
        <f t="shared" si="165"/>
        <v>1.0383918635026801</v>
      </c>
      <c r="AI39" s="37">
        <f t="shared" si="166"/>
        <v>90.619765494137297</v>
      </c>
      <c r="AJ39" s="39">
        <f t="shared" si="167"/>
        <v>78.878399999999999</v>
      </c>
      <c r="AK39" s="39">
        <f t="shared" si="168"/>
        <v>71.882250000000099</v>
      </c>
      <c r="AL39" s="37">
        <f t="shared" si="169"/>
        <v>3.5186316432498499</v>
      </c>
      <c r="AM39" s="37">
        <f t="shared" si="170"/>
        <v>76.332997987900001</v>
      </c>
      <c r="AN39" s="37">
        <f t="shared" si="171"/>
        <v>1.70113514769175</v>
      </c>
      <c r="AO39" s="37">
        <f t="shared" si="172"/>
        <v>4.5668272000026997</v>
      </c>
      <c r="AP39" s="36">
        <f t="shared" si="173"/>
        <v>12798635.767304</v>
      </c>
      <c r="AS39" s="7" t="s">
        <v>33</v>
      </c>
      <c r="AT39" s="7">
        <v>21.169837184941901</v>
      </c>
      <c r="AU39" s="7">
        <v>19.540045295078102</v>
      </c>
      <c r="AV39" s="7">
        <v>2.8979927700125798</v>
      </c>
      <c r="AW39">
        <v>2.6748864195863198</v>
      </c>
      <c r="AX39" s="7">
        <v>2.8037884430928099</v>
      </c>
      <c r="AY39">
        <v>11.1592178535349</v>
      </c>
      <c r="AZ39">
        <v>3.5208673506176398</v>
      </c>
      <c r="BA39">
        <v>86188392.552499995</v>
      </c>
      <c r="BB39">
        <v>84933214.380500004</v>
      </c>
      <c r="BC39">
        <v>12.219297642367801</v>
      </c>
      <c r="BD39">
        <v>15.5730977510767</v>
      </c>
      <c r="BE39">
        <v>16.850894411527999</v>
      </c>
      <c r="BF39" s="7" t="s">
        <v>114</v>
      </c>
      <c r="BG39">
        <v>0.25194454429006402</v>
      </c>
      <c r="BH39">
        <v>0.37586612991226498</v>
      </c>
      <c r="BI39" s="7">
        <v>0.50009699242239702</v>
      </c>
      <c r="BJ39">
        <v>0.66673066155027005</v>
      </c>
      <c r="BK39">
        <v>0.25779425313649301</v>
      </c>
      <c r="BL39">
        <v>1.0383918635026801</v>
      </c>
      <c r="BM39">
        <v>90.619765494137297</v>
      </c>
      <c r="BN39">
        <v>78.878399999999999</v>
      </c>
      <c r="BO39">
        <v>71.882250000000099</v>
      </c>
      <c r="BP39">
        <v>3.5186316432498499</v>
      </c>
      <c r="BQ39">
        <v>76.332997987900001</v>
      </c>
      <c r="BR39">
        <v>1.70113514769175</v>
      </c>
      <c r="BS39">
        <v>4.5668272000026997</v>
      </c>
      <c r="BT39">
        <v>12798635.767304</v>
      </c>
      <c r="BU39">
        <v>1093426111</v>
      </c>
      <c r="BV39">
        <v>99.814700000000002</v>
      </c>
      <c r="BW39" s="52">
        <v>18171</v>
      </c>
      <c r="BX39" s="7" t="s">
        <v>179</v>
      </c>
      <c r="BY39" s="6">
        <v>81.849999999999994</v>
      </c>
      <c r="BZ39" s="7" t="s">
        <v>122</v>
      </c>
      <c r="CA39" t="str">
        <f t="shared" si="37"/>
        <v>USD=</v>
      </c>
      <c r="CB39" s="22">
        <v>1</v>
      </c>
      <c r="CF39" s="7" t="s">
        <v>33</v>
      </c>
      <c r="CG39" s="7" t="s">
        <v>178</v>
      </c>
    </row>
    <row r="40" spans="1:85" x14ac:dyDescent="0.35">
      <c r="B40" s="7" t="s">
        <v>180</v>
      </c>
      <c r="C40" s="3" t="s">
        <v>27</v>
      </c>
      <c r="E40" t="s">
        <v>34</v>
      </c>
      <c r="F40" s="2"/>
      <c r="G40" s="3" t="str">
        <f t="shared" si="139"/>
        <v>US26441C2044</v>
      </c>
      <c r="H40" s="36">
        <f t="shared" si="140"/>
        <v>82995996534.480011</v>
      </c>
      <c r="I40" s="37">
        <f t="shared" si="141"/>
        <v>99.848399999999998</v>
      </c>
      <c r="J40" s="38">
        <f t="shared" si="142"/>
        <v>41093</v>
      </c>
      <c r="K40" s="37" t="str">
        <f t="shared" si="143"/>
        <v>USD</v>
      </c>
      <c r="L40" s="39">
        <f t="shared" si="144"/>
        <v>107.54</v>
      </c>
      <c r="M40" s="37">
        <f t="shared" si="145"/>
        <v>107.54</v>
      </c>
      <c r="N40" s="40"/>
      <c r="O40" s="37">
        <f t="shared" si="146"/>
        <v>19.2017884053624</v>
      </c>
      <c r="P40" s="37">
        <f t="shared" si="147"/>
        <v>17.432140355523899</v>
      </c>
      <c r="Q40" s="37">
        <f t="shared" si="148"/>
        <v>2.88315141221657</v>
      </c>
      <c r="R40" s="37">
        <f t="shared" si="149"/>
        <v>2.6174384918203999</v>
      </c>
      <c r="S40" s="37">
        <f t="shared" si="150"/>
        <v>1.67546326007605</v>
      </c>
      <c r="T40" s="37">
        <f t="shared" si="151"/>
        <v>7.6360287546674099</v>
      </c>
      <c r="U40" s="37">
        <f t="shared" si="152"/>
        <v>2.81772183108064</v>
      </c>
      <c r="V40" s="36">
        <f t="shared" si="153"/>
        <v>76836283.935000002</v>
      </c>
      <c r="W40" s="36">
        <f t="shared" si="154"/>
        <v>84259944.910500005</v>
      </c>
      <c r="X40" s="37">
        <f t="shared" si="155"/>
        <v>8.8104270461906129</v>
      </c>
      <c r="Y40" s="37">
        <f t="shared" si="156"/>
        <v>13.1736642597585</v>
      </c>
      <c r="Z40" s="37">
        <f t="shared" si="157"/>
        <v>14.6814990067684</v>
      </c>
      <c r="AA40" s="37">
        <f t="shared" si="158"/>
        <v>15.6512994557247</v>
      </c>
      <c r="AB40" s="37" t="str">
        <f t="shared" si="159"/>
        <v>NULL</v>
      </c>
      <c r="AC40" s="37">
        <f t="shared" si="160"/>
        <v>0.22721865403833</v>
      </c>
      <c r="AD40" s="37">
        <f t="shared" si="161"/>
        <v>0.42352753177206898</v>
      </c>
      <c r="AE40" s="37">
        <f t="shared" si="162"/>
        <v>0.43897495146854199</v>
      </c>
      <c r="AF40" s="37">
        <f t="shared" si="163"/>
        <v>0.62598267499572702</v>
      </c>
      <c r="AG40" s="37">
        <f t="shared" si="164"/>
        <v>0.303311651463536</v>
      </c>
      <c r="AH40" s="37">
        <f t="shared" si="165"/>
        <v>1.0321276815051801</v>
      </c>
      <c r="AI40" s="37">
        <f t="shared" si="166"/>
        <v>92.879581151832397</v>
      </c>
      <c r="AJ40" s="39">
        <f t="shared" si="167"/>
        <v>102.544</v>
      </c>
      <c r="AK40" s="39">
        <f t="shared" si="168"/>
        <v>96.010499999999993</v>
      </c>
      <c r="AL40" s="37">
        <f t="shared" si="169"/>
        <v>3.8869257950530001</v>
      </c>
      <c r="AM40" s="37">
        <f t="shared" si="170"/>
        <v>74.892601432000006</v>
      </c>
      <c r="AN40" s="37">
        <f t="shared" si="171"/>
        <v>1.25487833794827</v>
      </c>
      <c r="AO40" s="37">
        <f t="shared" si="172"/>
        <v>3.4986115812199499</v>
      </c>
      <c r="AP40" s="36">
        <f t="shared" si="173"/>
        <v>2236443.0544105801</v>
      </c>
      <c r="AS40" s="7" t="s">
        <v>34</v>
      </c>
      <c r="AT40" s="7">
        <v>19.2017884053624</v>
      </c>
      <c r="AU40" s="7">
        <v>17.432140355523899</v>
      </c>
      <c r="AV40" s="7">
        <v>2.88315141221657</v>
      </c>
      <c r="AW40">
        <v>2.6174384918203999</v>
      </c>
      <c r="AX40" s="7">
        <v>1.67546326007605</v>
      </c>
      <c r="AY40">
        <v>7.6360287546674099</v>
      </c>
      <c r="AZ40">
        <v>2.81772183108064</v>
      </c>
      <c r="BA40">
        <v>76836283.935000002</v>
      </c>
      <c r="BB40">
        <v>84259944.910500005</v>
      </c>
      <c r="BC40">
        <v>13.1736642597585</v>
      </c>
      <c r="BD40">
        <v>14.6814990067684</v>
      </c>
      <c r="BE40">
        <v>15.6512994557247</v>
      </c>
      <c r="BF40" s="7" t="s">
        <v>114</v>
      </c>
      <c r="BG40">
        <v>0.22721865403833</v>
      </c>
      <c r="BH40">
        <v>0.42352753177206898</v>
      </c>
      <c r="BI40" s="7">
        <v>0.43897495146854199</v>
      </c>
      <c r="BJ40">
        <v>0.62598267499572702</v>
      </c>
      <c r="BK40">
        <v>0.303311651463536</v>
      </c>
      <c r="BL40">
        <v>1.0321276815051801</v>
      </c>
      <c r="BM40">
        <v>92.879581151832397</v>
      </c>
      <c r="BN40">
        <v>102.544</v>
      </c>
      <c r="BO40">
        <v>96.010499999999993</v>
      </c>
      <c r="BP40">
        <v>3.8869257950530001</v>
      </c>
      <c r="BQ40">
        <v>74.892601432000006</v>
      </c>
      <c r="BR40">
        <v>1.25487833794827</v>
      </c>
      <c r="BS40">
        <v>3.4986115812199499</v>
      </c>
      <c r="BT40">
        <v>2236443.0544105801</v>
      </c>
      <c r="BU40">
        <v>771768612</v>
      </c>
      <c r="BV40">
        <v>99.848399999999998</v>
      </c>
      <c r="BW40" s="52">
        <v>41093</v>
      </c>
      <c r="BX40" s="7" t="s">
        <v>181</v>
      </c>
      <c r="BY40" s="6">
        <v>107.54</v>
      </c>
      <c r="BZ40" s="7" t="s">
        <v>122</v>
      </c>
      <c r="CA40" t="str">
        <f t="shared" si="37"/>
        <v>USD=</v>
      </c>
      <c r="CB40" s="22">
        <v>1</v>
      </c>
      <c r="CF40" s="7" t="s">
        <v>34</v>
      </c>
      <c r="CG40" s="7" t="s">
        <v>180</v>
      </c>
    </row>
    <row r="41" spans="1:85" x14ac:dyDescent="0.35">
      <c r="B41" s="7" t="s">
        <v>182</v>
      </c>
      <c r="C41" s="3" t="s">
        <v>27</v>
      </c>
      <c r="E41" t="s">
        <v>35</v>
      </c>
      <c r="F41" s="2"/>
      <c r="G41" s="3" t="str">
        <f t="shared" si="139"/>
        <v>US2810201077</v>
      </c>
      <c r="H41" s="36">
        <f t="shared" si="140"/>
        <v>28933430112</v>
      </c>
      <c r="I41" s="37">
        <f t="shared" si="141"/>
        <v>99.826099999999997</v>
      </c>
      <c r="J41" s="38">
        <f t="shared" si="142"/>
        <v>9644</v>
      </c>
      <c r="K41" s="37" t="str">
        <f t="shared" si="143"/>
        <v>USD</v>
      </c>
      <c r="L41" s="39">
        <f t="shared" si="144"/>
        <v>75.2</v>
      </c>
      <c r="M41" s="37">
        <f t="shared" si="145"/>
        <v>75.2</v>
      </c>
      <c r="N41" s="40"/>
      <c r="O41" s="37">
        <f t="shared" si="146"/>
        <v>33.050150967112501</v>
      </c>
      <c r="P41" s="37">
        <f t="shared" si="147"/>
        <v>14.0749341401094</v>
      </c>
      <c r="Q41" s="37">
        <f t="shared" si="148"/>
        <v>4.34870407462006</v>
      </c>
      <c r="R41" s="37">
        <f t="shared" si="149"/>
        <v>1.8519650184354399</v>
      </c>
      <c r="S41" s="37">
        <f t="shared" si="150"/>
        <v>1.9069391162670299</v>
      </c>
      <c r="T41" s="37">
        <f t="shared" si="151"/>
        <v>6.3814358429642697</v>
      </c>
      <c r="U41" s="37">
        <f t="shared" si="152"/>
        <v>1.7588711314285701</v>
      </c>
      <c r="V41" s="36">
        <f t="shared" si="153"/>
        <v>147854050.285</v>
      </c>
      <c r="W41" s="36">
        <f t="shared" si="154"/>
        <v>121877241.62450001</v>
      </c>
      <c r="X41" s="37">
        <f t="shared" si="155"/>
        <v>-21.313912519068761</v>
      </c>
      <c r="Y41" s="37">
        <f t="shared" si="156"/>
        <v>16.759403506645299</v>
      </c>
      <c r="Z41" s="37">
        <f t="shared" si="157"/>
        <v>17.436638602825301</v>
      </c>
      <c r="AA41" s="37">
        <f t="shared" si="158"/>
        <v>20.226672562413199</v>
      </c>
      <c r="AB41" s="37">
        <f t="shared" si="159"/>
        <v>0.19489999999999999</v>
      </c>
      <c r="AC41" s="37">
        <f t="shared" si="160"/>
        <v>0.47347816125359099</v>
      </c>
      <c r="AD41" s="37">
        <f t="shared" si="161"/>
        <v>0.65416763544920198</v>
      </c>
      <c r="AE41" s="37">
        <f t="shared" si="162"/>
        <v>0.92065834479922304</v>
      </c>
      <c r="AF41" s="37">
        <f t="shared" si="163"/>
        <v>0.94710461609391805</v>
      </c>
      <c r="AG41" s="37">
        <f t="shared" si="164"/>
        <v>1.0485137521860901</v>
      </c>
      <c r="AH41" s="37">
        <f t="shared" si="165"/>
        <v>1.4708382889092999</v>
      </c>
      <c r="AI41" s="37">
        <f t="shared" si="166"/>
        <v>69.753694581280797</v>
      </c>
      <c r="AJ41" s="39">
        <f t="shared" si="167"/>
        <v>73.871399999999994</v>
      </c>
      <c r="AK41" s="39">
        <f t="shared" si="168"/>
        <v>69.265699999999995</v>
      </c>
      <c r="AL41" s="37">
        <f t="shared" si="169"/>
        <v>4.1489361702127701</v>
      </c>
      <c r="AM41" s="37">
        <f t="shared" si="170"/>
        <v>95.822890559699999</v>
      </c>
      <c r="AN41" s="37">
        <f t="shared" si="171"/>
        <v>1.4416269658716101</v>
      </c>
      <c r="AO41" s="37">
        <f t="shared" si="172"/>
        <v>3.1338221034256999</v>
      </c>
      <c r="AP41" s="36">
        <f t="shared" si="173"/>
        <v>10498765.568760401</v>
      </c>
      <c r="AS41" s="7" t="s">
        <v>35</v>
      </c>
      <c r="AT41" s="7">
        <v>33.050150967112501</v>
      </c>
      <c r="AU41" s="7">
        <v>14.0749341401094</v>
      </c>
      <c r="AV41" s="7">
        <v>4.34870407462006</v>
      </c>
      <c r="AW41">
        <v>1.8519650184354399</v>
      </c>
      <c r="AX41" s="7">
        <v>1.9069391162670299</v>
      </c>
      <c r="AY41">
        <v>6.3814358429642697</v>
      </c>
      <c r="AZ41">
        <v>1.7588711314285701</v>
      </c>
      <c r="BA41">
        <v>147854050.285</v>
      </c>
      <c r="BB41">
        <v>121877241.62450001</v>
      </c>
      <c r="BC41">
        <v>16.759403506645299</v>
      </c>
      <c r="BD41">
        <v>17.436638602825301</v>
      </c>
      <c r="BE41">
        <v>20.226672562413199</v>
      </c>
      <c r="BF41">
        <v>0.19489999999999999</v>
      </c>
      <c r="BG41">
        <v>0.47347816125359099</v>
      </c>
      <c r="BH41">
        <v>0.65416763544920198</v>
      </c>
      <c r="BI41" s="7">
        <v>0.92065834479922304</v>
      </c>
      <c r="BJ41">
        <v>0.94710461609391805</v>
      </c>
      <c r="BK41">
        <v>1.0485137521860901</v>
      </c>
      <c r="BL41">
        <v>1.4708382889092999</v>
      </c>
      <c r="BM41">
        <v>69.753694581280797</v>
      </c>
      <c r="BN41">
        <v>73.871399999999994</v>
      </c>
      <c r="BO41">
        <v>69.265699999999995</v>
      </c>
      <c r="BP41">
        <v>4.1489361702127701</v>
      </c>
      <c r="BQ41">
        <v>95.822890559699999</v>
      </c>
      <c r="BR41" s="7">
        <v>1.4416269658716101</v>
      </c>
      <c r="BS41">
        <v>3.1338221034256999</v>
      </c>
      <c r="BT41">
        <v>10498765.568760401</v>
      </c>
      <c r="BU41">
        <v>384753060</v>
      </c>
      <c r="BV41">
        <v>99.826099999999997</v>
      </c>
      <c r="BW41" s="52">
        <v>9644</v>
      </c>
      <c r="BX41" s="7" t="s">
        <v>183</v>
      </c>
      <c r="BY41" s="6">
        <v>75.2</v>
      </c>
      <c r="BZ41" s="7" t="s">
        <v>122</v>
      </c>
      <c r="CA41" t="str">
        <f t="shared" si="37"/>
        <v>USD=</v>
      </c>
      <c r="CB41" s="22">
        <v>1</v>
      </c>
      <c r="CF41" s="7" t="s">
        <v>35</v>
      </c>
      <c r="CG41" s="7" t="s">
        <v>182</v>
      </c>
    </row>
    <row r="42" spans="1:85" x14ac:dyDescent="0.35">
      <c r="B42" s="7" t="s">
        <v>184</v>
      </c>
      <c r="C42" s="3" t="s">
        <v>27</v>
      </c>
      <c r="E42" t="s">
        <v>36</v>
      </c>
      <c r="F42" s="2"/>
      <c r="G42" s="3" t="str">
        <f t="shared" si="139"/>
        <v>ES0130670112</v>
      </c>
      <c r="H42" s="36">
        <f t="shared" si="140"/>
        <v>20568596758.403259</v>
      </c>
      <c r="I42" s="37">
        <f t="shared" si="141"/>
        <v>29.804500000000001</v>
      </c>
      <c r="J42" s="38">
        <f t="shared" si="142"/>
        <v>35635</v>
      </c>
      <c r="K42" s="37" t="str">
        <f t="shared" si="143"/>
        <v>EUR</v>
      </c>
      <c r="L42" s="39">
        <f t="shared" si="144"/>
        <v>17.91</v>
      </c>
      <c r="M42" s="37">
        <f t="shared" si="145"/>
        <v>19.446678000000002</v>
      </c>
      <c r="N42" s="40"/>
      <c r="O42" s="37">
        <f t="shared" si="146"/>
        <v>42.501900057001698</v>
      </c>
      <c r="P42" s="37">
        <f t="shared" si="147"/>
        <v>10.890517904005</v>
      </c>
      <c r="Q42" s="37" t="str">
        <f t="shared" si="148"/>
        <v>NULL</v>
      </c>
      <c r="R42" s="37">
        <f t="shared" si="149"/>
        <v>0.72362245209335596</v>
      </c>
      <c r="S42" s="37">
        <f t="shared" si="150"/>
        <v>2.4545972292527698</v>
      </c>
      <c r="T42" s="37">
        <f t="shared" si="151"/>
        <v>3.8190625143549801</v>
      </c>
      <c r="U42" s="37">
        <f t="shared" si="152"/>
        <v>0.80615986442494403</v>
      </c>
      <c r="V42" s="36">
        <f t="shared" si="153"/>
        <v>12702654.390000001</v>
      </c>
      <c r="W42" s="36">
        <f t="shared" si="154"/>
        <v>18697459.712618999</v>
      </c>
      <c r="X42" s="37">
        <f t="shared" si="155"/>
        <v>32.062137930817833</v>
      </c>
      <c r="Y42" s="37">
        <f t="shared" si="156"/>
        <v>25.320607336869099</v>
      </c>
      <c r="Z42" s="37">
        <f t="shared" si="157"/>
        <v>20.306767795783301</v>
      </c>
      <c r="AA42" s="37">
        <f t="shared" si="158"/>
        <v>20.631464221623901</v>
      </c>
      <c r="AB42" s="37" t="str">
        <f t="shared" si="159"/>
        <v>#N/A</v>
      </c>
      <c r="AC42" s="37">
        <f t="shared" si="160"/>
        <v>0.65687678741768796</v>
      </c>
      <c r="AD42" s="37">
        <f t="shared" si="161"/>
        <v>0.70294675924176397</v>
      </c>
      <c r="AE42" s="37">
        <f t="shared" si="162"/>
        <v>0.53294825146792801</v>
      </c>
      <c r="AF42" s="37">
        <f t="shared" si="163"/>
        <v>0.68863147901311805</v>
      </c>
      <c r="AG42" s="37">
        <f t="shared" si="164"/>
        <v>0.25279319583711402</v>
      </c>
      <c r="AH42" s="37">
        <f t="shared" si="165"/>
        <v>0.66004393484835799</v>
      </c>
      <c r="AI42" s="37">
        <f t="shared" si="166"/>
        <v>52.556237218813898</v>
      </c>
      <c r="AJ42" s="39">
        <f t="shared" si="167"/>
        <v>18.298500000000001</v>
      </c>
      <c r="AK42" s="39">
        <f t="shared" si="168"/>
        <v>18.10275</v>
      </c>
      <c r="AL42" s="37">
        <f t="shared" si="169"/>
        <v>5.5881531153953601</v>
      </c>
      <c r="AM42" s="37">
        <f t="shared" si="170"/>
        <v>142.68896495960001</v>
      </c>
      <c r="AN42" s="37" t="str">
        <f t="shared" si="171"/>
        <v>NULL</v>
      </c>
      <c r="AO42" s="37" t="str">
        <f t="shared" si="172"/>
        <v>NULL</v>
      </c>
      <c r="AP42" s="36">
        <f t="shared" si="173"/>
        <v>2800074.2944666799</v>
      </c>
      <c r="AS42" s="7" t="s">
        <v>36</v>
      </c>
      <c r="AT42" s="7">
        <v>42.501900057001698</v>
      </c>
      <c r="AU42" s="7">
        <v>10.890517904005</v>
      </c>
      <c r="AV42" s="7" t="s">
        <v>114</v>
      </c>
      <c r="AW42">
        <v>0.72362245209335596</v>
      </c>
      <c r="AX42" s="7">
        <v>2.4545972292527698</v>
      </c>
      <c r="AY42">
        <v>3.8190625143549801</v>
      </c>
      <c r="AZ42">
        <v>0.80615986442494403</v>
      </c>
      <c r="BA42">
        <v>12702654.390000001</v>
      </c>
      <c r="BB42">
        <v>18697459.712618999</v>
      </c>
      <c r="BC42">
        <v>25.320607336869099</v>
      </c>
      <c r="BD42">
        <v>20.306767795783301</v>
      </c>
      <c r="BE42">
        <v>20.631464221623901</v>
      </c>
      <c r="BF42" t="s">
        <v>170</v>
      </c>
      <c r="BG42">
        <v>0.65687678741768796</v>
      </c>
      <c r="BH42">
        <v>0.70294675924176397</v>
      </c>
      <c r="BI42" s="7">
        <v>0.53294825146792801</v>
      </c>
      <c r="BJ42">
        <v>0.68863147901311805</v>
      </c>
      <c r="BK42">
        <v>0.25279319583711402</v>
      </c>
      <c r="BL42">
        <v>0.66004393484835799</v>
      </c>
      <c r="BM42">
        <v>52.556237218813898</v>
      </c>
      <c r="BN42">
        <v>18.298500000000001</v>
      </c>
      <c r="BO42">
        <v>18.10275</v>
      </c>
      <c r="BP42">
        <v>5.5881531153953601</v>
      </c>
      <c r="BQ42">
        <v>142.68896495960001</v>
      </c>
      <c r="BR42" s="7" t="s">
        <v>114</v>
      </c>
      <c r="BS42" s="7" t="s">
        <v>114</v>
      </c>
      <c r="BT42">
        <v>2800074.2944666799</v>
      </c>
      <c r="BU42">
        <v>1057692052</v>
      </c>
      <c r="BV42">
        <v>29.804500000000001</v>
      </c>
      <c r="BW42" s="52">
        <v>35635</v>
      </c>
      <c r="BX42" s="7" t="s">
        <v>185</v>
      </c>
      <c r="BY42" s="6">
        <v>17.91</v>
      </c>
      <c r="BZ42" s="7" t="s">
        <v>113</v>
      </c>
      <c r="CA42" t="str">
        <f t="shared" si="37"/>
        <v>EUR=</v>
      </c>
      <c r="CB42" s="22">
        <v>1.0858000000000001</v>
      </c>
      <c r="CF42" s="7" t="s">
        <v>36</v>
      </c>
      <c r="CG42" s="7" t="s">
        <v>184</v>
      </c>
    </row>
    <row r="43" spans="1:85" x14ac:dyDescent="0.35">
      <c r="B43" s="7" t="s">
        <v>186</v>
      </c>
      <c r="C43" s="3" t="s">
        <v>27</v>
      </c>
      <c r="E43" t="s">
        <v>37</v>
      </c>
      <c r="F43" s="2"/>
      <c r="G43" s="3" t="str">
        <f t="shared" si="139"/>
        <v>US0255371017</v>
      </c>
      <c r="H43" s="36">
        <f t="shared" si="140"/>
        <v>49733937961.649994</v>
      </c>
      <c r="I43" s="37">
        <f t="shared" si="141"/>
        <v>99.9435</v>
      </c>
      <c r="J43" s="38">
        <f t="shared" si="142"/>
        <v>18142</v>
      </c>
      <c r="K43" s="37" t="str">
        <f t="shared" si="143"/>
        <v>USD</v>
      </c>
      <c r="L43" s="39">
        <f t="shared" si="144"/>
        <v>94.35</v>
      </c>
      <c r="M43" s="37">
        <f t="shared" si="145"/>
        <v>94.35</v>
      </c>
      <c r="N43" s="40"/>
      <c r="O43" s="37">
        <f t="shared" si="146"/>
        <v>17.546306627984801</v>
      </c>
      <c r="P43" s="37">
        <f t="shared" si="147"/>
        <v>16.233567427059199</v>
      </c>
      <c r="Q43" s="37">
        <f t="shared" si="148"/>
        <v>2.76029849402043</v>
      </c>
      <c r="R43" s="37">
        <f t="shared" si="149"/>
        <v>2.5537848318473699</v>
      </c>
      <c r="S43" s="37">
        <f t="shared" si="150"/>
        <v>1.9231882457674101</v>
      </c>
      <c r="T43" s="37">
        <f t="shared" si="151"/>
        <v>8.6695844161437208</v>
      </c>
      <c r="U43" s="37">
        <f t="shared" si="152"/>
        <v>2.5746068489395402</v>
      </c>
      <c r="V43" s="36">
        <f t="shared" si="153"/>
        <v>100989638.005</v>
      </c>
      <c r="W43" s="36">
        <f t="shared" si="154"/>
        <v>89503696.691499993</v>
      </c>
      <c r="X43" s="37">
        <f t="shared" si="155"/>
        <v>-12.832923932839973</v>
      </c>
      <c r="Y43" s="37">
        <f t="shared" si="156"/>
        <v>13.793153089276201</v>
      </c>
      <c r="Z43" s="37">
        <f t="shared" si="157"/>
        <v>17.040612407045501</v>
      </c>
      <c r="AA43" s="37">
        <f t="shared" si="158"/>
        <v>19.8850160611848</v>
      </c>
      <c r="AB43" s="37" t="str">
        <f t="shared" si="159"/>
        <v>#N/A</v>
      </c>
      <c r="AC43" s="37">
        <f t="shared" si="160"/>
        <v>0.32340417092727303</v>
      </c>
      <c r="AD43" s="37">
        <f t="shared" si="161"/>
        <v>0.47001488550285803</v>
      </c>
      <c r="AE43" s="37">
        <f t="shared" si="162"/>
        <v>0.52267925647575597</v>
      </c>
      <c r="AF43" s="37">
        <f t="shared" si="163"/>
        <v>0.68178548919766702</v>
      </c>
      <c r="AG43" s="37">
        <f t="shared" si="164"/>
        <v>0.28137868644431702</v>
      </c>
      <c r="AH43" s="37">
        <f t="shared" si="165"/>
        <v>1.1796380971884499</v>
      </c>
      <c r="AI43" s="37">
        <f t="shared" si="166"/>
        <v>87.249736564805104</v>
      </c>
      <c r="AJ43" s="39">
        <f t="shared" si="167"/>
        <v>89.592799999999997</v>
      </c>
      <c r="AK43" s="39">
        <f t="shared" si="168"/>
        <v>82.840525</v>
      </c>
      <c r="AL43" s="37">
        <f t="shared" si="169"/>
        <v>3.73078961314256</v>
      </c>
      <c r="AM43" s="37">
        <f t="shared" si="170"/>
        <v>79.357818939400005</v>
      </c>
      <c r="AN43" s="37">
        <f t="shared" si="171"/>
        <v>1.4590736110426099</v>
      </c>
      <c r="AO43" s="37">
        <f t="shared" si="172"/>
        <v>2.9385036074056399</v>
      </c>
      <c r="AP43" s="36">
        <f t="shared" si="173"/>
        <v>1656439.1891547199</v>
      </c>
      <c r="AS43" s="7" t="s">
        <v>37</v>
      </c>
      <c r="AT43" s="7">
        <v>17.546306627984801</v>
      </c>
      <c r="AU43" s="7">
        <v>16.233567427059199</v>
      </c>
      <c r="AV43" s="7">
        <v>2.76029849402043</v>
      </c>
      <c r="AW43">
        <v>2.5537848318473699</v>
      </c>
      <c r="AX43" s="7">
        <v>1.9231882457674101</v>
      </c>
      <c r="AY43">
        <v>8.6695844161437208</v>
      </c>
      <c r="AZ43">
        <v>2.5746068489395402</v>
      </c>
      <c r="BA43">
        <v>100989638.005</v>
      </c>
      <c r="BB43">
        <v>89503696.691499993</v>
      </c>
      <c r="BC43">
        <v>13.793153089276201</v>
      </c>
      <c r="BD43">
        <v>17.040612407045501</v>
      </c>
      <c r="BE43">
        <v>19.8850160611848</v>
      </c>
      <c r="BF43" t="s">
        <v>170</v>
      </c>
      <c r="BG43">
        <v>0.32340417092727303</v>
      </c>
      <c r="BH43">
        <v>0.47001488550285803</v>
      </c>
      <c r="BI43" s="7">
        <v>0.52267925647575597</v>
      </c>
      <c r="BJ43">
        <v>0.68178548919766702</v>
      </c>
      <c r="BK43">
        <v>0.28137868644431702</v>
      </c>
      <c r="BL43">
        <v>1.1796380971884499</v>
      </c>
      <c r="BM43">
        <v>87.249736564805104</v>
      </c>
      <c r="BN43">
        <v>89.592799999999997</v>
      </c>
      <c r="BO43">
        <v>82.840525</v>
      </c>
      <c r="BP43">
        <v>3.73078961314256</v>
      </c>
      <c r="BQ43">
        <v>79.357818939400005</v>
      </c>
      <c r="BR43">
        <v>1.4590736110426099</v>
      </c>
      <c r="BS43">
        <v>2.9385036074056399</v>
      </c>
      <c r="BT43">
        <v>1656439.1891547199</v>
      </c>
      <c r="BU43">
        <v>527121759</v>
      </c>
      <c r="BV43">
        <v>99.9435</v>
      </c>
      <c r="BW43" s="52">
        <v>18142</v>
      </c>
      <c r="BX43" s="7" t="s">
        <v>187</v>
      </c>
      <c r="BY43" s="6">
        <v>94.35</v>
      </c>
      <c r="BZ43" s="7" t="s">
        <v>122</v>
      </c>
      <c r="CA43" t="str">
        <f t="shared" si="37"/>
        <v>USD=</v>
      </c>
      <c r="CB43" s="22">
        <v>1</v>
      </c>
      <c r="CF43" s="7" t="s">
        <v>37</v>
      </c>
      <c r="CG43" s="7" t="s">
        <v>186</v>
      </c>
    </row>
    <row r="44" spans="1:85" x14ac:dyDescent="0.35">
      <c r="B44" s="7" t="s">
        <v>188</v>
      </c>
      <c r="C44" s="3" t="s">
        <v>27</v>
      </c>
      <c r="E44" t="s">
        <v>38</v>
      </c>
      <c r="F44" s="2"/>
      <c r="G44" s="3" t="str">
        <f t="shared" si="139"/>
        <v>US30161N1019</v>
      </c>
      <c r="H44" s="36">
        <f t="shared" si="140"/>
        <v>36250910745</v>
      </c>
      <c r="I44" s="37">
        <f t="shared" si="141"/>
        <v>99.883200000000002</v>
      </c>
      <c r="J44" s="38">
        <f t="shared" si="142"/>
        <v>15893</v>
      </c>
      <c r="K44" s="37" t="str">
        <f t="shared" si="143"/>
        <v>USD</v>
      </c>
      <c r="L44" s="39">
        <f t="shared" si="144"/>
        <v>36.25</v>
      </c>
      <c r="M44" s="37">
        <f t="shared" si="145"/>
        <v>36.25</v>
      </c>
      <c r="N44" s="40"/>
      <c r="O44" s="37">
        <f t="shared" si="146"/>
        <v>15.969936869187499</v>
      </c>
      <c r="P44" s="37">
        <f t="shared" si="147"/>
        <v>14.2662300334805</v>
      </c>
      <c r="Q44" s="37">
        <f t="shared" si="148"/>
        <v>1.5811818682363901</v>
      </c>
      <c r="R44" s="37">
        <f t="shared" si="149"/>
        <v>1.41249802311688</v>
      </c>
      <c r="S44" s="37">
        <f t="shared" si="150"/>
        <v>1.3909673458424501</v>
      </c>
      <c r="T44" s="37">
        <f t="shared" si="151"/>
        <v>6.9566130771445103</v>
      </c>
      <c r="U44" s="37">
        <f t="shared" si="152"/>
        <v>1.6323356783591501</v>
      </c>
      <c r="V44" s="36">
        <f t="shared" si="153"/>
        <v>75434134.900000006</v>
      </c>
      <c r="W44" s="36">
        <f t="shared" si="154"/>
        <v>107549933.5825</v>
      </c>
      <c r="X44" s="37">
        <f t="shared" si="155"/>
        <v>29.86129104195534</v>
      </c>
      <c r="Y44" s="37">
        <f t="shared" si="156"/>
        <v>18.592689366843199</v>
      </c>
      <c r="Z44" s="37">
        <f t="shared" si="157"/>
        <v>17.596540992040399</v>
      </c>
      <c r="AA44" s="37">
        <f t="shared" si="158"/>
        <v>22.0312895850481</v>
      </c>
      <c r="AB44" s="37" t="str">
        <f t="shared" si="159"/>
        <v>#N/A</v>
      </c>
      <c r="AC44" s="37">
        <f t="shared" si="160"/>
        <v>0.20943855988518301</v>
      </c>
      <c r="AD44" s="37">
        <f t="shared" si="161"/>
        <v>0.561848271432135</v>
      </c>
      <c r="AE44" s="37">
        <f t="shared" si="162"/>
        <v>0.50795686466963597</v>
      </c>
      <c r="AF44" s="37">
        <f t="shared" si="163"/>
        <v>0.67197057114184799</v>
      </c>
      <c r="AG44" s="37">
        <f t="shared" si="164"/>
        <v>0.23558247907854599</v>
      </c>
      <c r="AH44" s="37">
        <f t="shared" si="165"/>
        <v>1.3520067369393201</v>
      </c>
      <c r="AI44" s="37">
        <f t="shared" si="166"/>
        <v>74.425287356322002</v>
      </c>
      <c r="AJ44" s="39">
        <f t="shared" si="167"/>
        <v>36.169199999999996</v>
      </c>
      <c r="AK44" s="39">
        <f t="shared" si="168"/>
        <v>36.929049999999997</v>
      </c>
      <c r="AL44" s="37">
        <f t="shared" si="169"/>
        <v>4.1931034482758598</v>
      </c>
      <c r="AM44" s="37">
        <f t="shared" si="170"/>
        <v>61.640893470800002</v>
      </c>
      <c r="AN44" s="37">
        <f t="shared" si="171"/>
        <v>1.93922501937452</v>
      </c>
      <c r="AO44" s="37">
        <f t="shared" si="172"/>
        <v>2.3608410862586902</v>
      </c>
      <c r="AP44" s="36">
        <f t="shared" si="173"/>
        <v>5107215.0525131496</v>
      </c>
      <c r="AS44" s="7" t="s">
        <v>38</v>
      </c>
      <c r="AT44" s="7">
        <v>15.969936869187499</v>
      </c>
      <c r="AU44" s="7">
        <v>14.2662300334805</v>
      </c>
      <c r="AV44" s="7">
        <v>1.5811818682363901</v>
      </c>
      <c r="AW44">
        <v>1.41249802311688</v>
      </c>
      <c r="AX44" s="7">
        <v>1.3909673458424501</v>
      </c>
      <c r="AY44">
        <v>6.9566130771445103</v>
      </c>
      <c r="AZ44">
        <v>1.6323356783591501</v>
      </c>
      <c r="BA44">
        <v>75434134.900000006</v>
      </c>
      <c r="BB44">
        <v>107549933.5825</v>
      </c>
      <c r="BC44">
        <v>18.592689366843199</v>
      </c>
      <c r="BD44">
        <v>17.596540992040399</v>
      </c>
      <c r="BE44">
        <v>22.0312895850481</v>
      </c>
      <c r="BF44" t="s">
        <v>170</v>
      </c>
      <c r="BG44">
        <v>0.20943855988518301</v>
      </c>
      <c r="BH44">
        <v>0.561848271432135</v>
      </c>
      <c r="BI44" s="7">
        <v>0.50795686466963597</v>
      </c>
      <c r="BJ44">
        <v>0.67197057114184799</v>
      </c>
      <c r="BK44">
        <v>0.23558247907854599</v>
      </c>
      <c r="BL44">
        <v>1.3520067369393201</v>
      </c>
      <c r="BM44">
        <v>74.425287356322002</v>
      </c>
      <c r="BN44">
        <v>36.169199999999996</v>
      </c>
      <c r="BO44">
        <v>36.929049999999997</v>
      </c>
      <c r="BP44">
        <v>4.1931034482758598</v>
      </c>
      <c r="BQ44">
        <v>61.640893470800002</v>
      </c>
      <c r="BR44">
        <v>1.93922501937452</v>
      </c>
      <c r="BS44">
        <v>2.3608410862586902</v>
      </c>
      <c r="BT44">
        <v>5107215.0525131496</v>
      </c>
      <c r="BU44">
        <v>1000025124</v>
      </c>
      <c r="BV44">
        <v>99.883200000000002</v>
      </c>
      <c r="BW44" s="52">
        <v>15893</v>
      </c>
      <c r="BX44" s="7" t="s">
        <v>189</v>
      </c>
      <c r="BY44" s="6">
        <v>36.25</v>
      </c>
      <c r="BZ44" s="7" t="s">
        <v>122</v>
      </c>
      <c r="CA44" t="str">
        <f t="shared" si="37"/>
        <v>USD=</v>
      </c>
      <c r="CB44" s="22">
        <v>1</v>
      </c>
      <c r="CF44" s="7" t="s">
        <v>38</v>
      </c>
      <c r="CG44" s="7" t="s">
        <v>188</v>
      </c>
    </row>
    <row r="45" spans="1:85" x14ac:dyDescent="0.35">
      <c r="B45" s="7" t="s">
        <v>190</v>
      </c>
      <c r="C45" s="3" t="s">
        <v>27</v>
      </c>
      <c r="E45" t="s">
        <v>39</v>
      </c>
      <c r="F45" s="2"/>
      <c r="G45" s="3" t="str">
        <f t="shared" si="139"/>
        <v>US29364G1031</v>
      </c>
      <c r="H45" s="36">
        <f t="shared" si="140"/>
        <v>23706870634.719997</v>
      </c>
      <c r="I45" s="37">
        <f t="shared" si="141"/>
        <v>99.745400000000004</v>
      </c>
      <c r="J45" s="38">
        <f t="shared" si="142"/>
        <v>18049</v>
      </c>
      <c r="K45" s="37" t="str">
        <f t="shared" si="143"/>
        <v>USD</v>
      </c>
      <c r="L45" s="39">
        <f t="shared" si="144"/>
        <v>111.02</v>
      </c>
      <c r="M45" s="37">
        <f t="shared" si="145"/>
        <v>111.02</v>
      </c>
      <c r="N45" s="40"/>
      <c r="O45" s="37">
        <f t="shared" si="146"/>
        <v>11.129077044449099</v>
      </c>
      <c r="P45" s="37">
        <f t="shared" si="147"/>
        <v>14.8144158935932</v>
      </c>
      <c r="Q45" s="37">
        <f t="shared" si="148"/>
        <v>1.6366289771248701</v>
      </c>
      <c r="R45" s="37">
        <f t="shared" si="149"/>
        <v>2.1785905725872401</v>
      </c>
      <c r="S45" s="37">
        <f t="shared" si="150"/>
        <v>1.6005119374797501</v>
      </c>
      <c r="T45" s="37">
        <f t="shared" si="151"/>
        <v>6.1482434825384802</v>
      </c>
      <c r="U45" s="37">
        <f t="shared" si="152"/>
        <v>1.98201724714052</v>
      </c>
      <c r="V45" s="36">
        <f t="shared" si="153"/>
        <v>37551000.695</v>
      </c>
      <c r="W45" s="36">
        <f t="shared" si="154"/>
        <v>53854749.552500002</v>
      </c>
      <c r="X45" s="37">
        <f t="shared" si="155"/>
        <v>30.273558029652303</v>
      </c>
      <c r="Y45" s="37">
        <f t="shared" si="156"/>
        <v>15.1862130266571</v>
      </c>
      <c r="Z45" s="37">
        <f t="shared" si="157"/>
        <v>17.306247961077698</v>
      </c>
      <c r="AA45" s="37">
        <f t="shared" si="158"/>
        <v>17.937958565623799</v>
      </c>
      <c r="AB45" s="37" t="str">
        <f t="shared" si="159"/>
        <v>NULL</v>
      </c>
      <c r="AC45" s="37">
        <f t="shared" si="160"/>
        <v>0.33366213535504302</v>
      </c>
      <c r="AD45" s="37">
        <f t="shared" si="161"/>
        <v>0.49399149967852102</v>
      </c>
      <c r="AE45" s="37">
        <f t="shared" si="162"/>
        <v>0.70535245051586104</v>
      </c>
      <c r="AF45" s="37">
        <f t="shared" si="163"/>
        <v>0.80356749677560702</v>
      </c>
      <c r="AG45" s="37">
        <f t="shared" si="164"/>
        <v>0.58288146143839203</v>
      </c>
      <c r="AH45" s="37">
        <f t="shared" si="165"/>
        <v>1.37734299683493</v>
      </c>
      <c r="AI45" s="37">
        <f t="shared" si="166"/>
        <v>70.722135007849303</v>
      </c>
      <c r="AJ45" s="39">
        <f t="shared" si="167"/>
        <v>108.8342</v>
      </c>
      <c r="AK45" s="39">
        <f t="shared" si="168"/>
        <v>102.80295</v>
      </c>
      <c r="AL45" s="37">
        <f t="shared" si="169"/>
        <v>4.0713384975680098</v>
      </c>
      <c r="AM45" s="37">
        <f t="shared" si="170"/>
        <v>38.963673799200002</v>
      </c>
      <c r="AN45" s="37">
        <f t="shared" si="171"/>
        <v>1.77572458168842</v>
      </c>
      <c r="AO45" s="37">
        <f t="shared" si="172"/>
        <v>2.09755439684543</v>
      </c>
      <c r="AP45" s="36">
        <f t="shared" si="173"/>
        <v>750816.25926724705</v>
      </c>
      <c r="AS45" s="7" t="s">
        <v>39</v>
      </c>
      <c r="AT45" s="7">
        <v>11.129077044449099</v>
      </c>
      <c r="AU45" s="7">
        <v>14.8144158935932</v>
      </c>
      <c r="AV45" s="7">
        <v>1.6366289771248701</v>
      </c>
      <c r="AW45">
        <v>2.1785905725872401</v>
      </c>
      <c r="AX45" s="7">
        <v>1.6005119374797501</v>
      </c>
      <c r="AY45">
        <v>6.1482434825384802</v>
      </c>
      <c r="AZ45">
        <v>1.98201724714052</v>
      </c>
      <c r="BA45">
        <v>37551000.695</v>
      </c>
      <c r="BB45">
        <v>53854749.552500002</v>
      </c>
      <c r="BC45">
        <v>15.1862130266571</v>
      </c>
      <c r="BD45">
        <v>17.306247961077698</v>
      </c>
      <c r="BE45">
        <v>17.937958565623799</v>
      </c>
      <c r="BF45" s="7" t="s">
        <v>114</v>
      </c>
      <c r="BG45">
        <v>0.33366213535504302</v>
      </c>
      <c r="BH45">
        <v>0.49399149967852102</v>
      </c>
      <c r="BI45" s="7">
        <v>0.70535245051586104</v>
      </c>
      <c r="BJ45">
        <v>0.80356749677560702</v>
      </c>
      <c r="BK45">
        <v>0.58288146143839203</v>
      </c>
      <c r="BL45">
        <v>1.37734299683493</v>
      </c>
      <c r="BM45">
        <v>70.722135007849303</v>
      </c>
      <c r="BN45">
        <v>108.8342</v>
      </c>
      <c r="BO45">
        <v>102.80295</v>
      </c>
      <c r="BP45">
        <v>4.0713384975680098</v>
      </c>
      <c r="BQ45">
        <v>38.963673799200002</v>
      </c>
      <c r="BR45">
        <v>1.77572458168842</v>
      </c>
      <c r="BS45">
        <v>2.09755439684543</v>
      </c>
      <c r="BT45">
        <v>750816.25926724705</v>
      </c>
      <c r="BU45">
        <v>213536936</v>
      </c>
      <c r="BV45">
        <v>99.745400000000004</v>
      </c>
      <c r="BW45" s="52">
        <v>18049</v>
      </c>
      <c r="BX45" s="7" t="s">
        <v>191</v>
      </c>
      <c r="BY45" s="6">
        <v>111.02</v>
      </c>
      <c r="BZ45" s="7" t="s">
        <v>122</v>
      </c>
      <c r="CA45" t="str">
        <f t="shared" si="37"/>
        <v>USD=</v>
      </c>
      <c r="CB45" s="22">
        <v>1</v>
      </c>
      <c r="CF45" s="7" t="s">
        <v>39</v>
      </c>
      <c r="CG45" s="7" t="s">
        <v>190</v>
      </c>
    </row>
    <row r="46" spans="1:85" x14ac:dyDescent="0.35">
      <c r="B46" s="7" t="s">
        <v>192</v>
      </c>
      <c r="C46" s="3" t="s">
        <v>27</v>
      </c>
      <c r="E46" t="s">
        <v>40</v>
      </c>
      <c r="F46" s="2"/>
      <c r="G46" s="3" t="str">
        <f t="shared" si="139"/>
        <v>US98389B1008</v>
      </c>
      <c r="H46" s="36">
        <f t="shared" si="140"/>
        <v>30971342329.860001</v>
      </c>
      <c r="I46" s="37">
        <f t="shared" si="141"/>
        <v>99.819500000000005</v>
      </c>
      <c r="J46" s="38">
        <f t="shared" si="142"/>
        <v>17957</v>
      </c>
      <c r="K46" s="37" t="str">
        <f t="shared" si="143"/>
        <v>USD</v>
      </c>
      <c r="L46" s="39">
        <f t="shared" si="144"/>
        <v>55.74</v>
      </c>
      <c r="M46" s="37">
        <f t="shared" si="145"/>
        <v>55.74</v>
      </c>
      <c r="N46" s="40"/>
      <c r="O46" s="37">
        <f t="shared" si="146"/>
        <v>16.764968614559098</v>
      </c>
      <c r="P46" s="37">
        <f t="shared" si="147"/>
        <v>15.0007114426492</v>
      </c>
      <c r="Q46" s="37">
        <f t="shared" si="148"/>
        <v>2.4898480565424701</v>
      </c>
      <c r="R46" s="37">
        <f t="shared" si="149"/>
        <v>2.2278295349625199</v>
      </c>
      <c r="S46" s="37">
        <f t="shared" si="150"/>
        <v>1.7354360474212001</v>
      </c>
      <c r="T46" s="37">
        <f t="shared" si="151"/>
        <v>6.3990376714586903</v>
      </c>
      <c r="U46" s="37">
        <f t="shared" si="152"/>
        <v>2.2483733088827602</v>
      </c>
      <c r="V46" s="36">
        <f t="shared" si="153"/>
        <v>75981067.653750002</v>
      </c>
      <c r="W46" s="36">
        <f t="shared" si="154"/>
        <v>59906415.687749997</v>
      </c>
      <c r="X46" s="37">
        <f t="shared" si="155"/>
        <v>-26.832938978999941</v>
      </c>
      <c r="Y46" s="37">
        <f t="shared" si="156"/>
        <v>17.2254735092347</v>
      </c>
      <c r="Z46" s="37">
        <f t="shared" si="157"/>
        <v>16.831658682983999</v>
      </c>
      <c r="AA46" s="37">
        <f t="shared" si="158"/>
        <v>22.958880295560899</v>
      </c>
      <c r="AB46" s="37" t="str">
        <f t="shared" si="159"/>
        <v>#N/A</v>
      </c>
      <c r="AC46" s="37">
        <f t="shared" si="160"/>
        <v>0.13058921172520699</v>
      </c>
      <c r="AD46" s="37">
        <f t="shared" si="161"/>
        <v>0.38750527660303102</v>
      </c>
      <c r="AE46" s="37">
        <f t="shared" si="162"/>
        <v>0.37718754047318698</v>
      </c>
      <c r="AF46" s="37">
        <f t="shared" si="163"/>
        <v>0.58479110885709795</v>
      </c>
      <c r="AG46" s="37">
        <f t="shared" si="164"/>
        <v>0.303448096178567</v>
      </c>
      <c r="AH46" s="37">
        <f t="shared" si="165"/>
        <v>0.73768303071515595</v>
      </c>
      <c r="AI46" s="37">
        <f t="shared" si="166"/>
        <v>70.713391739674606</v>
      </c>
      <c r="AJ46" s="39">
        <f t="shared" si="167"/>
        <v>54.398299999999999</v>
      </c>
      <c r="AK46" s="39">
        <f t="shared" si="168"/>
        <v>56.929825000000001</v>
      </c>
      <c r="AL46" s="37">
        <f t="shared" si="169"/>
        <v>3.9289558665231401</v>
      </c>
      <c r="AM46" s="37">
        <f t="shared" si="170"/>
        <v>64.822134387399998</v>
      </c>
      <c r="AN46" s="37">
        <f t="shared" si="171"/>
        <v>1.5047719832481199</v>
      </c>
      <c r="AO46" s="37">
        <f t="shared" si="172"/>
        <v>2.4026135617163402</v>
      </c>
      <c r="AP46" s="36">
        <f t="shared" si="173"/>
        <v>5330737.5185973896</v>
      </c>
      <c r="AS46" s="7" t="s">
        <v>40</v>
      </c>
      <c r="AT46" s="7">
        <v>16.764968614559098</v>
      </c>
      <c r="AU46" s="7">
        <v>15.0007114426492</v>
      </c>
      <c r="AV46" s="7">
        <v>2.4898480565424701</v>
      </c>
      <c r="AW46">
        <v>2.2278295349625199</v>
      </c>
      <c r="AX46" s="7">
        <v>1.7354360474212001</v>
      </c>
      <c r="AY46">
        <v>6.3990376714586903</v>
      </c>
      <c r="AZ46">
        <v>2.2483733088827602</v>
      </c>
      <c r="BA46">
        <v>75981067.653750002</v>
      </c>
      <c r="BB46">
        <v>59906415.687749997</v>
      </c>
      <c r="BC46">
        <v>17.2254735092347</v>
      </c>
      <c r="BD46">
        <v>16.831658682983999</v>
      </c>
      <c r="BE46">
        <v>22.958880295560899</v>
      </c>
      <c r="BF46" t="s">
        <v>170</v>
      </c>
      <c r="BG46">
        <v>0.13058921172520699</v>
      </c>
      <c r="BH46">
        <v>0.38750527660303102</v>
      </c>
      <c r="BI46" s="7">
        <v>0.37718754047318698</v>
      </c>
      <c r="BJ46">
        <v>0.58479110885709795</v>
      </c>
      <c r="BK46">
        <v>0.303448096178567</v>
      </c>
      <c r="BL46">
        <v>0.73768303071515595</v>
      </c>
      <c r="BM46">
        <v>70.713391739674606</v>
      </c>
      <c r="BN46">
        <v>54.398299999999999</v>
      </c>
      <c r="BO46">
        <v>56.929825000000001</v>
      </c>
      <c r="BP46">
        <v>3.9289558665231401</v>
      </c>
      <c r="BQ46">
        <v>64.822134387399998</v>
      </c>
      <c r="BR46">
        <v>1.5047719832481199</v>
      </c>
      <c r="BS46">
        <v>2.4026135617163402</v>
      </c>
      <c r="BT46">
        <v>5330737.5185973896</v>
      </c>
      <c r="BU46">
        <v>555639439</v>
      </c>
      <c r="BV46">
        <v>99.819500000000005</v>
      </c>
      <c r="BW46" s="52">
        <v>17957</v>
      </c>
      <c r="BX46" s="7" t="s">
        <v>193</v>
      </c>
      <c r="BY46" s="6">
        <v>55.74</v>
      </c>
      <c r="BZ46" s="7" t="s">
        <v>122</v>
      </c>
      <c r="CA46" t="str">
        <f t="shared" si="37"/>
        <v>USD=</v>
      </c>
      <c r="CB46" s="22">
        <v>1</v>
      </c>
      <c r="CF46" s="7" t="s">
        <v>40</v>
      </c>
      <c r="CG46" s="7" t="s">
        <v>192</v>
      </c>
    </row>
    <row r="47" spans="1:85" x14ac:dyDescent="0.35">
      <c r="B47" s="7" t="s">
        <v>194</v>
      </c>
      <c r="C47" s="3" t="s">
        <v>27</v>
      </c>
      <c r="E47" t="s">
        <v>41</v>
      </c>
      <c r="F47" s="2"/>
      <c r="G47" s="3" t="str">
        <f t="shared" si="139"/>
        <v>US30040W1080</v>
      </c>
      <c r="H47" s="36">
        <f t="shared" si="140"/>
        <v>21755283498.880001</v>
      </c>
      <c r="I47" s="37">
        <f t="shared" si="141"/>
        <v>99.7196</v>
      </c>
      <c r="J47" s="38">
        <f t="shared" si="142"/>
        <v>24523</v>
      </c>
      <c r="K47" s="37" t="str">
        <f t="shared" si="143"/>
        <v>USD</v>
      </c>
      <c r="L47" s="39">
        <f t="shared" si="144"/>
        <v>61.76</v>
      </c>
      <c r="M47" s="37">
        <f t="shared" si="145"/>
        <v>61.76</v>
      </c>
      <c r="N47" s="40"/>
      <c r="O47" s="37" t="str">
        <f t="shared" si="146"/>
        <v>NULL</v>
      </c>
      <c r="P47" s="37">
        <f t="shared" si="147"/>
        <v>13.149308170195701</v>
      </c>
      <c r="Q47" s="37" t="str">
        <f t="shared" si="148"/>
        <v>NULL</v>
      </c>
      <c r="R47" s="37">
        <f t="shared" si="149"/>
        <v>3.1307876595703998</v>
      </c>
      <c r="S47" s="37">
        <f t="shared" si="150"/>
        <v>1.4763563541737299</v>
      </c>
      <c r="T47" s="37">
        <f t="shared" si="151"/>
        <v>11.644327564972899</v>
      </c>
      <c r="U47" s="37">
        <f t="shared" si="152"/>
        <v>1.90113106857554</v>
      </c>
      <c r="V47" s="36">
        <f t="shared" si="153"/>
        <v>115469527.27</v>
      </c>
      <c r="W47" s="36">
        <f t="shared" si="154"/>
        <v>107368597.11650001</v>
      </c>
      <c r="X47" s="37">
        <f t="shared" si="155"/>
        <v>-7.5449715941711517</v>
      </c>
      <c r="Y47" s="37">
        <f t="shared" si="156"/>
        <v>17.9358150528554</v>
      </c>
      <c r="Z47" s="37">
        <f t="shared" si="157"/>
        <v>21.578873389915199</v>
      </c>
      <c r="AA47" s="37">
        <f t="shared" si="158"/>
        <v>27.243280096299099</v>
      </c>
      <c r="AB47" s="37">
        <f t="shared" si="159"/>
        <v>0.25600000000000001</v>
      </c>
      <c r="AC47" s="37">
        <f t="shared" si="160"/>
        <v>0.50418935745543003</v>
      </c>
      <c r="AD47" s="37">
        <f t="shared" si="161"/>
        <v>0.53729939099177904</v>
      </c>
      <c r="AE47" s="37">
        <f t="shared" si="162"/>
        <v>0.60760444927305601</v>
      </c>
      <c r="AF47" s="37">
        <f t="shared" si="163"/>
        <v>0.73840222777907105</v>
      </c>
      <c r="AG47" s="37">
        <f t="shared" si="164"/>
        <v>0.46572618854263298</v>
      </c>
      <c r="AH47" s="37">
        <f t="shared" si="165"/>
        <v>0.82113736417032401</v>
      </c>
      <c r="AI47" s="37">
        <f t="shared" si="166"/>
        <v>80.878859857482198</v>
      </c>
      <c r="AJ47" s="39">
        <f t="shared" si="167"/>
        <v>59.009399999999999</v>
      </c>
      <c r="AK47" s="39">
        <f t="shared" si="168"/>
        <v>58.238349999999997</v>
      </c>
      <c r="AL47" s="37">
        <f t="shared" si="169"/>
        <v>4.6308290155440401</v>
      </c>
      <c r="AM47" s="37" t="str">
        <f t="shared" si="170"/>
        <v>NULL</v>
      </c>
      <c r="AN47" s="37">
        <f t="shared" si="171"/>
        <v>1.39650963080723</v>
      </c>
      <c r="AO47" s="37">
        <f t="shared" si="172"/>
        <v>2.4587450575023002</v>
      </c>
      <c r="AP47" s="36">
        <f t="shared" si="173"/>
        <v>3403366.5759393</v>
      </c>
      <c r="AS47" s="7" t="s">
        <v>41</v>
      </c>
      <c r="AT47" s="7" t="s">
        <v>114</v>
      </c>
      <c r="AU47" s="7">
        <v>13.149308170195701</v>
      </c>
      <c r="AV47" s="7" t="s">
        <v>114</v>
      </c>
      <c r="AW47">
        <v>3.1307876595703998</v>
      </c>
      <c r="AX47" s="7">
        <v>1.4763563541737299</v>
      </c>
      <c r="AY47">
        <v>11.644327564972899</v>
      </c>
      <c r="AZ47">
        <v>1.90113106857554</v>
      </c>
      <c r="BA47">
        <v>115469527.27</v>
      </c>
      <c r="BB47">
        <v>107368597.11650001</v>
      </c>
      <c r="BC47">
        <v>17.9358150528554</v>
      </c>
      <c r="BD47">
        <v>21.578873389915199</v>
      </c>
      <c r="BE47">
        <v>27.243280096299099</v>
      </c>
      <c r="BF47">
        <v>0.25600000000000001</v>
      </c>
      <c r="BG47">
        <v>0.50418935745543003</v>
      </c>
      <c r="BH47">
        <v>0.53729939099177904</v>
      </c>
      <c r="BI47" s="7">
        <v>0.60760444927305601</v>
      </c>
      <c r="BJ47">
        <v>0.73840222777907105</v>
      </c>
      <c r="BK47">
        <v>0.46572618854263298</v>
      </c>
      <c r="BL47">
        <v>0.82113736417032401</v>
      </c>
      <c r="BM47">
        <v>80.878859857482198</v>
      </c>
      <c r="BN47">
        <v>59.009399999999999</v>
      </c>
      <c r="BO47">
        <v>58.238349999999997</v>
      </c>
      <c r="BP47">
        <v>4.6308290155440401</v>
      </c>
      <c r="BQ47" s="7" t="s">
        <v>114</v>
      </c>
      <c r="BR47">
        <v>1.39650963080723</v>
      </c>
      <c r="BS47">
        <v>2.4587450575023002</v>
      </c>
      <c r="BT47">
        <v>3403366.5759393</v>
      </c>
      <c r="BU47">
        <v>352255238</v>
      </c>
      <c r="BV47">
        <v>99.7196</v>
      </c>
      <c r="BW47" s="52">
        <v>24523</v>
      </c>
      <c r="BX47" s="7" t="s">
        <v>195</v>
      </c>
      <c r="BY47" s="6">
        <v>61.76</v>
      </c>
      <c r="BZ47" s="7" t="s">
        <v>122</v>
      </c>
      <c r="CA47" t="str">
        <f t="shared" si="37"/>
        <v>USD=</v>
      </c>
      <c r="CB47" s="22">
        <v>1</v>
      </c>
      <c r="CF47" s="7" t="s">
        <v>41</v>
      </c>
      <c r="CG47" s="7" t="s">
        <v>194</v>
      </c>
    </row>
    <row r="48" spans="1:85" x14ac:dyDescent="0.35">
      <c r="B48" s="7" t="s">
        <v>196</v>
      </c>
      <c r="C48" s="3" t="s">
        <v>27</v>
      </c>
      <c r="E48" t="s">
        <v>42</v>
      </c>
      <c r="F48" s="2"/>
      <c r="G48" s="3" t="str">
        <f t="shared" si="139"/>
        <v>US7445731067</v>
      </c>
      <c r="H48" s="36">
        <f t="shared" si="140"/>
        <v>37764461007.939995</v>
      </c>
      <c r="I48" s="37">
        <f t="shared" si="141"/>
        <v>99.878</v>
      </c>
      <c r="J48" s="38">
        <f t="shared" si="142"/>
        <v>17623</v>
      </c>
      <c r="K48" s="37" t="str">
        <f t="shared" si="143"/>
        <v>USD</v>
      </c>
      <c r="L48" s="39">
        <f t="shared" si="144"/>
        <v>75.819999999999993</v>
      </c>
      <c r="M48" s="37">
        <f t="shared" si="145"/>
        <v>75.819999999999993</v>
      </c>
      <c r="N48" s="40"/>
      <c r="O48" s="37">
        <f t="shared" si="146"/>
        <v>20.9805690377495</v>
      </c>
      <c r="P48" s="37">
        <f t="shared" si="147"/>
        <v>19.482794241346198</v>
      </c>
      <c r="Q48" s="37">
        <f t="shared" si="148"/>
        <v>3.74653018531242</v>
      </c>
      <c r="R48" s="37">
        <f t="shared" si="149"/>
        <v>3.4790704002403898</v>
      </c>
      <c r="S48" s="37">
        <f t="shared" si="150"/>
        <v>2.4070606947442701</v>
      </c>
      <c r="T48" s="37">
        <f t="shared" si="151"/>
        <v>14.359110649406899</v>
      </c>
      <c r="U48" s="37">
        <f t="shared" si="152"/>
        <v>3.6872154860320299</v>
      </c>
      <c r="V48" s="36">
        <f t="shared" si="153"/>
        <v>183536466.90000001</v>
      </c>
      <c r="W48" s="36">
        <f t="shared" si="154"/>
        <v>211999751.23100001</v>
      </c>
      <c r="X48" s="37">
        <f t="shared" si="155"/>
        <v>13.426093269319795</v>
      </c>
      <c r="Y48" s="37">
        <f t="shared" si="156"/>
        <v>16.441687927655298</v>
      </c>
      <c r="Z48" s="37">
        <f t="shared" si="157"/>
        <v>15.1992211888425</v>
      </c>
      <c r="AA48" s="37">
        <f t="shared" si="158"/>
        <v>17.6137274105619</v>
      </c>
      <c r="AB48" s="37">
        <f t="shared" si="159"/>
        <v>0.1946</v>
      </c>
      <c r="AC48" s="37">
        <f t="shared" si="160"/>
        <v>0.38680416407631202</v>
      </c>
      <c r="AD48" s="37">
        <f t="shared" si="161"/>
        <v>0.71512260320280097</v>
      </c>
      <c r="AE48" s="37">
        <f t="shared" si="162"/>
        <v>0.61113297392404897</v>
      </c>
      <c r="AF48" s="37">
        <f t="shared" si="163"/>
        <v>0.74075457519404997</v>
      </c>
      <c r="AG48" s="37">
        <f t="shared" si="164"/>
        <v>0.69050984583036701</v>
      </c>
      <c r="AH48" s="37">
        <f t="shared" si="165"/>
        <v>1.21355597819447</v>
      </c>
      <c r="AI48" s="37">
        <f t="shared" si="166"/>
        <v>62.571756601607397</v>
      </c>
      <c r="AJ48" s="39">
        <f t="shared" si="167"/>
        <v>74.185199999999995</v>
      </c>
      <c r="AK48" s="39">
        <f t="shared" si="168"/>
        <v>65.485550000000003</v>
      </c>
      <c r="AL48" s="37">
        <f t="shared" si="169"/>
        <v>3.1653917172250101</v>
      </c>
      <c r="AM48" s="37">
        <f t="shared" si="170"/>
        <v>44.362075692499999</v>
      </c>
      <c r="AN48" s="37">
        <f t="shared" si="171"/>
        <v>1.4217003292643799</v>
      </c>
      <c r="AO48" s="37">
        <f t="shared" si="172"/>
        <v>2.5409165061999301</v>
      </c>
      <c r="AP48" s="36">
        <f t="shared" si="173"/>
        <v>5373023.9090497503</v>
      </c>
      <c r="AS48" s="7" t="s">
        <v>42</v>
      </c>
      <c r="AT48" s="7">
        <v>20.9805690377495</v>
      </c>
      <c r="AU48" s="7">
        <v>19.482794241346198</v>
      </c>
      <c r="AV48" s="7">
        <v>3.74653018531242</v>
      </c>
      <c r="AW48">
        <v>3.4790704002403898</v>
      </c>
      <c r="AX48" s="7">
        <v>2.4070606947442701</v>
      </c>
      <c r="AY48">
        <v>14.359110649406899</v>
      </c>
      <c r="AZ48">
        <v>3.6872154860320299</v>
      </c>
      <c r="BA48">
        <v>183536466.90000001</v>
      </c>
      <c r="BB48">
        <v>211999751.23100001</v>
      </c>
      <c r="BC48">
        <v>16.441687927655298</v>
      </c>
      <c r="BD48">
        <v>15.1992211888425</v>
      </c>
      <c r="BE48">
        <v>17.6137274105619</v>
      </c>
      <c r="BF48">
        <v>0.1946</v>
      </c>
      <c r="BG48">
        <v>0.38680416407631202</v>
      </c>
      <c r="BH48">
        <v>0.71512260320280097</v>
      </c>
      <c r="BI48" s="7">
        <v>0.61113297392404897</v>
      </c>
      <c r="BJ48">
        <v>0.74075457519404997</v>
      </c>
      <c r="BK48">
        <v>0.69050984583036701</v>
      </c>
      <c r="BL48">
        <v>1.21355597819447</v>
      </c>
      <c r="BM48">
        <v>62.571756601607397</v>
      </c>
      <c r="BN48">
        <v>74.185199999999995</v>
      </c>
      <c r="BO48">
        <v>65.485550000000003</v>
      </c>
      <c r="BP48">
        <v>3.1653917172250101</v>
      </c>
      <c r="BQ48">
        <v>44.362075692499999</v>
      </c>
      <c r="BR48" s="7">
        <v>1.4217003292643799</v>
      </c>
      <c r="BS48">
        <v>2.5409165061999301</v>
      </c>
      <c r="BT48">
        <v>5373023.9090497503</v>
      </c>
      <c r="BU48">
        <v>498080467</v>
      </c>
      <c r="BV48">
        <v>99.878</v>
      </c>
      <c r="BW48" s="52">
        <v>17623</v>
      </c>
      <c r="BX48" s="7" t="s">
        <v>197</v>
      </c>
      <c r="BY48" s="6">
        <v>75.819999999999993</v>
      </c>
      <c r="BZ48" s="7" t="s">
        <v>122</v>
      </c>
      <c r="CA48" t="str">
        <f t="shared" si="37"/>
        <v>USD=</v>
      </c>
      <c r="CB48" s="22">
        <v>1</v>
      </c>
      <c r="CF48" s="7" t="s">
        <v>42</v>
      </c>
      <c r="CG48" s="7" t="s">
        <v>196</v>
      </c>
    </row>
    <row r="49" spans="2:85" x14ac:dyDescent="0.35">
      <c r="B49" s="7" t="s">
        <v>198</v>
      </c>
      <c r="C49" s="3" t="s">
        <v>27</v>
      </c>
      <c r="E49" t="s">
        <v>43</v>
      </c>
      <c r="F49" s="2"/>
      <c r="G49" s="3" t="str">
        <f t="shared" si="139"/>
        <v>US69331C1080</v>
      </c>
      <c r="H49" s="36">
        <f t="shared" si="140"/>
        <v>39003140909.5</v>
      </c>
      <c r="I49" s="37">
        <f t="shared" si="141"/>
        <v>96.319500000000005</v>
      </c>
      <c r="J49" s="38">
        <f t="shared" si="142"/>
        <v>7145</v>
      </c>
      <c r="K49" s="37" t="str">
        <f t="shared" si="143"/>
        <v>USD</v>
      </c>
      <c r="L49" s="39">
        <f t="shared" si="144"/>
        <v>18.25</v>
      </c>
      <c r="M49" s="37">
        <f t="shared" si="145"/>
        <v>18.25</v>
      </c>
      <c r="N49" s="40"/>
      <c r="O49" s="37">
        <f t="shared" si="146"/>
        <v>16.229579631655199</v>
      </c>
      <c r="P49" s="37">
        <f t="shared" si="147"/>
        <v>12.802737588683801</v>
      </c>
      <c r="Q49" s="37">
        <f t="shared" si="148"/>
        <v>1.6905812116307499</v>
      </c>
      <c r="R49" s="37">
        <f t="shared" si="149"/>
        <v>1.3336184988212201</v>
      </c>
      <c r="S49" s="37">
        <f t="shared" si="150"/>
        <v>1.5158019974983199</v>
      </c>
      <c r="T49" s="37">
        <f t="shared" si="151"/>
        <v>6.6981179648806499</v>
      </c>
      <c r="U49" s="37">
        <f t="shared" si="152"/>
        <v>1.6197317653446901</v>
      </c>
      <c r="V49" s="36">
        <f t="shared" si="153"/>
        <v>188824254.17750001</v>
      </c>
      <c r="W49" s="36">
        <f t="shared" si="154"/>
        <v>227390683.45550001</v>
      </c>
      <c r="X49" s="37">
        <f t="shared" si="155"/>
        <v>16.960426298884574</v>
      </c>
      <c r="Y49" s="37">
        <f t="shared" si="156"/>
        <v>18.210882543366399</v>
      </c>
      <c r="Z49" s="37">
        <f t="shared" si="157"/>
        <v>17.445236063659099</v>
      </c>
      <c r="AA49" s="37">
        <f t="shared" si="158"/>
        <v>19.827613585857701</v>
      </c>
      <c r="AB49" s="37">
        <f t="shared" si="159"/>
        <v>0.1981</v>
      </c>
      <c r="AC49" s="37">
        <f t="shared" si="160"/>
        <v>0.47357982819989403</v>
      </c>
      <c r="AD49" s="37">
        <f t="shared" si="161"/>
        <v>0.45864518742356902</v>
      </c>
      <c r="AE49" s="37">
        <f t="shared" si="162"/>
        <v>1.08941024003397</v>
      </c>
      <c r="AF49" s="37">
        <f t="shared" si="163"/>
        <v>1.0596057670824901</v>
      </c>
      <c r="AG49" s="37">
        <f t="shared" si="164"/>
        <v>2.3723845659182201</v>
      </c>
      <c r="AH49" s="37">
        <f t="shared" si="165"/>
        <v>1.7205760930021801</v>
      </c>
      <c r="AI49" s="37">
        <f t="shared" si="166"/>
        <v>72.131147540983505</v>
      </c>
      <c r="AJ49" s="39">
        <f t="shared" si="167"/>
        <v>17.981000000000002</v>
      </c>
      <c r="AK49" s="39">
        <f t="shared" si="168"/>
        <v>17.144850000000002</v>
      </c>
      <c r="AL49" s="37">
        <f t="shared" si="169"/>
        <v>0.219178082191781</v>
      </c>
      <c r="AM49" s="37">
        <f t="shared" si="170"/>
        <v>0.93666369309999997</v>
      </c>
      <c r="AN49" s="37">
        <f t="shared" si="171"/>
        <v>1.6517518592448499</v>
      </c>
      <c r="AO49" s="37">
        <f t="shared" si="172"/>
        <v>2.5865988990535902</v>
      </c>
      <c r="AP49" s="36">
        <f t="shared" si="173"/>
        <v>25026102.575603198</v>
      </c>
      <c r="AS49" s="7" t="s">
        <v>43</v>
      </c>
      <c r="AT49" s="7">
        <v>16.229579631655199</v>
      </c>
      <c r="AU49" s="7">
        <v>12.802737588683801</v>
      </c>
      <c r="AV49" s="7">
        <v>1.6905812116307499</v>
      </c>
      <c r="AW49">
        <v>1.3336184988212201</v>
      </c>
      <c r="AX49" s="7">
        <v>1.5158019974983199</v>
      </c>
      <c r="AY49">
        <v>6.6981179648806499</v>
      </c>
      <c r="AZ49">
        <v>1.6197317653446901</v>
      </c>
      <c r="BA49">
        <v>188824254.17750001</v>
      </c>
      <c r="BB49">
        <v>227390683.45550001</v>
      </c>
      <c r="BC49">
        <v>18.210882543366399</v>
      </c>
      <c r="BD49">
        <v>17.445236063659099</v>
      </c>
      <c r="BE49">
        <v>19.827613585857701</v>
      </c>
      <c r="BF49">
        <v>0.1981</v>
      </c>
      <c r="BG49">
        <v>0.47357982819989403</v>
      </c>
      <c r="BH49">
        <v>0.45864518742356902</v>
      </c>
      <c r="BI49" s="7">
        <v>1.08941024003397</v>
      </c>
      <c r="BJ49">
        <v>1.0596057670824901</v>
      </c>
      <c r="BK49">
        <v>2.3723845659182201</v>
      </c>
      <c r="BL49">
        <v>1.7205760930021801</v>
      </c>
      <c r="BM49">
        <v>72.131147540983505</v>
      </c>
      <c r="BN49">
        <v>17.981000000000002</v>
      </c>
      <c r="BO49" s="7">
        <v>17.144850000000002</v>
      </c>
      <c r="BP49">
        <v>0.219178082191781</v>
      </c>
      <c r="BQ49">
        <v>0.93666369309999997</v>
      </c>
      <c r="BR49" s="7">
        <v>1.6517518592448499</v>
      </c>
      <c r="BS49">
        <v>2.5865988990535902</v>
      </c>
      <c r="BT49">
        <v>25026102.575603198</v>
      </c>
      <c r="BU49">
        <v>2137158406</v>
      </c>
      <c r="BV49">
        <v>96.319500000000005</v>
      </c>
      <c r="BW49" s="52">
        <v>7145</v>
      </c>
      <c r="BX49" s="7" t="s">
        <v>199</v>
      </c>
      <c r="BY49" s="6">
        <v>18.25</v>
      </c>
      <c r="BZ49" s="7" t="s">
        <v>122</v>
      </c>
      <c r="CA49" t="str">
        <f t="shared" si="37"/>
        <v>USD=</v>
      </c>
      <c r="CB49" s="22">
        <v>1</v>
      </c>
      <c r="CF49" s="7" t="s">
        <v>43</v>
      </c>
      <c r="CG49" s="7" t="s">
        <v>198</v>
      </c>
    </row>
    <row r="50" spans="2:85" x14ac:dyDescent="0.35">
      <c r="B50" s="7" t="s">
        <v>200</v>
      </c>
      <c r="C50" s="3" t="s">
        <v>27</v>
      </c>
      <c r="E50" t="s">
        <v>44</v>
      </c>
      <c r="F50" s="2"/>
      <c r="G50" s="3" t="str">
        <f t="shared" si="139"/>
        <v>US3379321074</v>
      </c>
      <c r="H50" s="36">
        <f t="shared" si="140"/>
        <v>22905555585.599998</v>
      </c>
      <c r="I50" s="37">
        <f t="shared" si="141"/>
        <v>99.875100000000003</v>
      </c>
      <c r="J50" s="38">
        <f t="shared" si="142"/>
        <v>17058</v>
      </c>
      <c r="K50" s="37" t="str">
        <f t="shared" si="143"/>
        <v>USD</v>
      </c>
      <c r="L50" s="39">
        <f t="shared" si="144"/>
        <v>39.799999999999997</v>
      </c>
      <c r="M50" s="37">
        <f t="shared" si="145"/>
        <v>39.799999999999997</v>
      </c>
      <c r="N50" s="40"/>
      <c r="O50" s="37">
        <f t="shared" si="146"/>
        <v>21.101856221071099</v>
      </c>
      <c r="P50" s="37">
        <f t="shared" si="147"/>
        <v>14.310164961015699</v>
      </c>
      <c r="Q50" s="37" t="str">
        <f t="shared" si="148"/>
        <v>NULL</v>
      </c>
      <c r="R50" s="37" t="str">
        <f t="shared" si="149"/>
        <v>NULL</v>
      </c>
      <c r="S50" s="37">
        <f t="shared" si="150"/>
        <v>1.8476692349731501</v>
      </c>
      <c r="T50" s="37">
        <f t="shared" si="151"/>
        <v>15.6994897776559</v>
      </c>
      <c r="U50" s="37">
        <f t="shared" si="152"/>
        <v>1.7720528845427801</v>
      </c>
      <c r="V50" s="36">
        <f t="shared" si="153"/>
        <v>84650307.430000007</v>
      </c>
      <c r="W50" s="36">
        <f t="shared" si="154"/>
        <v>94803001.400000006</v>
      </c>
      <c r="X50" s="37">
        <f t="shared" si="155"/>
        <v>10.709253736770403</v>
      </c>
      <c r="Y50" s="37">
        <f t="shared" si="156"/>
        <v>9.9682804827196296</v>
      </c>
      <c r="Z50" s="37">
        <f t="shared" si="157"/>
        <v>13.7435294251913</v>
      </c>
      <c r="AA50" s="37">
        <f t="shared" si="158"/>
        <v>17.369944232224601</v>
      </c>
      <c r="AB50" s="37">
        <f t="shared" si="159"/>
        <v>0.1948</v>
      </c>
      <c r="AC50" s="37">
        <f t="shared" si="160"/>
        <v>0.32386059365529102</v>
      </c>
      <c r="AD50" s="37">
        <f t="shared" si="161"/>
        <v>0.45827811042461902</v>
      </c>
      <c r="AE50" s="37">
        <f t="shared" si="162"/>
        <v>0.47788833632911998</v>
      </c>
      <c r="AF50" s="37">
        <f t="shared" si="163"/>
        <v>0.65192490562718897</v>
      </c>
      <c r="AG50" s="37">
        <f t="shared" si="164"/>
        <v>5.1455119503586E-2</v>
      </c>
      <c r="AH50" s="37">
        <f t="shared" si="165"/>
        <v>1.0843937187561601</v>
      </c>
      <c r="AI50" s="37">
        <f t="shared" si="166"/>
        <v>74.750830564783897</v>
      </c>
      <c r="AJ50" s="39">
        <f t="shared" si="167"/>
        <v>39.130600000000001</v>
      </c>
      <c r="AK50" s="39">
        <f t="shared" si="168"/>
        <v>37.623100000000001</v>
      </c>
      <c r="AL50" s="37">
        <f t="shared" si="169"/>
        <v>4.2713567839196003</v>
      </c>
      <c r="AM50" s="37">
        <f t="shared" si="170"/>
        <v>81.6562778272</v>
      </c>
      <c r="AN50" s="37">
        <f t="shared" si="171"/>
        <v>1.9899570124896599</v>
      </c>
      <c r="AO50" s="37">
        <f t="shared" si="172"/>
        <v>4.7704347966865503</v>
      </c>
      <c r="AP50" s="36">
        <f t="shared" si="173"/>
        <v>7724488.0114294104</v>
      </c>
      <c r="AS50" s="7" t="s">
        <v>44</v>
      </c>
      <c r="AT50" s="7">
        <v>21.101856221071099</v>
      </c>
      <c r="AU50" s="7">
        <v>14.310164961015699</v>
      </c>
      <c r="AV50" s="7" t="s">
        <v>114</v>
      </c>
      <c r="AW50" s="7" t="s">
        <v>114</v>
      </c>
      <c r="AX50" s="7">
        <v>1.8476692349731501</v>
      </c>
      <c r="AY50">
        <v>15.6994897776559</v>
      </c>
      <c r="AZ50">
        <v>1.7720528845427801</v>
      </c>
      <c r="BA50">
        <v>84650307.430000007</v>
      </c>
      <c r="BB50">
        <v>94803001.400000006</v>
      </c>
      <c r="BC50">
        <v>9.9682804827196296</v>
      </c>
      <c r="BD50">
        <v>13.7435294251913</v>
      </c>
      <c r="BE50">
        <v>17.369944232224601</v>
      </c>
      <c r="BF50">
        <v>0.1948</v>
      </c>
      <c r="BG50">
        <v>0.32386059365529102</v>
      </c>
      <c r="BH50">
        <v>0.45827811042461902</v>
      </c>
      <c r="BI50" s="7">
        <v>0.47788833632911998</v>
      </c>
      <c r="BJ50">
        <v>0.65192490562718897</v>
      </c>
      <c r="BK50">
        <v>5.1455119503586E-2</v>
      </c>
      <c r="BL50">
        <v>1.0843937187561601</v>
      </c>
      <c r="BM50">
        <v>74.750830564783897</v>
      </c>
      <c r="BN50">
        <v>39.130600000000001</v>
      </c>
      <c r="BO50">
        <v>37.623100000000001</v>
      </c>
      <c r="BP50">
        <v>4.2713567839196003</v>
      </c>
      <c r="BQ50">
        <v>81.6562778272</v>
      </c>
      <c r="BR50" s="7">
        <v>1.9899570124896599</v>
      </c>
      <c r="BS50">
        <v>4.7704347966865503</v>
      </c>
      <c r="BT50">
        <v>7724488.0114294104</v>
      </c>
      <c r="BU50">
        <v>575516472</v>
      </c>
      <c r="BV50">
        <v>99.875100000000003</v>
      </c>
      <c r="BW50" s="52">
        <v>17058</v>
      </c>
      <c r="BX50" s="7" t="s">
        <v>201</v>
      </c>
      <c r="BY50" s="6">
        <v>39.799999999999997</v>
      </c>
      <c r="BZ50" s="7" t="s">
        <v>122</v>
      </c>
      <c r="CA50" t="str">
        <f t="shared" si="37"/>
        <v>USD=</v>
      </c>
      <c r="CB50" s="22">
        <v>1</v>
      </c>
      <c r="CF50" s="7" t="s">
        <v>44</v>
      </c>
      <c r="CG50" s="7" t="s">
        <v>200</v>
      </c>
    </row>
    <row r="51" spans="2:85" x14ac:dyDescent="0.35">
      <c r="B51" s="7" t="s">
        <v>319</v>
      </c>
      <c r="C51" s="3" t="s">
        <v>27</v>
      </c>
      <c r="E51" t="s">
        <v>318</v>
      </c>
      <c r="F51" s="2"/>
      <c r="G51" s="3" t="str">
        <f t="shared" si="139"/>
        <v>CA3495531079</v>
      </c>
      <c r="H51" s="36">
        <f t="shared" si="140"/>
        <v>20072455850.539982</v>
      </c>
      <c r="I51" s="37">
        <f t="shared" si="141"/>
        <v>99.858500000000006</v>
      </c>
      <c r="J51" s="38">
        <f t="shared" si="142"/>
        <v>29297</v>
      </c>
      <c r="K51" s="37" t="str">
        <f t="shared" si="143"/>
        <v>CAD</v>
      </c>
      <c r="L51" s="39">
        <f t="shared" si="144"/>
        <v>55.81</v>
      </c>
      <c r="M51" s="37">
        <f t="shared" si="145"/>
        <v>40.534802999999997</v>
      </c>
      <c r="N51" s="40"/>
      <c r="O51" s="37">
        <f t="shared" si="146"/>
        <v>17.8583427995456</v>
      </c>
      <c r="P51" s="37">
        <f t="shared" si="147"/>
        <v>17.014348237061501</v>
      </c>
      <c r="Q51" s="37">
        <f t="shared" si="148"/>
        <v>6.8685933844406204</v>
      </c>
      <c r="R51" s="37" t="str">
        <f t="shared" si="149"/>
        <v>NULL</v>
      </c>
      <c r="S51" s="37">
        <f t="shared" si="150"/>
        <v>1.24274299909758</v>
      </c>
      <c r="T51" s="37">
        <f t="shared" si="151"/>
        <v>8.1331932709240906</v>
      </c>
      <c r="U51" s="37">
        <f t="shared" si="152"/>
        <v>2.4422579298868898</v>
      </c>
      <c r="V51" s="36">
        <f t="shared" si="153"/>
        <v>108806856.6575</v>
      </c>
      <c r="W51" s="36">
        <f t="shared" si="154"/>
        <v>60273595.379000001</v>
      </c>
      <c r="X51" s="37">
        <f t="shared" si="155"/>
        <v>-80.521596518878866</v>
      </c>
      <c r="Y51" s="37">
        <f t="shared" si="156"/>
        <v>12.2754430755394</v>
      </c>
      <c r="Z51" s="37">
        <f t="shared" si="157"/>
        <v>12.639805645470799</v>
      </c>
      <c r="AA51" s="37">
        <f t="shared" si="158"/>
        <v>13.887927859865901</v>
      </c>
      <c r="AB51" s="37" t="str">
        <f t="shared" si="159"/>
        <v>#N/A</v>
      </c>
      <c r="AC51" s="37">
        <f t="shared" si="160"/>
        <v>0.660925599094912</v>
      </c>
      <c r="AD51" s="37">
        <f t="shared" si="161"/>
        <v>0.46168655645266299</v>
      </c>
      <c r="AE51" s="37">
        <f t="shared" si="162"/>
        <v>0.20203613749278099</v>
      </c>
      <c r="AF51" s="37">
        <f t="shared" si="163"/>
        <v>0.46802362363776201</v>
      </c>
      <c r="AG51" s="37">
        <f t="shared" si="164"/>
        <v>-0.16025975696897801</v>
      </c>
      <c r="AH51" s="37">
        <f t="shared" si="165"/>
        <v>0.16341813917838899</v>
      </c>
      <c r="AI51" s="37">
        <f t="shared" si="166"/>
        <v>81.152993348115302</v>
      </c>
      <c r="AJ51" s="39">
        <f t="shared" si="167"/>
        <v>54.312199999999997</v>
      </c>
      <c r="AK51" s="39">
        <f t="shared" si="168"/>
        <v>54.242150000000002</v>
      </c>
      <c r="AL51" s="37">
        <f t="shared" si="169"/>
        <v>4.2286328614943596</v>
      </c>
      <c r="AM51" s="37">
        <f t="shared" si="170"/>
        <v>74.833997343999997</v>
      </c>
      <c r="AN51" s="37">
        <f t="shared" si="171"/>
        <v>1.9028593007546599</v>
      </c>
      <c r="AO51" s="37">
        <f t="shared" si="172"/>
        <v>8.0168070587151004</v>
      </c>
      <c r="AP51" s="36">
        <f t="shared" si="173"/>
        <v>12412708.586204801</v>
      </c>
      <c r="AS51" s="7" t="s">
        <v>318</v>
      </c>
      <c r="AT51" s="7">
        <v>17.8583427995456</v>
      </c>
      <c r="AU51" s="7">
        <v>17.014348237061501</v>
      </c>
      <c r="AV51" s="7">
        <v>6.8685933844406204</v>
      </c>
      <c r="AW51" s="7" t="s">
        <v>114</v>
      </c>
      <c r="AX51" s="7">
        <v>1.24274299909758</v>
      </c>
      <c r="AY51">
        <v>8.1331932709240906</v>
      </c>
      <c r="AZ51">
        <v>2.4422579298868898</v>
      </c>
      <c r="BA51">
        <v>108806856.6575</v>
      </c>
      <c r="BB51">
        <v>60273595.379000001</v>
      </c>
      <c r="BC51">
        <v>12.2754430755394</v>
      </c>
      <c r="BD51">
        <v>12.639805645470799</v>
      </c>
      <c r="BE51">
        <v>13.887927859865901</v>
      </c>
      <c r="BF51" t="s">
        <v>170</v>
      </c>
      <c r="BG51">
        <v>0.660925599094912</v>
      </c>
      <c r="BH51">
        <v>0.46168655645266299</v>
      </c>
      <c r="BI51" s="7">
        <v>0.20203613749278099</v>
      </c>
      <c r="BJ51">
        <v>0.46802362363776201</v>
      </c>
      <c r="BK51">
        <v>-0.16025975696897801</v>
      </c>
      <c r="BL51">
        <v>0.16341813917838899</v>
      </c>
      <c r="BM51">
        <v>81.152993348115302</v>
      </c>
      <c r="BN51">
        <v>54.312199999999997</v>
      </c>
      <c r="BO51">
        <v>54.242150000000002</v>
      </c>
      <c r="BP51">
        <v>4.2286328614943596</v>
      </c>
      <c r="BQ51">
        <v>74.833997343999997</v>
      </c>
      <c r="BR51" s="7">
        <v>1.9028593007546599</v>
      </c>
      <c r="BS51">
        <v>8.0168070587151004</v>
      </c>
      <c r="BT51">
        <v>12412708.586204801</v>
      </c>
      <c r="BU51">
        <v>495190660</v>
      </c>
      <c r="BV51">
        <v>99.858500000000006</v>
      </c>
      <c r="BW51" s="52">
        <v>29297</v>
      </c>
      <c r="BX51" s="7" t="s">
        <v>320</v>
      </c>
      <c r="BY51" s="6">
        <v>55.81</v>
      </c>
      <c r="BZ51" s="7" t="s">
        <v>119</v>
      </c>
      <c r="CA51" t="str">
        <f t="shared" si="37"/>
        <v>CADUSD=R</v>
      </c>
      <c r="CB51" s="22">
        <v>0.72629999999999995</v>
      </c>
      <c r="CF51" s="7" t="s">
        <v>318</v>
      </c>
      <c r="CG51" s="7" t="s">
        <v>319</v>
      </c>
    </row>
    <row r="52" spans="2:85" x14ac:dyDescent="0.35">
      <c r="B52" s="7" t="s">
        <v>202</v>
      </c>
      <c r="C52" s="3" t="s">
        <v>27</v>
      </c>
      <c r="E52" t="s">
        <v>45</v>
      </c>
      <c r="F52" s="2"/>
      <c r="G52" s="3" t="str">
        <f t="shared" si="139"/>
        <v>US69351T1060</v>
      </c>
      <c r="H52" s="36">
        <f t="shared" si="140"/>
        <v>21394484911</v>
      </c>
      <c r="I52" s="37">
        <f t="shared" si="141"/>
        <v>99.895899999999997</v>
      </c>
      <c r="J52" s="38">
        <f t="shared" si="142"/>
        <v>17793</v>
      </c>
      <c r="K52" s="37" t="str">
        <f t="shared" si="143"/>
        <v>USD</v>
      </c>
      <c r="L52" s="39">
        <f t="shared" si="144"/>
        <v>29</v>
      </c>
      <c r="M52" s="37">
        <f t="shared" si="145"/>
        <v>29</v>
      </c>
      <c r="N52" s="40"/>
      <c r="O52" s="37">
        <f t="shared" si="146"/>
        <v>28.105404960119401</v>
      </c>
      <c r="P52" s="37">
        <f t="shared" si="147"/>
        <v>16.348943000141698</v>
      </c>
      <c r="Q52" s="37">
        <f t="shared" si="148"/>
        <v>4.1331477882528498</v>
      </c>
      <c r="R52" s="37">
        <f t="shared" si="149"/>
        <v>2.4042563235502499</v>
      </c>
      <c r="S52" s="37">
        <f t="shared" si="150"/>
        <v>1.52186256935349</v>
      </c>
      <c r="T52" s="37">
        <f t="shared" si="151"/>
        <v>13.288499944720501</v>
      </c>
      <c r="U52" s="37">
        <f t="shared" si="152"/>
        <v>2.6087653836117601</v>
      </c>
      <c r="V52" s="36">
        <f t="shared" si="153"/>
        <v>111167197.4375</v>
      </c>
      <c r="W52" s="36">
        <f t="shared" si="154"/>
        <v>125645670.3285</v>
      </c>
      <c r="X52" s="37">
        <f t="shared" si="155"/>
        <v>11.523256514248445</v>
      </c>
      <c r="Y52" s="37">
        <f t="shared" si="156"/>
        <v>13.2517596151226</v>
      </c>
      <c r="Z52" s="37">
        <f t="shared" si="157"/>
        <v>15.7512513239589</v>
      </c>
      <c r="AA52" s="37">
        <f t="shared" si="158"/>
        <v>17.155662666458699</v>
      </c>
      <c r="AB52" s="37">
        <f t="shared" si="159"/>
        <v>0.16389999999999999</v>
      </c>
      <c r="AC52" s="37">
        <f t="shared" si="160"/>
        <v>0.30883796644334199</v>
      </c>
      <c r="AD52" s="37">
        <f t="shared" si="161"/>
        <v>0.591829286638208</v>
      </c>
      <c r="AE52" s="37">
        <f t="shared" si="162"/>
        <v>0.83151797138188599</v>
      </c>
      <c r="AF52" s="37">
        <f t="shared" si="163"/>
        <v>0.887677759909276</v>
      </c>
      <c r="AG52" s="37">
        <f t="shared" si="164"/>
        <v>0.46683503114894898</v>
      </c>
      <c r="AH52" s="37">
        <f t="shared" si="165"/>
        <v>1.1571391637958699</v>
      </c>
      <c r="AI52" s="37">
        <f t="shared" si="166"/>
        <v>76.973684210526301</v>
      </c>
      <c r="AJ52" s="39">
        <f t="shared" si="167"/>
        <v>28.4588</v>
      </c>
      <c r="AK52" s="39">
        <f t="shared" si="168"/>
        <v>26.817</v>
      </c>
      <c r="AL52" s="37">
        <f t="shared" si="169"/>
        <v>3.55172413793104</v>
      </c>
      <c r="AM52" s="37">
        <f t="shared" si="170"/>
        <v>96.081081081099995</v>
      </c>
      <c r="AN52" s="37">
        <f t="shared" si="171"/>
        <v>2.1924567022844101</v>
      </c>
      <c r="AO52" s="37">
        <f t="shared" si="172"/>
        <v>3.60665503825838</v>
      </c>
      <c r="AP52" s="36">
        <f t="shared" si="173"/>
        <v>6644702.5617106399</v>
      </c>
      <c r="AS52" s="7" t="s">
        <v>45</v>
      </c>
      <c r="AT52" s="7">
        <v>28.105404960119401</v>
      </c>
      <c r="AU52" s="7">
        <v>16.348943000141698</v>
      </c>
      <c r="AV52" s="7">
        <v>4.1331477882528498</v>
      </c>
      <c r="AW52">
        <v>2.4042563235502499</v>
      </c>
      <c r="AX52" s="7">
        <v>1.52186256935349</v>
      </c>
      <c r="AY52">
        <v>13.288499944720501</v>
      </c>
      <c r="AZ52">
        <v>2.6087653836117601</v>
      </c>
      <c r="BA52">
        <v>111167197.4375</v>
      </c>
      <c r="BB52">
        <v>125645670.3285</v>
      </c>
      <c r="BC52">
        <v>13.2517596151226</v>
      </c>
      <c r="BD52">
        <v>15.7512513239589</v>
      </c>
      <c r="BE52">
        <v>17.155662666458699</v>
      </c>
      <c r="BF52">
        <v>0.16389999999999999</v>
      </c>
      <c r="BG52">
        <v>0.30883796644334199</v>
      </c>
      <c r="BH52">
        <v>0.591829286638208</v>
      </c>
      <c r="BI52" s="7">
        <v>0.83151797138188599</v>
      </c>
      <c r="BJ52">
        <v>0.887677759909276</v>
      </c>
      <c r="BK52">
        <v>0.46683503114894898</v>
      </c>
      <c r="BL52" s="7">
        <v>1.1571391637958699</v>
      </c>
      <c r="BM52">
        <v>76.973684210526301</v>
      </c>
      <c r="BN52">
        <v>28.4588</v>
      </c>
      <c r="BO52">
        <v>26.817</v>
      </c>
      <c r="BP52">
        <v>3.55172413793104</v>
      </c>
      <c r="BQ52">
        <v>96.081081081099995</v>
      </c>
      <c r="BR52" s="7">
        <v>2.1924567022844101</v>
      </c>
      <c r="BS52" s="7">
        <v>3.60665503825838</v>
      </c>
      <c r="BT52">
        <v>6644702.5617106399</v>
      </c>
      <c r="BU52">
        <v>737740859</v>
      </c>
      <c r="BV52">
        <v>99.895899999999997</v>
      </c>
      <c r="BW52" s="52">
        <v>17793</v>
      </c>
      <c r="BX52" s="7" t="s">
        <v>203</v>
      </c>
      <c r="BY52" s="6">
        <v>29</v>
      </c>
      <c r="BZ52" s="7" t="s">
        <v>122</v>
      </c>
      <c r="CA52" t="str">
        <f t="shared" si="37"/>
        <v>USD=</v>
      </c>
      <c r="CB52" s="22">
        <v>1</v>
      </c>
      <c r="CF52" s="7" t="s">
        <v>45</v>
      </c>
      <c r="CG52" s="7" t="s">
        <v>202</v>
      </c>
    </row>
    <row r="53" spans="2:85" x14ac:dyDescent="0.35">
      <c r="B53" s="7" t="s">
        <v>204</v>
      </c>
      <c r="C53" s="3" t="s">
        <v>27</v>
      </c>
      <c r="E53" t="s">
        <v>46</v>
      </c>
      <c r="F53" s="2"/>
      <c r="G53" s="3" t="str">
        <f t="shared" si="139"/>
        <v>CA4488112083</v>
      </c>
      <c r="H53" s="36">
        <f t="shared" si="140"/>
        <v>18019656530.545147</v>
      </c>
      <c r="I53" s="37">
        <f t="shared" si="141"/>
        <v>52.863300000000002</v>
      </c>
      <c r="J53" s="38">
        <f t="shared" si="142"/>
        <v>42313</v>
      </c>
      <c r="K53" s="37" t="str">
        <f t="shared" si="143"/>
        <v>CAD</v>
      </c>
      <c r="L53" s="39">
        <f t="shared" si="144"/>
        <v>41.39</v>
      </c>
      <c r="M53" s="37">
        <f t="shared" si="145"/>
        <v>30.061556999999997</v>
      </c>
      <c r="N53" s="40"/>
      <c r="O53" s="37">
        <f t="shared" si="146"/>
        <v>22.6809434044978</v>
      </c>
      <c r="P53" s="37">
        <f t="shared" si="147"/>
        <v>21.096289314008601</v>
      </c>
      <c r="Q53" s="37">
        <f t="shared" si="148"/>
        <v>4.2794232838675201</v>
      </c>
      <c r="R53" s="37">
        <f t="shared" si="149"/>
        <v>3.9804319460393698</v>
      </c>
      <c r="S53" s="37">
        <f t="shared" si="150"/>
        <v>2.1013389768905499</v>
      </c>
      <c r="T53" s="37">
        <f t="shared" si="151"/>
        <v>9.8297192500911397</v>
      </c>
      <c r="U53" s="37">
        <f t="shared" si="152"/>
        <v>3.1262867171408799</v>
      </c>
      <c r="V53" s="36">
        <f t="shared" si="153"/>
        <v>28209969.682500001</v>
      </c>
      <c r="W53" s="36">
        <f t="shared" si="154"/>
        <v>28944723.566</v>
      </c>
      <c r="X53" s="37">
        <f t="shared" si="155"/>
        <v>2.5384726229103785</v>
      </c>
      <c r="Y53" s="37">
        <f t="shared" si="156"/>
        <v>12.719130314179999</v>
      </c>
      <c r="Z53" s="37">
        <f t="shared" si="157"/>
        <v>11.793022431016</v>
      </c>
      <c r="AA53" s="37">
        <f t="shared" si="158"/>
        <v>13.5096404884571</v>
      </c>
      <c r="AB53" s="37" t="str">
        <f t="shared" si="159"/>
        <v>#N/A</v>
      </c>
      <c r="AC53" s="37">
        <f t="shared" si="160"/>
        <v>0.57998787927836404</v>
      </c>
      <c r="AD53" s="37">
        <f t="shared" si="161"/>
        <v>0.50677186396382901</v>
      </c>
      <c r="AE53" s="37">
        <f t="shared" si="162"/>
        <v>0.31757835437405901</v>
      </c>
      <c r="AF53" s="37">
        <f t="shared" si="163"/>
        <v>0.54505169119713703</v>
      </c>
      <c r="AG53" s="37">
        <f t="shared" si="164"/>
        <v>0.30971137180689301</v>
      </c>
      <c r="AH53" s="37">
        <f t="shared" si="165"/>
        <v>0.45752062391620202</v>
      </c>
      <c r="AI53" s="37">
        <f t="shared" si="166"/>
        <v>80.427046263345105</v>
      </c>
      <c r="AJ53" s="39">
        <f t="shared" si="167"/>
        <v>39.967799999999997</v>
      </c>
      <c r="AK53" s="39">
        <f t="shared" si="168"/>
        <v>39.068849999999998</v>
      </c>
      <c r="AL53" s="37">
        <f t="shared" si="169"/>
        <v>3.0364822420874602</v>
      </c>
      <c r="AM53" s="37">
        <f t="shared" si="170"/>
        <v>64.5161290323</v>
      </c>
      <c r="AN53" s="37">
        <f t="shared" si="171"/>
        <v>0.83815473161779996</v>
      </c>
      <c r="AO53" s="37">
        <f t="shared" si="172"/>
        <v>3.8250735286672199</v>
      </c>
      <c r="AP53" s="36">
        <f t="shared" si="173"/>
        <v>3523084.53742823</v>
      </c>
      <c r="AS53" s="7" t="s">
        <v>46</v>
      </c>
      <c r="AT53" s="7">
        <v>22.6809434044978</v>
      </c>
      <c r="AU53" s="7">
        <v>21.096289314008601</v>
      </c>
      <c r="AV53" s="7">
        <v>4.2794232838675201</v>
      </c>
      <c r="AW53">
        <v>3.9804319460393698</v>
      </c>
      <c r="AX53" s="7">
        <v>2.1013389768905499</v>
      </c>
      <c r="AY53">
        <v>9.8297192500911397</v>
      </c>
      <c r="AZ53">
        <v>3.1262867171408799</v>
      </c>
      <c r="BA53">
        <v>28209969.682500001</v>
      </c>
      <c r="BB53">
        <v>28944723.566</v>
      </c>
      <c r="BC53">
        <v>12.719130314179999</v>
      </c>
      <c r="BD53">
        <v>11.793022431016</v>
      </c>
      <c r="BE53">
        <v>13.5096404884571</v>
      </c>
      <c r="BF53" t="s">
        <v>170</v>
      </c>
      <c r="BG53">
        <v>0.57998787927836404</v>
      </c>
      <c r="BH53">
        <v>0.50677186396382901</v>
      </c>
      <c r="BI53" s="7">
        <v>0.31757835437405901</v>
      </c>
      <c r="BJ53">
        <v>0.54505169119713703</v>
      </c>
      <c r="BK53">
        <v>0.30971137180689301</v>
      </c>
      <c r="BL53">
        <v>0.45752062391620202</v>
      </c>
      <c r="BM53">
        <v>80.427046263345105</v>
      </c>
      <c r="BN53">
        <v>39.967799999999997</v>
      </c>
      <c r="BO53">
        <v>39.068849999999998</v>
      </c>
      <c r="BP53">
        <v>3.0364822420874602</v>
      </c>
      <c r="BQ53">
        <v>64.5161290323</v>
      </c>
      <c r="BR53" s="7">
        <v>0.83815473161779996</v>
      </c>
      <c r="BS53">
        <v>3.8250735286672199</v>
      </c>
      <c r="BT53">
        <v>3523084.53742823</v>
      </c>
      <c r="BU53">
        <v>599425257</v>
      </c>
      <c r="BV53">
        <v>52.863300000000002</v>
      </c>
      <c r="BW53" s="52">
        <v>42313</v>
      </c>
      <c r="BX53" s="7" t="s">
        <v>205</v>
      </c>
      <c r="BY53" s="6">
        <v>41.39</v>
      </c>
      <c r="BZ53" s="7" t="s">
        <v>119</v>
      </c>
      <c r="CA53" t="str">
        <f t="shared" si="37"/>
        <v>CADUSD=R</v>
      </c>
      <c r="CB53" s="22">
        <v>0.72629999999999995</v>
      </c>
      <c r="CF53" s="7" t="s">
        <v>46</v>
      </c>
      <c r="CG53" s="7" t="s">
        <v>204</v>
      </c>
    </row>
    <row r="54" spans="2:85" x14ac:dyDescent="0.35">
      <c r="B54" s="7" t="s">
        <v>206</v>
      </c>
      <c r="C54" s="3" t="s">
        <v>27</v>
      </c>
      <c r="E54" t="s">
        <v>47</v>
      </c>
      <c r="F54" s="2"/>
      <c r="G54" s="3" t="str">
        <f t="shared" si="139"/>
        <v>AT0000746409</v>
      </c>
      <c r="H54" s="36">
        <f t="shared" si="140"/>
        <v>13955400087.539402</v>
      </c>
      <c r="I54" s="37">
        <f t="shared" si="141"/>
        <v>70</v>
      </c>
      <c r="J54" s="38">
        <f t="shared" si="142"/>
        <v>32483</v>
      </c>
      <c r="K54" s="37" t="str">
        <f t="shared" si="143"/>
        <v>EUR</v>
      </c>
      <c r="L54" s="39">
        <f t="shared" si="144"/>
        <v>75.5</v>
      </c>
      <c r="M54" s="37">
        <f t="shared" si="145"/>
        <v>81.977900000000005</v>
      </c>
      <c r="N54" s="40"/>
      <c r="O54" s="37">
        <f t="shared" si="146"/>
        <v>11.5175923171065</v>
      </c>
      <c r="P54" s="37">
        <f t="shared" si="147"/>
        <v>16.3482734033506</v>
      </c>
      <c r="Q54" s="37">
        <f t="shared" si="148"/>
        <v>-0.82860376382060896</v>
      </c>
      <c r="R54" s="37" t="str">
        <f t="shared" si="149"/>
        <v>NULL</v>
      </c>
      <c r="S54" s="37">
        <f t="shared" si="150"/>
        <v>2.6171736641707199</v>
      </c>
      <c r="T54" s="37">
        <f t="shared" si="151"/>
        <v>2.5151736747951898</v>
      </c>
      <c r="U54" s="37">
        <f t="shared" si="152"/>
        <v>1.2234716753797601</v>
      </c>
      <c r="V54" s="36">
        <f t="shared" si="153"/>
        <v>8654035.7249999996</v>
      </c>
      <c r="W54" s="36">
        <f t="shared" si="154"/>
        <v>7521864.2523809504</v>
      </c>
      <c r="X54" s="37">
        <f t="shared" si="155"/>
        <v>-15.051740295109351</v>
      </c>
      <c r="Y54" s="37">
        <f t="shared" si="156"/>
        <v>21.676579203357701</v>
      </c>
      <c r="Z54" s="37">
        <f t="shared" si="157"/>
        <v>27.5503832095769</v>
      </c>
      <c r="AA54" s="37">
        <f t="shared" si="158"/>
        <v>27.799683814774902</v>
      </c>
      <c r="AB54" s="37" t="str">
        <f t="shared" si="159"/>
        <v>#N/A</v>
      </c>
      <c r="AC54" s="37">
        <f t="shared" si="160"/>
        <v>0.92351708884263894</v>
      </c>
      <c r="AD54" s="37">
        <f t="shared" si="161"/>
        <v>0.79339771297188</v>
      </c>
      <c r="AE54" s="37">
        <f t="shared" si="162"/>
        <v>0.62583816750419996</v>
      </c>
      <c r="AF54" s="37">
        <f t="shared" si="163"/>
        <v>0.75055802777735503</v>
      </c>
      <c r="AG54" s="37">
        <f t="shared" si="164"/>
        <v>1.04524340628535</v>
      </c>
      <c r="AH54" s="37">
        <f t="shared" si="165"/>
        <v>0.61078228398132695</v>
      </c>
      <c r="AI54" s="37">
        <f t="shared" si="166"/>
        <v>47.317073170731703</v>
      </c>
      <c r="AJ54" s="39">
        <f t="shared" si="167"/>
        <v>75.450999999999993</v>
      </c>
      <c r="AK54" s="39">
        <f t="shared" si="168"/>
        <v>75.888000000000005</v>
      </c>
      <c r="AL54" s="37">
        <f t="shared" si="169"/>
        <v>5.5259653794940098</v>
      </c>
      <c r="AM54" s="37">
        <f t="shared" si="170"/>
        <v>63.623466282999999</v>
      </c>
      <c r="AN54" s="37" t="str">
        <f t="shared" si="171"/>
        <v>NULL</v>
      </c>
      <c r="AO54" s="37" t="str">
        <f t="shared" si="172"/>
        <v>NULL</v>
      </c>
      <c r="AP54" s="36">
        <f t="shared" si="173"/>
        <v>139738.81910697199</v>
      </c>
      <c r="AS54" s="7" t="s">
        <v>47</v>
      </c>
      <c r="AT54" s="7">
        <v>11.5175923171065</v>
      </c>
      <c r="AU54" s="7">
        <v>16.3482734033506</v>
      </c>
      <c r="AV54" s="7">
        <v>-0.82860376382060896</v>
      </c>
      <c r="AW54" s="7" t="s">
        <v>114</v>
      </c>
      <c r="AX54" s="7">
        <v>2.6171736641707199</v>
      </c>
      <c r="AY54">
        <v>2.5151736747951898</v>
      </c>
      <c r="AZ54">
        <v>1.2234716753797601</v>
      </c>
      <c r="BA54">
        <v>8654035.7249999996</v>
      </c>
      <c r="BB54">
        <v>7521864.2523809504</v>
      </c>
      <c r="BC54" s="7">
        <v>21.676579203357701</v>
      </c>
      <c r="BD54" s="7">
        <v>27.5503832095769</v>
      </c>
      <c r="BE54">
        <v>27.799683814774902</v>
      </c>
      <c r="BF54" t="s">
        <v>170</v>
      </c>
      <c r="BG54">
        <v>0.92351708884263894</v>
      </c>
      <c r="BH54">
        <v>0.79339771297188</v>
      </c>
      <c r="BI54" s="7">
        <v>0.62583816750419996</v>
      </c>
      <c r="BJ54">
        <v>0.75055802777735503</v>
      </c>
      <c r="BK54">
        <v>1.04524340628535</v>
      </c>
      <c r="BL54">
        <v>0.61078228398132695</v>
      </c>
      <c r="BM54">
        <v>47.317073170731703</v>
      </c>
      <c r="BN54">
        <v>75.450999999999993</v>
      </c>
      <c r="BO54">
        <v>75.888000000000005</v>
      </c>
      <c r="BP54">
        <v>5.5259653794940098</v>
      </c>
      <c r="BQ54">
        <v>63.623466282999999</v>
      </c>
      <c r="BR54" s="7" t="s">
        <v>114</v>
      </c>
      <c r="BS54" s="7" t="s">
        <v>114</v>
      </c>
      <c r="BT54">
        <v>139738.81910697199</v>
      </c>
      <c r="BU54">
        <v>170233686</v>
      </c>
      <c r="BV54">
        <v>70</v>
      </c>
      <c r="BW54" s="52">
        <v>32483</v>
      </c>
      <c r="BX54" s="7" t="s">
        <v>207</v>
      </c>
      <c r="BY54" s="6">
        <v>75.5</v>
      </c>
      <c r="BZ54" s="7" t="s">
        <v>113</v>
      </c>
      <c r="CA54" t="str">
        <f t="shared" si="37"/>
        <v>EUR=</v>
      </c>
      <c r="CB54" s="22">
        <v>1.0858000000000001</v>
      </c>
      <c r="CF54" s="7" t="s">
        <v>47</v>
      </c>
      <c r="CG54" s="7" t="s">
        <v>206</v>
      </c>
    </row>
    <row r="55" spans="2:85" x14ac:dyDescent="0.35">
      <c r="B55" s="7" t="s">
        <v>208</v>
      </c>
      <c r="C55" s="3" t="s">
        <v>27</v>
      </c>
      <c r="E55" t="s">
        <v>48</v>
      </c>
      <c r="F55" s="2"/>
      <c r="G55" s="3" t="str">
        <f t="shared" si="139"/>
        <v>JP3228600007</v>
      </c>
      <c r="H55" s="36">
        <f t="shared" si="140"/>
        <v>1551820532891.4224</v>
      </c>
      <c r="I55" s="37">
        <f t="shared" si="141"/>
        <v>82.849500000000006</v>
      </c>
      <c r="J55" s="38">
        <f t="shared" si="142"/>
        <v>18864</v>
      </c>
      <c r="K55" s="37" t="str">
        <f t="shared" si="143"/>
        <v>JPY</v>
      </c>
      <c r="L55" s="39">
        <f t="shared" si="144"/>
        <v>2715</v>
      </c>
      <c r="M55" s="37">
        <f t="shared" si="145"/>
        <v>1738.9575</v>
      </c>
      <c r="N55" s="40"/>
      <c r="O55" s="37">
        <f t="shared" si="146"/>
        <v>5.4838651558156997</v>
      </c>
      <c r="P55" s="37">
        <f t="shared" si="147"/>
        <v>8.2504045152684995</v>
      </c>
      <c r="Q55" s="37" t="str">
        <f t="shared" si="148"/>
        <v>NULL</v>
      </c>
      <c r="R55" s="37" t="str">
        <f t="shared" si="149"/>
        <v>NULL</v>
      </c>
      <c r="S55" s="37">
        <f t="shared" si="150"/>
        <v>1.06584223663391</v>
      </c>
      <c r="T55" s="37">
        <f t="shared" si="151"/>
        <v>2.2066512879072602</v>
      </c>
      <c r="U55" s="37">
        <f t="shared" si="152"/>
        <v>0.62784499768683799</v>
      </c>
      <c r="V55" s="36">
        <f t="shared" si="153"/>
        <v>8542274437.5</v>
      </c>
      <c r="W55" s="36">
        <f t="shared" si="154"/>
        <v>7768109140.4761896</v>
      </c>
      <c r="X55" s="37">
        <f t="shared" si="155"/>
        <v>-9.9659425868513694</v>
      </c>
      <c r="Y55" s="37">
        <f t="shared" si="156"/>
        <v>21.028611847592</v>
      </c>
      <c r="Z55" s="37">
        <f t="shared" si="157"/>
        <v>32.790066204164198</v>
      </c>
      <c r="AA55" s="37">
        <f t="shared" si="158"/>
        <v>30.9735790357438</v>
      </c>
      <c r="AB55" s="37" t="str">
        <f t="shared" si="159"/>
        <v>#N/A</v>
      </c>
      <c r="AC55" s="37">
        <f t="shared" si="160"/>
        <v>0.85738822943440596</v>
      </c>
      <c r="AD55" s="37">
        <f t="shared" si="161"/>
        <v>0.63882664034723602</v>
      </c>
      <c r="AE55" s="37">
        <f t="shared" si="162"/>
        <v>0.42239397245073301</v>
      </c>
      <c r="AF55" s="37">
        <f t="shared" si="163"/>
        <v>0.61492870003783995</v>
      </c>
      <c r="AG55" s="37">
        <f t="shared" si="164"/>
        <v>-0.15032221809131499</v>
      </c>
      <c r="AH55" s="37">
        <f t="shared" si="165"/>
        <v>0.39911578754006999</v>
      </c>
      <c r="AI55" s="37">
        <f t="shared" si="166"/>
        <v>48.712446351931298</v>
      </c>
      <c r="AJ55" s="39">
        <f t="shared" si="167"/>
        <v>2695.76</v>
      </c>
      <c r="AK55" s="39">
        <f t="shared" si="168"/>
        <v>2202.6149999999998</v>
      </c>
      <c r="AL55" s="37">
        <f t="shared" si="169"/>
        <v>1.8155410312273099</v>
      </c>
      <c r="AM55" s="37">
        <f t="shared" si="170"/>
        <v>10.1065924367</v>
      </c>
      <c r="AN55" s="37" t="str">
        <f t="shared" si="171"/>
        <v>NULL</v>
      </c>
      <c r="AO55" s="37" t="str">
        <f t="shared" si="172"/>
        <v>NULL</v>
      </c>
      <c r="AP55" s="36">
        <f t="shared" si="173"/>
        <v>4967154.5820960002</v>
      </c>
      <c r="AS55" s="7" t="s">
        <v>48</v>
      </c>
      <c r="AT55" s="7">
        <v>5.4838651558156997</v>
      </c>
      <c r="AU55" s="7">
        <v>8.2504045152684995</v>
      </c>
      <c r="AV55" s="7" t="s">
        <v>114</v>
      </c>
      <c r="AW55" s="7" t="s">
        <v>114</v>
      </c>
      <c r="AX55" s="7">
        <v>1.06584223663391</v>
      </c>
      <c r="AY55">
        <v>2.2066512879072602</v>
      </c>
      <c r="AZ55">
        <v>0.62784499768683799</v>
      </c>
      <c r="BA55">
        <v>8542274437.5</v>
      </c>
      <c r="BB55">
        <v>7768109140.4761896</v>
      </c>
      <c r="BC55">
        <v>21.028611847592</v>
      </c>
      <c r="BD55">
        <v>32.790066204164198</v>
      </c>
      <c r="BE55">
        <v>30.9735790357438</v>
      </c>
      <c r="BF55" t="s">
        <v>170</v>
      </c>
      <c r="BG55">
        <v>0.85738822943440596</v>
      </c>
      <c r="BH55">
        <v>0.63882664034723602</v>
      </c>
      <c r="BI55" s="7">
        <v>0.42239397245073301</v>
      </c>
      <c r="BJ55">
        <v>0.61492870003783995</v>
      </c>
      <c r="BK55">
        <v>-0.15032221809131499</v>
      </c>
      <c r="BL55">
        <v>0.39911578754006999</v>
      </c>
      <c r="BM55">
        <v>48.712446351931298</v>
      </c>
      <c r="BN55">
        <v>2695.76</v>
      </c>
      <c r="BO55">
        <v>2202.6149999999998</v>
      </c>
      <c r="BP55">
        <v>1.8155410312273099</v>
      </c>
      <c r="BQ55">
        <v>10.1065924367</v>
      </c>
      <c r="BR55" s="7" t="s">
        <v>114</v>
      </c>
      <c r="BS55" s="7" t="s">
        <v>114</v>
      </c>
      <c r="BT55">
        <v>4967154.5820960002</v>
      </c>
      <c r="BU55">
        <v>892385543</v>
      </c>
      <c r="BV55">
        <v>82.849500000000006</v>
      </c>
      <c r="BW55" s="52">
        <v>18864</v>
      </c>
      <c r="BX55" s="7" t="s">
        <v>209</v>
      </c>
      <c r="BY55" s="6">
        <v>2715</v>
      </c>
      <c r="BZ55" s="7" t="s">
        <v>162</v>
      </c>
      <c r="CA55" t="str">
        <f t="shared" si="37"/>
        <v>JPYUSD=R</v>
      </c>
      <c r="CB55" s="22">
        <v>0.64049999999999996</v>
      </c>
      <c r="CF55" s="7" t="s">
        <v>48</v>
      </c>
      <c r="CG55" s="7" t="s">
        <v>208</v>
      </c>
    </row>
    <row r="56" spans="2:85" x14ac:dyDescent="0.35">
      <c r="B56" s="7" t="s">
        <v>210</v>
      </c>
      <c r="C56" s="3" t="s">
        <v>27</v>
      </c>
      <c r="E56" t="s">
        <v>49</v>
      </c>
      <c r="F56" s="2"/>
      <c r="G56" s="3" t="str">
        <f t="shared" si="139"/>
        <v>US30034W1062</v>
      </c>
      <c r="H56" s="36">
        <f t="shared" si="140"/>
        <v>12758766646.84</v>
      </c>
      <c r="I56" s="37">
        <f t="shared" si="141"/>
        <v>99.764300000000006</v>
      </c>
      <c r="J56" s="38">
        <f t="shared" si="142"/>
        <v>29297</v>
      </c>
      <c r="K56" s="37" t="str">
        <f t="shared" si="143"/>
        <v>USD</v>
      </c>
      <c r="L56" s="39">
        <f t="shared" si="144"/>
        <v>55.49</v>
      </c>
      <c r="M56" s="37">
        <f t="shared" si="145"/>
        <v>55.49</v>
      </c>
      <c r="N56" s="40"/>
      <c r="O56" s="37">
        <f t="shared" si="146"/>
        <v>17.977884836566201</v>
      </c>
      <c r="P56" s="37">
        <f t="shared" si="147"/>
        <v>13.9772888217296</v>
      </c>
      <c r="Q56" s="37">
        <f t="shared" si="148"/>
        <v>2.9963141394276902</v>
      </c>
      <c r="R56" s="37">
        <f t="shared" si="149"/>
        <v>2.32954813695493</v>
      </c>
      <c r="S56" s="37">
        <f t="shared" si="150"/>
        <v>1.32360808027759</v>
      </c>
      <c r="T56" s="37">
        <f t="shared" si="151"/>
        <v>6.5950411696681597</v>
      </c>
      <c r="U56" s="37">
        <f t="shared" si="152"/>
        <v>2.3020292015805501</v>
      </c>
      <c r="V56" s="36">
        <f t="shared" si="153"/>
        <v>56109606.215000004</v>
      </c>
      <c r="W56" s="36">
        <f t="shared" si="154"/>
        <v>74497991.726999998</v>
      </c>
      <c r="X56" s="37">
        <f t="shared" si="155"/>
        <v>24.683062033919995</v>
      </c>
      <c r="Y56" s="37">
        <f t="shared" si="156"/>
        <v>11.601808214955801</v>
      </c>
      <c r="Z56" s="37">
        <f t="shared" si="157"/>
        <v>16.391860697101599</v>
      </c>
      <c r="AA56" s="37">
        <f t="shared" si="158"/>
        <v>18.4729574764905</v>
      </c>
      <c r="AB56" s="37">
        <f t="shared" si="159"/>
        <v>0.20080000000000001</v>
      </c>
      <c r="AC56" s="37">
        <f t="shared" si="160"/>
        <v>0.35181272617963599</v>
      </c>
      <c r="AD56" s="37">
        <f t="shared" si="161"/>
        <v>0.379795159108956</v>
      </c>
      <c r="AE56" s="37">
        <f t="shared" si="162"/>
        <v>0.58631863930745898</v>
      </c>
      <c r="AF56" s="37">
        <f t="shared" si="163"/>
        <v>0.72421170199254703</v>
      </c>
      <c r="AG56" s="37">
        <f t="shared" si="164"/>
        <v>0.22756932808410399</v>
      </c>
      <c r="AH56" s="37">
        <f t="shared" si="165"/>
        <v>1.2682999385498801</v>
      </c>
      <c r="AI56" s="37">
        <f t="shared" si="166"/>
        <v>74.821428571428498</v>
      </c>
      <c r="AJ56" s="39">
        <f t="shared" si="167"/>
        <v>53.912399999999998</v>
      </c>
      <c r="AK56" s="39">
        <f t="shared" si="168"/>
        <v>51.762599999999999</v>
      </c>
      <c r="AL56" s="37">
        <f t="shared" si="169"/>
        <v>4.6314651288520396</v>
      </c>
      <c r="AM56" s="37">
        <f t="shared" si="170"/>
        <v>77.888691371500002</v>
      </c>
      <c r="AN56" s="37">
        <f t="shared" si="171"/>
        <v>3.6804761469845002</v>
      </c>
      <c r="AO56" s="37">
        <f t="shared" si="172"/>
        <v>5.3070235959707501</v>
      </c>
      <c r="AP56" s="36">
        <f t="shared" si="173"/>
        <v>3577400.87753026</v>
      </c>
      <c r="AS56" s="7" t="s">
        <v>49</v>
      </c>
      <c r="AT56" s="7">
        <v>17.977884836566201</v>
      </c>
      <c r="AU56" s="7">
        <v>13.9772888217296</v>
      </c>
      <c r="AV56" s="7">
        <v>2.9963141394276902</v>
      </c>
      <c r="AW56">
        <v>2.32954813695493</v>
      </c>
      <c r="AX56" s="7">
        <v>1.32360808027759</v>
      </c>
      <c r="AY56">
        <v>6.5950411696681597</v>
      </c>
      <c r="AZ56">
        <v>2.3020292015805501</v>
      </c>
      <c r="BA56">
        <v>56109606.215000004</v>
      </c>
      <c r="BB56">
        <v>74497991.726999998</v>
      </c>
      <c r="BC56">
        <v>11.601808214955801</v>
      </c>
      <c r="BD56">
        <v>16.391860697101599</v>
      </c>
      <c r="BE56">
        <v>18.4729574764905</v>
      </c>
      <c r="BF56">
        <v>0.20080000000000001</v>
      </c>
      <c r="BG56">
        <v>0.35181272617963599</v>
      </c>
      <c r="BH56">
        <v>0.379795159108956</v>
      </c>
      <c r="BI56" s="7">
        <v>0.58631863930745898</v>
      </c>
      <c r="BJ56">
        <v>0.72421170199254703</v>
      </c>
      <c r="BK56">
        <v>0.22756932808410399</v>
      </c>
      <c r="BL56" s="7">
        <v>1.2682999385498801</v>
      </c>
      <c r="BM56">
        <v>74.821428571428498</v>
      </c>
      <c r="BN56">
        <v>53.912399999999998</v>
      </c>
      <c r="BO56">
        <v>51.762599999999999</v>
      </c>
      <c r="BP56">
        <v>4.6314651288520396</v>
      </c>
      <c r="BQ56">
        <v>77.888691371500002</v>
      </c>
      <c r="BR56" s="7">
        <v>3.6804761469845002</v>
      </c>
      <c r="BS56">
        <v>5.3070235959707501</v>
      </c>
      <c r="BT56">
        <v>3577400.87753026</v>
      </c>
      <c r="BU56">
        <v>229929116</v>
      </c>
      <c r="BV56">
        <v>99.764300000000006</v>
      </c>
      <c r="BW56" s="52">
        <v>29297</v>
      </c>
      <c r="BX56" s="7" t="s">
        <v>211</v>
      </c>
      <c r="BY56" s="6">
        <v>55.49</v>
      </c>
      <c r="BZ56" s="7" t="s">
        <v>122</v>
      </c>
      <c r="CA56" t="str">
        <f t="shared" si="37"/>
        <v>USD=</v>
      </c>
      <c r="CB56" s="22">
        <v>1</v>
      </c>
      <c r="CF56" s="7" t="s">
        <v>49</v>
      </c>
      <c r="CG56" s="7" t="s">
        <v>210</v>
      </c>
    </row>
    <row r="57" spans="2:85" x14ac:dyDescent="0.35">
      <c r="B57" s="7" t="s">
        <v>212</v>
      </c>
      <c r="C57" s="3" t="s">
        <v>27</v>
      </c>
      <c r="E57" t="s">
        <v>50</v>
      </c>
      <c r="F57" s="2"/>
      <c r="G57" s="3" t="str">
        <f t="shared" si="139"/>
        <v>AU000000ORG5</v>
      </c>
      <c r="H57" s="36">
        <f t="shared" si="140"/>
        <v>12180919669.595568</v>
      </c>
      <c r="I57" s="37">
        <f t="shared" si="141"/>
        <v>95.8917</v>
      </c>
      <c r="J57" s="38">
        <f t="shared" si="142"/>
        <v>22475</v>
      </c>
      <c r="K57" s="37" t="str">
        <f t="shared" si="143"/>
        <v>AUD</v>
      </c>
      <c r="L57" s="39">
        <f t="shared" si="144"/>
        <v>10.68</v>
      </c>
      <c r="M57" s="37">
        <f t="shared" si="145"/>
        <v>7.0712279999999996</v>
      </c>
      <c r="N57" s="40"/>
      <c r="O57" s="37">
        <f t="shared" si="146"/>
        <v>11.1979030144168</v>
      </c>
      <c r="P57" s="37">
        <f t="shared" si="147"/>
        <v>12.5017542218272</v>
      </c>
      <c r="Q57" s="37">
        <f t="shared" si="148"/>
        <v>0.417832202030477</v>
      </c>
      <c r="R57" s="37" t="str">
        <f t="shared" si="149"/>
        <v>NULL</v>
      </c>
      <c r="S57" s="37">
        <f t="shared" si="150"/>
        <v>1.99192309970849</v>
      </c>
      <c r="T57" s="37" t="str">
        <f t="shared" si="151"/>
        <v>NULL</v>
      </c>
      <c r="U57" s="37">
        <f t="shared" si="152"/>
        <v>1.17063976116816</v>
      </c>
      <c r="V57" s="36">
        <f t="shared" si="153"/>
        <v>26636264.962499999</v>
      </c>
      <c r="W57" s="36">
        <f t="shared" si="154"/>
        <v>32297285.1540909</v>
      </c>
      <c r="X57" s="37">
        <f t="shared" si="155"/>
        <v>17.527851534833587</v>
      </c>
      <c r="Y57" s="37">
        <f t="shared" si="156"/>
        <v>18.336289563746099</v>
      </c>
      <c r="Z57" s="37">
        <f t="shared" si="157"/>
        <v>16.761743030134799</v>
      </c>
      <c r="AA57" s="37">
        <f t="shared" si="158"/>
        <v>21.075292269595199</v>
      </c>
      <c r="AB57" s="37" t="str">
        <f t="shared" si="159"/>
        <v>#N/A</v>
      </c>
      <c r="AC57" s="37">
        <f t="shared" si="160"/>
        <v>0.48699720881289799</v>
      </c>
      <c r="AD57" s="37">
        <f t="shared" si="161"/>
        <v>0.89500038937359006</v>
      </c>
      <c r="AE57" s="37">
        <f t="shared" si="162"/>
        <v>1.47361314412222</v>
      </c>
      <c r="AF57" s="37">
        <f t="shared" si="163"/>
        <v>1.3157407803393899</v>
      </c>
      <c r="AG57" s="37">
        <f t="shared" si="164"/>
        <v>2.0225545950893999</v>
      </c>
      <c r="AH57" s="37">
        <f t="shared" si="165"/>
        <v>1.98331208237325</v>
      </c>
      <c r="AI57" s="37">
        <f t="shared" si="166"/>
        <v>42.857142857142897</v>
      </c>
      <c r="AJ57" s="39">
        <f t="shared" si="167"/>
        <v>10.437799999999999</v>
      </c>
      <c r="AK57" s="39">
        <f t="shared" si="168"/>
        <v>9.2317</v>
      </c>
      <c r="AL57" s="37">
        <f t="shared" si="169"/>
        <v>6.4137186068052898</v>
      </c>
      <c r="AM57" s="37">
        <f t="shared" si="170"/>
        <v>59.6208530806</v>
      </c>
      <c r="AN57" s="37" t="str">
        <f t="shared" si="171"/>
        <v>NULL</v>
      </c>
      <c r="AO57" s="37" t="str">
        <f t="shared" si="172"/>
        <v>NULL</v>
      </c>
      <c r="AP57" s="36">
        <f t="shared" si="173"/>
        <v>8203114.7074689297</v>
      </c>
      <c r="AS57" s="7" t="s">
        <v>50</v>
      </c>
      <c r="AT57" s="7">
        <v>11.1979030144168</v>
      </c>
      <c r="AU57" s="7">
        <v>12.5017542218272</v>
      </c>
      <c r="AV57" s="7">
        <v>0.417832202030477</v>
      </c>
      <c r="AW57" s="7" t="s">
        <v>114</v>
      </c>
      <c r="AX57" s="7">
        <v>1.99192309970849</v>
      </c>
      <c r="AY57" s="7" t="s">
        <v>114</v>
      </c>
      <c r="AZ57">
        <v>1.17063976116816</v>
      </c>
      <c r="BA57">
        <v>26636264.962499999</v>
      </c>
      <c r="BB57">
        <v>32297285.1540909</v>
      </c>
      <c r="BC57">
        <v>18.336289563746099</v>
      </c>
      <c r="BD57">
        <v>16.761743030134799</v>
      </c>
      <c r="BE57">
        <v>21.075292269595199</v>
      </c>
      <c r="BF57" t="s">
        <v>170</v>
      </c>
      <c r="BG57">
        <v>0.48699720881289799</v>
      </c>
      <c r="BH57">
        <v>0.89500038937359006</v>
      </c>
      <c r="BI57" s="7">
        <v>1.47361314412222</v>
      </c>
      <c r="BJ57">
        <v>1.3157407803393899</v>
      </c>
      <c r="BK57">
        <v>2.0225545950893999</v>
      </c>
      <c r="BL57">
        <v>1.98331208237325</v>
      </c>
      <c r="BM57">
        <v>42.857142857142897</v>
      </c>
      <c r="BN57">
        <v>10.437799999999999</v>
      </c>
      <c r="BO57" s="7">
        <v>9.2317</v>
      </c>
      <c r="BP57">
        <v>6.4137186068052898</v>
      </c>
      <c r="BQ57">
        <v>59.6208530806</v>
      </c>
      <c r="BR57" s="7" t="s">
        <v>114</v>
      </c>
      <c r="BS57" s="7" t="s">
        <v>114</v>
      </c>
      <c r="BT57">
        <v>8203114.7074689297</v>
      </c>
      <c r="BU57">
        <v>1722603156</v>
      </c>
      <c r="BV57">
        <v>95.8917</v>
      </c>
      <c r="BW57" s="52">
        <v>22475</v>
      </c>
      <c r="BX57" s="7" t="s">
        <v>213</v>
      </c>
      <c r="BY57" s="6">
        <v>10.68</v>
      </c>
      <c r="BZ57" s="7" t="s">
        <v>214</v>
      </c>
      <c r="CA57" t="str">
        <f t="shared" si="37"/>
        <v>AUD=</v>
      </c>
      <c r="CB57" s="22">
        <v>0.66210000000000002</v>
      </c>
      <c r="CF57" s="7" t="s">
        <v>50</v>
      </c>
      <c r="CG57" s="7" t="s">
        <v>212</v>
      </c>
    </row>
    <row r="58" spans="2:85" x14ac:dyDescent="0.35">
      <c r="B58" s="7" t="s">
        <v>215</v>
      </c>
      <c r="C58" s="3" t="s">
        <v>27</v>
      </c>
      <c r="E58" t="s">
        <v>51</v>
      </c>
      <c r="F58" s="2"/>
      <c r="G58" s="3" t="str">
        <f t="shared" si="139"/>
        <v>US6293775085</v>
      </c>
      <c r="H58" s="36">
        <f t="shared" si="140"/>
        <v>16021353471.949999</v>
      </c>
      <c r="I58" s="37">
        <f t="shared" si="141"/>
        <v>98.5227</v>
      </c>
      <c r="J58" s="38">
        <f t="shared" si="142"/>
        <v>38022</v>
      </c>
      <c r="K58" s="37" t="str">
        <f t="shared" si="143"/>
        <v>USD</v>
      </c>
      <c r="L58" s="39">
        <f t="shared" si="144"/>
        <v>76.849999999999994</v>
      </c>
      <c r="M58" s="37">
        <f t="shared" si="145"/>
        <v>76.849999999999994</v>
      </c>
      <c r="N58" s="40"/>
      <c r="O58" s="37">
        <f t="shared" si="146"/>
        <v>10.8745024402185</v>
      </c>
      <c r="P58" s="37">
        <f t="shared" si="147"/>
        <v>13.281088457731</v>
      </c>
      <c r="Q58" s="37" t="str">
        <f t="shared" si="148"/>
        <v>NULL</v>
      </c>
      <c r="R58" s="37" t="str">
        <f t="shared" si="149"/>
        <v>NULL</v>
      </c>
      <c r="S58" s="37">
        <f t="shared" si="150"/>
        <v>4.8521616866881496</v>
      </c>
      <c r="T58" s="37">
        <f t="shared" si="151"/>
        <v>9.7453488272201803</v>
      </c>
      <c r="U58" s="37">
        <f t="shared" si="152"/>
        <v>0.56156163589028996</v>
      </c>
      <c r="V58" s="36">
        <f t="shared" si="153"/>
        <v>236126605.63</v>
      </c>
      <c r="W58" s="36">
        <f t="shared" si="154"/>
        <v>224832896.00749999</v>
      </c>
      <c r="X58" s="37">
        <f t="shared" si="155"/>
        <v>-5.0231571193760125</v>
      </c>
      <c r="Y58" s="37">
        <f t="shared" si="156"/>
        <v>32.462182247343101</v>
      </c>
      <c r="Z58" s="37">
        <f t="shared" si="157"/>
        <v>37.706559583781797</v>
      </c>
      <c r="AA58" s="37">
        <f t="shared" si="158"/>
        <v>30.389114559628901</v>
      </c>
      <c r="AB58" s="37">
        <f t="shared" si="159"/>
        <v>0.4602</v>
      </c>
      <c r="AC58" s="37">
        <f t="shared" si="160"/>
        <v>0.88960745768092298</v>
      </c>
      <c r="AD58" s="37">
        <f t="shared" si="161"/>
        <v>1.0107246473699001</v>
      </c>
      <c r="AE58" s="37">
        <f t="shared" si="162"/>
        <v>1.06290809911106</v>
      </c>
      <c r="AF58" s="37">
        <f t="shared" si="163"/>
        <v>1.04193769080197</v>
      </c>
      <c r="AG58" s="37">
        <f t="shared" si="164"/>
        <v>0.65237458410624005</v>
      </c>
      <c r="AH58" s="37">
        <f t="shared" si="165"/>
        <v>1.5972371108550401</v>
      </c>
      <c r="AI58" s="37">
        <f t="shared" si="166"/>
        <v>47.570456754130198</v>
      </c>
      <c r="AJ58" s="39">
        <f t="shared" si="167"/>
        <v>79.916799999999995</v>
      </c>
      <c r="AK58" s="39">
        <f t="shared" si="168"/>
        <v>61.170200000000101</v>
      </c>
      <c r="AL58" s="37">
        <f t="shared" si="169"/>
        <v>2.1210149642160001</v>
      </c>
      <c r="AM58" s="37" t="str">
        <f t="shared" si="170"/>
        <v>NULL</v>
      </c>
      <c r="AN58" s="37">
        <f t="shared" si="171"/>
        <v>5.7385013142999703</v>
      </c>
      <c r="AO58" s="37">
        <f t="shared" si="172"/>
        <v>3.1370431892381001</v>
      </c>
      <c r="AP58" s="36">
        <f t="shared" si="173"/>
        <v>3080117.7942335499</v>
      </c>
      <c r="AS58" s="7" t="s">
        <v>51</v>
      </c>
      <c r="AT58" s="7">
        <v>10.8745024402185</v>
      </c>
      <c r="AU58" s="7">
        <v>13.281088457731</v>
      </c>
      <c r="AV58" s="7" t="s">
        <v>114</v>
      </c>
      <c r="AW58" s="7" t="s">
        <v>114</v>
      </c>
      <c r="AX58" s="7">
        <v>4.8521616866881496</v>
      </c>
      <c r="AY58">
        <v>9.7453488272201803</v>
      </c>
      <c r="AZ58">
        <v>0.56156163589028996</v>
      </c>
      <c r="BA58">
        <v>236126605.63</v>
      </c>
      <c r="BB58">
        <v>224832896.00749999</v>
      </c>
      <c r="BC58">
        <v>32.462182247343101</v>
      </c>
      <c r="BD58">
        <v>37.706559583781797</v>
      </c>
      <c r="BE58">
        <v>30.389114559628901</v>
      </c>
      <c r="BF58">
        <v>0.4602</v>
      </c>
      <c r="BG58">
        <v>0.88960745768092298</v>
      </c>
      <c r="BH58">
        <v>1.0107246473699001</v>
      </c>
      <c r="BI58">
        <v>1.06290809911106</v>
      </c>
      <c r="BJ58">
        <v>1.04193769080197</v>
      </c>
      <c r="BK58">
        <v>0.65237458410624005</v>
      </c>
      <c r="BL58">
        <v>1.5972371108550401</v>
      </c>
      <c r="BM58">
        <v>47.570456754130198</v>
      </c>
      <c r="BN58">
        <v>79.916799999999995</v>
      </c>
      <c r="BO58">
        <v>61.170200000000101</v>
      </c>
      <c r="BP58">
        <v>2.1210149642160001</v>
      </c>
      <c r="BQ58" s="7" t="s">
        <v>114</v>
      </c>
      <c r="BR58" s="7">
        <v>5.7385013142999703</v>
      </c>
      <c r="BS58">
        <v>3.1370431892381001</v>
      </c>
      <c r="BT58">
        <v>3080117.7942335499</v>
      </c>
      <c r="BU58">
        <v>208475647</v>
      </c>
      <c r="BV58">
        <v>98.5227</v>
      </c>
      <c r="BW58" s="52">
        <v>38022</v>
      </c>
      <c r="BX58" s="7" t="s">
        <v>216</v>
      </c>
      <c r="BY58" s="6">
        <v>76.849999999999994</v>
      </c>
      <c r="BZ58" s="7" t="s">
        <v>122</v>
      </c>
      <c r="CA58" t="str">
        <f t="shared" si="37"/>
        <v>USD=</v>
      </c>
      <c r="CB58" s="22">
        <v>1</v>
      </c>
      <c r="CF58" s="7" t="s">
        <v>51</v>
      </c>
      <c r="CG58" s="7" t="s">
        <v>215</v>
      </c>
    </row>
    <row r="59" spans="2:85" x14ac:dyDescent="0.35">
      <c r="B59" s="7" t="s">
        <v>217</v>
      </c>
      <c r="C59" s="3" t="s">
        <v>27</v>
      </c>
      <c r="E59" t="s">
        <v>52</v>
      </c>
      <c r="F59" s="2"/>
      <c r="G59" s="3" t="str">
        <f t="shared" si="139"/>
        <v>ES0125220311</v>
      </c>
      <c r="H59" s="36">
        <f t="shared" si="140"/>
        <v>6687415855.7775002</v>
      </c>
      <c r="I59" s="37">
        <f t="shared" si="141"/>
        <v>43.502099999999999</v>
      </c>
      <c r="J59" s="38">
        <f t="shared" si="142"/>
        <v>33458</v>
      </c>
      <c r="K59" s="37" t="str">
        <f t="shared" si="143"/>
        <v>EUR</v>
      </c>
      <c r="L59" s="39">
        <f t="shared" si="144"/>
        <v>112.5</v>
      </c>
      <c r="M59" s="37">
        <f t="shared" si="145"/>
        <v>122.15250000000002</v>
      </c>
      <c r="N59" s="40"/>
      <c r="O59" s="37">
        <f t="shared" si="146"/>
        <v>11.4089438837744</v>
      </c>
      <c r="P59" s="37">
        <f t="shared" si="147"/>
        <v>14.9038758758395</v>
      </c>
      <c r="Q59" s="37">
        <f t="shared" si="148"/>
        <v>8.1492456312674406</v>
      </c>
      <c r="R59" s="37">
        <f t="shared" si="149"/>
        <v>10.645625625599701</v>
      </c>
      <c r="S59" s="37">
        <f t="shared" si="150"/>
        <v>1.2328607626269901</v>
      </c>
      <c r="T59" s="37">
        <f t="shared" si="151"/>
        <v>3.6506374385840701</v>
      </c>
      <c r="U59" s="37">
        <f t="shared" si="152"/>
        <v>0.363540946971388</v>
      </c>
      <c r="V59" s="36">
        <f t="shared" si="153"/>
        <v>12083245.824999999</v>
      </c>
      <c r="W59" s="36">
        <f t="shared" si="154"/>
        <v>14775278.7285714</v>
      </c>
      <c r="X59" s="37">
        <f t="shared" si="155"/>
        <v>18.219845141504749</v>
      </c>
      <c r="Y59" s="37">
        <f t="shared" si="156"/>
        <v>33.7101165605009</v>
      </c>
      <c r="Z59" s="37">
        <f t="shared" si="157"/>
        <v>34.287418874387797</v>
      </c>
      <c r="AA59" s="37">
        <f t="shared" si="158"/>
        <v>31.9948499176508</v>
      </c>
      <c r="AB59" s="37" t="str">
        <f t="shared" si="159"/>
        <v>#N/A</v>
      </c>
      <c r="AC59" s="37">
        <f t="shared" si="160"/>
        <v>1.33883058194942</v>
      </c>
      <c r="AD59" s="37">
        <f t="shared" si="161"/>
        <v>0.95826456122820902</v>
      </c>
      <c r="AE59" s="37">
        <f t="shared" si="162"/>
        <v>0.67915206075759504</v>
      </c>
      <c r="AF59" s="37">
        <f t="shared" si="163"/>
        <v>0.78610058773702296</v>
      </c>
      <c r="AG59" s="37">
        <f t="shared" si="164"/>
        <v>0.87331663081686695</v>
      </c>
      <c r="AH59" s="37">
        <f t="shared" si="165"/>
        <v>0.47301197291922498</v>
      </c>
      <c r="AI59" s="37">
        <f t="shared" si="166"/>
        <v>66.6666666666667</v>
      </c>
      <c r="AJ59" s="39">
        <f t="shared" si="167"/>
        <v>115.79600000000001</v>
      </c>
      <c r="AK59" s="39">
        <f t="shared" si="168"/>
        <v>117.8005</v>
      </c>
      <c r="AL59" s="37">
        <f t="shared" si="169"/>
        <v>4.3336876950354597</v>
      </c>
      <c r="AM59" s="37">
        <f t="shared" si="170"/>
        <v>49.087595940999996</v>
      </c>
      <c r="AN59" s="37" t="str">
        <f t="shared" si="171"/>
        <v>NULL</v>
      </c>
      <c r="AO59" s="37" t="str">
        <f t="shared" si="172"/>
        <v>NULL</v>
      </c>
      <c r="AP59" s="36">
        <f t="shared" si="173"/>
        <v>232984.747998921</v>
      </c>
      <c r="AS59" s="7" t="s">
        <v>52</v>
      </c>
      <c r="AT59" s="7">
        <v>11.4089438837744</v>
      </c>
      <c r="AU59" s="7">
        <v>14.9038758758395</v>
      </c>
      <c r="AV59" s="7">
        <v>8.1492456312674406</v>
      </c>
      <c r="AW59">
        <v>10.645625625599701</v>
      </c>
      <c r="AX59" s="7">
        <v>1.2328607626269901</v>
      </c>
      <c r="AY59">
        <v>3.6506374385840701</v>
      </c>
      <c r="AZ59">
        <v>0.363540946971388</v>
      </c>
      <c r="BA59">
        <v>12083245.824999999</v>
      </c>
      <c r="BB59">
        <v>14775278.7285714</v>
      </c>
      <c r="BC59">
        <v>33.7101165605009</v>
      </c>
      <c r="BD59">
        <v>34.287418874387797</v>
      </c>
      <c r="BE59">
        <v>31.9948499176508</v>
      </c>
      <c r="BF59" t="s">
        <v>170</v>
      </c>
      <c r="BG59">
        <v>1.33883058194942</v>
      </c>
      <c r="BH59">
        <v>0.95826456122820902</v>
      </c>
      <c r="BI59">
        <v>0.67915206075759504</v>
      </c>
      <c r="BJ59">
        <v>0.78610058773702296</v>
      </c>
      <c r="BK59">
        <v>0.87331663081686695</v>
      </c>
      <c r="BL59">
        <v>0.47301197291922498</v>
      </c>
      <c r="BM59">
        <v>66.6666666666667</v>
      </c>
      <c r="BN59">
        <v>115.79600000000001</v>
      </c>
      <c r="BO59">
        <v>117.8005</v>
      </c>
      <c r="BP59">
        <v>4.3336876950354597</v>
      </c>
      <c r="BQ59">
        <v>49.087595940999996</v>
      </c>
      <c r="BR59" s="7" t="s">
        <v>114</v>
      </c>
      <c r="BS59" s="7" t="s">
        <v>114</v>
      </c>
      <c r="BT59">
        <v>232984.747998921</v>
      </c>
      <c r="BU59">
        <v>54746451</v>
      </c>
      <c r="BV59">
        <v>43.502099999999999</v>
      </c>
      <c r="BW59" s="52">
        <v>33458</v>
      </c>
      <c r="BX59" s="7" t="s">
        <v>218</v>
      </c>
      <c r="BY59" s="6">
        <v>112.5</v>
      </c>
      <c r="BZ59" s="7" t="s">
        <v>113</v>
      </c>
      <c r="CA59" t="str">
        <f t="shared" si="37"/>
        <v>EUR=</v>
      </c>
      <c r="CB59" s="22">
        <v>1.0858000000000001</v>
      </c>
      <c r="CF59" s="7" t="s">
        <v>52</v>
      </c>
      <c r="CG59" s="7" t="s">
        <v>217</v>
      </c>
    </row>
    <row r="60" spans="2:85" x14ac:dyDescent="0.35">
      <c r="B60" s="7" t="s">
        <v>115</v>
      </c>
      <c r="C60" s="3" t="s">
        <v>27</v>
      </c>
      <c r="E60" t="s">
        <v>7</v>
      </c>
      <c r="F60" s="2"/>
      <c r="G60" s="3" t="str">
        <f t="shared" si="139"/>
        <v>ES0173093024</v>
      </c>
      <c r="H60" s="36">
        <f t="shared" si="140"/>
        <v>9492152249.8912678</v>
      </c>
      <c r="I60" s="37">
        <f t="shared" si="141"/>
        <v>74.948499999999996</v>
      </c>
      <c r="J60" s="38">
        <f t="shared" si="142"/>
        <v>36348</v>
      </c>
      <c r="K60" s="37" t="str">
        <f t="shared" si="143"/>
        <v>EUR</v>
      </c>
      <c r="L60" s="39">
        <f t="shared" si="144"/>
        <v>16.190000000000001</v>
      </c>
      <c r="M60" s="37">
        <f t="shared" si="145"/>
        <v>17.579102000000002</v>
      </c>
      <c r="N60" s="40"/>
      <c r="O60" s="37">
        <f t="shared" si="146"/>
        <v>14.0647954172063</v>
      </c>
      <c r="P60" s="37">
        <f t="shared" si="147"/>
        <v>17.055379752433801</v>
      </c>
      <c r="Q60" s="37">
        <f t="shared" si="148"/>
        <v>-3.96191420202996</v>
      </c>
      <c r="R60" s="37" t="str">
        <f t="shared" si="149"/>
        <v>NULL</v>
      </c>
      <c r="S60" s="37">
        <f t="shared" si="150"/>
        <v>1.5423026667608699</v>
      </c>
      <c r="T60" s="37">
        <f t="shared" si="151"/>
        <v>10.537580298626001</v>
      </c>
      <c r="U60" s="37">
        <f t="shared" si="152"/>
        <v>4.37106253972423</v>
      </c>
      <c r="V60" s="36">
        <f t="shared" si="153"/>
        <v>11840068.032500001</v>
      </c>
      <c r="W60" s="36">
        <f t="shared" si="154"/>
        <v>14617086.6595238</v>
      </c>
      <c r="X60" s="37">
        <f t="shared" si="155"/>
        <v>18.998441287986932</v>
      </c>
      <c r="Y60" s="37">
        <f t="shared" si="156"/>
        <v>17.954362578678399</v>
      </c>
      <c r="Z60" s="37">
        <f t="shared" si="157"/>
        <v>15.8003025156838</v>
      </c>
      <c r="AA60" s="37">
        <f t="shared" si="158"/>
        <v>15.190730469994</v>
      </c>
      <c r="AB60" s="37" t="str">
        <f t="shared" si="159"/>
        <v>#N/A</v>
      </c>
      <c r="AC60" s="37">
        <f t="shared" si="160"/>
        <v>0.56919197725179704</v>
      </c>
      <c r="AD60" s="37">
        <f t="shared" si="161"/>
        <v>0.53181313861940904</v>
      </c>
      <c r="AE60" s="37">
        <f t="shared" si="162"/>
        <v>0.41655707209401899</v>
      </c>
      <c r="AF60" s="37">
        <f t="shared" si="163"/>
        <v>0.61103743702463098</v>
      </c>
      <c r="AG60" s="37">
        <f t="shared" si="164"/>
        <v>0.46625969656600902</v>
      </c>
      <c r="AH60" s="37">
        <f t="shared" si="165"/>
        <v>0.36636118666112399</v>
      </c>
      <c r="AI60" s="37">
        <f t="shared" si="166"/>
        <v>54.482758620689602</v>
      </c>
      <c r="AJ60" s="39">
        <f t="shared" si="167"/>
        <v>16.622800000000002</v>
      </c>
      <c r="AK60" s="39">
        <f t="shared" si="168"/>
        <v>15.562675</v>
      </c>
      <c r="AL60" s="37">
        <f t="shared" si="169"/>
        <v>6.1804697156983899</v>
      </c>
      <c r="AM60" s="37">
        <f t="shared" si="170"/>
        <v>78.240676294899998</v>
      </c>
      <c r="AN60" s="37" t="str">
        <f t="shared" si="171"/>
        <v>NULL</v>
      </c>
      <c r="AO60" s="37" t="str">
        <f t="shared" si="172"/>
        <v>NULL</v>
      </c>
      <c r="AP60" s="36">
        <f t="shared" si="173"/>
        <v>3106775.2250604401</v>
      </c>
      <c r="AS60" s="7" t="s">
        <v>7</v>
      </c>
      <c r="AT60" s="7">
        <v>14.0647954172063</v>
      </c>
      <c r="AU60" s="7">
        <v>17.055379752433801</v>
      </c>
      <c r="AV60" s="7">
        <v>-3.96191420202996</v>
      </c>
      <c r="AW60" s="7" t="s">
        <v>114</v>
      </c>
      <c r="AX60" s="7">
        <v>1.5423026667608699</v>
      </c>
      <c r="AY60">
        <v>10.537580298626001</v>
      </c>
      <c r="AZ60">
        <v>4.37106253972423</v>
      </c>
      <c r="BA60">
        <v>11840068.032500001</v>
      </c>
      <c r="BB60">
        <v>14617086.6595238</v>
      </c>
      <c r="BC60">
        <v>17.954362578678399</v>
      </c>
      <c r="BD60">
        <v>15.8003025156838</v>
      </c>
      <c r="BE60">
        <v>15.190730469994</v>
      </c>
      <c r="BF60" t="s">
        <v>170</v>
      </c>
      <c r="BG60">
        <v>0.56919197725179704</v>
      </c>
      <c r="BH60">
        <v>0.53181313861940904</v>
      </c>
      <c r="BI60">
        <v>0.41655707209401899</v>
      </c>
      <c r="BJ60">
        <v>0.61103743702463098</v>
      </c>
      <c r="BK60">
        <v>0.46625969656600902</v>
      </c>
      <c r="BL60">
        <v>0.36636118666112399</v>
      </c>
      <c r="BM60">
        <v>54.482758620689602</v>
      </c>
      <c r="BN60">
        <v>16.622800000000002</v>
      </c>
      <c r="BO60">
        <v>15.562675</v>
      </c>
      <c r="BP60" s="7">
        <v>6.1804697156983899</v>
      </c>
      <c r="BQ60">
        <v>78.240676294899998</v>
      </c>
      <c r="BR60" s="7" t="s">
        <v>114</v>
      </c>
      <c r="BS60" s="7" t="s">
        <v>114</v>
      </c>
      <c r="BT60">
        <v>3106775.2250604401</v>
      </c>
      <c r="BU60">
        <v>539967983</v>
      </c>
      <c r="BV60">
        <v>74.948499999999996</v>
      </c>
      <c r="BW60" s="52">
        <v>36348</v>
      </c>
      <c r="BX60" s="7" t="s">
        <v>116</v>
      </c>
      <c r="BY60" s="6">
        <v>16.190000000000001</v>
      </c>
      <c r="BZ60" s="7" t="s">
        <v>113</v>
      </c>
      <c r="CA60" t="str">
        <f t="shared" si="37"/>
        <v>EUR=</v>
      </c>
      <c r="CB60" s="22">
        <v>1.0858000000000001</v>
      </c>
      <c r="CF60" s="7" t="s">
        <v>7</v>
      </c>
      <c r="CG60" s="7" t="s">
        <v>115</v>
      </c>
    </row>
    <row r="61" spans="2:85" x14ac:dyDescent="0.35">
      <c r="B61" s="7" t="s">
        <v>219</v>
      </c>
      <c r="C61" s="3" t="s">
        <v>27</v>
      </c>
      <c r="E61" t="s">
        <v>55</v>
      </c>
      <c r="F61" s="2"/>
      <c r="G61" s="3" t="str">
        <f t="shared" si="139"/>
        <v>GB00BDR05C01</v>
      </c>
      <c r="H61" s="36">
        <f t="shared" si="140"/>
        <v>6003083193789.917</v>
      </c>
      <c r="I61" s="37">
        <f t="shared" si="141"/>
        <v>99.475499999999997</v>
      </c>
      <c r="J61" s="38">
        <f t="shared" si="142"/>
        <v>37287</v>
      </c>
      <c r="K61" s="37" t="str">
        <f t="shared" si="143"/>
        <v>GBp</v>
      </c>
      <c r="L61" s="39">
        <f t="shared" si="144"/>
        <v>953.2</v>
      </c>
      <c r="M61" s="37">
        <f t="shared" si="145"/>
        <v>1228.6748</v>
      </c>
      <c r="N61" s="40"/>
      <c r="O61" s="37">
        <f t="shared" si="146"/>
        <v>17.239496104274401</v>
      </c>
      <c r="P61" s="37">
        <f t="shared" si="147"/>
        <v>13.375704907835701</v>
      </c>
      <c r="Q61" s="37" t="str">
        <f t="shared" si="148"/>
        <v>NULL</v>
      </c>
      <c r="R61" s="37">
        <f t="shared" si="149"/>
        <v>3.5859798680524602</v>
      </c>
      <c r="S61" s="37">
        <f t="shared" si="150"/>
        <v>1.1795091572580301</v>
      </c>
      <c r="T61" s="37">
        <f t="shared" si="151"/>
        <v>6.6968750715762102</v>
      </c>
      <c r="U61" s="37">
        <f t="shared" si="152"/>
        <v>2.33091737377935</v>
      </c>
      <c r="V61" s="36">
        <f t="shared" si="153"/>
        <v>17212116801.549999</v>
      </c>
      <c r="W61" s="36">
        <f t="shared" si="154"/>
        <v>11204988020.133301</v>
      </c>
      <c r="X61" s="37">
        <f t="shared" si="155"/>
        <v>-53.61120217730705</v>
      </c>
      <c r="Y61" s="37">
        <f t="shared" si="156"/>
        <v>16.928510888591799</v>
      </c>
      <c r="Z61" s="37">
        <f t="shared" si="157"/>
        <v>29.124998802135099</v>
      </c>
      <c r="AA61" s="37">
        <f t="shared" si="158"/>
        <v>22.396624967028799</v>
      </c>
      <c r="AB61" s="37" t="str">
        <f t="shared" si="159"/>
        <v>#N/A</v>
      </c>
      <c r="AC61" s="37">
        <f t="shared" si="160"/>
        <v>0.85374051373034598</v>
      </c>
      <c r="AD61" s="37">
        <f t="shared" si="161"/>
        <v>0.96459610839547405</v>
      </c>
      <c r="AE61" s="37">
        <f t="shared" si="162"/>
        <v>0.343337350948827</v>
      </c>
      <c r="AF61" s="37">
        <f t="shared" si="163"/>
        <v>0.56222433840764996</v>
      </c>
      <c r="AG61" s="37">
        <f t="shared" si="164"/>
        <v>-9.3071940528966002E-2</v>
      </c>
      <c r="AH61" s="37">
        <f t="shared" si="165"/>
        <v>0.496304799510082</v>
      </c>
      <c r="AI61" s="37">
        <f t="shared" si="166"/>
        <v>70.029673590504501</v>
      </c>
      <c r="AJ61" s="39">
        <f t="shared" si="167"/>
        <v>919.82184900000004</v>
      </c>
      <c r="AK61" s="39">
        <f t="shared" si="168"/>
        <v>943.27110606699898</v>
      </c>
      <c r="AL61" s="37">
        <f t="shared" si="169"/>
        <v>6.0138132629355896</v>
      </c>
      <c r="AM61" s="37">
        <f t="shared" si="170"/>
        <v>97.969314079399993</v>
      </c>
      <c r="AN61" s="37" t="str">
        <f t="shared" si="171"/>
        <v>NULL</v>
      </c>
      <c r="AO61" s="37" t="str">
        <f t="shared" si="172"/>
        <v>NULL</v>
      </c>
      <c r="AP61" s="36">
        <f t="shared" si="173"/>
        <v>49407019.680330098</v>
      </c>
      <c r="AS61" s="7" t="s">
        <v>55</v>
      </c>
      <c r="AT61" s="7">
        <v>17.239496104274401</v>
      </c>
      <c r="AU61" s="7">
        <v>13.375704907835701</v>
      </c>
      <c r="AV61" s="7" t="s">
        <v>114</v>
      </c>
      <c r="AW61">
        <v>3.5859798680524602</v>
      </c>
      <c r="AX61" s="7">
        <v>1.1795091572580301</v>
      </c>
      <c r="AY61">
        <v>6.6968750715762102</v>
      </c>
      <c r="AZ61">
        <v>2.33091737377935</v>
      </c>
      <c r="BA61">
        <v>17212116801.549999</v>
      </c>
      <c r="BB61">
        <v>11204988020.133301</v>
      </c>
      <c r="BC61">
        <v>16.928510888591799</v>
      </c>
      <c r="BD61">
        <v>29.124998802135099</v>
      </c>
      <c r="BE61">
        <v>22.396624967028799</v>
      </c>
      <c r="BF61" t="s">
        <v>170</v>
      </c>
      <c r="BG61">
        <v>0.85374051373034598</v>
      </c>
      <c r="BH61">
        <v>0.96459610839547405</v>
      </c>
      <c r="BI61" s="7">
        <v>0.343337350948827</v>
      </c>
      <c r="BJ61">
        <v>0.56222433840764996</v>
      </c>
      <c r="BK61">
        <v>-9.3071940528966002E-2</v>
      </c>
      <c r="BL61">
        <v>0.496304799510082</v>
      </c>
      <c r="BM61">
        <v>70.029673590504501</v>
      </c>
      <c r="BN61">
        <v>919.82184900000004</v>
      </c>
      <c r="BO61">
        <v>943.27110606699898</v>
      </c>
      <c r="BP61">
        <v>6.0138132629355896</v>
      </c>
      <c r="BQ61">
        <v>97.969314079399993</v>
      </c>
      <c r="BR61" s="7" t="s">
        <v>114</v>
      </c>
      <c r="BS61" s="7" t="s">
        <v>114</v>
      </c>
      <c r="BT61">
        <v>49407019.680330098</v>
      </c>
      <c r="BU61">
        <v>4885819416</v>
      </c>
      <c r="BV61">
        <v>99.475499999999997</v>
      </c>
      <c r="BW61" s="52">
        <v>37287</v>
      </c>
      <c r="BX61" s="7" t="s">
        <v>220</v>
      </c>
      <c r="BY61" s="6">
        <v>953.2</v>
      </c>
      <c r="BZ61" s="7" t="s">
        <v>127</v>
      </c>
      <c r="CA61" t="str">
        <f t="shared" si="37"/>
        <v>GBP=</v>
      </c>
      <c r="CB61" s="22">
        <v>1.2889999999999999</v>
      </c>
      <c r="CF61" s="7" t="s">
        <v>55</v>
      </c>
      <c r="CG61" s="7" t="s">
        <v>219</v>
      </c>
    </row>
    <row r="62" spans="2:85" x14ac:dyDescent="0.35">
      <c r="B62" s="7" t="s">
        <v>221</v>
      </c>
      <c r="C62" s="3" t="s">
        <v>27</v>
      </c>
      <c r="E62" t="s">
        <v>56</v>
      </c>
      <c r="F62" s="2"/>
      <c r="G62" s="3" t="str">
        <f t="shared" si="139"/>
        <v>US05351W1036</v>
      </c>
      <c r="H62" s="36">
        <f t="shared" si="140"/>
        <v>13735172230</v>
      </c>
      <c r="I62" s="37">
        <f t="shared" si="141"/>
        <v>18.3399</v>
      </c>
      <c r="J62" s="38">
        <f t="shared" si="142"/>
        <v>42355</v>
      </c>
      <c r="K62" s="37" t="str">
        <f t="shared" si="143"/>
        <v>USD</v>
      </c>
      <c r="L62" s="39">
        <f t="shared" si="144"/>
        <v>35.5</v>
      </c>
      <c r="M62" s="37">
        <f t="shared" si="145"/>
        <v>35.5</v>
      </c>
      <c r="N62" s="40"/>
      <c r="O62" s="37">
        <f t="shared" si="146"/>
        <v>15.4119996526873</v>
      </c>
      <c r="P62" s="37">
        <f t="shared" si="147"/>
        <v>15.193424621363199</v>
      </c>
      <c r="Q62" s="37" t="str">
        <f t="shared" si="148"/>
        <v>NULL</v>
      </c>
      <c r="R62" s="37" t="str">
        <f t="shared" si="149"/>
        <v>NULL</v>
      </c>
      <c r="S62" s="37">
        <f t="shared" si="150"/>
        <v>0.69104307858746195</v>
      </c>
      <c r="T62" s="37">
        <f t="shared" si="151"/>
        <v>15.823931140553</v>
      </c>
      <c r="U62" s="37">
        <f t="shared" si="152"/>
        <v>1.6628537808716699</v>
      </c>
      <c r="V62" s="36">
        <f t="shared" si="153"/>
        <v>32219298.232500002</v>
      </c>
      <c r="W62" s="36">
        <f t="shared" si="154"/>
        <v>26237067.078499999</v>
      </c>
      <c r="X62" s="37">
        <f t="shared" si="155"/>
        <v>-22.800685519084375</v>
      </c>
      <c r="Y62" s="37">
        <f t="shared" si="156"/>
        <v>4.0074242521899297</v>
      </c>
      <c r="Z62" s="37">
        <f t="shared" si="157"/>
        <v>11.375219634867801</v>
      </c>
      <c r="AA62" s="37">
        <f t="shared" si="158"/>
        <v>26.838825863977998</v>
      </c>
      <c r="AB62" s="37">
        <f t="shared" si="159"/>
        <v>0.1333</v>
      </c>
      <c r="AC62" s="37">
        <f t="shared" si="160"/>
        <v>0.70502894561607199</v>
      </c>
      <c r="AD62" s="37">
        <f t="shared" si="161"/>
        <v>0.53959353484985895</v>
      </c>
      <c r="AE62" s="37">
        <f t="shared" si="162"/>
        <v>0.55488326078682504</v>
      </c>
      <c r="AF62" s="37">
        <f t="shared" si="163"/>
        <v>0.70325480393570905</v>
      </c>
      <c r="AG62" s="37">
        <f t="shared" si="164"/>
        <v>2.4932749171450001E-2</v>
      </c>
      <c r="AH62" s="37">
        <f t="shared" si="165"/>
        <v>0.94869653755156103</v>
      </c>
      <c r="AI62" s="37">
        <f t="shared" si="166"/>
        <v>53.000000000000099</v>
      </c>
      <c r="AJ62" s="39">
        <f t="shared" si="167"/>
        <v>35.741399999999999</v>
      </c>
      <c r="AK62" s="39">
        <f t="shared" si="168"/>
        <v>33.507849999999998</v>
      </c>
      <c r="AL62" s="37">
        <f t="shared" si="169"/>
        <v>4.9577464788732399</v>
      </c>
      <c r="AM62" s="37">
        <f t="shared" si="170"/>
        <v>86.641221373999997</v>
      </c>
      <c r="AN62" s="37">
        <f t="shared" si="171"/>
        <v>0.29153050094855099</v>
      </c>
      <c r="AO62" s="37">
        <f t="shared" si="172"/>
        <v>1.2641510343251601</v>
      </c>
      <c r="AP62" s="36">
        <f t="shared" si="173"/>
        <v>8044522.2987720398</v>
      </c>
      <c r="AS62" s="7" t="s">
        <v>56</v>
      </c>
      <c r="AT62" s="7">
        <v>15.4119996526873</v>
      </c>
      <c r="AU62" s="7">
        <v>15.193424621363199</v>
      </c>
      <c r="AV62" s="7" t="s">
        <v>114</v>
      </c>
      <c r="AW62" s="7" t="s">
        <v>114</v>
      </c>
      <c r="AX62" s="7">
        <v>0.69104307858746195</v>
      </c>
      <c r="AY62">
        <v>15.823931140553</v>
      </c>
      <c r="AZ62">
        <v>1.6628537808716699</v>
      </c>
      <c r="BA62">
        <v>32219298.232500002</v>
      </c>
      <c r="BB62">
        <v>26237067.078499999</v>
      </c>
      <c r="BC62">
        <v>4.0074242521899297</v>
      </c>
      <c r="BD62">
        <v>11.375219634867801</v>
      </c>
      <c r="BE62">
        <v>26.838825863977998</v>
      </c>
      <c r="BF62">
        <v>0.1333</v>
      </c>
      <c r="BG62">
        <v>0.70502894561607199</v>
      </c>
      <c r="BH62">
        <v>0.53959353484985895</v>
      </c>
      <c r="BI62" s="7">
        <v>0.55488326078682504</v>
      </c>
      <c r="BJ62">
        <v>0.70325480393570905</v>
      </c>
      <c r="BK62">
        <v>2.4932749171450001E-2</v>
      </c>
      <c r="BL62">
        <v>0.94869653755156103</v>
      </c>
      <c r="BM62">
        <v>53.000000000000099</v>
      </c>
      <c r="BN62">
        <v>35.741399999999999</v>
      </c>
      <c r="BO62">
        <v>33.507849999999998</v>
      </c>
      <c r="BP62">
        <v>4.9577464788732399</v>
      </c>
      <c r="BQ62">
        <v>86.641221373999997</v>
      </c>
      <c r="BR62" s="7">
        <v>0.29153050094855099</v>
      </c>
      <c r="BS62">
        <v>1.2641510343251601</v>
      </c>
      <c r="BT62">
        <v>8044522.2987720398</v>
      </c>
      <c r="BU62">
        <v>386906260</v>
      </c>
      <c r="BV62">
        <v>18.3399</v>
      </c>
      <c r="BW62" s="52">
        <v>42355</v>
      </c>
      <c r="BX62" s="7" t="s">
        <v>222</v>
      </c>
      <c r="BY62" s="6">
        <v>35.5</v>
      </c>
      <c r="BZ62" s="7" t="s">
        <v>122</v>
      </c>
      <c r="CA62" t="str">
        <f t="shared" si="37"/>
        <v>USD=</v>
      </c>
      <c r="CB62" s="22">
        <v>1</v>
      </c>
      <c r="CF62" s="7" t="s">
        <v>56</v>
      </c>
      <c r="CG62" s="7" t="s">
        <v>221</v>
      </c>
    </row>
    <row r="63" spans="2:85" x14ac:dyDescent="0.35">
      <c r="B63" s="7" t="s">
        <v>223</v>
      </c>
      <c r="C63" s="3" t="s">
        <v>27</v>
      </c>
      <c r="E63" t="s">
        <v>57</v>
      </c>
      <c r="F63" s="2"/>
      <c r="G63" s="3" t="str">
        <f t="shared" si="139"/>
        <v>US0236081024</v>
      </c>
      <c r="H63" s="36">
        <f t="shared" si="140"/>
        <v>20197614126.759998</v>
      </c>
      <c r="I63" s="37">
        <f t="shared" si="141"/>
        <v>99.639300000000006</v>
      </c>
      <c r="J63" s="38">
        <f t="shared" si="142"/>
        <v>19343</v>
      </c>
      <c r="K63" s="37" t="str">
        <f t="shared" si="143"/>
        <v>USD</v>
      </c>
      <c r="L63" s="39">
        <f t="shared" si="144"/>
        <v>75.739999999999995</v>
      </c>
      <c r="M63" s="37">
        <f t="shared" si="145"/>
        <v>75.739999999999995</v>
      </c>
      <c r="N63" s="40"/>
      <c r="O63" s="37">
        <f t="shared" si="146"/>
        <v>17.4009736641984</v>
      </c>
      <c r="P63" s="37">
        <f t="shared" si="147"/>
        <v>15.8936072779602</v>
      </c>
      <c r="Q63" s="37">
        <f t="shared" si="148"/>
        <v>3.1638133934906199</v>
      </c>
      <c r="R63" s="37">
        <f t="shared" si="149"/>
        <v>2.8897467778109398</v>
      </c>
      <c r="S63" s="37">
        <f t="shared" si="150"/>
        <v>1.7645970462301099</v>
      </c>
      <c r="T63" s="37">
        <f t="shared" si="151"/>
        <v>7.88969301826564</v>
      </c>
      <c r="U63" s="37">
        <f t="shared" si="152"/>
        <v>2.7843416221064299</v>
      </c>
      <c r="V63" s="36">
        <f t="shared" si="153"/>
        <v>28204200.677499998</v>
      </c>
      <c r="W63" s="36">
        <f t="shared" si="154"/>
        <v>38180914.504000001</v>
      </c>
      <c r="X63" s="37">
        <f t="shared" si="155"/>
        <v>26.130107034117263</v>
      </c>
      <c r="Y63" s="37">
        <f t="shared" si="156"/>
        <v>16.2937024103861</v>
      </c>
      <c r="Z63" s="37">
        <f t="shared" si="157"/>
        <v>17.1272632353805</v>
      </c>
      <c r="AA63" s="37">
        <f t="shared" si="158"/>
        <v>20.520229208088601</v>
      </c>
      <c r="AB63" s="37" t="str">
        <f t="shared" si="159"/>
        <v>NULL</v>
      </c>
      <c r="AC63" s="37">
        <f t="shared" si="160"/>
        <v>0.23901247697852099</v>
      </c>
      <c r="AD63" s="37">
        <f t="shared" si="161"/>
        <v>0.45989411199687402</v>
      </c>
      <c r="AE63" s="37">
        <f t="shared" si="162"/>
        <v>0.44976941226849498</v>
      </c>
      <c r="AF63" s="37">
        <f t="shared" si="163"/>
        <v>0.63317897499938902</v>
      </c>
      <c r="AG63" s="37">
        <f t="shared" si="164"/>
        <v>0.13064784910497501</v>
      </c>
      <c r="AH63" s="37">
        <f t="shared" si="165"/>
        <v>0.63862824142153596</v>
      </c>
      <c r="AI63" s="37">
        <f t="shared" si="166"/>
        <v>74.484789008832195</v>
      </c>
      <c r="AJ63" s="39">
        <f t="shared" si="167"/>
        <v>72.36</v>
      </c>
      <c r="AK63" s="39">
        <f t="shared" si="168"/>
        <v>73.301000000000101</v>
      </c>
      <c r="AL63" s="37">
        <f t="shared" si="169"/>
        <v>3.53842091365197</v>
      </c>
      <c r="AM63" s="37">
        <f t="shared" si="170"/>
        <v>57.465277777799997</v>
      </c>
      <c r="AN63" s="37">
        <f t="shared" si="171"/>
        <v>1.20499118761015</v>
      </c>
      <c r="AO63" s="37">
        <f t="shared" si="172"/>
        <v>1.92430736323011</v>
      </c>
      <c r="AP63" s="36">
        <f t="shared" si="173"/>
        <v>729865.90045622701</v>
      </c>
      <c r="AS63" s="7" t="s">
        <v>57</v>
      </c>
      <c r="AT63" s="7">
        <v>17.4009736641984</v>
      </c>
      <c r="AU63" s="7">
        <v>15.8936072779602</v>
      </c>
      <c r="AV63" s="7">
        <v>3.1638133934906199</v>
      </c>
      <c r="AW63">
        <v>2.8897467778109398</v>
      </c>
      <c r="AX63" s="7">
        <v>1.7645970462301099</v>
      </c>
      <c r="AY63">
        <v>7.88969301826564</v>
      </c>
      <c r="AZ63">
        <v>2.7843416221064299</v>
      </c>
      <c r="BA63">
        <v>28204200.677499998</v>
      </c>
      <c r="BB63">
        <v>38180914.504000001</v>
      </c>
      <c r="BC63">
        <v>16.2937024103861</v>
      </c>
      <c r="BD63">
        <v>17.1272632353805</v>
      </c>
      <c r="BE63">
        <v>20.520229208088601</v>
      </c>
      <c r="BF63" s="7" t="s">
        <v>114</v>
      </c>
      <c r="BG63">
        <v>0.23901247697852099</v>
      </c>
      <c r="BH63">
        <v>0.45989411199687402</v>
      </c>
      <c r="BI63" s="7">
        <v>0.44976941226849498</v>
      </c>
      <c r="BJ63">
        <v>0.63317897499938902</v>
      </c>
      <c r="BK63">
        <v>0.13064784910497501</v>
      </c>
      <c r="BL63">
        <v>0.63862824142153596</v>
      </c>
      <c r="BM63">
        <v>74.484789008832195</v>
      </c>
      <c r="BN63">
        <v>72.36</v>
      </c>
      <c r="BO63">
        <v>73.301000000000101</v>
      </c>
      <c r="BP63">
        <v>3.53842091365197</v>
      </c>
      <c r="BQ63">
        <v>57.465277777799997</v>
      </c>
      <c r="BR63">
        <v>1.20499118761015</v>
      </c>
      <c r="BS63">
        <v>1.92430736323011</v>
      </c>
      <c r="BT63">
        <v>729865.90045622701</v>
      </c>
      <c r="BU63">
        <v>266670374</v>
      </c>
      <c r="BV63">
        <v>99.639300000000006</v>
      </c>
      <c r="BW63" s="52">
        <v>19343</v>
      </c>
      <c r="BX63" s="7" t="s">
        <v>224</v>
      </c>
      <c r="BY63" s="6">
        <v>75.739999999999995</v>
      </c>
      <c r="BZ63" s="7" t="s">
        <v>122</v>
      </c>
      <c r="CA63" t="str">
        <f t="shared" si="37"/>
        <v>USD=</v>
      </c>
      <c r="CB63" s="22">
        <v>1</v>
      </c>
      <c r="CF63" s="7" t="s">
        <v>57</v>
      </c>
      <c r="CG63" s="7" t="s">
        <v>223</v>
      </c>
    </row>
    <row r="64" spans="2:85" x14ac:dyDescent="0.35">
      <c r="B64" s="7" t="s">
        <v>202</v>
      </c>
      <c r="C64" s="3" t="s">
        <v>27</v>
      </c>
      <c r="E64" t="s">
        <v>58</v>
      </c>
      <c r="F64" s="2"/>
      <c r="G64" s="3" t="str">
        <f t="shared" si="139"/>
        <v>US69351T1060</v>
      </c>
      <c r="H64" s="36">
        <f t="shared" si="140"/>
        <v>21394484911</v>
      </c>
      <c r="I64" s="37">
        <f t="shared" si="141"/>
        <v>99.895899999999997</v>
      </c>
      <c r="J64" s="38">
        <f t="shared" si="142"/>
        <v>17793</v>
      </c>
      <c r="K64" s="37" t="str">
        <f t="shared" si="143"/>
        <v>USD</v>
      </c>
      <c r="L64" s="39">
        <f t="shared" si="144"/>
        <v>29</v>
      </c>
      <c r="M64" s="37">
        <f t="shared" si="145"/>
        <v>29</v>
      </c>
      <c r="N64" s="40"/>
      <c r="O64" s="37">
        <f t="shared" si="146"/>
        <v>28.105404960119401</v>
      </c>
      <c r="P64" s="37">
        <f t="shared" si="147"/>
        <v>16.348943000141698</v>
      </c>
      <c r="Q64" s="37">
        <f t="shared" si="148"/>
        <v>4.1331477882528498</v>
      </c>
      <c r="R64" s="37">
        <f t="shared" si="149"/>
        <v>2.4042563235502499</v>
      </c>
      <c r="S64" s="37">
        <f t="shared" si="150"/>
        <v>1.52186256935349</v>
      </c>
      <c r="T64" s="37">
        <f t="shared" si="151"/>
        <v>13.288499944720501</v>
      </c>
      <c r="U64" s="37">
        <f t="shared" si="152"/>
        <v>2.6087653836117601</v>
      </c>
      <c r="V64" s="36">
        <f t="shared" si="153"/>
        <v>38777419.547499999</v>
      </c>
      <c r="W64" s="36">
        <f t="shared" si="154"/>
        <v>40268723.177000001</v>
      </c>
      <c r="X64" s="37">
        <f t="shared" si="155"/>
        <v>3.7033794762873904</v>
      </c>
      <c r="Y64" s="37">
        <f t="shared" si="156"/>
        <v>13.2517596151226</v>
      </c>
      <c r="Z64" s="37">
        <f t="shared" si="157"/>
        <v>15.7512513239589</v>
      </c>
      <c r="AA64" s="37">
        <f t="shared" si="158"/>
        <v>17.155662666458699</v>
      </c>
      <c r="AB64" s="37" t="str">
        <f t="shared" si="159"/>
        <v>NULL</v>
      </c>
      <c r="AC64" s="37">
        <f t="shared" si="160"/>
        <v>0.30128759870726102</v>
      </c>
      <c r="AD64" s="37">
        <f t="shared" si="161"/>
        <v>0.59039285905351901</v>
      </c>
      <c r="AE64" s="37">
        <f t="shared" si="162"/>
        <v>0.82853662865605604</v>
      </c>
      <c r="AF64" s="37">
        <f t="shared" si="163"/>
        <v>0.88569020007961796</v>
      </c>
      <c r="AG64" s="37">
        <f t="shared" si="164"/>
        <v>0.45039162622297801</v>
      </c>
      <c r="AH64" s="37">
        <f t="shared" si="165"/>
        <v>1.1571391637958699</v>
      </c>
      <c r="AI64" s="37">
        <f t="shared" si="166"/>
        <v>76.973684210526301</v>
      </c>
      <c r="AJ64" s="39">
        <f t="shared" si="167"/>
        <v>28.4588</v>
      </c>
      <c r="AK64" s="39">
        <f t="shared" si="168"/>
        <v>26.817</v>
      </c>
      <c r="AL64" s="37">
        <f t="shared" si="169"/>
        <v>3.55172413793104</v>
      </c>
      <c r="AM64" s="37">
        <f t="shared" si="170"/>
        <v>96.081081081099995</v>
      </c>
      <c r="AN64" s="37">
        <f t="shared" si="171"/>
        <v>2.1924567022844101</v>
      </c>
      <c r="AO64" s="37">
        <f t="shared" si="172"/>
        <v>3.60665503825838</v>
      </c>
      <c r="AP64" s="36">
        <f t="shared" si="173"/>
        <v>1979437.5700550999</v>
      </c>
      <c r="AS64" s="7" t="s">
        <v>58</v>
      </c>
      <c r="AT64" s="7">
        <v>28.105404960119401</v>
      </c>
      <c r="AU64" s="7">
        <v>16.348943000141698</v>
      </c>
      <c r="AV64" s="7">
        <v>4.1331477882528498</v>
      </c>
      <c r="AW64">
        <v>2.4042563235502499</v>
      </c>
      <c r="AX64" s="7">
        <v>1.52186256935349</v>
      </c>
      <c r="AY64">
        <v>13.288499944720501</v>
      </c>
      <c r="AZ64">
        <v>2.6087653836117601</v>
      </c>
      <c r="BA64">
        <v>38777419.547499999</v>
      </c>
      <c r="BB64">
        <v>40268723.177000001</v>
      </c>
      <c r="BC64">
        <v>13.2517596151226</v>
      </c>
      <c r="BD64">
        <v>15.7512513239589</v>
      </c>
      <c r="BE64">
        <v>17.155662666458699</v>
      </c>
      <c r="BF64" s="7" t="s">
        <v>114</v>
      </c>
      <c r="BG64">
        <v>0.30128759870726102</v>
      </c>
      <c r="BH64">
        <v>0.59039285905351901</v>
      </c>
      <c r="BI64" s="7">
        <v>0.82853662865605604</v>
      </c>
      <c r="BJ64">
        <v>0.88569020007961796</v>
      </c>
      <c r="BK64">
        <v>0.45039162622297801</v>
      </c>
      <c r="BL64" s="7">
        <v>1.1571391637958699</v>
      </c>
      <c r="BM64">
        <v>76.973684210526301</v>
      </c>
      <c r="BN64">
        <v>28.4588</v>
      </c>
      <c r="BO64">
        <v>26.817</v>
      </c>
      <c r="BP64">
        <v>3.55172413793104</v>
      </c>
      <c r="BQ64">
        <v>96.081081081099995</v>
      </c>
      <c r="BR64">
        <v>2.1924567022844101</v>
      </c>
      <c r="BS64" s="7">
        <v>3.60665503825838</v>
      </c>
      <c r="BT64">
        <v>1979437.5700550999</v>
      </c>
      <c r="BU64">
        <v>737740859</v>
      </c>
      <c r="BV64">
        <v>99.895899999999997</v>
      </c>
      <c r="BW64" s="52">
        <v>17793</v>
      </c>
      <c r="BX64" s="7" t="s">
        <v>203</v>
      </c>
      <c r="BY64" s="6">
        <v>29</v>
      </c>
      <c r="BZ64" s="7" t="s">
        <v>122</v>
      </c>
      <c r="CA64" t="str">
        <f t="shared" si="37"/>
        <v>USD=</v>
      </c>
      <c r="CB64" s="22">
        <v>1</v>
      </c>
      <c r="CF64" s="7" t="s">
        <v>58</v>
      </c>
      <c r="CG64" s="7" t="s">
        <v>202</v>
      </c>
    </row>
    <row r="65" spans="1:85" x14ac:dyDescent="0.35">
      <c r="B65" s="7" t="s">
        <v>225</v>
      </c>
      <c r="C65" s="3" t="s">
        <v>27</v>
      </c>
      <c r="E65" t="s">
        <v>59</v>
      </c>
      <c r="F65" s="2"/>
      <c r="G65" s="3" t="str">
        <f t="shared" si="139"/>
        <v>US8168511090</v>
      </c>
      <c r="H65" s="36">
        <f t="shared" si="140"/>
        <v>49355639496.57</v>
      </c>
      <c r="I65" s="37">
        <f t="shared" si="141"/>
        <v>99.923699999999997</v>
      </c>
      <c r="J65" s="38">
        <f t="shared" si="142"/>
        <v>35975</v>
      </c>
      <c r="K65" s="37" t="str">
        <f t="shared" si="143"/>
        <v>USD</v>
      </c>
      <c r="L65" s="39">
        <f t="shared" si="144"/>
        <v>77.989999999999995</v>
      </c>
      <c r="M65" s="37">
        <f t="shared" si="145"/>
        <v>77.989999999999995</v>
      </c>
      <c r="N65" s="40"/>
      <c r="O65" s="37">
        <f t="shared" si="146"/>
        <v>17.2662666873298</v>
      </c>
      <c r="P65" s="37">
        <f t="shared" si="147"/>
        <v>15.5452292522807</v>
      </c>
      <c r="Q65" s="37">
        <f t="shared" si="148"/>
        <v>2.9264858792084398</v>
      </c>
      <c r="R65" s="37" t="str">
        <f t="shared" si="149"/>
        <v>NULL</v>
      </c>
      <c r="S65" s="37">
        <f t="shared" si="150"/>
        <v>1.6922302835145899</v>
      </c>
      <c r="T65" s="37">
        <f t="shared" si="151"/>
        <v>8.10570528766136</v>
      </c>
      <c r="U65" s="37">
        <f t="shared" si="152"/>
        <v>3.5764956156934802</v>
      </c>
      <c r="V65" s="36">
        <f t="shared" si="153"/>
        <v>69217035.819999993</v>
      </c>
      <c r="W65" s="36">
        <f t="shared" si="154"/>
        <v>73474785.128999993</v>
      </c>
      <c r="X65" s="37">
        <f t="shared" si="155"/>
        <v>5.7948441788902842</v>
      </c>
      <c r="Y65" s="37">
        <f t="shared" si="156"/>
        <v>13.691392532499099</v>
      </c>
      <c r="Z65" s="37">
        <f t="shared" si="157"/>
        <v>17.570293831457398</v>
      </c>
      <c r="AA65" s="37">
        <f t="shared" si="158"/>
        <v>18.2930621719239</v>
      </c>
      <c r="AB65" s="37" t="str">
        <f t="shared" si="159"/>
        <v>NULL</v>
      </c>
      <c r="AC65" s="37">
        <f t="shared" si="160"/>
        <v>0.34807214276784998</v>
      </c>
      <c r="AD65" s="37">
        <f t="shared" si="161"/>
        <v>0.54381715447582801</v>
      </c>
      <c r="AE65" s="37">
        <f t="shared" si="162"/>
        <v>0.74645748512619603</v>
      </c>
      <c r="AF65" s="37">
        <f t="shared" si="163"/>
        <v>0.83097082577914105</v>
      </c>
      <c r="AG65" s="37">
        <f t="shared" si="164"/>
        <v>0.73871302941713701</v>
      </c>
      <c r="AH65" s="37">
        <f t="shared" si="165"/>
        <v>1.40776130458293</v>
      </c>
      <c r="AI65" s="37">
        <f t="shared" si="166"/>
        <v>70.460704607046097</v>
      </c>
      <c r="AJ65" s="39">
        <f t="shared" si="167"/>
        <v>76.280799999999999</v>
      </c>
      <c r="AK65" s="39">
        <f t="shared" si="168"/>
        <v>72.744349999999997</v>
      </c>
      <c r="AL65" s="37">
        <f t="shared" si="169"/>
        <v>3.17989485831517</v>
      </c>
      <c r="AM65" s="37">
        <f t="shared" si="170"/>
        <v>49.4719471947</v>
      </c>
      <c r="AN65" s="37">
        <f t="shared" si="171"/>
        <v>2.0012303151161599</v>
      </c>
      <c r="AO65" s="37">
        <f t="shared" si="172"/>
        <v>4.2471057110762898</v>
      </c>
      <c r="AP65" s="36">
        <f t="shared" si="173"/>
        <v>3935794.5157085601</v>
      </c>
      <c r="AS65" s="7" t="s">
        <v>59</v>
      </c>
      <c r="AT65" s="7">
        <v>17.2662666873298</v>
      </c>
      <c r="AU65" s="7">
        <v>15.5452292522807</v>
      </c>
      <c r="AV65" s="7">
        <v>2.9264858792084398</v>
      </c>
      <c r="AW65" s="7" t="s">
        <v>114</v>
      </c>
      <c r="AX65" s="7">
        <v>1.6922302835145899</v>
      </c>
      <c r="AY65">
        <v>8.10570528766136</v>
      </c>
      <c r="AZ65">
        <v>3.5764956156934802</v>
      </c>
      <c r="BA65">
        <v>69217035.819999993</v>
      </c>
      <c r="BB65">
        <v>73474785.128999993</v>
      </c>
      <c r="BC65">
        <v>13.691392532499099</v>
      </c>
      <c r="BD65">
        <v>17.570293831457398</v>
      </c>
      <c r="BE65">
        <v>18.2930621719239</v>
      </c>
      <c r="BF65" s="7" t="s">
        <v>114</v>
      </c>
      <c r="BG65">
        <v>0.34807214276784998</v>
      </c>
      <c r="BH65">
        <v>0.54381715447582801</v>
      </c>
      <c r="BI65" s="7">
        <v>0.74645748512619603</v>
      </c>
      <c r="BJ65">
        <v>0.83097082577914105</v>
      </c>
      <c r="BK65">
        <v>0.73871302941713701</v>
      </c>
      <c r="BL65" s="7">
        <v>1.40776130458293</v>
      </c>
      <c r="BM65">
        <v>70.460704607046097</v>
      </c>
      <c r="BN65">
        <v>76.280799999999999</v>
      </c>
      <c r="BO65">
        <v>72.744349999999997</v>
      </c>
      <c r="BP65">
        <v>3.17989485831517</v>
      </c>
      <c r="BQ65">
        <v>49.4719471947</v>
      </c>
      <c r="BR65">
        <v>2.0012303151161599</v>
      </c>
      <c r="BS65">
        <v>4.2471057110762898</v>
      </c>
      <c r="BT65">
        <v>3935794.5157085601</v>
      </c>
      <c r="BU65">
        <v>632845743</v>
      </c>
      <c r="BV65">
        <v>99.923699999999997</v>
      </c>
      <c r="BW65" s="52">
        <v>35975</v>
      </c>
      <c r="BX65" s="7" t="s">
        <v>226</v>
      </c>
      <c r="BY65" s="6">
        <v>77.989999999999995</v>
      </c>
      <c r="BZ65" s="7" t="s">
        <v>122</v>
      </c>
      <c r="CA65" t="str">
        <f t="shared" si="37"/>
        <v>USD=</v>
      </c>
      <c r="CB65" s="22">
        <v>1</v>
      </c>
      <c r="CF65" s="7" t="s">
        <v>59</v>
      </c>
      <c r="CG65" s="7" t="s">
        <v>225</v>
      </c>
    </row>
    <row r="66" spans="1:85" x14ac:dyDescent="0.35">
      <c r="B66" s="7" t="s">
        <v>227</v>
      </c>
      <c r="C66" s="3" t="s">
        <v>27</v>
      </c>
      <c r="E66" t="s">
        <v>60</v>
      </c>
      <c r="F66" s="2"/>
      <c r="G66" s="3" t="str">
        <f t="shared" si="139"/>
        <v>US15189T1079</v>
      </c>
      <c r="H66" s="36">
        <f t="shared" si="140"/>
        <v>18526411181.279999</v>
      </c>
      <c r="I66" s="37">
        <f t="shared" si="141"/>
        <v>99.649799999999999</v>
      </c>
      <c r="J66" s="38">
        <f t="shared" si="142"/>
        <v>15934</v>
      </c>
      <c r="K66" s="37" t="str">
        <f t="shared" si="143"/>
        <v>USD</v>
      </c>
      <c r="L66" s="39">
        <f t="shared" si="144"/>
        <v>28.96</v>
      </c>
      <c r="M66" s="37">
        <f t="shared" si="145"/>
        <v>28.96</v>
      </c>
      <c r="N66" s="40"/>
      <c r="O66" s="37">
        <f t="shared" si="146"/>
        <v>20.290768961289199</v>
      </c>
      <c r="P66" s="37">
        <f t="shared" si="147"/>
        <v>17.173667166167402</v>
      </c>
      <c r="Q66" s="37">
        <f t="shared" si="148"/>
        <v>2.7606488382706398</v>
      </c>
      <c r="R66" s="37">
        <f t="shared" si="149"/>
        <v>2.3365533559411502</v>
      </c>
      <c r="S66" s="37">
        <f t="shared" si="150"/>
        <v>1.83401568393911</v>
      </c>
      <c r="T66" s="37">
        <f t="shared" si="151"/>
        <v>6.8565548413323398</v>
      </c>
      <c r="U66" s="37">
        <f t="shared" si="152"/>
        <v>2.1701313319995301</v>
      </c>
      <c r="V66" s="36">
        <f t="shared" si="153"/>
        <v>166678965.58750001</v>
      </c>
      <c r="W66" s="36">
        <f t="shared" si="154"/>
        <v>179018630.80149999</v>
      </c>
      <c r="X66" s="37">
        <f t="shared" si="155"/>
        <v>6.892950280511581</v>
      </c>
      <c r="Y66" s="37">
        <f t="shared" si="156"/>
        <v>25.5453774400006</v>
      </c>
      <c r="Z66" s="37">
        <f t="shared" si="157"/>
        <v>20.528718048795099</v>
      </c>
      <c r="AA66" s="37">
        <f t="shared" si="158"/>
        <v>19.4893866652071</v>
      </c>
      <c r="AB66" s="37">
        <f t="shared" si="159"/>
        <v>0.2077</v>
      </c>
      <c r="AC66" s="37">
        <f t="shared" si="160"/>
        <v>0.32899183361779999</v>
      </c>
      <c r="AD66" s="37">
        <f t="shared" si="161"/>
        <v>0.54726247258528304</v>
      </c>
      <c r="AE66" s="37">
        <f t="shared" si="162"/>
        <v>0.91816923071515699</v>
      </c>
      <c r="AF66" s="37">
        <f t="shared" si="163"/>
        <v>0.94544520836395096</v>
      </c>
      <c r="AG66" s="37">
        <f t="shared" si="164"/>
        <v>0.80616207842322396</v>
      </c>
      <c r="AH66" s="37">
        <f t="shared" si="165"/>
        <v>1.56622944926992</v>
      </c>
      <c r="AI66" s="37">
        <f t="shared" si="166"/>
        <v>33.121019108280301</v>
      </c>
      <c r="AJ66" s="39">
        <f t="shared" si="167"/>
        <v>30.101600000000001</v>
      </c>
      <c r="AK66" s="39">
        <f t="shared" si="168"/>
        <v>28.557500000000001</v>
      </c>
      <c r="AL66" s="37">
        <f t="shared" si="169"/>
        <v>2.7624309392265198</v>
      </c>
      <c r="AM66" s="37">
        <f t="shared" si="170"/>
        <v>56.7474048443</v>
      </c>
      <c r="AN66" s="37">
        <f t="shared" si="171"/>
        <v>2.71220119926718</v>
      </c>
      <c r="AO66" s="37">
        <f t="shared" si="172"/>
        <v>3.4216635760135699</v>
      </c>
      <c r="AP66" s="36">
        <f t="shared" si="173"/>
        <v>15664296.127673499</v>
      </c>
      <c r="AS66" s="7" t="s">
        <v>60</v>
      </c>
      <c r="AT66" s="7">
        <v>20.290768961289199</v>
      </c>
      <c r="AU66" s="7">
        <v>17.173667166167402</v>
      </c>
      <c r="AV66" s="7">
        <v>2.7606488382706398</v>
      </c>
      <c r="AW66">
        <v>2.3365533559411502</v>
      </c>
      <c r="AX66" s="7">
        <v>1.83401568393911</v>
      </c>
      <c r="AY66">
        <v>6.8565548413323398</v>
      </c>
      <c r="AZ66">
        <v>2.1701313319995301</v>
      </c>
      <c r="BA66">
        <v>166678965.58750001</v>
      </c>
      <c r="BB66">
        <v>179018630.80149999</v>
      </c>
      <c r="BC66">
        <v>25.5453774400006</v>
      </c>
      <c r="BD66">
        <v>20.528718048795099</v>
      </c>
      <c r="BE66">
        <v>19.4893866652071</v>
      </c>
      <c r="BF66">
        <v>0.2077</v>
      </c>
      <c r="BG66">
        <v>0.32899183361779999</v>
      </c>
      <c r="BH66">
        <v>0.54726247258528304</v>
      </c>
      <c r="BI66" s="7">
        <v>0.91816923071515699</v>
      </c>
      <c r="BJ66">
        <v>0.94544520836395096</v>
      </c>
      <c r="BK66">
        <v>0.80616207842322396</v>
      </c>
      <c r="BL66" s="7">
        <v>1.56622944926992</v>
      </c>
      <c r="BM66">
        <v>33.121019108280301</v>
      </c>
      <c r="BN66">
        <v>30.101600000000001</v>
      </c>
      <c r="BO66">
        <v>28.557500000000001</v>
      </c>
      <c r="BP66">
        <v>2.7624309392265198</v>
      </c>
      <c r="BQ66">
        <v>56.7474048443</v>
      </c>
      <c r="BR66">
        <v>2.71220119926718</v>
      </c>
      <c r="BS66">
        <v>3.4216635760135699</v>
      </c>
      <c r="BT66">
        <v>15664296.127673499</v>
      </c>
      <c r="BU66">
        <v>639724143</v>
      </c>
      <c r="BV66">
        <v>99.649799999999999</v>
      </c>
      <c r="BW66" s="52">
        <v>15934</v>
      </c>
      <c r="BX66" s="7" t="s">
        <v>228</v>
      </c>
      <c r="BY66" s="6">
        <v>28.96</v>
      </c>
      <c r="BZ66" s="7" t="s">
        <v>122</v>
      </c>
      <c r="CA66" t="str">
        <f t="shared" si="37"/>
        <v>USD=</v>
      </c>
      <c r="CB66" s="22">
        <v>1</v>
      </c>
      <c r="CF66" s="7" t="s">
        <v>60</v>
      </c>
      <c r="CG66" s="7" t="s">
        <v>227</v>
      </c>
    </row>
    <row r="67" spans="1:85" x14ac:dyDescent="0.35">
      <c r="C67" s="3"/>
      <c r="F67" s="2"/>
      <c r="G67" s="9" t="s">
        <v>325</v>
      </c>
      <c r="H67" s="10"/>
      <c r="I67" s="54">
        <f>AVERAGE(I31:I66)</f>
        <v>86.32748888888888</v>
      </c>
      <c r="J67" s="54"/>
      <c r="K67" s="54"/>
      <c r="L67" s="54"/>
      <c r="M67" s="54"/>
      <c r="N67" s="54"/>
      <c r="O67" s="54">
        <f t="shared" ref="O67" si="174">AVERAGE(O31:O66)</f>
        <v>18.290348943672928</v>
      </c>
      <c r="P67" s="54">
        <f t="shared" ref="P67" si="175">AVERAGE(P31:P66)</f>
        <v>14.79571723383782</v>
      </c>
      <c r="Q67" s="54">
        <f t="shared" ref="Q67" si="176">AVERAGE(Q31:Q66)</f>
        <v>1.7767421447604745</v>
      </c>
      <c r="R67" s="54">
        <f t="shared" ref="R67" si="177">AVERAGE(R31:R66)</f>
        <v>3.05662443553237</v>
      </c>
      <c r="S67" s="54">
        <f t="shared" ref="S67" si="178">AVERAGE(S31:S66)</f>
        <v>1.8653489402608929</v>
      </c>
      <c r="T67" s="54">
        <f t="shared" ref="T67" si="179">AVERAGE(T31:T66)</f>
        <v>8.2415943223925687</v>
      </c>
      <c r="U67" s="54">
        <f t="shared" ref="U67" si="180">AVERAGE(U31:U66)</f>
        <v>2.1643859107348438</v>
      </c>
      <c r="V67" s="13">
        <f t="shared" ref="V67:AP67" si="181">AVERAGE(V31:V66)</f>
        <v>941537991.47385418</v>
      </c>
      <c r="W67" s="13">
        <f t="shared" si="181"/>
        <v>736834447.97787178</v>
      </c>
      <c r="X67" s="54">
        <f t="shared" si="181"/>
        <v>0.18042075322152701</v>
      </c>
      <c r="Y67" s="54">
        <f t="shared" si="181"/>
        <v>18.158110821198992</v>
      </c>
      <c r="Z67" s="54">
        <f t="shared" si="181"/>
        <v>19.675936555865547</v>
      </c>
      <c r="AA67" s="54">
        <f t="shared" si="181"/>
        <v>21.267815496423971</v>
      </c>
      <c r="AB67" s="54">
        <f t="shared" si="181"/>
        <v>0.2279636363636364</v>
      </c>
      <c r="AC67" s="54">
        <f t="shared" si="181"/>
        <v>0.51596026945746631</v>
      </c>
      <c r="AD67" s="54">
        <f t="shared" si="181"/>
        <v>0.61767237628032357</v>
      </c>
      <c r="AE67" s="54">
        <f t="shared" si="181"/>
        <v>0.65030389652282661</v>
      </c>
      <c r="AF67" s="54">
        <f t="shared" si="181"/>
        <v>0.76686849747928698</v>
      </c>
      <c r="AG67" s="54">
        <f t="shared" si="181"/>
        <v>0.54921684371274926</v>
      </c>
      <c r="AH67" s="54">
        <f t="shared" si="181"/>
        <v>0.99365645894175381</v>
      </c>
      <c r="AI67" s="54">
        <f t="shared" si="181"/>
        <v>65.647747815488174</v>
      </c>
      <c r="AJ67" s="13">
        <f t="shared" si="181"/>
        <v>206.02004687808332</v>
      </c>
      <c r="AK67" s="13">
        <f t="shared" si="181"/>
        <v>187.64976063992992</v>
      </c>
      <c r="AL67" s="54">
        <f t="shared" si="181"/>
        <v>3.971907832319109</v>
      </c>
      <c r="AM67" s="54">
        <f t="shared" si="181"/>
        <v>76.410460253778808</v>
      </c>
      <c r="AN67" s="54">
        <f t="shared" si="181"/>
        <v>1.9158334878494381</v>
      </c>
      <c r="AO67" s="54">
        <f t="shared" si="181"/>
        <v>3.4001154861993386</v>
      </c>
      <c r="AP67" s="13">
        <f t="shared" si="181"/>
        <v>9675367.414901901</v>
      </c>
      <c r="AS67" s="7"/>
      <c r="CF67" s="7"/>
    </row>
    <row r="68" spans="1:85" x14ac:dyDescent="0.35">
      <c r="F68" s="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1:85" x14ac:dyDescent="0.35">
      <c r="A69" s="4"/>
      <c r="B69" s="4"/>
      <c r="C69" s="4" t="s">
        <v>61</v>
      </c>
      <c r="D69" s="4"/>
      <c r="E69" s="4"/>
      <c r="F69" s="2"/>
      <c r="AS69" s="4"/>
      <c r="CF69" s="4"/>
    </row>
    <row r="70" spans="1:85" x14ac:dyDescent="0.35">
      <c r="B70" s="7" t="s">
        <v>229</v>
      </c>
      <c r="C70" t="s">
        <v>61</v>
      </c>
      <c r="E70" t="s">
        <v>62</v>
      </c>
      <c r="F70" s="2"/>
      <c r="G70" s="3" t="str">
        <f>BX70</f>
        <v>US25746U1097</v>
      </c>
      <c r="H70" s="36">
        <f>(BU70*BY70)*CB70</f>
        <v>43419313483</v>
      </c>
      <c r="I70" s="37">
        <f>BV70</f>
        <v>99.869500000000002</v>
      </c>
      <c r="J70" s="38">
        <f>BW70</f>
        <v>30456</v>
      </c>
      <c r="K70" s="37" t="str">
        <f>BZ70</f>
        <v>USD</v>
      </c>
      <c r="L70" s="39">
        <f>BY70</f>
        <v>51.8</v>
      </c>
      <c r="M70" s="37">
        <f>BY70*CB70</f>
        <v>51.8</v>
      </c>
      <c r="N70" s="40"/>
      <c r="O70" s="37">
        <f>AT70</f>
        <v>22.406201067538699</v>
      </c>
      <c r="P70" s="37">
        <f t="shared" ref="P70" si="182">AU70</f>
        <v>16.587524139401001</v>
      </c>
      <c r="Q70" s="37">
        <f t="shared" ref="Q70" si="183">AV70</f>
        <v>1.1490359521814699</v>
      </c>
      <c r="R70" s="37">
        <f t="shared" ref="R70" si="184">AW70</f>
        <v>0.85064226355902495</v>
      </c>
      <c r="S70" s="37">
        <f t="shared" ref="S70" si="185">AX70</f>
        <v>1.5830349002576101</v>
      </c>
      <c r="T70" s="37">
        <f t="shared" ref="T70" si="186">AY70</f>
        <v>6.7243787336224301</v>
      </c>
      <c r="U70" s="37">
        <f t="shared" ref="U70" si="187">AZ70</f>
        <v>3.0702385435582</v>
      </c>
      <c r="V70" s="36">
        <f t="shared" ref="V70" si="188">BA70</f>
        <v>156919078.48750001</v>
      </c>
      <c r="W70" s="36">
        <f t="shared" ref="W70" si="189">BB70</f>
        <v>156916487.5695</v>
      </c>
      <c r="X70" s="37">
        <f>((W70-V70)/W70)*100</f>
        <v>-1.6511445292612037E-3</v>
      </c>
      <c r="Y70" s="37">
        <f>BC70</f>
        <v>19.614943946397801</v>
      </c>
      <c r="Z70" s="37">
        <f t="shared" ref="Z70" si="190">BD70</f>
        <v>19.643351356324999</v>
      </c>
      <c r="AA70" s="37">
        <f t="shared" ref="AA70" si="191">BE70</f>
        <v>25.165774956597399</v>
      </c>
      <c r="AB70" s="37">
        <f t="shared" ref="AB70" si="192">BF70</f>
        <v>0.20119999999999999</v>
      </c>
      <c r="AC70" s="37">
        <f t="shared" ref="AC70" si="193">BG70</f>
        <v>0.22969212161715499</v>
      </c>
      <c r="AD70" s="37">
        <f t="shared" ref="AD70" si="194">BH70</f>
        <v>0.50802042210557197</v>
      </c>
      <c r="AE70" s="37">
        <f t="shared" ref="AE70" si="195">BI70</f>
        <v>0.59042469701096001</v>
      </c>
      <c r="AF70" s="37">
        <f t="shared" ref="AF70" si="196">BJ70</f>
        <v>0.72694907105750795</v>
      </c>
      <c r="AG70" s="37">
        <f t="shared" ref="AG70" si="197">BK70</f>
        <v>0.57196980638773298</v>
      </c>
      <c r="AH70" s="37">
        <f t="shared" ref="AH70" si="198">BL70</f>
        <v>0.59515844669967</v>
      </c>
      <c r="AI70" s="37">
        <f t="shared" ref="AI70" si="199">BM70</f>
        <v>76.577840112201997</v>
      </c>
      <c r="AJ70" s="39">
        <f t="shared" ref="AJ70" si="200">BN70</f>
        <v>51.404200000000003</v>
      </c>
      <c r="AK70" s="39">
        <f t="shared" ref="AK70" si="201">BO70</f>
        <v>47.714550000000003</v>
      </c>
      <c r="AL70" s="37">
        <f t="shared" ref="AL70" si="202">BP70</f>
        <v>5.1544401544401603</v>
      </c>
      <c r="AM70" s="37">
        <f t="shared" ref="AM70" si="203">BQ70</f>
        <v>107.5626204239</v>
      </c>
      <c r="AN70" s="37">
        <f t="shared" ref="AN70" si="204">BR70</f>
        <v>1.88962266064273</v>
      </c>
      <c r="AO70" s="37">
        <f t="shared" ref="AO70" si="205">BS70</f>
        <v>3.8477543728083998</v>
      </c>
      <c r="AP70" s="36">
        <f t="shared" ref="AP70" si="206">BT70</f>
        <v>8314087.74679997</v>
      </c>
      <c r="AS70" s="7" t="s">
        <v>62</v>
      </c>
      <c r="AT70" s="7">
        <v>22.406201067538699</v>
      </c>
      <c r="AU70" s="7">
        <v>16.587524139401001</v>
      </c>
      <c r="AV70" s="7">
        <v>1.1490359521814699</v>
      </c>
      <c r="AW70">
        <v>0.85064226355902495</v>
      </c>
      <c r="AX70" s="7">
        <v>1.5830349002576101</v>
      </c>
      <c r="AY70">
        <v>6.7243787336224301</v>
      </c>
      <c r="AZ70">
        <v>3.0702385435582</v>
      </c>
      <c r="BA70">
        <v>156919078.48750001</v>
      </c>
      <c r="BB70">
        <v>156916487.5695</v>
      </c>
      <c r="BC70">
        <v>19.614943946397801</v>
      </c>
      <c r="BD70">
        <v>19.643351356324999</v>
      </c>
      <c r="BE70">
        <v>25.165774956597399</v>
      </c>
      <c r="BF70">
        <v>0.20119999999999999</v>
      </c>
      <c r="BG70">
        <v>0.22969212161715499</v>
      </c>
      <c r="BH70">
        <v>0.50802042210557197</v>
      </c>
      <c r="BI70" s="7">
        <v>0.59042469701096001</v>
      </c>
      <c r="BJ70">
        <v>0.72694907105750795</v>
      </c>
      <c r="BK70">
        <v>0.57196980638773298</v>
      </c>
      <c r="BL70">
        <v>0.59515844669967</v>
      </c>
      <c r="BM70">
        <v>76.577840112201997</v>
      </c>
      <c r="BN70">
        <v>51.404200000000003</v>
      </c>
      <c r="BO70">
        <v>47.714550000000003</v>
      </c>
      <c r="BP70">
        <v>5.1544401544401603</v>
      </c>
      <c r="BQ70">
        <v>107.5626204239</v>
      </c>
      <c r="BR70" s="7">
        <v>1.88962266064273</v>
      </c>
      <c r="BS70" s="7">
        <v>3.8477543728083998</v>
      </c>
      <c r="BT70">
        <v>8314087.74679997</v>
      </c>
      <c r="BU70">
        <v>838210685</v>
      </c>
      <c r="BV70">
        <v>99.869500000000002</v>
      </c>
      <c r="BW70" s="52">
        <v>30456</v>
      </c>
      <c r="BX70" s="7" t="s">
        <v>230</v>
      </c>
      <c r="BY70" s="6">
        <v>51.8</v>
      </c>
      <c r="BZ70" s="7" t="s">
        <v>122</v>
      </c>
      <c r="CA70" t="str">
        <f t="shared" ref="CA70:CA127" si="207">IF(BZ70="EUR","EUR=",IF(BZ70="USD","USD=",IF(BZ70="CHF","CHFUSD=R",IF(BZ70="HKD","HKDUSD=R",IF(BZ70="GBp","GBP=",IF(BZ70="CAD","CADUSD=R",IF(BZ70="DKK","DKKUSD=R",IF(BZ70="SEK","SEKUSD=R",IF(BZ70="AUD","AUD=",IF(BZ70="JPY","JPYUSD=R",IF(BZ70="KRW","KRWUSD=R",IF(BZ70="TWD","TWDUSD=R",IF(BZ70="MXN","MXNUSD=R",IF(BZ70="SGD","SGDUSD=R",IF(BZ70="NOK","NOKUSD=R",IF(BZ70="NZD","NZD=",IF(BZ70="CNY","CNYUSD=R",IF(BZ70="ILS","ILSUSD=R",IF(BZ70="BRL","BRLUSD=R",IF(BZ70="INR","INR="))))))))))))))))))))</f>
        <v>USD=</v>
      </c>
      <c r="CB70" s="22">
        <v>1</v>
      </c>
      <c r="CF70" s="7" t="s">
        <v>62</v>
      </c>
      <c r="CG70" s="7" t="s">
        <v>229</v>
      </c>
    </row>
    <row r="71" spans="1:85" x14ac:dyDescent="0.35">
      <c r="B71" s="7" t="s">
        <v>196</v>
      </c>
      <c r="C71" t="s">
        <v>61</v>
      </c>
      <c r="E71" t="s">
        <v>42</v>
      </c>
      <c r="F71" s="2"/>
      <c r="G71" s="3" t="str">
        <f t="shared" ref="G71:G80" si="208">BX71</f>
        <v>US7445731067</v>
      </c>
      <c r="H71" s="36">
        <f t="shared" ref="H71:H80" si="209">(BU71*BY71)*CB71</f>
        <v>37764461007.939995</v>
      </c>
      <c r="I71" s="37">
        <f t="shared" ref="I71:I80" si="210">BV71</f>
        <v>99.878</v>
      </c>
      <c r="J71" s="38">
        <f t="shared" ref="J71:J80" si="211">BW71</f>
        <v>17623</v>
      </c>
      <c r="K71" s="37" t="str">
        <f t="shared" ref="K71:K80" si="212">BZ71</f>
        <v>USD</v>
      </c>
      <c r="L71" s="39">
        <f t="shared" ref="L71:L80" si="213">BY71</f>
        <v>75.819999999999993</v>
      </c>
      <c r="M71" s="37">
        <f t="shared" ref="M71:M80" si="214">BY71*CB71</f>
        <v>75.819999999999993</v>
      </c>
      <c r="N71" s="40"/>
      <c r="O71" s="37">
        <f t="shared" ref="O71:O80" si="215">AT71</f>
        <v>20.9805690377495</v>
      </c>
      <c r="P71" s="37">
        <f t="shared" ref="P71:P80" si="216">AU71</f>
        <v>19.482794241346198</v>
      </c>
      <c r="Q71" s="37">
        <f t="shared" ref="Q71:Q80" si="217">AV71</f>
        <v>3.74653018531242</v>
      </c>
      <c r="R71" s="37">
        <f t="shared" ref="R71:R80" si="218">AW71</f>
        <v>3.4790704002403898</v>
      </c>
      <c r="S71" s="37">
        <f t="shared" ref="S71:S80" si="219">AX71</f>
        <v>2.4070606947442701</v>
      </c>
      <c r="T71" s="37">
        <f t="shared" ref="T71:T80" si="220">AY71</f>
        <v>14.359110649406899</v>
      </c>
      <c r="U71" s="37">
        <f t="shared" ref="U71:U80" si="221">AZ71</f>
        <v>3.6872154860320299</v>
      </c>
      <c r="V71" s="36">
        <f t="shared" ref="V71:V80" si="222">BA71</f>
        <v>183536466.90000001</v>
      </c>
      <c r="W71" s="36">
        <f t="shared" ref="W71:W80" si="223">BB71</f>
        <v>211999751.23100001</v>
      </c>
      <c r="X71" s="37">
        <f t="shared" ref="X71:X80" si="224">((W71-V71)/W71)*100</f>
        <v>13.426093269319795</v>
      </c>
      <c r="Y71" s="37">
        <f t="shared" ref="Y71:Y80" si="225">BC71</f>
        <v>16.441687927655298</v>
      </c>
      <c r="Z71" s="37">
        <f t="shared" ref="Z71:Z80" si="226">BD71</f>
        <v>15.1992211888425</v>
      </c>
      <c r="AA71" s="37">
        <f t="shared" ref="AA71:AA80" si="227">BE71</f>
        <v>17.6137274105619</v>
      </c>
      <c r="AB71" s="37">
        <f t="shared" ref="AB71:AB80" si="228">BF71</f>
        <v>0.1946</v>
      </c>
      <c r="AC71" s="37">
        <f t="shared" ref="AC71:AC80" si="229">BG71</f>
        <v>0.38680416407631202</v>
      </c>
      <c r="AD71" s="37">
        <f t="shared" ref="AD71:AD80" si="230">BH71</f>
        <v>0.71512260320280097</v>
      </c>
      <c r="AE71" s="37">
        <f t="shared" ref="AE71:AE80" si="231">BI71</f>
        <v>0.61113297392404897</v>
      </c>
      <c r="AF71" s="37">
        <f t="shared" ref="AF71:AF80" si="232">BJ71</f>
        <v>0.74075457519404997</v>
      </c>
      <c r="AG71" s="37">
        <f t="shared" ref="AG71:AG80" si="233">BK71</f>
        <v>0.69050984583036701</v>
      </c>
      <c r="AH71" s="37">
        <f t="shared" ref="AH71:AH80" si="234">BL71</f>
        <v>1.21355597819447</v>
      </c>
      <c r="AI71" s="37">
        <f t="shared" ref="AI71:AI80" si="235">BM71</f>
        <v>62.571756601607397</v>
      </c>
      <c r="AJ71" s="39">
        <f t="shared" ref="AJ71:AJ80" si="236">BN71</f>
        <v>74.185199999999995</v>
      </c>
      <c r="AK71" s="39">
        <f t="shared" ref="AK71:AK80" si="237">BO71</f>
        <v>65.485550000000003</v>
      </c>
      <c r="AL71" s="37">
        <f t="shared" ref="AL71:AL80" si="238">BP71</f>
        <v>3.1653917172250101</v>
      </c>
      <c r="AM71" s="37">
        <f t="shared" ref="AM71:AM80" si="239">BQ71</f>
        <v>44.362075692499999</v>
      </c>
      <c r="AN71" s="37">
        <f t="shared" ref="AN71:AN80" si="240">BR71</f>
        <v>1.4217003292643799</v>
      </c>
      <c r="AO71" s="37">
        <f t="shared" ref="AO71:AO80" si="241">BS71</f>
        <v>2.5409165061999301</v>
      </c>
      <c r="AP71" s="36">
        <f t="shared" ref="AP71:AP80" si="242">BT71</f>
        <v>5373023.9090497503</v>
      </c>
      <c r="AS71" s="7" t="s">
        <v>42</v>
      </c>
      <c r="AT71" s="7">
        <v>20.9805690377495</v>
      </c>
      <c r="AU71" s="7">
        <v>19.482794241346198</v>
      </c>
      <c r="AV71" s="7">
        <v>3.74653018531242</v>
      </c>
      <c r="AW71">
        <v>3.4790704002403898</v>
      </c>
      <c r="AX71" s="7">
        <v>2.4070606947442701</v>
      </c>
      <c r="AY71">
        <v>14.359110649406899</v>
      </c>
      <c r="AZ71">
        <v>3.6872154860320299</v>
      </c>
      <c r="BA71">
        <v>183536466.90000001</v>
      </c>
      <c r="BB71">
        <v>211999751.23100001</v>
      </c>
      <c r="BC71">
        <v>16.441687927655298</v>
      </c>
      <c r="BD71">
        <v>15.1992211888425</v>
      </c>
      <c r="BE71">
        <v>17.6137274105619</v>
      </c>
      <c r="BF71">
        <v>0.1946</v>
      </c>
      <c r="BG71">
        <v>0.38680416407631202</v>
      </c>
      <c r="BH71">
        <v>0.71512260320280097</v>
      </c>
      <c r="BI71" s="7">
        <v>0.61113297392404897</v>
      </c>
      <c r="BJ71">
        <v>0.74075457519404997</v>
      </c>
      <c r="BK71">
        <v>0.69050984583036701</v>
      </c>
      <c r="BL71">
        <v>1.21355597819447</v>
      </c>
      <c r="BM71">
        <v>62.571756601607397</v>
      </c>
      <c r="BN71">
        <v>74.185199999999995</v>
      </c>
      <c r="BO71">
        <v>65.485550000000003</v>
      </c>
      <c r="BP71">
        <v>3.1653917172250101</v>
      </c>
      <c r="BQ71">
        <v>44.362075692499999</v>
      </c>
      <c r="BR71" s="7">
        <v>1.4217003292643799</v>
      </c>
      <c r="BS71">
        <v>2.5409165061999301</v>
      </c>
      <c r="BT71">
        <v>5373023.9090497503</v>
      </c>
      <c r="BU71">
        <v>498080467</v>
      </c>
      <c r="BV71">
        <v>99.878</v>
      </c>
      <c r="BW71" s="52">
        <v>17623</v>
      </c>
      <c r="BX71" s="7" t="s">
        <v>197</v>
      </c>
      <c r="BY71" s="6">
        <v>75.819999999999993</v>
      </c>
      <c r="BZ71" s="7" t="s">
        <v>122</v>
      </c>
      <c r="CA71" t="str">
        <f t="shared" si="207"/>
        <v>USD=</v>
      </c>
      <c r="CB71" s="22">
        <v>1</v>
      </c>
      <c r="CF71" s="7" t="s">
        <v>42</v>
      </c>
      <c r="CG71" s="7" t="s">
        <v>196</v>
      </c>
    </row>
    <row r="72" spans="1:85" x14ac:dyDescent="0.35">
      <c r="B72" s="7" t="s">
        <v>231</v>
      </c>
      <c r="C72" t="s">
        <v>61</v>
      </c>
      <c r="E72" t="s">
        <v>63</v>
      </c>
      <c r="F72" s="2"/>
      <c r="G72" s="3" t="str">
        <f t="shared" si="208"/>
        <v>US65473P1057</v>
      </c>
      <c r="H72" s="36">
        <f t="shared" si="209"/>
        <v>13807804410.4</v>
      </c>
      <c r="I72" s="37">
        <f t="shared" si="210"/>
        <v>99.833100000000002</v>
      </c>
      <c r="J72" s="38">
        <f t="shared" si="211"/>
        <v>22999</v>
      </c>
      <c r="K72" s="37" t="str">
        <f t="shared" si="212"/>
        <v>USD</v>
      </c>
      <c r="L72" s="39">
        <f t="shared" si="213"/>
        <v>30.8</v>
      </c>
      <c r="M72" s="37">
        <f t="shared" si="214"/>
        <v>30.8</v>
      </c>
      <c r="N72" s="40"/>
      <c r="O72" s="37">
        <f t="shared" si="215"/>
        <v>20.132297958009801</v>
      </c>
      <c r="P72" s="37">
        <f t="shared" si="216"/>
        <v>17.222864484212099</v>
      </c>
      <c r="Q72" s="37">
        <f t="shared" si="217"/>
        <v>2.6843063944012999</v>
      </c>
      <c r="R72" s="37">
        <f t="shared" si="218"/>
        <v>2.29638193122828</v>
      </c>
      <c r="S72" s="37">
        <f t="shared" si="219"/>
        <v>1.7483106523660801</v>
      </c>
      <c r="T72" s="37">
        <f t="shared" si="220"/>
        <v>8.0846679608876499</v>
      </c>
      <c r="U72" s="37">
        <f t="shared" si="221"/>
        <v>2.6322138914539601</v>
      </c>
      <c r="V72" s="36">
        <f t="shared" si="222"/>
        <v>87307194.989999995</v>
      </c>
      <c r="W72" s="36">
        <f t="shared" si="223"/>
        <v>109667202.442</v>
      </c>
      <c r="X72" s="37">
        <f t="shared" si="224"/>
        <v>20.388964935825374</v>
      </c>
      <c r="Y72" s="37">
        <f t="shared" si="225"/>
        <v>13.4693372031092</v>
      </c>
      <c r="Z72" s="37">
        <f t="shared" si="226"/>
        <v>15.320965873717601</v>
      </c>
      <c r="AA72" s="37">
        <f t="shared" si="227"/>
        <v>18.233115292328801</v>
      </c>
      <c r="AB72" s="37">
        <f t="shared" si="228"/>
        <v>0.1666</v>
      </c>
      <c r="AC72" s="37">
        <f t="shared" si="229"/>
        <v>0.40724839619576703</v>
      </c>
      <c r="AD72" s="37">
        <f t="shared" si="230"/>
        <v>0.50193254756059202</v>
      </c>
      <c r="AE72" s="37">
        <f t="shared" si="231"/>
        <v>0.50281515057968995</v>
      </c>
      <c r="AF72" s="37">
        <f t="shared" si="232"/>
        <v>0.66854276517636002</v>
      </c>
      <c r="AG72" s="37">
        <f t="shared" si="233"/>
        <v>0.25873914961489197</v>
      </c>
      <c r="AH72" s="37">
        <f t="shared" si="234"/>
        <v>1.05389490432258</v>
      </c>
      <c r="AI72" s="37">
        <f t="shared" si="235"/>
        <v>78.846153846153797</v>
      </c>
      <c r="AJ72" s="39">
        <f t="shared" si="236"/>
        <v>28.880600000000001</v>
      </c>
      <c r="AK72" s="39">
        <f t="shared" si="237"/>
        <v>26.980250000000002</v>
      </c>
      <c r="AL72" s="37">
        <f t="shared" si="238"/>
        <v>3.4415584415584402</v>
      </c>
      <c r="AM72" s="37">
        <f t="shared" si="239"/>
        <v>62.6380275299</v>
      </c>
      <c r="AN72" s="37">
        <f t="shared" si="240"/>
        <v>3.9505064632337401</v>
      </c>
      <c r="AO72" s="37">
        <f t="shared" si="241"/>
        <v>3.9186734602888</v>
      </c>
      <c r="AP72" s="36">
        <f t="shared" si="242"/>
        <v>5278056.0968057904</v>
      </c>
      <c r="AS72" s="7" t="s">
        <v>63</v>
      </c>
      <c r="AT72" s="7">
        <v>20.132297958009801</v>
      </c>
      <c r="AU72" s="7">
        <v>17.222864484212099</v>
      </c>
      <c r="AV72" s="7">
        <v>2.6843063944012999</v>
      </c>
      <c r="AW72">
        <v>2.29638193122828</v>
      </c>
      <c r="AX72" s="7">
        <v>1.7483106523660801</v>
      </c>
      <c r="AY72">
        <v>8.0846679608876499</v>
      </c>
      <c r="AZ72">
        <v>2.6322138914539601</v>
      </c>
      <c r="BA72">
        <v>87307194.989999995</v>
      </c>
      <c r="BB72">
        <v>109667202.442</v>
      </c>
      <c r="BC72">
        <v>13.4693372031092</v>
      </c>
      <c r="BD72">
        <v>15.320965873717601</v>
      </c>
      <c r="BE72">
        <v>18.233115292328801</v>
      </c>
      <c r="BF72">
        <v>0.1666</v>
      </c>
      <c r="BG72">
        <v>0.40724839619576703</v>
      </c>
      <c r="BH72">
        <v>0.50193254756059202</v>
      </c>
      <c r="BI72" s="7">
        <v>0.50281515057968995</v>
      </c>
      <c r="BJ72">
        <v>0.66854276517636002</v>
      </c>
      <c r="BK72">
        <v>0.25873914961489197</v>
      </c>
      <c r="BL72">
        <v>1.05389490432258</v>
      </c>
      <c r="BM72">
        <v>78.846153846153797</v>
      </c>
      <c r="BN72">
        <v>28.880600000000001</v>
      </c>
      <c r="BO72">
        <v>26.980250000000002</v>
      </c>
      <c r="BP72">
        <v>3.4415584415584402</v>
      </c>
      <c r="BQ72">
        <v>62.6380275299</v>
      </c>
      <c r="BR72" s="7">
        <v>3.9505064632337401</v>
      </c>
      <c r="BS72">
        <v>3.9186734602888</v>
      </c>
      <c r="BT72">
        <v>5278056.0968057904</v>
      </c>
      <c r="BU72">
        <v>448305338</v>
      </c>
      <c r="BV72">
        <v>99.833100000000002</v>
      </c>
      <c r="BW72" s="52">
        <v>22999</v>
      </c>
      <c r="BX72" s="7" t="s">
        <v>232</v>
      </c>
      <c r="BY72" s="6">
        <v>30.8</v>
      </c>
      <c r="BZ72" s="7" t="s">
        <v>122</v>
      </c>
      <c r="CA72" t="str">
        <f t="shared" si="207"/>
        <v>USD=</v>
      </c>
      <c r="CB72" s="22">
        <v>1</v>
      </c>
      <c r="CF72" s="7" t="s">
        <v>63</v>
      </c>
      <c r="CG72" s="7" t="s">
        <v>231</v>
      </c>
    </row>
    <row r="73" spans="1:85" x14ac:dyDescent="0.35">
      <c r="B73" s="7" t="s">
        <v>233</v>
      </c>
      <c r="C73" t="s">
        <v>61</v>
      </c>
      <c r="E73" t="s">
        <v>64</v>
      </c>
      <c r="F73" s="2"/>
      <c r="G73" s="3" t="str">
        <f t="shared" si="208"/>
        <v>US2091151041</v>
      </c>
      <c r="H73" s="36">
        <f t="shared" si="209"/>
        <v>32729797049.040001</v>
      </c>
      <c r="I73" s="37">
        <f t="shared" si="210"/>
        <v>99.802999999999997</v>
      </c>
      <c r="J73" s="38">
        <f t="shared" si="211"/>
        <v>17705</v>
      </c>
      <c r="K73" s="37" t="str">
        <f t="shared" si="212"/>
        <v>USD</v>
      </c>
      <c r="L73" s="39">
        <f t="shared" si="213"/>
        <v>94.64</v>
      </c>
      <c r="M73" s="37">
        <f t="shared" si="214"/>
        <v>94.64</v>
      </c>
      <c r="N73" s="40"/>
      <c r="O73" s="37">
        <f t="shared" si="215"/>
        <v>18.179513087174801</v>
      </c>
      <c r="P73" s="37">
        <f t="shared" si="216"/>
        <v>17.297234484756</v>
      </c>
      <c r="Q73" s="37">
        <f t="shared" si="217"/>
        <v>2.9851417220319898</v>
      </c>
      <c r="R73" s="37">
        <f t="shared" si="218"/>
        <v>2.8402683883014799</v>
      </c>
      <c r="S73" s="37">
        <f t="shared" si="219"/>
        <v>1.5149405505435101</v>
      </c>
      <c r="T73" s="37">
        <f t="shared" si="220"/>
        <v>12.411754664027301</v>
      </c>
      <c r="U73" s="37">
        <f t="shared" si="221"/>
        <v>2.2510176787510301</v>
      </c>
      <c r="V73" s="36">
        <f t="shared" si="222"/>
        <v>177219765.53749999</v>
      </c>
      <c r="W73" s="36">
        <f t="shared" si="223"/>
        <v>138779733.35550001</v>
      </c>
      <c r="X73" s="37">
        <f t="shared" si="224"/>
        <v>-27.698592044078573</v>
      </c>
      <c r="Y73" s="37">
        <f t="shared" si="225"/>
        <v>15.081765755357599</v>
      </c>
      <c r="Z73" s="37">
        <f t="shared" si="226"/>
        <v>16.265167761637301</v>
      </c>
      <c r="AA73" s="37">
        <f t="shared" si="227"/>
        <v>16.5386915160644</v>
      </c>
      <c r="AB73" s="37">
        <f t="shared" si="228"/>
        <v>0.16370000000000001</v>
      </c>
      <c r="AC73" s="37">
        <f t="shared" si="229"/>
        <v>0.19917498939155401</v>
      </c>
      <c r="AD73" s="37">
        <f t="shared" si="230"/>
        <v>0.27984212976366402</v>
      </c>
      <c r="AE73" s="37">
        <f t="shared" si="231"/>
        <v>0.33984237396433498</v>
      </c>
      <c r="AF73" s="37">
        <f t="shared" si="232"/>
        <v>0.559894356081307</v>
      </c>
      <c r="AG73" s="37">
        <f t="shared" si="233"/>
        <v>2.0940286789501002E-2</v>
      </c>
      <c r="AH73" s="37">
        <f t="shared" si="234"/>
        <v>0.82477062135913104</v>
      </c>
      <c r="AI73" s="37">
        <f t="shared" si="235"/>
        <v>74.190871369294698</v>
      </c>
      <c r="AJ73" s="39">
        <f t="shared" si="236"/>
        <v>92.537199999999999</v>
      </c>
      <c r="AK73" s="39">
        <f t="shared" si="237"/>
        <v>90.696100000000001</v>
      </c>
      <c r="AL73" s="37">
        <f t="shared" si="238"/>
        <v>3.50803043110735</v>
      </c>
      <c r="AM73" s="37">
        <f t="shared" si="239"/>
        <v>44.739976181000003</v>
      </c>
      <c r="AN73" s="37">
        <f t="shared" si="240"/>
        <v>2.1994179305160002</v>
      </c>
      <c r="AO73" s="37">
        <f t="shared" si="241"/>
        <v>3.6841426832587301</v>
      </c>
      <c r="AP73" s="36">
        <f t="shared" si="242"/>
        <v>1955599.46393414</v>
      </c>
      <c r="AS73" s="7" t="s">
        <v>64</v>
      </c>
      <c r="AT73" s="7">
        <v>18.179513087174801</v>
      </c>
      <c r="AU73" s="7">
        <v>17.297234484756</v>
      </c>
      <c r="AV73" s="7">
        <v>2.9851417220319898</v>
      </c>
      <c r="AW73">
        <v>2.8402683883014799</v>
      </c>
      <c r="AX73" s="7">
        <v>1.5149405505435101</v>
      </c>
      <c r="AY73">
        <v>12.411754664027301</v>
      </c>
      <c r="AZ73">
        <v>2.2510176787510301</v>
      </c>
      <c r="BA73">
        <v>177219765.53749999</v>
      </c>
      <c r="BB73">
        <v>138779733.35550001</v>
      </c>
      <c r="BC73">
        <v>15.081765755357599</v>
      </c>
      <c r="BD73">
        <v>16.265167761637301</v>
      </c>
      <c r="BE73">
        <v>16.5386915160644</v>
      </c>
      <c r="BF73">
        <v>0.16370000000000001</v>
      </c>
      <c r="BG73">
        <v>0.19917498939155401</v>
      </c>
      <c r="BH73">
        <v>0.27984212976366402</v>
      </c>
      <c r="BI73" s="7">
        <v>0.33984237396433498</v>
      </c>
      <c r="BJ73">
        <v>0.559894356081307</v>
      </c>
      <c r="BK73">
        <v>2.0940286789501002E-2</v>
      </c>
      <c r="BL73">
        <v>0.82477062135913104</v>
      </c>
      <c r="BM73">
        <v>74.190871369294698</v>
      </c>
      <c r="BN73">
        <v>92.537199999999999</v>
      </c>
      <c r="BO73">
        <v>90.696100000000001</v>
      </c>
      <c r="BP73">
        <v>3.50803043110735</v>
      </c>
      <c r="BQ73">
        <v>44.739976181000003</v>
      </c>
      <c r="BR73" s="7">
        <v>2.1994179305160002</v>
      </c>
      <c r="BS73">
        <v>3.6841426832587301</v>
      </c>
      <c r="BT73">
        <v>1955599.46393414</v>
      </c>
      <c r="BU73">
        <v>345834711</v>
      </c>
      <c r="BV73">
        <v>99.802999999999997</v>
      </c>
      <c r="BW73" s="52">
        <v>17705</v>
      </c>
      <c r="BX73" s="7" t="s">
        <v>234</v>
      </c>
      <c r="BY73" s="6">
        <v>94.64</v>
      </c>
      <c r="BZ73" s="7" t="s">
        <v>122</v>
      </c>
      <c r="CA73" t="str">
        <f t="shared" si="207"/>
        <v>USD=</v>
      </c>
      <c r="CB73" s="22">
        <v>1</v>
      </c>
      <c r="CF73" s="7" t="s">
        <v>64</v>
      </c>
      <c r="CG73" s="7" t="s">
        <v>233</v>
      </c>
    </row>
    <row r="74" spans="1:85" x14ac:dyDescent="0.35">
      <c r="B74" s="7" t="s">
        <v>235</v>
      </c>
      <c r="C74" t="s">
        <v>61</v>
      </c>
      <c r="E74" t="s">
        <v>65</v>
      </c>
      <c r="F74" s="2"/>
      <c r="G74" s="3" t="str">
        <f t="shared" si="208"/>
        <v>US92939U1060</v>
      </c>
      <c r="H74" s="36">
        <f t="shared" si="209"/>
        <v>25906926811.610001</v>
      </c>
      <c r="I74" s="37">
        <f t="shared" si="210"/>
        <v>99.849199999999996</v>
      </c>
      <c r="J74" s="38">
        <f t="shared" si="211"/>
        <v>17492</v>
      </c>
      <c r="K74" s="37" t="str">
        <f t="shared" si="212"/>
        <v>USD</v>
      </c>
      <c r="L74" s="39">
        <f t="shared" si="213"/>
        <v>82.03</v>
      </c>
      <c r="M74" s="37">
        <f t="shared" si="214"/>
        <v>82.03</v>
      </c>
      <c r="N74" s="40"/>
      <c r="O74" s="37">
        <f t="shared" si="215"/>
        <v>17.913257295344899</v>
      </c>
      <c r="P74" s="37">
        <f t="shared" si="216"/>
        <v>16.1848819902728</v>
      </c>
      <c r="Q74" s="37">
        <f t="shared" si="217"/>
        <v>2.4845017053183001</v>
      </c>
      <c r="R74" s="37">
        <f t="shared" si="218"/>
        <v>2.2447825229227201</v>
      </c>
      <c r="S74" s="37">
        <f t="shared" si="219"/>
        <v>2.1334689706657599</v>
      </c>
      <c r="T74" s="37">
        <f t="shared" si="220"/>
        <v>8.3952580484170003</v>
      </c>
      <c r="U74" s="37">
        <f t="shared" si="221"/>
        <v>2.9829163523286999</v>
      </c>
      <c r="V74" s="36">
        <f t="shared" si="222"/>
        <v>161576911.86250001</v>
      </c>
      <c r="W74" s="36">
        <f t="shared" si="223"/>
        <v>132941606.566</v>
      </c>
      <c r="X74" s="37">
        <f t="shared" si="224"/>
        <v>-21.539761731616931</v>
      </c>
      <c r="Y74" s="37">
        <f t="shared" si="225"/>
        <v>15.4574503313357</v>
      </c>
      <c r="Z74" s="37">
        <f t="shared" si="226"/>
        <v>16.882979797064301</v>
      </c>
      <c r="AA74" s="37">
        <f t="shared" si="227"/>
        <v>19.081187030188001</v>
      </c>
      <c r="AB74" s="37">
        <f t="shared" si="228"/>
        <v>0.2225</v>
      </c>
      <c r="AC74" s="37">
        <f t="shared" si="229"/>
        <v>0.23344565443674201</v>
      </c>
      <c r="AD74" s="37">
        <f t="shared" si="230"/>
        <v>0.411802607864865</v>
      </c>
      <c r="AE74" s="37">
        <f t="shared" si="231"/>
        <v>0.40750023122000301</v>
      </c>
      <c r="AF74" s="37">
        <f t="shared" si="232"/>
        <v>0.60499954914651499</v>
      </c>
      <c r="AG74" s="37">
        <f t="shared" si="233"/>
        <v>0.27512616333791601</v>
      </c>
      <c r="AH74" s="37">
        <f t="shared" si="234"/>
        <v>0.80220374040394804</v>
      </c>
      <c r="AI74" s="37">
        <f t="shared" si="235"/>
        <v>73.793859649122794</v>
      </c>
      <c r="AJ74" s="39">
        <f t="shared" si="236"/>
        <v>80.605800000000002</v>
      </c>
      <c r="AK74" s="39">
        <f t="shared" si="237"/>
        <v>81.254850000000005</v>
      </c>
      <c r="AL74" s="37">
        <f t="shared" si="238"/>
        <v>4.0716810922833098</v>
      </c>
      <c r="AM74" s="37">
        <f t="shared" si="239"/>
        <v>73.905534279500003</v>
      </c>
      <c r="AN74" s="37">
        <f t="shared" si="240"/>
        <v>2.5495483229530498</v>
      </c>
      <c r="AO74" s="37">
        <f t="shared" si="241"/>
        <v>3.3819727940824702</v>
      </c>
      <c r="AP74" s="36">
        <f t="shared" si="242"/>
        <v>7676382.7087451201</v>
      </c>
      <c r="AS74" s="7" t="s">
        <v>65</v>
      </c>
      <c r="AT74" s="7">
        <v>17.913257295344899</v>
      </c>
      <c r="AU74" s="7">
        <v>16.1848819902728</v>
      </c>
      <c r="AV74" s="7">
        <v>2.4845017053183001</v>
      </c>
      <c r="AW74">
        <v>2.2447825229227201</v>
      </c>
      <c r="AX74" s="7">
        <v>2.1334689706657599</v>
      </c>
      <c r="AY74">
        <v>8.3952580484170003</v>
      </c>
      <c r="AZ74">
        <v>2.9829163523286999</v>
      </c>
      <c r="BA74">
        <v>161576911.86250001</v>
      </c>
      <c r="BB74">
        <v>132941606.566</v>
      </c>
      <c r="BC74">
        <v>15.4574503313357</v>
      </c>
      <c r="BD74">
        <v>16.882979797064301</v>
      </c>
      <c r="BE74">
        <v>19.081187030188001</v>
      </c>
      <c r="BF74">
        <v>0.2225</v>
      </c>
      <c r="BG74">
        <v>0.23344565443674201</v>
      </c>
      <c r="BH74">
        <v>0.411802607864865</v>
      </c>
      <c r="BI74" s="7">
        <v>0.40750023122000301</v>
      </c>
      <c r="BJ74">
        <v>0.60499954914651499</v>
      </c>
      <c r="BK74">
        <v>0.27512616333791601</v>
      </c>
      <c r="BL74">
        <v>0.80220374040394804</v>
      </c>
      <c r="BM74">
        <v>73.793859649122794</v>
      </c>
      <c r="BN74">
        <v>80.605800000000002</v>
      </c>
      <c r="BO74">
        <v>81.254850000000005</v>
      </c>
      <c r="BP74">
        <v>4.0716810922833098</v>
      </c>
      <c r="BQ74">
        <v>73.905534279500003</v>
      </c>
      <c r="BR74" s="7">
        <v>2.5495483229530498</v>
      </c>
      <c r="BS74">
        <v>3.3819727940824702</v>
      </c>
      <c r="BT74">
        <v>7676382.7087451201</v>
      </c>
      <c r="BU74">
        <v>315822587</v>
      </c>
      <c r="BV74">
        <v>99.849199999999996</v>
      </c>
      <c r="BW74" s="52">
        <v>17492</v>
      </c>
      <c r="BX74" s="7" t="s">
        <v>236</v>
      </c>
      <c r="BY74" s="6">
        <v>82.03</v>
      </c>
      <c r="BZ74" s="7" t="s">
        <v>122</v>
      </c>
      <c r="CA74" t="str">
        <f t="shared" si="207"/>
        <v>USD=</v>
      </c>
      <c r="CB74" s="22">
        <v>1</v>
      </c>
      <c r="CF74" s="7" t="s">
        <v>65</v>
      </c>
      <c r="CG74" s="7" t="s">
        <v>235</v>
      </c>
    </row>
    <row r="75" spans="1:85" x14ac:dyDescent="0.35">
      <c r="B75" s="7" t="s">
        <v>237</v>
      </c>
      <c r="C75" t="s">
        <v>61</v>
      </c>
      <c r="E75" t="s">
        <v>66</v>
      </c>
      <c r="F75" s="2"/>
      <c r="G75" s="3" t="str">
        <f t="shared" si="208"/>
        <v>US2333311072</v>
      </c>
      <c r="H75" s="36">
        <f t="shared" si="209"/>
        <v>24255114369.239998</v>
      </c>
      <c r="I75" s="37">
        <f t="shared" si="210"/>
        <v>99.652900000000002</v>
      </c>
      <c r="J75" s="38">
        <f t="shared" si="211"/>
        <v>18218</v>
      </c>
      <c r="K75" s="37" t="str">
        <f t="shared" si="212"/>
        <v>USD</v>
      </c>
      <c r="L75" s="39">
        <f t="shared" si="213"/>
        <v>117.21</v>
      </c>
      <c r="M75" s="37">
        <f t="shared" si="214"/>
        <v>117.21</v>
      </c>
      <c r="N75" s="40"/>
      <c r="O75" s="37">
        <f t="shared" si="215"/>
        <v>19.155403749039898</v>
      </c>
      <c r="P75" s="37">
        <f t="shared" si="216"/>
        <v>16.680306212973299</v>
      </c>
      <c r="Q75" s="37" t="str">
        <f t="shared" si="217"/>
        <v>NULL</v>
      </c>
      <c r="R75" s="37" t="str">
        <f t="shared" si="218"/>
        <v>NULL</v>
      </c>
      <c r="S75" s="37">
        <f t="shared" si="219"/>
        <v>2.1708685134157601</v>
      </c>
      <c r="T75" s="37">
        <f t="shared" si="220"/>
        <v>7.26636140480527</v>
      </c>
      <c r="U75" s="37">
        <f t="shared" si="221"/>
        <v>1.98714684329346</v>
      </c>
      <c r="V75" s="36">
        <f t="shared" si="222"/>
        <v>108906920.89</v>
      </c>
      <c r="W75" s="36">
        <f t="shared" si="223"/>
        <v>112470777.07600001</v>
      </c>
      <c r="X75" s="37">
        <f t="shared" si="224"/>
        <v>3.1686952634743477</v>
      </c>
      <c r="Y75" s="37">
        <f t="shared" si="225"/>
        <v>19.0319256215809</v>
      </c>
      <c r="Z75" s="37">
        <f t="shared" si="226"/>
        <v>19.732180324269201</v>
      </c>
      <c r="AA75" s="37">
        <f t="shared" si="227"/>
        <v>19.7749538826201</v>
      </c>
      <c r="AB75" s="37">
        <f t="shared" si="228"/>
        <v>0.19159999999999999</v>
      </c>
      <c r="AC75" s="37">
        <f t="shared" si="229"/>
        <v>0.35449261916429098</v>
      </c>
      <c r="AD75" s="37">
        <f t="shared" si="230"/>
        <v>0.50535096395132595</v>
      </c>
      <c r="AE75" s="37">
        <f t="shared" si="231"/>
        <v>0.68114666318201</v>
      </c>
      <c r="AF75" s="37">
        <f t="shared" si="232"/>
        <v>0.78743032135689806</v>
      </c>
      <c r="AG75" s="37">
        <f t="shared" si="233"/>
        <v>0.54018854854637199</v>
      </c>
      <c r="AH75" s="37">
        <f t="shared" si="234"/>
        <v>0.99585923658074305</v>
      </c>
      <c r="AI75" s="37">
        <f t="shared" si="235"/>
        <v>75.585072738772894</v>
      </c>
      <c r="AJ75" s="39">
        <f t="shared" si="236"/>
        <v>113.22199999999999</v>
      </c>
      <c r="AK75" s="39">
        <f t="shared" si="237"/>
        <v>107.86825</v>
      </c>
      <c r="AL75" s="37">
        <f t="shared" si="238"/>
        <v>3.4809316611210699</v>
      </c>
      <c r="AM75" s="37">
        <f t="shared" si="239"/>
        <v>57.388809182199999</v>
      </c>
      <c r="AN75" s="37">
        <f t="shared" si="240"/>
        <v>1.64753427371615</v>
      </c>
      <c r="AO75" s="37">
        <f t="shared" si="241"/>
        <v>3.5084014596189101</v>
      </c>
      <c r="AP75" s="36">
        <f t="shared" si="242"/>
        <v>3322419.0599910398</v>
      </c>
      <c r="AS75" s="7" t="s">
        <v>66</v>
      </c>
      <c r="AT75" s="7">
        <v>19.155403749039898</v>
      </c>
      <c r="AU75" s="7">
        <v>16.680306212973299</v>
      </c>
      <c r="AV75" s="7" t="s">
        <v>114</v>
      </c>
      <c r="AW75" s="7" t="s">
        <v>114</v>
      </c>
      <c r="AX75" s="7">
        <v>2.1708685134157601</v>
      </c>
      <c r="AY75">
        <v>7.26636140480527</v>
      </c>
      <c r="AZ75">
        <v>1.98714684329346</v>
      </c>
      <c r="BA75">
        <v>108906920.89</v>
      </c>
      <c r="BB75">
        <v>112470777.07600001</v>
      </c>
      <c r="BC75">
        <v>19.0319256215809</v>
      </c>
      <c r="BD75">
        <v>19.732180324269201</v>
      </c>
      <c r="BE75">
        <v>19.7749538826201</v>
      </c>
      <c r="BF75">
        <v>0.19159999999999999</v>
      </c>
      <c r="BG75">
        <v>0.35449261916429098</v>
      </c>
      <c r="BH75">
        <v>0.50535096395132595</v>
      </c>
      <c r="BI75" s="7">
        <v>0.68114666318201</v>
      </c>
      <c r="BJ75">
        <v>0.78743032135689806</v>
      </c>
      <c r="BK75">
        <v>0.54018854854637199</v>
      </c>
      <c r="BL75" s="7">
        <v>0.99585923658074305</v>
      </c>
      <c r="BM75">
        <v>75.585072738772894</v>
      </c>
      <c r="BN75">
        <v>113.22199999999999</v>
      </c>
      <c r="BO75">
        <v>107.86825</v>
      </c>
      <c r="BP75">
        <v>3.4809316611210699</v>
      </c>
      <c r="BQ75">
        <v>57.388809182199999</v>
      </c>
      <c r="BR75" s="7">
        <v>1.64753427371615</v>
      </c>
      <c r="BS75">
        <v>3.5084014596189101</v>
      </c>
      <c r="BT75">
        <v>3322419.0599910398</v>
      </c>
      <c r="BU75">
        <v>206937244</v>
      </c>
      <c r="BV75">
        <v>99.652900000000002</v>
      </c>
      <c r="BW75" s="52">
        <v>18218</v>
      </c>
      <c r="BX75" s="7" t="s">
        <v>238</v>
      </c>
      <c r="BY75" s="6">
        <v>117.21</v>
      </c>
      <c r="BZ75" s="7" t="s">
        <v>122</v>
      </c>
      <c r="CA75" t="str">
        <f t="shared" si="207"/>
        <v>USD=</v>
      </c>
      <c r="CB75" s="22">
        <v>1</v>
      </c>
      <c r="CF75" s="7" t="s">
        <v>66</v>
      </c>
      <c r="CG75" s="7" t="s">
        <v>237</v>
      </c>
    </row>
    <row r="76" spans="1:85" x14ac:dyDescent="0.35">
      <c r="B76" s="7" t="s">
        <v>239</v>
      </c>
      <c r="C76" t="s">
        <v>61</v>
      </c>
      <c r="E76" t="s">
        <v>67</v>
      </c>
      <c r="F76" s="2"/>
      <c r="G76" s="3" t="str">
        <f t="shared" si="208"/>
        <v>FR0000124141</v>
      </c>
      <c r="H76" s="36">
        <f t="shared" si="209"/>
        <v>22074969029.762512</v>
      </c>
      <c r="I76" s="37">
        <f t="shared" si="210"/>
        <v>92.372200000000007</v>
      </c>
      <c r="J76" s="38">
        <f t="shared" si="211"/>
        <v>36727</v>
      </c>
      <c r="K76" s="37" t="str">
        <f t="shared" si="212"/>
        <v>EUR</v>
      </c>
      <c r="L76" s="39">
        <f t="shared" si="213"/>
        <v>28.87</v>
      </c>
      <c r="M76" s="37">
        <f t="shared" si="214"/>
        <v>31.347046000000002</v>
      </c>
      <c r="N76" s="40"/>
      <c r="O76" s="37">
        <f t="shared" si="215"/>
        <v>21.967911185461201</v>
      </c>
      <c r="P76" s="37">
        <f t="shared" si="216"/>
        <v>13.359839410225799</v>
      </c>
      <c r="Q76" s="37" t="str">
        <f t="shared" si="217"/>
        <v>NULL</v>
      </c>
      <c r="R76" s="37">
        <f t="shared" si="218"/>
        <v>1.29707178740056</v>
      </c>
      <c r="S76" s="37">
        <f t="shared" si="219"/>
        <v>1.6525617390153899</v>
      </c>
      <c r="T76" s="37">
        <f t="shared" si="220"/>
        <v>4.1881474484847301</v>
      </c>
      <c r="U76" s="37">
        <f t="shared" si="221"/>
        <v>0.462579228009526</v>
      </c>
      <c r="V76" s="36">
        <f t="shared" si="222"/>
        <v>41809801.674999997</v>
      </c>
      <c r="W76" s="36">
        <f t="shared" si="223"/>
        <v>50049653.102380998</v>
      </c>
      <c r="X76" s="37">
        <f t="shared" si="224"/>
        <v>16.463353723003145</v>
      </c>
      <c r="Y76" s="37">
        <f t="shared" si="225"/>
        <v>24.7131845167047</v>
      </c>
      <c r="Z76" s="37">
        <f t="shared" si="226"/>
        <v>20.741300497710899</v>
      </c>
      <c r="AA76" s="37">
        <f t="shared" si="227"/>
        <v>19.184637075231599</v>
      </c>
      <c r="AB76" s="37" t="str">
        <f t="shared" si="228"/>
        <v>#N/A</v>
      </c>
      <c r="AC76" s="37">
        <f t="shared" si="229"/>
        <v>0.96877143731298998</v>
      </c>
      <c r="AD76" s="37">
        <f t="shared" si="230"/>
        <v>1.1884385211622699</v>
      </c>
      <c r="AE76" s="37">
        <f t="shared" si="231"/>
        <v>1.12846977130614</v>
      </c>
      <c r="AF76" s="37">
        <f t="shared" si="232"/>
        <v>1.0856454285575801</v>
      </c>
      <c r="AG76" s="37">
        <f t="shared" si="233"/>
        <v>0.987529668663648</v>
      </c>
      <c r="AH76" s="37">
        <f t="shared" si="234"/>
        <v>1.32663294026129</v>
      </c>
      <c r="AI76" s="37">
        <f t="shared" si="235"/>
        <v>58.550724637681199</v>
      </c>
      <c r="AJ76" s="39">
        <f t="shared" si="236"/>
        <v>29.551600000000001</v>
      </c>
      <c r="AK76" s="39">
        <f t="shared" si="237"/>
        <v>28.835349999999998</v>
      </c>
      <c r="AL76" s="37">
        <f t="shared" si="238"/>
        <v>4.3267566632052601</v>
      </c>
      <c r="AM76" s="37">
        <f t="shared" si="239"/>
        <v>93.0085067638</v>
      </c>
      <c r="AN76" s="37" t="str">
        <f t="shared" si="240"/>
        <v>NULL</v>
      </c>
      <c r="AO76" s="37" t="str">
        <f t="shared" si="241"/>
        <v>NULL</v>
      </c>
      <c r="AP76" s="36">
        <f t="shared" si="242"/>
        <v>4629382.23095058</v>
      </c>
      <c r="AS76" s="7" t="s">
        <v>67</v>
      </c>
      <c r="AT76" s="7">
        <v>21.967911185461201</v>
      </c>
      <c r="AU76" s="7">
        <v>13.359839410225799</v>
      </c>
      <c r="AV76" s="7" t="s">
        <v>114</v>
      </c>
      <c r="AW76">
        <v>1.29707178740056</v>
      </c>
      <c r="AX76" s="7">
        <v>1.6525617390153899</v>
      </c>
      <c r="AY76">
        <v>4.1881474484847301</v>
      </c>
      <c r="AZ76">
        <v>0.462579228009526</v>
      </c>
      <c r="BA76">
        <v>41809801.674999997</v>
      </c>
      <c r="BB76">
        <v>50049653.102380998</v>
      </c>
      <c r="BC76">
        <v>24.7131845167047</v>
      </c>
      <c r="BD76">
        <v>20.741300497710899</v>
      </c>
      <c r="BE76">
        <v>19.184637075231599</v>
      </c>
      <c r="BF76" t="s">
        <v>170</v>
      </c>
      <c r="BG76">
        <v>0.96877143731298998</v>
      </c>
      <c r="BH76">
        <v>1.1884385211622699</v>
      </c>
      <c r="BI76">
        <v>1.12846977130614</v>
      </c>
      <c r="BJ76">
        <v>1.0856454285575801</v>
      </c>
      <c r="BK76">
        <v>0.987529668663648</v>
      </c>
      <c r="BL76">
        <v>1.32663294026129</v>
      </c>
      <c r="BM76">
        <v>58.550724637681199</v>
      </c>
      <c r="BN76">
        <v>29.551600000000001</v>
      </c>
      <c r="BO76">
        <v>28.835349999999998</v>
      </c>
      <c r="BP76">
        <v>4.3267566632052601</v>
      </c>
      <c r="BQ76">
        <v>93.0085067638</v>
      </c>
      <c r="BR76" s="7" t="s">
        <v>114</v>
      </c>
      <c r="BS76" s="7" t="s">
        <v>114</v>
      </c>
      <c r="BT76">
        <v>4629382.23095058</v>
      </c>
      <c r="BU76">
        <v>704212098</v>
      </c>
      <c r="BV76">
        <v>92.372200000000007</v>
      </c>
      <c r="BW76" s="52">
        <v>36727</v>
      </c>
      <c r="BX76" s="7" t="s">
        <v>240</v>
      </c>
      <c r="BY76" s="6">
        <v>28.87</v>
      </c>
      <c r="BZ76" s="7" t="s">
        <v>113</v>
      </c>
      <c r="CA76" t="str">
        <f t="shared" si="207"/>
        <v>EUR=</v>
      </c>
      <c r="CB76" s="22">
        <v>1.0858000000000001</v>
      </c>
      <c r="CF76" s="7" t="s">
        <v>67</v>
      </c>
      <c r="CG76" s="7" t="s">
        <v>239</v>
      </c>
    </row>
    <row r="77" spans="1:85" x14ac:dyDescent="0.35">
      <c r="B77" s="7" t="s">
        <v>241</v>
      </c>
      <c r="C77" t="s">
        <v>61</v>
      </c>
      <c r="E77" t="s">
        <v>68</v>
      </c>
      <c r="F77" s="2"/>
      <c r="G77" s="3" t="str">
        <f t="shared" si="208"/>
        <v>GB00B033F229</v>
      </c>
      <c r="H77" s="36">
        <f t="shared" si="209"/>
        <v>950327989208.91296</v>
      </c>
      <c r="I77" s="37">
        <f t="shared" si="210"/>
        <v>99.789699999999996</v>
      </c>
      <c r="J77" s="38">
        <f t="shared" si="211"/>
        <v>35478</v>
      </c>
      <c r="K77" s="37" t="str">
        <f t="shared" si="212"/>
        <v>GBp</v>
      </c>
      <c r="L77" s="39">
        <f t="shared" si="213"/>
        <v>140.69999999999999</v>
      </c>
      <c r="M77" s="37">
        <f t="shared" si="214"/>
        <v>181.36229999999998</v>
      </c>
      <c r="N77" s="40"/>
      <c r="O77" s="37">
        <f t="shared" si="215"/>
        <v>2.02663494458307</v>
      </c>
      <c r="P77" s="37">
        <f t="shared" si="216"/>
        <v>8.5274584680422603</v>
      </c>
      <c r="Q77" s="37">
        <f t="shared" si="217"/>
        <v>-9.7905069786622001E-2</v>
      </c>
      <c r="R77" s="37" t="str">
        <f t="shared" si="218"/>
        <v>NULL</v>
      </c>
      <c r="S77" s="37">
        <f t="shared" si="219"/>
        <v>1.9521229750345599</v>
      </c>
      <c r="T77" s="37">
        <f t="shared" si="220"/>
        <v>2.6599561798946301</v>
      </c>
      <c r="U77" s="37">
        <f t="shared" si="221"/>
        <v>0.21933838937705999</v>
      </c>
      <c r="V77" s="36">
        <f t="shared" si="222"/>
        <v>2143279198.8499999</v>
      </c>
      <c r="W77" s="36">
        <f t="shared" si="223"/>
        <v>2546284491.2880998</v>
      </c>
      <c r="X77" s="37">
        <f t="shared" si="224"/>
        <v>15.827190316594585</v>
      </c>
      <c r="Y77" s="37">
        <f t="shared" si="225"/>
        <v>19.033075352277301</v>
      </c>
      <c r="Z77" s="37">
        <f t="shared" si="226"/>
        <v>22.550111538183</v>
      </c>
      <c r="AA77" s="37">
        <f t="shared" si="227"/>
        <v>24.2095759071813</v>
      </c>
      <c r="AB77" s="37" t="str">
        <f t="shared" si="228"/>
        <v>#N/A</v>
      </c>
      <c r="AC77" s="37">
        <f t="shared" si="229"/>
        <v>0.490541161715569</v>
      </c>
      <c r="AD77" s="37">
        <f t="shared" si="230"/>
        <v>0.88189006636518796</v>
      </c>
      <c r="AE77" s="37">
        <f t="shared" si="231"/>
        <v>1.5521778832026001</v>
      </c>
      <c r="AF77" s="37">
        <f t="shared" si="232"/>
        <v>1.36811722068315</v>
      </c>
      <c r="AG77" s="37">
        <f t="shared" si="233"/>
        <v>1.6468066998025099</v>
      </c>
      <c r="AH77" s="37">
        <f t="shared" si="234"/>
        <v>2.3531964123563598</v>
      </c>
      <c r="AI77" s="37">
        <f t="shared" si="235"/>
        <v>57.792207792207797</v>
      </c>
      <c r="AJ77" s="39">
        <f t="shared" si="236"/>
        <v>138.42099999999999</v>
      </c>
      <c r="AK77" s="39">
        <f t="shared" si="237"/>
        <v>139.7285</v>
      </c>
      <c r="AL77" s="37">
        <f t="shared" si="238"/>
        <v>2.8632784538296301</v>
      </c>
      <c r="AM77" s="37">
        <f t="shared" si="239"/>
        <v>5.5230338509000001</v>
      </c>
      <c r="AN77" s="37" t="str">
        <f t="shared" si="240"/>
        <v>NULL</v>
      </c>
      <c r="AO77" s="37" t="str">
        <f t="shared" si="241"/>
        <v>NULL</v>
      </c>
      <c r="AP77" s="36">
        <f t="shared" si="242"/>
        <v>55053563.403604001</v>
      </c>
      <c r="AS77" s="7" t="s">
        <v>68</v>
      </c>
      <c r="AT77" s="7">
        <v>2.02663494458307</v>
      </c>
      <c r="AU77" s="7">
        <v>8.5274584680422603</v>
      </c>
      <c r="AV77" s="7">
        <v>-9.7905069786622001E-2</v>
      </c>
      <c r="AW77" s="7" t="s">
        <v>114</v>
      </c>
      <c r="AX77" s="7">
        <v>1.9521229750345599</v>
      </c>
      <c r="AY77">
        <v>2.6599561798946301</v>
      </c>
      <c r="AZ77">
        <v>0.21933838937705999</v>
      </c>
      <c r="BA77">
        <v>2143279198.8499999</v>
      </c>
      <c r="BB77">
        <v>2546284491.2880998</v>
      </c>
      <c r="BC77">
        <v>19.033075352277301</v>
      </c>
      <c r="BD77">
        <v>22.550111538183</v>
      </c>
      <c r="BE77">
        <v>24.2095759071813</v>
      </c>
      <c r="BF77" t="s">
        <v>170</v>
      </c>
      <c r="BG77">
        <v>0.490541161715569</v>
      </c>
      <c r="BH77">
        <v>0.88189006636518796</v>
      </c>
      <c r="BI77">
        <v>1.5521778832026001</v>
      </c>
      <c r="BJ77">
        <v>1.36811722068315</v>
      </c>
      <c r="BK77">
        <v>1.6468066998025099</v>
      </c>
      <c r="BL77">
        <v>2.3531964123563598</v>
      </c>
      <c r="BM77">
        <v>57.792207792207797</v>
      </c>
      <c r="BN77">
        <v>138.42099999999999</v>
      </c>
      <c r="BO77">
        <v>139.7285</v>
      </c>
      <c r="BP77" s="7">
        <v>2.8632784538296301</v>
      </c>
      <c r="BQ77">
        <v>5.5230338509000001</v>
      </c>
      <c r="BR77" s="7" t="s">
        <v>114</v>
      </c>
      <c r="BS77" s="7" t="s">
        <v>114</v>
      </c>
      <c r="BT77">
        <v>55053563.403604001</v>
      </c>
      <c r="BU77">
        <v>5239942310</v>
      </c>
      <c r="BV77">
        <v>99.789699999999996</v>
      </c>
      <c r="BW77" s="52">
        <v>35478</v>
      </c>
      <c r="BX77" s="7" t="s">
        <v>242</v>
      </c>
      <c r="BY77" s="6">
        <v>140.69999999999999</v>
      </c>
      <c r="BZ77" s="7" t="s">
        <v>127</v>
      </c>
      <c r="CA77" t="str">
        <f t="shared" si="207"/>
        <v>GBP=</v>
      </c>
      <c r="CB77" s="22">
        <v>1.2889999999999999</v>
      </c>
      <c r="CF77" s="7" t="s">
        <v>68</v>
      </c>
      <c r="CG77" s="7" t="s">
        <v>241</v>
      </c>
    </row>
    <row r="78" spans="1:85" x14ac:dyDescent="0.35">
      <c r="B78" s="7" t="s">
        <v>243</v>
      </c>
      <c r="C78" t="s">
        <v>61</v>
      </c>
      <c r="E78" t="s">
        <v>69</v>
      </c>
      <c r="F78" s="2"/>
      <c r="G78" s="3" t="str">
        <f t="shared" si="208"/>
        <v>IT0001233417</v>
      </c>
      <c r="H78" s="36">
        <f t="shared" si="209"/>
        <v>6646938506.2439365</v>
      </c>
      <c r="I78" s="37">
        <f t="shared" si="210"/>
        <v>49.999200000000002</v>
      </c>
      <c r="J78" s="38">
        <f t="shared" si="211"/>
        <v>37449</v>
      </c>
      <c r="K78" s="37" t="str">
        <f t="shared" si="212"/>
        <v>EUR</v>
      </c>
      <c r="L78" s="39">
        <f t="shared" si="213"/>
        <v>1.954</v>
      </c>
      <c r="M78" s="37">
        <f t="shared" si="214"/>
        <v>2.1216532000000003</v>
      </c>
      <c r="N78" s="40"/>
      <c r="O78" s="37">
        <f t="shared" si="215"/>
        <v>7.8382937703337801</v>
      </c>
      <c r="P78" s="37">
        <f t="shared" si="216"/>
        <v>10.0030836305744</v>
      </c>
      <c r="Q78" s="37">
        <f t="shared" si="217"/>
        <v>47.794474209352302</v>
      </c>
      <c r="R78" s="37">
        <f t="shared" si="218"/>
        <v>60.994412381551101</v>
      </c>
      <c r="S78" s="37">
        <f t="shared" si="219"/>
        <v>1.3493411286127199</v>
      </c>
      <c r="T78" s="37">
        <f t="shared" si="220"/>
        <v>5.5479715499687003</v>
      </c>
      <c r="U78" s="37">
        <f t="shared" si="221"/>
        <v>0.46842358627532199</v>
      </c>
      <c r="V78" s="36">
        <f t="shared" si="222"/>
        <v>24491751.531624999</v>
      </c>
      <c r="W78" s="36">
        <f t="shared" si="223"/>
        <v>16363578.899904801</v>
      </c>
      <c r="X78" s="37">
        <f t="shared" si="224"/>
        <v>-49.672340515725971</v>
      </c>
      <c r="Y78" s="37">
        <f t="shared" si="225"/>
        <v>24.4758722875549</v>
      </c>
      <c r="Z78" s="37">
        <f t="shared" si="226"/>
        <v>23.261472468221299</v>
      </c>
      <c r="AA78" s="37">
        <f t="shared" si="227"/>
        <v>21.652653959927999</v>
      </c>
      <c r="AB78" s="37" t="str">
        <f t="shared" si="228"/>
        <v>#N/A</v>
      </c>
      <c r="AC78" s="37">
        <f t="shared" si="229"/>
        <v>0.91246761039392099</v>
      </c>
      <c r="AD78" s="37">
        <f t="shared" si="230"/>
        <v>0.856882794454212</v>
      </c>
      <c r="AE78" s="37">
        <f t="shared" si="231"/>
        <v>1.0101958507192601</v>
      </c>
      <c r="AF78" s="37">
        <f t="shared" si="232"/>
        <v>1.0067962270156099</v>
      </c>
      <c r="AG78" s="37">
        <f t="shared" si="233"/>
        <v>0.96194776870888998</v>
      </c>
      <c r="AH78" s="37">
        <f t="shared" si="234"/>
        <v>1.6733620740759001</v>
      </c>
      <c r="AI78" s="37">
        <f t="shared" si="235"/>
        <v>67.760617760617805</v>
      </c>
      <c r="AJ78" s="39">
        <f t="shared" si="236"/>
        <v>1.90777</v>
      </c>
      <c r="AK78" s="39">
        <f t="shared" si="237"/>
        <v>1.8149900000000001</v>
      </c>
      <c r="AL78" s="37">
        <f t="shared" si="238"/>
        <v>4.9090443248783</v>
      </c>
      <c r="AM78" s="37">
        <f t="shared" si="239"/>
        <v>43.140243902400002</v>
      </c>
      <c r="AN78" s="37" t="str">
        <f t="shared" si="240"/>
        <v>NULL</v>
      </c>
      <c r="AO78" s="37" t="str">
        <f t="shared" si="241"/>
        <v>NULL</v>
      </c>
      <c r="AP78" s="36">
        <f t="shared" si="242"/>
        <v>46422664.365952201</v>
      </c>
      <c r="AS78" s="7" t="s">
        <v>69</v>
      </c>
      <c r="AT78" s="7">
        <v>7.8382937703337801</v>
      </c>
      <c r="AU78" s="7">
        <v>10.0030836305744</v>
      </c>
      <c r="AV78" s="7">
        <v>47.794474209352302</v>
      </c>
      <c r="AW78">
        <v>60.994412381551101</v>
      </c>
      <c r="AX78" s="7">
        <v>1.3493411286127199</v>
      </c>
      <c r="AY78">
        <v>5.5479715499687003</v>
      </c>
      <c r="AZ78">
        <v>0.46842358627532199</v>
      </c>
      <c r="BA78">
        <v>24491751.531624999</v>
      </c>
      <c r="BB78">
        <v>16363578.899904801</v>
      </c>
      <c r="BC78">
        <v>24.4758722875549</v>
      </c>
      <c r="BD78">
        <v>23.261472468221299</v>
      </c>
      <c r="BE78">
        <v>21.652653959927999</v>
      </c>
      <c r="BF78" t="s">
        <v>170</v>
      </c>
      <c r="BG78">
        <v>0.91246761039392099</v>
      </c>
      <c r="BH78">
        <v>0.856882794454212</v>
      </c>
      <c r="BI78" s="7">
        <v>1.0101958507192601</v>
      </c>
      <c r="BJ78">
        <v>1.0067962270156099</v>
      </c>
      <c r="BK78">
        <v>0.96194776870888998</v>
      </c>
      <c r="BL78">
        <v>1.6733620740759001</v>
      </c>
      <c r="BM78">
        <v>67.760617760617805</v>
      </c>
      <c r="BN78">
        <v>1.90777</v>
      </c>
      <c r="BO78" s="7">
        <v>1.8149900000000001</v>
      </c>
      <c r="BP78">
        <v>4.9090443248783</v>
      </c>
      <c r="BQ78">
        <v>43.140243902400002</v>
      </c>
      <c r="BR78" s="7" t="s">
        <v>114</v>
      </c>
      <c r="BS78" s="7" t="s">
        <v>114</v>
      </c>
      <c r="BT78">
        <v>46422664.365952201</v>
      </c>
      <c r="BU78">
        <v>3132905277</v>
      </c>
      <c r="BV78">
        <v>49.999200000000002</v>
      </c>
      <c r="BW78" s="52">
        <v>37449</v>
      </c>
      <c r="BX78" s="7" t="s">
        <v>244</v>
      </c>
      <c r="BY78" s="6">
        <v>1.954</v>
      </c>
      <c r="BZ78" s="7" t="s">
        <v>113</v>
      </c>
      <c r="CA78" t="str">
        <f t="shared" si="207"/>
        <v>EUR=</v>
      </c>
      <c r="CB78" s="22">
        <v>1.0858000000000001</v>
      </c>
      <c r="CF78" s="7" t="s">
        <v>69</v>
      </c>
      <c r="CG78" s="7" t="s">
        <v>243</v>
      </c>
    </row>
    <row r="79" spans="1:85" x14ac:dyDescent="0.35">
      <c r="B79" s="7" t="s">
        <v>245</v>
      </c>
      <c r="C79" t="s">
        <v>61</v>
      </c>
      <c r="E79" t="s">
        <v>70</v>
      </c>
      <c r="F79" s="2"/>
      <c r="G79" s="3" t="str">
        <f t="shared" si="208"/>
        <v>CA0158571053</v>
      </c>
      <c r="H79" s="36">
        <f t="shared" si="209"/>
        <v>4197948393.7422543</v>
      </c>
      <c r="I79" s="37">
        <f t="shared" si="210"/>
        <v>99.897900000000007</v>
      </c>
      <c r="J79" s="38">
        <f t="shared" si="211"/>
        <v>35787</v>
      </c>
      <c r="K79" s="37" t="str">
        <f t="shared" si="212"/>
        <v>CAD</v>
      </c>
      <c r="L79" s="39">
        <f t="shared" si="213"/>
        <v>8.3800000000000008</v>
      </c>
      <c r="M79" s="37">
        <f t="shared" si="214"/>
        <v>6.0863940000000003</v>
      </c>
      <c r="N79" s="40"/>
      <c r="O79" s="37" t="str">
        <f t="shared" si="215"/>
        <v>NULL</v>
      </c>
      <c r="P79" s="37">
        <f t="shared" si="216"/>
        <v>12.7228244478421</v>
      </c>
      <c r="Q79" s="37" t="str">
        <f t="shared" si="217"/>
        <v>NULL</v>
      </c>
      <c r="R79" s="37" t="str">
        <f t="shared" si="218"/>
        <v>NULL</v>
      </c>
      <c r="S79" s="37">
        <f t="shared" si="219"/>
        <v>0.86289952061041397</v>
      </c>
      <c r="T79" s="37">
        <f t="shared" si="220"/>
        <v>5.8011195434399099</v>
      </c>
      <c r="U79" s="37">
        <f t="shared" si="221"/>
        <v>1.5822638677510901</v>
      </c>
      <c r="V79" s="36">
        <f t="shared" si="222"/>
        <v>17427989.550000001</v>
      </c>
      <c r="W79" s="36">
        <f t="shared" si="223"/>
        <v>21509778.748500001</v>
      </c>
      <c r="X79" s="37">
        <f t="shared" si="224"/>
        <v>18.976435072744049</v>
      </c>
      <c r="Y79" s="37">
        <f t="shared" si="225"/>
        <v>26.260094579952099</v>
      </c>
      <c r="Z79" s="37">
        <f t="shared" si="226"/>
        <v>25.104145307341</v>
      </c>
      <c r="AA79" s="37">
        <f t="shared" si="227"/>
        <v>27.970558794508001</v>
      </c>
      <c r="AB79" s="37" t="str">
        <f t="shared" si="228"/>
        <v>#N/A</v>
      </c>
      <c r="AC79" s="37">
        <f t="shared" si="229"/>
        <v>1.6346438868986299</v>
      </c>
      <c r="AD79" s="37">
        <f t="shared" si="230"/>
        <v>1.00384753999104</v>
      </c>
      <c r="AE79" s="37">
        <f t="shared" si="231"/>
        <v>0.508750104453362</v>
      </c>
      <c r="AF79" s="37">
        <f t="shared" si="232"/>
        <v>0.67249939713550499</v>
      </c>
      <c r="AG79" s="37">
        <f t="shared" si="233"/>
        <v>0.14890790855674901</v>
      </c>
      <c r="AH79" s="37">
        <f t="shared" si="234"/>
        <v>0.58688220572070404</v>
      </c>
      <c r="AI79" s="37">
        <f t="shared" si="235"/>
        <v>58.860759493670898</v>
      </c>
      <c r="AJ79" s="39">
        <f t="shared" si="236"/>
        <v>8.4149999999999991</v>
      </c>
      <c r="AK79" s="39">
        <f t="shared" si="237"/>
        <v>8.2133000000000003</v>
      </c>
      <c r="AL79" s="37">
        <f t="shared" si="238"/>
        <v>7.0833150357995196</v>
      </c>
      <c r="AM79" s="37">
        <f t="shared" si="239"/>
        <v>1485.2396889458</v>
      </c>
      <c r="AN79" s="37">
        <f t="shared" si="240"/>
        <v>2.8241308517717898</v>
      </c>
      <c r="AO79" s="37">
        <f t="shared" si="241"/>
        <v>7.0753804884196603</v>
      </c>
      <c r="AP79" s="36">
        <f t="shared" si="242"/>
        <v>3797580.8804754401</v>
      </c>
      <c r="AS79" s="7" t="s">
        <v>70</v>
      </c>
      <c r="AT79" s="7" t="s">
        <v>114</v>
      </c>
      <c r="AU79" s="7">
        <v>12.7228244478421</v>
      </c>
      <c r="AV79" s="7" t="s">
        <v>114</v>
      </c>
      <c r="AW79" s="7" t="s">
        <v>114</v>
      </c>
      <c r="AX79" s="7">
        <v>0.86289952061041397</v>
      </c>
      <c r="AY79">
        <v>5.8011195434399099</v>
      </c>
      <c r="AZ79">
        <v>1.5822638677510901</v>
      </c>
      <c r="BA79">
        <v>17427989.550000001</v>
      </c>
      <c r="BB79">
        <v>21509778.748500001</v>
      </c>
      <c r="BC79">
        <v>26.260094579952099</v>
      </c>
      <c r="BD79">
        <v>25.104145307341</v>
      </c>
      <c r="BE79">
        <v>27.970558794508001</v>
      </c>
      <c r="BF79" t="s">
        <v>170</v>
      </c>
      <c r="BG79">
        <v>1.6346438868986299</v>
      </c>
      <c r="BH79">
        <v>1.00384753999104</v>
      </c>
      <c r="BI79" s="7">
        <v>0.508750104453362</v>
      </c>
      <c r="BJ79">
        <v>0.67249939713550499</v>
      </c>
      <c r="BK79">
        <v>0.14890790855674901</v>
      </c>
      <c r="BL79">
        <v>0.58688220572070404</v>
      </c>
      <c r="BM79">
        <v>58.860759493670898</v>
      </c>
      <c r="BN79">
        <v>8.4149999999999991</v>
      </c>
      <c r="BO79">
        <v>8.2133000000000003</v>
      </c>
      <c r="BP79">
        <v>7.0833150357995196</v>
      </c>
      <c r="BQ79">
        <v>1485.2396889458</v>
      </c>
      <c r="BR79" s="7">
        <v>2.8241308517717898</v>
      </c>
      <c r="BS79" s="7">
        <v>7.0753804884196603</v>
      </c>
      <c r="BT79">
        <v>3797580.8804754401</v>
      </c>
      <c r="BU79">
        <v>689726691</v>
      </c>
      <c r="BV79">
        <v>99.897900000000007</v>
      </c>
      <c r="BW79" s="52">
        <v>35787</v>
      </c>
      <c r="BX79" s="7" t="s">
        <v>246</v>
      </c>
      <c r="BY79" s="6">
        <v>8.3800000000000008</v>
      </c>
      <c r="BZ79" s="7" t="s">
        <v>119</v>
      </c>
      <c r="CA79" t="str">
        <f t="shared" si="207"/>
        <v>CADUSD=R</v>
      </c>
      <c r="CB79" s="22">
        <v>0.72629999999999995</v>
      </c>
      <c r="CF79" s="7" t="s">
        <v>70</v>
      </c>
      <c r="CG79" s="7" t="s">
        <v>245</v>
      </c>
    </row>
    <row r="80" spans="1:85" x14ac:dyDescent="0.35">
      <c r="B80" s="7" t="s">
        <v>247</v>
      </c>
      <c r="C80" t="s">
        <v>61</v>
      </c>
      <c r="E80" t="s">
        <v>71</v>
      </c>
      <c r="F80" s="2"/>
      <c r="G80" s="3" t="str">
        <f t="shared" si="208"/>
        <v>IT0001250932</v>
      </c>
      <c r="H80" s="36">
        <f t="shared" si="209"/>
        <v>5401876301.7694721</v>
      </c>
      <c r="I80" s="37">
        <f t="shared" si="210"/>
        <v>64.964600000000004</v>
      </c>
      <c r="J80" s="38">
        <f t="shared" si="211"/>
        <v>37773</v>
      </c>
      <c r="K80" s="37" t="str">
        <f t="shared" si="212"/>
        <v>EUR</v>
      </c>
      <c r="L80" s="39">
        <f t="shared" si="213"/>
        <v>3.4460000000000002</v>
      </c>
      <c r="M80" s="37">
        <f t="shared" si="214"/>
        <v>3.7416668000000004</v>
      </c>
      <c r="N80" s="40"/>
      <c r="O80" s="37">
        <f t="shared" si="215"/>
        <v>12.7724127724128</v>
      </c>
      <c r="P80" s="37">
        <f t="shared" si="216"/>
        <v>12.014226491075</v>
      </c>
      <c r="Q80" s="37" t="str">
        <f t="shared" si="217"/>
        <v>NULL</v>
      </c>
      <c r="R80" s="37">
        <f t="shared" si="218"/>
        <v>1.9695453264057401</v>
      </c>
      <c r="S80" s="37">
        <f t="shared" si="219"/>
        <v>1.39947821742248</v>
      </c>
      <c r="T80" s="37">
        <f t="shared" si="220"/>
        <v>6.0443020427177503</v>
      </c>
      <c r="U80" s="37">
        <f t="shared" si="221"/>
        <v>0.409575102176164</v>
      </c>
      <c r="V80" s="36">
        <f t="shared" si="222"/>
        <v>7001246.4555000002</v>
      </c>
      <c r="W80" s="36">
        <f t="shared" si="223"/>
        <v>6638008.0080952402</v>
      </c>
      <c r="X80" s="37">
        <f t="shared" si="224"/>
        <v>-5.4721001686316173</v>
      </c>
      <c r="Y80" s="37">
        <f t="shared" si="225"/>
        <v>27.1669877010589</v>
      </c>
      <c r="Z80" s="37">
        <f t="shared" si="226"/>
        <v>21.0494611079205</v>
      </c>
      <c r="AA80" s="37">
        <f t="shared" si="227"/>
        <v>21.4295755729338</v>
      </c>
      <c r="AB80" s="37" t="str">
        <f t="shared" si="228"/>
        <v>#N/A</v>
      </c>
      <c r="AC80" s="37">
        <f t="shared" si="229"/>
        <v>0.70926345483112596</v>
      </c>
      <c r="AD80" s="37">
        <f t="shared" si="230"/>
        <v>1.0083038164409901</v>
      </c>
      <c r="AE80" s="37">
        <f t="shared" si="231"/>
        <v>0.75653544400427497</v>
      </c>
      <c r="AF80" s="37">
        <f t="shared" si="232"/>
        <v>0.83768945831255404</v>
      </c>
      <c r="AG80" s="37">
        <f t="shared" si="233"/>
        <v>0.61279498948128397</v>
      </c>
      <c r="AH80" s="37">
        <f t="shared" si="234"/>
        <v>1.1492522379552601</v>
      </c>
      <c r="AI80" s="37">
        <f t="shared" si="235"/>
        <v>81.042654028436004</v>
      </c>
      <c r="AJ80" s="39">
        <f t="shared" si="236"/>
        <v>3.3436400000000002</v>
      </c>
      <c r="AK80" s="39">
        <f t="shared" si="237"/>
        <v>3.1172</v>
      </c>
      <c r="AL80" s="37">
        <f t="shared" si="238"/>
        <v>4.05561993047509</v>
      </c>
      <c r="AM80" s="37">
        <f t="shared" si="239"/>
        <v>50.297978774699999</v>
      </c>
      <c r="AN80" s="37" t="str">
        <f t="shared" si="240"/>
        <v>NULL</v>
      </c>
      <c r="AO80" s="37" t="str">
        <f t="shared" si="241"/>
        <v>NULL</v>
      </c>
      <c r="AP80" s="36">
        <f t="shared" si="242"/>
        <v>2513030.3415997699</v>
      </c>
      <c r="AS80" s="7" t="s">
        <v>71</v>
      </c>
      <c r="AT80" s="7">
        <v>12.7724127724128</v>
      </c>
      <c r="AU80" s="7">
        <v>12.014226491075</v>
      </c>
      <c r="AV80" s="7" t="s">
        <v>114</v>
      </c>
      <c r="AW80">
        <v>1.9695453264057401</v>
      </c>
      <c r="AX80" s="7">
        <v>1.39947821742248</v>
      </c>
      <c r="AY80">
        <v>6.0443020427177503</v>
      </c>
      <c r="AZ80">
        <v>0.409575102176164</v>
      </c>
      <c r="BA80">
        <v>7001246.4555000002</v>
      </c>
      <c r="BB80">
        <v>6638008.0080952402</v>
      </c>
      <c r="BC80">
        <v>27.1669877010589</v>
      </c>
      <c r="BD80">
        <v>21.0494611079205</v>
      </c>
      <c r="BE80">
        <v>21.4295755729338</v>
      </c>
      <c r="BF80" t="s">
        <v>170</v>
      </c>
      <c r="BG80">
        <v>0.70926345483112596</v>
      </c>
      <c r="BH80">
        <v>1.0083038164409901</v>
      </c>
      <c r="BI80">
        <v>0.75653544400427497</v>
      </c>
      <c r="BJ80">
        <v>0.83768945831255404</v>
      </c>
      <c r="BK80">
        <v>0.61279498948128397</v>
      </c>
      <c r="BL80">
        <v>1.1492522379552601</v>
      </c>
      <c r="BM80">
        <v>81.042654028436004</v>
      </c>
      <c r="BN80">
        <v>3.3436400000000002</v>
      </c>
      <c r="BO80">
        <v>3.1172</v>
      </c>
      <c r="BP80">
        <v>4.05561993047509</v>
      </c>
      <c r="BQ80">
        <v>50.297978774699999</v>
      </c>
      <c r="BR80" s="7" t="s">
        <v>114</v>
      </c>
      <c r="BS80" s="7" t="s">
        <v>114</v>
      </c>
      <c r="BT80">
        <v>2513030.3415997699</v>
      </c>
      <c r="BU80">
        <v>1443708537</v>
      </c>
      <c r="BV80">
        <v>64.964600000000004</v>
      </c>
      <c r="BW80" s="52">
        <v>37773</v>
      </c>
      <c r="BX80" s="7" t="s">
        <v>248</v>
      </c>
      <c r="BY80" s="6">
        <v>3.4460000000000002</v>
      </c>
      <c r="BZ80" s="7" t="s">
        <v>113</v>
      </c>
      <c r="CA80" t="str">
        <f t="shared" si="207"/>
        <v>EUR=</v>
      </c>
      <c r="CB80" s="22">
        <v>1.0858000000000001</v>
      </c>
      <c r="CF80" s="7" t="s">
        <v>71</v>
      </c>
      <c r="CG80" s="7" t="s">
        <v>247</v>
      </c>
    </row>
    <row r="81" spans="1:85" x14ac:dyDescent="0.35">
      <c r="F81" s="2"/>
      <c r="G81" s="9" t="s">
        <v>325</v>
      </c>
      <c r="H81" s="10"/>
      <c r="I81" s="54">
        <f>AVERAGE(I70:I80)</f>
        <v>91.446300000000008</v>
      </c>
      <c r="J81" s="54"/>
      <c r="K81" s="54"/>
      <c r="L81" s="54"/>
      <c r="M81" s="54"/>
      <c r="N81" s="54"/>
      <c r="O81" s="54">
        <f t="shared" ref="O81:P81" si="243">AVERAGE(O70:O80)</f>
        <v>16.337249486764843</v>
      </c>
      <c r="P81" s="54">
        <f t="shared" si="243"/>
        <v>14.553003454610996</v>
      </c>
      <c r="Q81" s="54">
        <f t="shared" ref="Q81" si="244">AVERAGE(Q70:Q80)</f>
        <v>8.678012156973022</v>
      </c>
      <c r="R81" s="54">
        <f t="shared" ref="R81" si="245">AVERAGE(R70:R80)</f>
        <v>9.4965218752011609</v>
      </c>
      <c r="S81" s="54">
        <f t="shared" ref="S81" si="246">AVERAGE(S70:S80)</f>
        <v>1.7067352602444144</v>
      </c>
      <c r="T81" s="54">
        <f t="shared" ref="T81" si="247">AVERAGE(T70:T80)</f>
        <v>7.4075480205156614</v>
      </c>
      <c r="U81" s="54">
        <f t="shared" ref="U81" si="248">AVERAGE(U70:U80)</f>
        <v>1.7957208153642312</v>
      </c>
      <c r="V81" s="13">
        <f t="shared" ref="V81:AP81" si="249">AVERAGE(V70:V80)</f>
        <v>282679666.06632954</v>
      </c>
      <c r="W81" s="13">
        <f t="shared" si="249"/>
        <v>318511006.20790732</v>
      </c>
      <c r="X81" s="54">
        <f t="shared" si="249"/>
        <v>-1.4667011839655506</v>
      </c>
      <c r="Y81" s="54">
        <f t="shared" si="249"/>
        <v>20.067847747544036</v>
      </c>
      <c r="Z81" s="54">
        <f t="shared" si="249"/>
        <v>19.613668838293876</v>
      </c>
      <c r="AA81" s="54">
        <f t="shared" si="249"/>
        <v>20.986768308922116</v>
      </c>
      <c r="AB81" s="54">
        <f t="shared" si="249"/>
        <v>0.19003333333333336</v>
      </c>
      <c r="AC81" s="54">
        <f t="shared" si="249"/>
        <v>0.59332231782127787</v>
      </c>
      <c r="AD81" s="54">
        <f t="shared" si="249"/>
        <v>0.71467581935113822</v>
      </c>
      <c r="AE81" s="54">
        <f t="shared" si="249"/>
        <v>0.7353628312333349</v>
      </c>
      <c r="AF81" s="54">
        <f t="shared" si="249"/>
        <v>0.82357439724700332</v>
      </c>
      <c r="AG81" s="54">
        <f t="shared" si="249"/>
        <v>0.61049643961089639</v>
      </c>
      <c r="AH81" s="54">
        <f t="shared" si="249"/>
        <v>1.1431607998118232</v>
      </c>
      <c r="AI81" s="54">
        <f t="shared" si="249"/>
        <v>69.597501639069762</v>
      </c>
      <c r="AJ81" s="55">
        <f t="shared" si="249"/>
        <v>56.588546363636368</v>
      </c>
      <c r="AK81" s="55">
        <f t="shared" si="249"/>
        <v>54.700808181818182</v>
      </c>
      <c r="AL81" s="54">
        <f t="shared" si="249"/>
        <v>4.1872770823566494</v>
      </c>
      <c r="AM81" s="54">
        <f t="shared" si="249"/>
        <v>187.98240868423636</v>
      </c>
      <c r="AN81" s="54">
        <f t="shared" si="249"/>
        <v>2.3546372617282634</v>
      </c>
      <c r="AO81" s="54">
        <f t="shared" si="249"/>
        <v>3.9938916806681286</v>
      </c>
      <c r="AP81" s="13">
        <f t="shared" si="249"/>
        <v>13121435.473446162</v>
      </c>
      <c r="AS81" s="7"/>
      <c r="CF81" s="7"/>
    </row>
    <row r="82" spans="1:85" x14ac:dyDescent="0.35">
      <c r="F82" s="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1:85" ht="15" customHeight="1" x14ac:dyDescent="0.35">
      <c r="A83" s="3"/>
      <c r="B83" s="33" t="s">
        <v>249</v>
      </c>
      <c r="C83" s="3" t="s">
        <v>72</v>
      </c>
      <c r="D83" s="3"/>
      <c r="E83" s="34" t="s">
        <v>73</v>
      </c>
      <c r="F83" s="2"/>
      <c r="G83" s="3" t="str">
        <f>BX83</f>
        <v>DK0061539921</v>
      </c>
      <c r="H83" s="36">
        <f>(BU83*BY83)*CB83</f>
        <v>23430706688.399998</v>
      </c>
      <c r="I83" s="37">
        <f>BV83</f>
        <v>99.959800000000001</v>
      </c>
      <c r="J83" s="38">
        <f>BW83</f>
        <v>35914</v>
      </c>
      <c r="K83" s="37" t="str">
        <f>BZ83</f>
        <v>DKK</v>
      </c>
      <c r="L83" s="39">
        <f>BY83</f>
        <v>160</v>
      </c>
      <c r="M83" s="37">
        <f>BY83*CB83</f>
        <v>23.279999999999998</v>
      </c>
      <c r="N83" s="40"/>
      <c r="O83" s="37" t="str">
        <f>AT83</f>
        <v>NULL</v>
      </c>
      <c r="P83" s="37">
        <f t="shared" ref="P83" si="250">AU83</f>
        <v>23.735115890013599</v>
      </c>
      <c r="Q83" s="37" t="str">
        <f t="shared" ref="Q83" si="251">AV83</f>
        <v>NULL</v>
      </c>
      <c r="R83" s="37">
        <f t="shared" ref="R83" si="252">AW83</f>
        <v>3.2139628828725002E-2</v>
      </c>
      <c r="S83" s="37">
        <f t="shared" ref="S83" si="253">AX83</f>
        <v>7.0781242376422</v>
      </c>
      <c r="T83" s="37">
        <f t="shared" ref="T83" si="254">AY83</f>
        <v>17.410689031455199</v>
      </c>
      <c r="U83" s="37">
        <f t="shared" ref="U83" si="255">AZ83</f>
        <v>1.4240329876062201</v>
      </c>
      <c r="V83" s="36">
        <f t="shared" ref="V83" si="256">BA83</f>
        <v>411721531.63749999</v>
      </c>
      <c r="W83" s="36">
        <f t="shared" ref="W83" si="257">BB83</f>
        <v>374310226.93809497</v>
      </c>
      <c r="X83" s="37">
        <f>((W83-V83)/W83)*100</f>
        <v>-9.9947321785552639</v>
      </c>
      <c r="Y83" s="37">
        <f>BC83</f>
        <v>33.897072598254397</v>
      </c>
      <c r="Z83" s="37">
        <f t="shared" ref="Z83" si="258">BD83</f>
        <v>31.071861462690901</v>
      </c>
      <c r="AA83" s="37">
        <f t="shared" ref="AA83" si="259">BE83</f>
        <v>35.544822518775497</v>
      </c>
      <c r="AB83" s="37" t="str">
        <f t="shared" ref="AB83" si="260">BF83</f>
        <v>#N/A</v>
      </c>
      <c r="AC83" s="37">
        <f t="shared" ref="AC83" si="261">BG83</f>
        <v>0.73355562783045003</v>
      </c>
      <c r="AD83" s="37">
        <f t="shared" ref="AD83" si="262">BH83</f>
        <v>0.80949622980790203</v>
      </c>
      <c r="AE83" s="37">
        <f t="shared" ref="AE83" si="263">BI83</f>
        <v>1.4551255121056601</v>
      </c>
      <c r="AF83" s="37">
        <f t="shared" ref="AF83" si="264">BJ83</f>
        <v>1.30341570465343</v>
      </c>
      <c r="AG83" s="37">
        <f t="shared" ref="AG83" si="265">BK83</f>
        <v>1.87578086048052</v>
      </c>
      <c r="AH83" s="37">
        <f t="shared" ref="AH83" si="266">BL83</f>
        <v>1.8326621113528201</v>
      </c>
      <c r="AI83" s="37">
        <f t="shared" ref="AI83" si="267">BM83</f>
        <v>50</v>
      </c>
      <c r="AJ83" s="39">
        <f t="shared" ref="AJ83" si="268">BN83</f>
        <v>178.23500000000001</v>
      </c>
      <c r="AK83" s="39">
        <f t="shared" ref="AK83" si="269">BO83</f>
        <v>180.9229</v>
      </c>
      <c r="AL83" s="37">
        <f t="shared" ref="AL83" si="270">BP83</f>
        <v>0</v>
      </c>
      <c r="AM83" s="37">
        <f t="shared" ref="AM83" si="271">BQ83</f>
        <v>0</v>
      </c>
      <c r="AN83" s="37" t="str">
        <f t="shared" ref="AN83" si="272">BR83</f>
        <v>NULL</v>
      </c>
      <c r="AO83" s="37" t="str">
        <f t="shared" ref="AO83" si="273">BS83</f>
        <v>NULL</v>
      </c>
      <c r="AP83" s="36">
        <f t="shared" ref="AP83" si="274">BT83</f>
        <v>2542493.38171132</v>
      </c>
      <c r="AS83" s="8" t="s">
        <v>73</v>
      </c>
      <c r="AT83" s="7" t="s">
        <v>114</v>
      </c>
      <c r="AU83" s="7">
        <v>23.735115890013599</v>
      </c>
      <c r="AV83" s="7" t="s">
        <v>114</v>
      </c>
      <c r="AW83">
        <v>3.2139628828725002E-2</v>
      </c>
      <c r="AX83" s="7">
        <v>7.0781242376422</v>
      </c>
      <c r="AY83">
        <v>17.410689031455199</v>
      </c>
      <c r="AZ83">
        <v>1.4240329876062201</v>
      </c>
      <c r="BA83">
        <v>411721531.63749999</v>
      </c>
      <c r="BB83">
        <v>374310226.93809497</v>
      </c>
      <c r="BC83" s="7">
        <v>33.897072598254397</v>
      </c>
      <c r="BD83" s="7">
        <v>31.071861462690901</v>
      </c>
      <c r="BE83">
        <v>35.544822518775497</v>
      </c>
      <c r="BF83" t="s">
        <v>170</v>
      </c>
      <c r="BG83">
        <v>0.73355562783045003</v>
      </c>
      <c r="BH83">
        <v>0.80949622980790203</v>
      </c>
      <c r="BI83">
        <v>1.4551255121056601</v>
      </c>
      <c r="BJ83">
        <v>1.30341570465343</v>
      </c>
      <c r="BK83">
        <v>1.87578086048052</v>
      </c>
      <c r="BL83">
        <v>1.8326621113528201</v>
      </c>
      <c r="BM83">
        <v>50</v>
      </c>
      <c r="BN83">
        <v>178.23500000000001</v>
      </c>
      <c r="BO83" s="7">
        <v>180.9229</v>
      </c>
      <c r="BP83">
        <v>0</v>
      </c>
      <c r="BQ83">
        <v>0</v>
      </c>
      <c r="BR83" s="7" t="s">
        <v>114</v>
      </c>
      <c r="BS83" s="7" t="s">
        <v>114</v>
      </c>
      <c r="BT83">
        <v>2542493.38171132</v>
      </c>
      <c r="BU83">
        <v>1006473655</v>
      </c>
      <c r="BV83">
        <v>99.959800000000001</v>
      </c>
      <c r="BW83" s="52">
        <v>35914</v>
      </c>
      <c r="BX83" s="7" t="s">
        <v>250</v>
      </c>
      <c r="BY83" s="6">
        <v>160</v>
      </c>
      <c r="BZ83" s="7" t="s">
        <v>169</v>
      </c>
      <c r="CA83" t="str">
        <f t="shared" si="207"/>
        <v>DKKUSD=R</v>
      </c>
      <c r="CB83" s="22">
        <v>0.14549999999999999</v>
      </c>
      <c r="CF83" s="8" t="s">
        <v>73</v>
      </c>
      <c r="CG83" s="7" t="s">
        <v>249</v>
      </c>
    </row>
    <row r="84" spans="1:85" x14ac:dyDescent="0.35">
      <c r="B84" s="7" t="s">
        <v>251</v>
      </c>
      <c r="C84" t="s">
        <v>72</v>
      </c>
      <c r="E84" t="s">
        <v>74</v>
      </c>
      <c r="F84" s="2"/>
      <c r="G84" s="3" t="str">
        <f t="shared" ref="G84:G88" si="275">BX84</f>
        <v>DE000ENER6Y0</v>
      </c>
      <c r="H84" s="36">
        <f t="shared" ref="H84:H88" si="276">(BU84*BY84)*CB84</f>
        <v>22379822328.796318</v>
      </c>
      <c r="I84" s="37">
        <f t="shared" ref="I84:I88" si="277">BV84</f>
        <v>82.691100000000006</v>
      </c>
      <c r="J84" s="38">
        <f t="shared" ref="J84:J88" si="278">BW84</f>
        <v>44102</v>
      </c>
      <c r="K84" s="37" t="str">
        <f t="shared" ref="K84:K88" si="279">BZ84</f>
        <v>EUR</v>
      </c>
      <c r="L84" s="39">
        <f t="shared" ref="L84:L88" si="280">BY84</f>
        <v>26.02</v>
      </c>
      <c r="M84" s="37">
        <f t="shared" ref="M84:M88" si="281">BY84*CB84</f>
        <v>28.252516000000004</v>
      </c>
      <c r="N84" s="40"/>
      <c r="O84" s="37" t="str">
        <f t="shared" ref="O84:O88" si="282">AT84</f>
        <v>NULL</v>
      </c>
      <c r="P84" s="37">
        <f t="shared" ref="P84:P88" si="283">AU84</f>
        <v>37.863801678081501</v>
      </c>
      <c r="Q84" s="37" t="str">
        <f t="shared" ref="Q84:Q88" si="284">AV84</f>
        <v>NULL</v>
      </c>
      <c r="R84" s="37">
        <f t="shared" ref="R84:R88" si="285">AW84</f>
        <v>0.25158672211349797</v>
      </c>
      <c r="S84" s="37">
        <f t="shared" ref="S84:S88" si="286">AX84</f>
        <v>2.0639783851951901</v>
      </c>
      <c r="T84" s="37">
        <f t="shared" ref="T84:T88" si="287">AY84</f>
        <v>9.7379363310136906</v>
      </c>
      <c r="U84" s="37">
        <f t="shared" ref="U84:U88" si="288">AZ84</f>
        <v>0.64637175183326201</v>
      </c>
      <c r="V84" s="36">
        <f t="shared" ref="V84:V88" si="289">BA84</f>
        <v>82506887.512500003</v>
      </c>
      <c r="W84" s="36">
        <f t="shared" ref="W84:W88" si="290">BB84</f>
        <v>77676883.124761894</v>
      </c>
      <c r="X84" s="37">
        <f t="shared" ref="X84:X88" si="291">((W84-V84)/W84)*100</f>
        <v>-6.218071829659185</v>
      </c>
      <c r="Y84" s="37">
        <f t="shared" ref="Y84:Y88" si="292">BC84</f>
        <v>38.601086767691598</v>
      </c>
      <c r="Z84" s="37">
        <f t="shared" ref="Z84:Z88" si="293">BD84</f>
        <v>43.8820118326854</v>
      </c>
      <c r="AA84" s="37">
        <f t="shared" ref="AA84:AA88" si="294">BE84</f>
        <v>69.746871893081803</v>
      </c>
      <c r="AB84" s="37" t="str">
        <f t="shared" ref="AB84:AB88" si="295">BF84</f>
        <v>#N/A</v>
      </c>
      <c r="AC84" s="37">
        <f t="shared" ref="AC84:AC88" si="296">BG84</f>
        <v>2.1270418131755799</v>
      </c>
      <c r="AD84" s="37">
        <f t="shared" ref="AD84:AD88" si="297">BH84</f>
        <v>2.54816450359053</v>
      </c>
      <c r="AE84" s="37">
        <f t="shared" ref="AE84:AE88" si="298">BI84</f>
        <v>1.7859596271149201</v>
      </c>
      <c r="AF84" s="37">
        <f t="shared" ref="AF84:AF88" si="299">BJ84</f>
        <v>1.52397156077019</v>
      </c>
      <c r="AG84" s="37">
        <f t="shared" ref="AG84:AG88" si="300">BK84</f>
        <v>2.0863111826085898</v>
      </c>
      <c r="AH84" s="37">
        <f t="shared" ref="AH84:AH88" si="301">BL84</f>
        <v>2.0238931686177302</v>
      </c>
      <c r="AI84" s="37">
        <f t="shared" ref="AI84:AI88" si="302">BM84</f>
        <v>55.059132720105097</v>
      </c>
      <c r="AJ84" s="39">
        <f t="shared" ref="AJ84:AJ88" si="303">BN84</f>
        <v>24.991199999999999</v>
      </c>
      <c r="AK84" s="39">
        <f t="shared" ref="AK84:AK88" si="304">BO84</f>
        <v>16.426114999999999</v>
      </c>
      <c r="AL84" s="37">
        <f t="shared" ref="AL84:AL88" si="305">BP84</f>
        <v>0</v>
      </c>
      <c r="AM84" s="37" t="str">
        <f t="shared" ref="AM84:AM88" si="306">BQ84</f>
        <v>NULL</v>
      </c>
      <c r="AN84" s="37" t="str">
        <f t="shared" ref="AN84:AN88" si="307">BR84</f>
        <v>NULL</v>
      </c>
      <c r="AO84" s="37" t="str">
        <f t="shared" ref="AO84:AO88" si="308">BS84</f>
        <v>NULL</v>
      </c>
      <c r="AP84" s="36">
        <f t="shared" ref="AP84:AP88" si="309">BT84</f>
        <v>2034159.0718177401</v>
      </c>
      <c r="AS84" s="7" t="s">
        <v>74</v>
      </c>
      <c r="AT84" s="7" t="s">
        <v>114</v>
      </c>
      <c r="AU84" s="7">
        <v>37.863801678081501</v>
      </c>
      <c r="AV84" s="7" t="s">
        <v>114</v>
      </c>
      <c r="AW84">
        <v>0.25158672211349797</v>
      </c>
      <c r="AX84" s="7">
        <v>2.0639783851951901</v>
      </c>
      <c r="AY84">
        <v>9.7379363310136906</v>
      </c>
      <c r="AZ84">
        <v>0.64637175183326201</v>
      </c>
      <c r="BA84">
        <v>82506887.512500003</v>
      </c>
      <c r="BB84">
        <v>77676883.124761894</v>
      </c>
      <c r="BC84">
        <v>38.601086767691598</v>
      </c>
      <c r="BD84">
        <v>43.8820118326854</v>
      </c>
      <c r="BE84">
        <v>69.746871893081803</v>
      </c>
      <c r="BF84" s="7" t="s">
        <v>170</v>
      </c>
      <c r="BG84">
        <v>2.1270418131755799</v>
      </c>
      <c r="BH84">
        <v>2.54816450359053</v>
      </c>
      <c r="BI84">
        <v>1.7859596271149201</v>
      </c>
      <c r="BJ84">
        <v>1.52397156077019</v>
      </c>
      <c r="BK84">
        <v>2.0863111826085898</v>
      </c>
      <c r="BL84">
        <v>2.0238931686177302</v>
      </c>
      <c r="BM84">
        <v>55.059132720105097</v>
      </c>
      <c r="BN84">
        <v>24.991199999999999</v>
      </c>
      <c r="BO84" s="7">
        <v>16.426114999999999</v>
      </c>
      <c r="BP84" s="7">
        <v>0</v>
      </c>
      <c r="BQ84" s="7" t="s">
        <v>114</v>
      </c>
      <c r="BR84" s="7" t="s">
        <v>114</v>
      </c>
      <c r="BS84" s="7" t="s">
        <v>114</v>
      </c>
      <c r="BT84">
        <v>2034159.0718177401</v>
      </c>
      <c r="BU84">
        <v>792135551</v>
      </c>
      <c r="BV84">
        <v>82.691100000000006</v>
      </c>
      <c r="BW84" s="52">
        <v>44102</v>
      </c>
      <c r="BX84" s="7" t="s">
        <v>252</v>
      </c>
      <c r="BY84" s="6">
        <v>26.02</v>
      </c>
      <c r="BZ84" s="7" t="s">
        <v>113</v>
      </c>
      <c r="CA84" t="str">
        <f t="shared" si="207"/>
        <v>EUR=</v>
      </c>
      <c r="CB84" s="22">
        <v>1.0858000000000001</v>
      </c>
      <c r="CF84" s="7" t="s">
        <v>74</v>
      </c>
      <c r="CG84" s="7" t="s">
        <v>251</v>
      </c>
    </row>
    <row r="85" spans="1:85" x14ac:dyDescent="0.35">
      <c r="B85" s="7" t="s">
        <v>253</v>
      </c>
      <c r="C85" t="s">
        <v>72</v>
      </c>
      <c r="E85" t="s">
        <v>75</v>
      </c>
      <c r="F85" s="2"/>
      <c r="G85" s="3" t="str">
        <f t="shared" si="275"/>
        <v>US02361E1082</v>
      </c>
      <c r="H85" s="36">
        <f t="shared" si="276"/>
        <v>1717229531.6200001</v>
      </c>
      <c r="I85" s="37">
        <f t="shared" si="277"/>
        <v>92.8065</v>
      </c>
      <c r="J85" s="38">
        <f t="shared" si="278"/>
        <v>40381</v>
      </c>
      <c r="K85" s="37" t="str">
        <f t="shared" si="279"/>
        <v>USD</v>
      </c>
      <c r="L85" s="39">
        <f t="shared" si="280"/>
        <v>32.81</v>
      </c>
      <c r="M85" s="37">
        <f t="shared" si="281"/>
        <v>32.81</v>
      </c>
      <c r="N85" s="40"/>
      <c r="O85" s="37">
        <f t="shared" si="282"/>
        <v>29.9544429532652</v>
      </c>
      <c r="P85" s="37">
        <f t="shared" si="283"/>
        <v>20.045639908055001</v>
      </c>
      <c r="Q85" s="37" t="str">
        <f t="shared" si="284"/>
        <v>NULL</v>
      </c>
      <c r="R85" s="37" t="str">
        <f t="shared" si="285"/>
        <v>NULL</v>
      </c>
      <c r="S85" s="37">
        <f t="shared" si="286"/>
        <v>1.8969504569875</v>
      </c>
      <c r="T85" s="37" t="str">
        <f t="shared" si="287"/>
        <v>NULL</v>
      </c>
      <c r="U85" s="37">
        <f t="shared" si="288"/>
        <v>1.22484536815699</v>
      </c>
      <c r="V85" s="36">
        <f t="shared" si="289"/>
        <v>14262362.002499999</v>
      </c>
      <c r="W85" s="36">
        <f t="shared" si="290"/>
        <v>7182731.3914999999</v>
      </c>
      <c r="X85" s="37">
        <f t="shared" si="291"/>
        <v>-98.564602031171461</v>
      </c>
      <c r="Y85" s="37">
        <f t="shared" si="292"/>
        <v>76.600584838512802</v>
      </c>
      <c r="Z85" s="37">
        <f t="shared" si="293"/>
        <v>73.607742205597503</v>
      </c>
      <c r="AA85" s="37">
        <f t="shared" si="294"/>
        <v>81.803188131816299</v>
      </c>
      <c r="AB85" s="37" t="str">
        <f t="shared" si="295"/>
        <v>NULL</v>
      </c>
      <c r="AC85" s="37">
        <f t="shared" si="296"/>
        <v>2.7008898869676301</v>
      </c>
      <c r="AD85" s="37">
        <f t="shared" si="297"/>
        <v>1.6168328780850401</v>
      </c>
      <c r="AE85" s="37">
        <f t="shared" si="298"/>
        <v>1.7749850960446101</v>
      </c>
      <c r="AF85" s="37">
        <f t="shared" si="299"/>
        <v>1.5166552140396701</v>
      </c>
      <c r="AG85" s="37">
        <f t="shared" si="300"/>
        <v>1.2205227085333901</v>
      </c>
      <c r="AH85" s="37">
        <f t="shared" si="301"/>
        <v>1.84085568811503</v>
      </c>
      <c r="AI85" s="37">
        <f t="shared" si="302"/>
        <v>68.678003291278102</v>
      </c>
      <c r="AJ85" s="39">
        <f t="shared" si="303"/>
        <v>31.456199999999999</v>
      </c>
      <c r="AK85" s="39">
        <f t="shared" si="304"/>
        <v>26.8964</v>
      </c>
      <c r="AL85" s="37" t="str">
        <f t="shared" si="305"/>
        <v>NULL</v>
      </c>
      <c r="AM85" s="37">
        <f t="shared" si="306"/>
        <v>0</v>
      </c>
      <c r="AN85" s="37">
        <f t="shared" si="307"/>
        <v>7.8693975811536303</v>
      </c>
      <c r="AO85" s="37">
        <f t="shared" si="308"/>
        <v>8.7575346435730097</v>
      </c>
      <c r="AP85" s="36">
        <f t="shared" si="309"/>
        <v>224018.98519193099</v>
      </c>
      <c r="AS85" s="7" t="s">
        <v>75</v>
      </c>
      <c r="AT85" s="7">
        <v>29.9544429532652</v>
      </c>
      <c r="AU85" s="7">
        <v>20.045639908055001</v>
      </c>
      <c r="AV85" s="7" t="s">
        <v>114</v>
      </c>
      <c r="AW85" s="7" t="s">
        <v>114</v>
      </c>
      <c r="AX85" s="7">
        <v>1.8969504569875</v>
      </c>
      <c r="AY85" s="7" t="s">
        <v>114</v>
      </c>
      <c r="AZ85">
        <v>1.22484536815699</v>
      </c>
      <c r="BA85">
        <v>14262362.002499999</v>
      </c>
      <c r="BB85">
        <v>7182731.3914999999</v>
      </c>
      <c r="BC85">
        <v>76.600584838512802</v>
      </c>
      <c r="BD85">
        <v>73.607742205597503</v>
      </c>
      <c r="BE85">
        <v>81.803188131816299</v>
      </c>
      <c r="BF85" s="7" t="s">
        <v>114</v>
      </c>
      <c r="BG85">
        <v>2.7008898869676301</v>
      </c>
      <c r="BH85">
        <v>1.6168328780850401</v>
      </c>
      <c r="BI85">
        <v>1.7749850960446101</v>
      </c>
      <c r="BJ85">
        <v>1.5166552140396701</v>
      </c>
      <c r="BK85">
        <v>1.2205227085333901</v>
      </c>
      <c r="BL85">
        <v>1.84085568811503</v>
      </c>
      <c r="BM85">
        <v>68.678003291278102</v>
      </c>
      <c r="BN85">
        <v>31.456199999999999</v>
      </c>
      <c r="BO85" s="7">
        <v>26.8964</v>
      </c>
      <c r="BP85" s="7" t="s">
        <v>114</v>
      </c>
      <c r="BQ85">
        <v>0</v>
      </c>
      <c r="BR85" s="7">
        <v>7.8693975811536303</v>
      </c>
      <c r="BS85">
        <v>8.7575346435730097</v>
      </c>
      <c r="BT85">
        <v>224018.98519193099</v>
      </c>
      <c r="BU85">
        <v>52338602</v>
      </c>
      <c r="BV85">
        <v>92.8065</v>
      </c>
      <c r="BW85" s="52">
        <v>40381</v>
      </c>
      <c r="BX85" s="7" t="s">
        <v>254</v>
      </c>
      <c r="BY85" s="6">
        <v>32.81</v>
      </c>
      <c r="BZ85" s="7" t="s">
        <v>122</v>
      </c>
      <c r="CA85" t="str">
        <f t="shared" si="207"/>
        <v>USD=</v>
      </c>
      <c r="CB85" s="22">
        <v>1</v>
      </c>
      <c r="CF85" s="7" t="s">
        <v>75</v>
      </c>
      <c r="CG85" s="7" t="s">
        <v>253</v>
      </c>
    </row>
    <row r="86" spans="1:85" x14ac:dyDescent="0.35">
      <c r="B86" s="7" t="s">
        <v>255</v>
      </c>
      <c r="C86" t="s">
        <v>72</v>
      </c>
      <c r="E86" t="s">
        <v>76</v>
      </c>
      <c r="F86" s="2"/>
      <c r="G86" s="3" t="str">
        <f t="shared" si="275"/>
        <v>DE0005313506</v>
      </c>
      <c r="H86" s="36">
        <f t="shared" si="276"/>
        <v>988768448.27620006</v>
      </c>
      <c r="I86" s="37">
        <f t="shared" si="277"/>
        <v>48.557000000000002</v>
      </c>
      <c r="J86" s="38">
        <f t="shared" si="278"/>
        <v>36671</v>
      </c>
      <c r="K86" s="37" t="str">
        <f t="shared" si="279"/>
        <v>EUR</v>
      </c>
      <c r="L86" s="39">
        <f t="shared" si="280"/>
        <v>65.5</v>
      </c>
      <c r="M86" s="37">
        <f t="shared" si="281"/>
        <v>71.119900000000001</v>
      </c>
      <c r="N86" s="40"/>
      <c r="O86" s="37">
        <f t="shared" si="282"/>
        <v>11.0556076780688</v>
      </c>
      <c r="P86" s="37">
        <f t="shared" si="283"/>
        <v>15.40425936586</v>
      </c>
      <c r="Q86" s="37" t="str">
        <f t="shared" si="284"/>
        <v>NULL</v>
      </c>
      <c r="R86" s="37" t="str">
        <f t="shared" si="285"/>
        <v>NULL</v>
      </c>
      <c r="S86" s="37">
        <f t="shared" si="286"/>
        <v>4.9082620919100801</v>
      </c>
      <c r="T86" s="37">
        <f t="shared" si="287"/>
        <v>6.2711537116214897</v>
      </c>
      <c r="U86" s="37">
        <f t="shared" si="288"/>
        <v>3.7548130199588101</v>
      </c>
      <c r="V86" s="36">
        <f t="shared" si="289"/>
        <v>1237.5</v>
      </c>
      <c r="W86" s="36">
        <f t="shared" si="290"/>
        <v>4278.0523809523802</v>
      </c>
      <c r="X86" s="37">
        <f t="shared" si="291"/>
        <v>71.073285462565849</v>
      </c>
      <c r="Y86" s="37">
        <f t="shared" si="292"/>
        <v>26.8522430441014</v>
      </c>
      <c r="Z86" s="37">
        <f t="shared" si="293"/>
        <v>32.2590975044087</v>
      </c>
      <c r="AA86" s="37">
        <f t="shared" si="294"/>
        <v>36.2346929319013</v>
      </c>
      <c r="AB86" s="37" t="str">
        <f t="shared" si="295"/>
        <v>#N/A</v>
      </c>
      <c r="AC86" s="37">
        <f t="shared" si="296"/>
        <v>0.23345646569733999</v>
      </c>
      <c r="AD86" s="37">
        <f t="shared" si="297"/>
        <v>0.73332578031143103</v>
      </c>
      <c r="AE86" s="37">
        <f t="shared" si="298"/>
        <v>0.922558920415118</v>
      </c>
      <c r="AF86" s="37">
        <f t="shared" si="299"/>
        <v>0.94837166523746497</v>
      </c>
      <c r="AG86" s="37">
        <f t="shared" si="300"/>
        <v>0.54426939797720197</v>
      </c>
      <c r="AH86" s="37">
        <f t="shared" si="301"/>
        <v>1.37760312194059</v>
      </c>
      <c r="AI86" s="37">
        <f t="shared" si="302"/>
        <v>68.932038834951399</v>
      </c>
      <c r="AJ86" s="39">
        <f t="shared" si="303"/>
        <v>67.713999999999999</v>
      </c>
      <c r="AK86" s="39">
        <f t="shared" si="304"/>
        <v>69.746000000000095</v>
      </c>
      <c r="AL86" s="37">
        <f t="shared" si="305"/>
        <v>1.8181818181818199</v>
      </c>
      <c r="AM86" s="37">
        <f t="shared" si="306"/>
        <v>20.104175418000001</v>
      </c>
      <c r="AN86" s="37" t="str">
        <f t="shared" si="307"/>
        <v>NULL</v>
      </c>
      <c r="AO86" s="37" t="str">
        <f t="shared" si="308"/>
        <v>NULL</v>
      </c>
      <c r="AP86" s="36">
        <f t="shared" si="309"/>
        <v>138.95040909091</v>
      </c>
      <c r="AS86" s="7" t="s">
        <v>76</v>
      </c>
      <c r="AT86" s="7">
        <v>11.0556076780688</v>
      </c>
      <c r="AU86" s="7">
        <v>15.40425936586</v>
      </c>
      <c r="AV86" s="7" t="s">
        <v>114</v>
      </c>
      <c r="AW86" s="7" t="s">
        <v>114</v>
      </c>
      <c r="AX86" s="7">
        <v>4.9082620919100801</v>
      </c>
      <c r="AY86">
        <v>6.2711537116214897</v>
      </c>
      <c r="AZ86">
        <v>3.7548130199588101</v>
      </c>
      <c r="BA86">
        <v>1237.5</v>
      </c>
      <c r="BB86">
        <v>4278.0523809523802</v>
      </c>
      <c r="BC86" s="7">
        <v>26.8522430441014</v>
      </c>
      <c r="BD86" s="7">
        <v>32.2590975044087</v>
      </c>
      <c r="BE86">
        <v>36.2346929319013</v>
      </c>
      <c r="BF86" t="s">
        <v>170</v>
      </c>
      <c r="BG86">
        <v>0.23345646569733999</v>
      </c>
      <c r="BH86">
        <v>0.73332578031143103</v>
      </c>
      <c r="BI86">
        <v>0.922558920415118</v>
      </c>
      <c r="BJ86">
        <v>0.94837166523746497</v>
      </c>
      <c r="BK86">
        <v>0.54426939797720197</v>
      </c>
      <c r="BL86">
        <v>1.37760312194059</v>
      </c>
      <c r="BM86">
        <v>68.932038834951399</v>
      </c>
      <c r="BN86">
        <v>67.713999999999999</v>
      </c>
      <c r="BO86">
        <v>69.746000000000095</v>
      </c>
      <c r="BP86">
        <v>1.8181818181818199</v>
      </c>
      <c r="BQ86">
        <v>20.104175418000001</v>
      </c>
      <c r="BR86" s="7" t="s">
        <v>114</v>
      </c>
      <c r="BS86" s="7" t="s">
        <v>114</v>
      </c>
      <c r="BT86">
        <v>138.95040909091</v>
      </c>
      <c r="BU86">
        <v>13902838</v>
      </c>
      <c r="BV86">
        <v>48.557000000000002</v>
      </c>
      <c r="BW86" s="52">
        <v>36671</v>
      </c>
      <c r="BX86" s="7" t="s">
        <v>256</v>
      </c>
      <c r="BY86" s="6">
        <v>65.5</v>
      </c>
      <c r="BZ86" s="7" t="s">
        <v>113</v>
      </c>
      <c r="CA86" t="str">
        <f t="shared" si="207"/>
        <v>EUR=</v>
      </c>
      <c r="CB86" s="22">
        <v>1.0858000000000001</v>
      </c>
      <c r="CF86" s="7" t="s">
        <v>76</v>
      </c>
      <c r="CG86" s="7" t="s">
        <v>255</v>
      </c>
    </row>
    <row r="87" spans="1:85" x14ac:dyDescent="0.35">
      <c r="B87" s="7" t="s">
        <v>257</v>
      </c>
      <c r="C87" t="s">
        <v>72</v>
      </c>
      <c r="E87" t="s">
        <v>77</v>
      </c>
      <c r="F87" s="2"/>
      <c r="G87" s="3" t="str">
        <f t="shared" si="275"/>
        <v>JP3902400005</v>
      </c>
      <c r="H87" s="36">
        <f t="shared" si="276"/>
        <v>3600191392515.2856</v>
      </c>
      <c r="I87" s="37">
        <f t="shared" si="277"/>
        <v>95.815200000000004</v>
      </c>
      <c r="J87" s="38">
        <f t="shared" si="278"/>
        <v>18034</v>
      </c>
      <c r="K87" s="37" t="str">
        <f t="shared" si="279"/>
        <v>JPY</v>
      </c>
      <c r="L87" s="39">
        <f t="shared" si="280"/>
        <v>2691.5</v>
      </c>
      <c r="M87" s="37">
        <f t="shared" si="281"/>
        <v>1723.9057499999999</v>
      </c>
      <c r="N87" s="40"/>
      <c r="O87" s="37">
        <f t="shared" si="282"/>
        <v>21.390970189181498</v>
      </c>
      <c r="P87" s="37">
        <f t="shared" si="283"/>
        <v>17.2431023505459</v>
      </c>
      <c r="Q87" s="37">
        <f t="shared" si="284"/>
        <v>2.1179178405130199</v>
      </c>
      <c r="R87" s="37">
        <f t="shared" si="285"/>
        <v>1.7072378564896999</v>
      </c>
      <c r="S87" s="37">
        <f t="shared" si="286"/>
        <v>1.50310266136343</v>
      </c>
      <c r="T87" s="37">
        <f t="shared" si="287"/>
        <v>13.68945716755</v>
      </c>
      <c r="U87" s="37">
        <f t="shared" si="288"/>
        <v>1.0817373533527701</v>
      </c>
      <c r="V87" s="36">
        <f t="shared" si="289"/>
        <v>12704886237.5</v>
      </c>
      <c r="W87" s="36">
        <f t="shared" si="290"/>
        <v>19515751521.4286</v>
      </c>
      <c r="X87" s="37">
        <f t="shared" si="291"/>
        <v>34.899323638396211</v>
      </c>
      <c r="Y87" s="37">
        <f t="shared" si="292"/>
        <v>27.583527339088999</v>
      </c>
      <c r="Z87" s="37">
        <f t="shared" si="293"/>
        <v>37.425114867819602</v>
      </c>
      <c r="AA87" s="37">
        <f t="shared" si="294"/>
        <v>35.610721790054299</v>
      </c>
      <c r="AB87" s="37" t="str">
        <f t="shared" si="295"/>
        <v>#N/A</v>
      </c>
      <c r="AC87" s="37">
        <f t="shared" si="296"/>
        <v>1.6840838682550301</v>
      </c>
      <c r="AD87" s="37">
        <f t="shared" si="297"/>
        <v>1.2729103491242499</v>
      </c>
      <c r="AE87" s="37">
        <f t="shared" si="298"/>
        <v>1.1684475260538401</v>
      </c>
      <c r="AF87" s="37">
        <f t="shared" si="299"/>
        <v>1.11229723840421</v>
      </c>
      <c r="AG87" s="37">
        <f t="shared" si="300"/>
        <v>1.5027567033728799</v>
      </c>
      <c r="AH87" s="37">
        <f t="shared" si="301"/>
        <v>0.99280029473334996</v>
      </c>
      <c r="AI87" s="37">
        <f t="shared" si="302"/>
        <v>56.587837837837803</v>
      </c>
      <c r="AJ87" s="39">
        <f t="shared" si="303"/>
        <v>2689.06</v>
      </c>
      <c r="AK87" s="39">
        <f t="shared" si="304"/>
        <v>2307.3825000000002</v>
      </c>
      <c r="AL87" s="37">
        <f t="shared" si="305"/>
        <v>1.8406037180195101</v>
      </c>
      <c r="AM87" s="37">
        <f t="shared" si="306"/>
        <v>36.747277582999999</v>
      </c>
      <c r="AN87" s="37" t="str">
        <f t="shared" si="307"/>
        <v>NULL</v>
      </c>
      <c r="AO87" s="37" t="str">
        <f t="shared" si="308"/>
        <v>NULL</v>
      </c>
      <c r="AP87" s="36">
        <f t="shared" si="309"/>
        <v>16650787.499638701</v>
      </c>
      <c r="AS87" s="7" t="s">
        <v>77</v>
      </c>
      <c r="AT87" s="7">
        <v>21.390970189181498</v>
      </c>
      <c r="AU87" s="7">
        <v>17.2431023505459</v>
      </c>
      <c r="AV87" s="7">
        <v>2.1179178405130199</v>
      </c>
      <c r="AW87">
        <v>1.7072378564896999</v>
      </c>
      <c r="AX87" s="7">
        <v>1.50310266136343</v>
      </c>
      <c r="AY87">
        <v>13.68945716755</v>
      </c>
      <c r="AZ87">
        <v>1.0817373533527701</v>
      </c>
      <c r="BA87">
        <v>12704886237.5</v>
      </c>
      <c r="BB87">
        <v>19515751521.4286</v>
      </c>
      <c r="BC87">
        <v>27.583527339088999</v>
      </c>
      <c r="BD87">
        <v>37.425114867819602</v>
      </c>
      <c r="BE87">
        <v>35.610721790054299</v>
      </c>
      <c r="BF87" t="s">
        <v>170</v>
      </c>
      <c r="BG87">
        <v>1.6840838682550301</v>
      </c>
      <c r="BH87">
        <v>1.2729103491242499</v>
      </c>
      <c r="BI87">
        <v>1.1684475260538401</v>
      </c>
      <c r="BJ87">
        <v>1.11229723840421</v>
      </c>
      <c r="BK87">
        <v>1.5027567033728799</v>
      </c>
      <c r="BL87">
        <v>0.99280029473334996</v>
      </c>
      <c r="BM87">
        <v>56.587837837837803</v>
      </c>
      <c r="BN87">
        <v>2689.06</v>
      </c>
      <c r="BO87">
        <v>2307.3825000000002</v>
      </c>
      <c r="BP87" s="7">
        <v>1.8406037180195101</v>
      </c>
      <c r="BQ87">
        <v>36.747277582999999</v>
      </c>
      <c r="BR87" s="7" t="s">
        <v>114</v>
      </c>
      <c r="BS87" s="7" t="s">
        <v>114</v>
      </c>
      <c r="BT87">
        <v>16650787.499638701</v>
      </c>
      <c r="BU87">
        <v>2088392241</v>
      </c>
      <c r="BV87">
        <v>95.815200000000004</v>
      </c>
      <c r="BW87" s="52">
        <v>18034</v>
      </c>
      <c r="BX87" s="7" t="s">
        <v>258</v>
      </c>
      <c r="BY87" s="6">
        <v>2691.5</v>
      </c>
      <c r="BZ87" s="7" t="s">
        <v>162</v>
      </c>
      <c r="CA87" t="str">
        <f t="shared" si="207"/>
        <v>JPYUSD=R</v>
      </c>
      <c r="CB87" s="22">
        <v>0.64049999999999996</v>
      </c>
      <c r="CF87" s="7" t="s">
        <v>77</v>
      </c>
      <c r="CG87" s="7" t="s">
        <v>257</v>
      </c>
    </row>
    <row r="88" spans="1:85" x14ac:dyDescent="0.35">
      <c r="B88" s="7" t="s">
        <v>259</v>
      </c>
      <c r="C88" t="s">
        <v>72</v>
      </c>
      <c r="E88" t="s">
        <v>78</v>
      </c>
      <c r="F88" s="2"/>
      <c r="G88" s="3" t="str">
        <f t="shared" si="275"/>
        <v>KR7034020008</v>
      </c>
      <c r="H88" s="36">
        <f t="shared" si="276"/>
        <v>9179076080421.4531</v>
      </c>
      <c r="I88" s="37">
        <f t="shared" si="277"/>
        <v>67.863500000000002</v>
      </c>
      <c r="J88" s="38">
        <f t="shared" si="278"/>
        <v>36824</v>
      </c>
      <c r="K88" s="37" t="str">
        <f t="shared" si="279"/>
        <v>KRW</v>
      </c>
      <c r="L88" s="39">
        <f t="shared" si="280"/>
        <v>19880</v>
      </c>
      <c r="M88" s="37">
        <f t="shared" si="281"/>
        <v>14331.8896</v>
      </c>
      <c r="N88" s="40"/>
      <c r="O88" s="37">
        <f t="shared" si="282"/>
        <v>97.784213653588196</v>
      </c>
      <c r="P88" s="37">
        <f t="shared" si="283"/>
        <v>26.0012557763114</v>
      </c>
      <c r="Q88" s="37" t="str">
        <f t="shared" si="284"/>
        <v>NULL</v>
      </c>
      <c r="R88" s="37" t="str">
        <f t="shared" si="285"/>
        <v>NULL</v>
      </c>
      <c r="S88" s="37">
        <f t="shared" si="286"/>
        <v>1.7318955536093901</v>
      </c>
      <c r="T88" s="37">
        <f t="shared" si="287"/>
        <v>5.8407423592608501</v>
      </c>
      <c r="U88" s="37">
        <f t="shared" si="288"/>
        <v>0.72162763927296103</v>
      </c>
      <c r="V88" s="36">
        <f t="shared" si="289"/>
        <v>501491185750</v>
      </c>
      <c r="W88" s="36">
        <f t="shared" si="290"/>
        <v>270977595920.909</v>
      </c>
      <c r="X88" s="37">
        <f t="shared" si="291"/>
        <v>-85.06739793217875</v>
      </c>
      <c r="Y88" s="37">
        <f t="shared" si="292"/>
        <v>45.1930373755267</v>
      </c>
      <c r="Z88" s="37">
        <f t="shared" si="293"/>
        <v>48.289451966619801</v>
      </c>
      <c r="AA88" s="37">
        <f t="shared" si="294"/>
        <v>40.399712911053399</v>
      </c>
      <c r="AB88" s="37" t="str">
        <f t="shared" si="295"/>
        <v>#N/A</v>
      </c>
      <c r="AC88" s="37">
        <f t="shared" si="296"/>
        <v>1.2584735418092601</v>
      </c>
      <c r="AD88" s="37">
        <f t="shared" si="297"/>
        <v>1.31053383180939</v>
      </c>
      <c r="AE88" s="37">
        <f t="shared" si="298"/>
        <v>1.5975578517194799</v>
      </c>
      <c r="AF88" s="37">
        <f t="shared" si="299"/>
        <v>1.39837050277442</v>
      </c>
      <c r="AG88" s="37">
        <f t="shared" si="300"/>
        <v>1.3129180895611801</v>
      </c>
      <c r="AH88" s="37">
        <f t="shared" si="301"/>
        <v>2.1090184293838101</v>
      </c>
      <c r="AI88" s="37">
        <f t="shared" si="302"/>
        <v>54.269972451790601</v>
      </c>
      <c r="AJ88" s="39">
        <f t="shared" si="303"/>
        <v>19949</v>
      </c>
      <c r="AK88" s="39">
        <f t="shared" si="304"/>
        <v>16671.25</v>
      </c>
      <c r="AL88" s="37" t="str">
        <f t="shared" si="305"/>
        <v>NULL</v>
      </c>
      <c r="AM88" s="37">
        <f t="shared" si="306"/>
        <v>0</v>
      </c>
      <c r="AN88" s="37" t="str">
        <f t="shared" si="307"/>
        <v>NULL</v>
      </c>
      <c r="AO88" s="37" t="str">
        <f t="shared" si="308"/>
        <v>NULL</v>
      </c>
      <c r="AP88" s="36">
        <f t="shared" si="309"/>
        <v>19023326.345658101</v>
      </c>
      <c r="AS88" s="7" t="s">
        <v>78</v>
      </c>
      <c r="AT88" s="7">
        <v>97.784213653588196</v>
      </c>
      <c r="AU88" s="7">
        <v>26.0012557763114</v>
      </c>
      <c r="AV88" s="7" t="s">
        <v>114</v>
      </c>
      <c r="AW88" s="7" t="s">
        <v>114</v>
      </c>
      <c r="AX88" s="7">
        <v>1.7318955536093901</v>
      </c>
      <c r="AY88">
        <v>5.8407423592608501</v>
      </c>
      <c r="AZ88">
        <v>0.72162763927296103</v>
      </c>
      <c r="BA88">
        <v>501491185750</v>
      </c>
      <c r="BB88">
        <v>270977595920.909</v>
      </c>
      <c r="BC88">
        <v>45.1930373755267</v>
      </c>
      <c r="BD88">
        <v>48.289451966619801</v>
      </c>
      <c r="BE88">
        <v>40.399712911053399</v>
      </c>
      <c r="BF88" t="s">
        <v>170</v>
      </c>
      <c r="BG88">
        <v>1.2584735418092601</v>
      </c>
      <c r="BH88">
        <v>1.31053383180939</v>
      </c>
      <c r="BI88">
        <v>1.5975578517194799</v>
      </c>
      <c r="BJ88">
        <v>1.39837050277442</v>
      </c>
      <c r="BK88">
        <v>1.3129180895611801</v>
      </c>
      <c r="BL88">
        <v>2.1090184293838101</v>
      </c>
      <c r="BM88">
        <v>54.269972451790601</v>
      </c>
      <c r="BN88">
        <v>19949</v>
      </c>
      <c r="BO88">
        <v>16671.25</v>
      </c>
      <c r="BP88" s="7" t="s">
        <v>114</v>
      </c>
      <c r="BQ88">
        <v>0</v>
      </c>
      <c r="BR88" s="7" t="s">
        <v>114</v>
      </c>
      <c r="BS88" s="7" t="s">
        <v>114</v>
      </c>
      <c r="BT88">
        <v>19023326.345658101</v>
      </c>
      <c r="BU88">
        <v>640465168</v>
      </c>
      <c r="BV88">
        <v>67.863500000000002</v>
      </c>
      <c r="BW88" s="52">
        <v>36824</v>
      </c>
      <c r="BX88" s="7" t="s">
        <v>260</v>
      </c>
      <c r="BY88" s="6">
        <v>19880</v>
      </c>
      <c r="BZ88" s="7" t="s">
        <v>261</v>
      </c>
      <c r="CA88" t="str">
        <f t="shared" si="207"/>
        <v>KRWUSD=R</v>
      </c>
      <c r="CB88" s="22">
        <v>0.72092000000000001</v>
      </c>
      <c r="CF88" s="7" t="s">
        <v>78</v>
      </c>
      <c r="CG88" s="7" t="s">
        <v>259</v>
      </c>
    </row>
    <row r="89" spans="1:85" x14ac:dyDescent="0.35">
      <c r="F89" s="2"/>
      <c r="G89" s="9" t="s">
        <v>325</v>
      </c>
      <c r="H89" s="10"/>
      <c r="I89" s="54">
        <f>AVERAGE(I83:I88)</f>
        <v>81.282183333333336</v>
      </c>
      <c r="J89" s="54"/>
      <c r="K89" s="54"/>
      <c r="L89" s="54"/>
      <c r="M89" s="54"/>
      <c r="N89" s="54"/>
      <c r="O89" s="54">
        <f t="shared" ref="O89:P89" si="310">AVERAGE(O83:O88)</f>
        <v>40.046308618525927</v>
      </c>
      <c r="P89" s="54">
        <f t="shared" si="310"/>
        <v>23.382195828144571</v>
      </c>
      <c r="Q89" s="54">
        <f t="shared" ref="Q89" si="311">AVERAGE(Q83:Q88)</f>
        <v>2.1179178405130199</v>
      </c>
      <c r="R89" s="54">
        <f t="shared" ref="R89" si="312">AVERAGE(R83:R88)</f>
        <v>0.66365473581064094</v>
      </c>
      <c r="S89" s="54">
        <f t="shared" ref="S89" si="313">AVERAGE(S83:S88)</f>
        <v>3.197052231117965</v>
      </c>
      <c r="T89" s="54">
        <f t="shared" ref="T89" si="314">AVERAGE(T83:T88)</f>
        <v>10.589995720180244</v>
      </c>
      <c r="U89" s="54">
        <f t="shared" ref="U89" si="315">AVERAGE(U83:U88)</f>
        <v>1.4755713533635022</v>
      </c>
      <c r="V89" s="13">
        <f t="shared" ref="V89:AP89" si="316">AVERAGE(V83:V88)</f>
        <v>85784094001.025421</v>
      </c>
      <c r="W89" s="13">
        <f t="shared" si="316"/>
        <v>48492086926.97406</v>
      </c>
      <c r="X89" s="54">
        <f t="shared" si="316"/>
        <v>-15.6453658117671</v>
      </c>
      <c r="Y89" s="54">
        <f t="shared" si="316"/>
        <v>41.454591993862643</v>
      </c>
      <c r="Z89" s="54">
        <f t="shared" si="316"/>
        <v>44.422546639970328</v>
      </c>
      <c r="AA89" s="54">
        <f t="shared" si="316"/>
        <v>49.890001696113757</v>
      </c>
      <c r="AB89" s="54" t="e">
        <f t="shared" si="316"/>
        <v>#DIV/0!</v>
      </c>
      <c r="AC89" s="54">
        <f t="shared" si="316"/>
        <v>1.4562502006225484</v>
      </c>
      <c r="AD89" s="54">
        <f t="shared" si="316"/>
        <v>1.3818772621214237</v>
      </c>
      <c r="AE89" s="54">
        <f t="shared" si="316"/>
        <v>1.4507724222422713</v>
      </c>
      <c r="AF89" s="54">
        <f t="shared" si="316"/>
        <v>1.3005136476465642</v>
      </c>
      <c r="AG89" s="54">
        <f t="shared" si="316"/>
        <v>1.423759823755627</v>
      </c>
      <c r="AH89" s="54">
        <f t="shared" si="316"/>
        <v>1.6961388023572219</v>
      </c>
      <c r="AI89" s="54">
        <f t="shared" si="316"/>
        <v>58.921164189327165</v>
      </c>
      <c r="AJ89" s="13">
        <f t="shared" si="316"/>
        <v>3823.4094</v>
      </c>
      <c r="AK89" s="13">
        <f t="shared" si="316"/>
        <v>3212.1039858333334</v>
      </c>
      <c r="AL89" s="54">
        <f t="shared" si="316"/>
        <v>0.91469638405033249</v>
      </c>
      <c r="AM89" s="54">
        <f t="shared" si="316"/>
        <v>11.370290600199999</v>
      </c>
      <c r="AN89" s="54">
        <f t="shared" si="316"/>
        <v>7.8693975811536303</v>
      </c>
      <c r="AO89" s="54">
        <f t="shared" si="316"/>
        <v>8.7575346435730097</v>
      </c>
      <c r="AP89" s="13">
        <f t="shared" si="316"/>
        <v>6745820.7057378143</v>
      </c>
      <c r="AS89" s="7"/>
      <c r="CF89" s="7"/>
    </row>
    <row r="90" spans="1:85" x14ac:dyDescent="0.35">
      <c r="F90" s="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1:85" ht="15" customHeight="1" x14ac:dyDescent="0.35">
      <c r="A91" s="1" t="s">
        <v>262</v>
      </c>
      <c r="B91" s="1"/>
      <c r="C91" s="1" t="s">
        <v>79</v>
      </c>
      <c r="D91" s="1"/>
      <c r="E91" s="5" t="s">
        <v>80</v>
      </c>
      <c r="F91" s="2"/>
      <c r="G91" s="3" t="str">
        <f>BX91</f>
        <v>DE0007235301</v>
      </c>
      <c r="H91" s="36">
        <f>(BU91*BY91)*CB91</f>
        <v>813829998.44705808</v>
      </c>
      <c r="I91" s="37">
        <f>BV91</f>
        <v>45.277299999999997</v>
      </c>
      <c r="J91" s="38">
        <f>BW91</f>
        <v>34796</v>
      </c>
      <c r="K91" s="37" t="str">
        <f>BZ91</f>
        <v>EUR</v>
      </c>
      <c r="L91" s="39">
        <f>BY91</f>
        <v>6.13</v>
      </c>
      <c r="M91" s="37">
        <f>BY91*CB91</f>
        <v>6.6559540000000004</v>
      </c>
      <c r="N91" s="40"/>
      <c r="O91" s="37">
        <f>AT91</f>
        <v>15.324174617505699</v>
      </c>
      <c r="P91" s="37">
        <f t="shared" ref="P91" si="317">AU91</f>
        <v>9.9039267066527703</v>
      </c>
      <c r="Q91" s="37" t="str">
        <f t="shared" ref="Q91" si="318">AV91</f>
        <v>NULL</v>
      </c>
      <c r="R91" s="37" t="str">
        <f t="shared" ref="R91" si="319">AW91</f>
        <v>NULL</v>
      </c>
      <c r="S91" s="37">
        <f t="shared" ref="S91" si="320">AX91</f>
        <v>1.22779301951137</v>
      </c>
      <c r="T91" s="37">
        <f t="shared" ref="T91" si="321">AY91</f>
        <v>4.6089051100179903</v>
      </c>
      <c r="U91" s="37">
        <f t="shared" ref="U91" si="322">AZ91</f>
        <v>0.71271287740259703</v>
      </c>
      <c r="V91" s="36">
        <f t="shared" ref="V91" si="323">BA91</f>
        <v>468394.75</v>
      </c>
      <c r="W91" s="36">
        <f t="shared" ref="W91" si="324">BB91</f>
        <v>533907.46142857103</v>
      </c>
      <c r="X91" s="37">
        <f>((W91-V91)/W91)*100</f>
        <v>12.270424401501957</v>
      </c>
      <c r="Y91" s="37">
        <f>BC91</f>
        <v>32.541619458012299</v>
      </c>
      <c r="Z91" s="37">
        <f t="shared" ref="Z91" si="325">BD91</f>
        <v>31.959053089733001</v>
      </c>
      <c r="AA91" s="37">
        <f t="shared" ref="AA91" si="326">BE91</f>
        <v>30.120981601593499</v>
      </c>
      <c r="AB91" s="37" t="str">
        <f t="shared" ref="AB91" si="327">BF91</f>
        <v>#N/A</v>
      </c>
      <c r="AC91" s="37">
        <f t="shared" ref="AC91" si="328">BG91</f>
        <v>1.40332576614807</v>
      </c>
      <c r="AD91" s="37">
        <f t="shared" ref="AD91" si="329">BH91</f>
        <v>1.58025945688372</v>
      </c>
      <c r="AE91" s="37">
        <f t="shared" ref="AE91" si="330">BI91</f>
        <v>1.3170012412405601</v>
      </c>
      <c r="AF91" s="37">
        <f t="shared" ref="AF91" si="331">BJ91</f>
        <v>1.21133294949288</v>
      </c>
      <c r="AG91" s="37">
        <f t="shared" ref="AG91" si="332">BK91</f>
        <v>1.4176042999292999</v>
      </c>
      <c r="AH91" s="37">
        <f t="shared" ref="AH91" si="333">BL91</f>
        <v>1.27623605295173</v>
      </c>
      <c r="AI91" s="37">
        <f t="shared" ref="AI91" si="334">BM91</f>
        <v>48.201438848920901</v>
      </c>
      <c r="AJ91" s="39">
        <f t="shared" ref="AJ91" si="335">BN91</f>
        <v>6.8453999999999997</v>
      </c>
      <c r="AK91" s="39">
        <f t="shared" ref="AK91" si="336">BO91</f>
        <v>6.4374000000000002</v>
      </c>
      <c r="AL91" s="37">
        <f t="shared" ref="AL91" si="337">BP91</f>
        <v>0</v>
      </c>
      <c r="AM91" s="37">
        <f t="shared" ref="AM91" si="338">BQ91</f>
        <v>0</v>
      </c>
      <c r="AN91" s="37" t="str">
        <f t="shared" ref="AN91" si="339">BR91</f>
        <v>NULL</v>
      </c>
      <c r="AO91" s="37" t="str">
        <f t="shared" ref="AO91" si="340">BS91</f>
        <v>NULL</v>
      </c>
      <c r="AP91" s="36">
        <f t="shared" ref="AP91" si="341">BT91</f>
        <v>103340.754740352</v>
      </c>
      <c r="AS91" s="8" t="s">
        <v>572</v>
      </c>
      <c r="AT91" s="7">
        <v>15.324174617505699</v>
      </c>
      <c r="AU91" s="7">
        <v>9.9039267066527703</v>
      </c>
      <c r="AV91" s="7" t="s">
        <v>114</v>
      </c>
      <c r="AW91" s="7" t="s">
        <v>114</v>
      </c>
      <c r="AX91" s="7">
        <v>1.22779301951137</v>
      </c>
      <c r="AY91">
        <v>4.6089051100179903</v>
      </c>
      <c r="AZ91">
        <v>0.71271287740259703</v>
      </c>
      <c r="BA91">
        <v>468394.75</v>
      </c>
      <c r="BB91" s="7">
        <v>533907.46142857103</v>
      </c>
      <c r="BC91" s="7">
        <v>32.541619458012299</v>
      </c>
      <c r="BD91" s="7">
        <v>31.959053089733001</v>
      </c>
      <c r="BE91" s="7">
        <v>30.120981601593499</v>
      </c>
      <c r="BF91" s="7" t="s">
        <v>170</v>
      </c>
      <c r="BG91">
        <v>1.40332576614807</v>
      </c>
      <c r="BH91">
        <v>1.58025945688372</v>
      </c>
      <c r="BI91">
        <v>1.3170012412405601</v>
      </c>
      <c r="BJ91">
        <v>1.21133294949288</v>
      </c>
      <c r="BK91">
        <v>1.4176042999292999</v>
      </c>
      <c r="BL91">
        <v>1.27623605295173</v>
      </c>
      <c r="BM91">
        <v>48.201438848920901</v>
      </c>
      <c r="BN91">
        <v>6.8453999999999997</v>
      </c>
      <c r="BO91" s="7">
        <v>6.4374000000000002</v>
      </c>
      <c r="BP91">
        <v>0</v>
      </c>
      <c r="BQ91">
        <v>0</v>
      </c>
      <c r="BR91" s="7" t="s">
        <v>114</v>
      </c>
      <c r="BS91" s="7" t="s">
        <v>114</v>
      </c>
      <c r="BT91">
        <v>103340.754740352</v>
      </c>
      <c r="BU91">
        <v>122270977</v>
      </c>
      <c r="BV91">
        <v>45.277299999999997</v>
      </c>
      <c r="BW91" s="52">
        <v>34796</v>
      </c>
      <c r="BX91" s="7" t="s">
        <v>263</v>
      </c>
      <c r="BY91" s="53">
        <v>6.13</v>
      </c>
      <c r="BZ91" s="7" t="s">
        <v>113</v>
      </c>
      <c r="CA91" t="str">
        <f t="shared" si="207"/>
        <v>EUR=</v>
      </c>
      <c r="CB91" s="22">
        <v>1.0858000000000001</v>
      </c>
      <c r="CF91" s="8" t="s">
        <v>572</v>
      </c>
      <c r="CG91" s="7" t="s">
        <v>262</v>
      </c>
    </row>
    <row r="92" spans="1:85" ht="15" customHeight="1" x14ac:dyDescent="0.35">
      <c r="A92" s="3"/>
      <c r="B92" s="33" t="s">
        <v>327</v>
      </c>
      <c r="C92" s="3" t="s">
        <v>79</v>
      </c>
      <c r="D92" s="3"/>
      <c r="E92" s="34" t="s">
        <v>83</v>
      </c>
      <c r="F92" s="2"/>
      <c r="G92" s="3" t="str">
        <f t="shared" ref="G92:G98" si="342">BX92</f>
        <v>US8676524064</v>
      </c>
      <c r="H92" s="36">
        <f t="shared" ref="H92:H98" si="343">(BU92*BY92)*CB92</f>
        <v>125606627.7186</v>
      </c>
      <c r="I92" s="37">
        <f t="shared" ref="I92:I98" si="344">BV92</f>
        <v>6.4680999999999997</v>
      </c>
      <c r="J92" s="38">
        <f t="shared" ref="J92:J98" si="345">BW92</f>
        <v>38673</v>
      </c>
      <c r="K92" s="37" t="str">
        <f t="shared" ref="K92:K98" si="346">BZ92</f>
        <v>USD</v>
      </c>
      <c r="L92" s="39">
        <f t="shared" ref="L92:L98" si="347">BY92</f>
        <v>0.71579999999999999</v>
      </c>
      <c r="M92" s="37">
        <f t="shared" ref="M92:M98" si="348">BY92*CB92</f>
        <v>0.71579999999999999</v>
      </c>
      <c r="N92" s="40"/>
      <c r="O92" s="37" t="str">
        <f t="shared" ref="O92:O98" si="349">AT92</f>
        <v>NULL</v>
      </c>
      <c r="P92" s="37" t="str">
        <f t="shared" ref="P92:P98" si="350">AU92</f>
        <v>NULL</v>
      </c>
      <c r="Q92" s="37" t="str">
        <f t="shared" ref="Q92:Q98" si="351">AV92</f>
        <v>NULL</v>
      </c>
      <c r="R92" s="37" t="str">
        <f t="shared" ref="R92:R98" si="352">AW92</f>
        <v>NULL</v>
      </c>
      <c r="S92" s="37">
        <f t="shared" ref="S92:S98" si="353">AX92</f>
        <v>0.41061131445825999</v>
      </c>
      <c r="T92" s="37" t="str">
        <f t="shared" ref="T92:T98" si="354">AY92</f>
        <v>NULL</v>
      </c>
      <c r="U92" s="37">
        <f t="shared" ref="U92:U98" si="355">AZ92</f>
        <v>7.4534172778778995E-2</v>
      </c>
      <c r="V92" s="36">
        <f t="shared" ref="V92:V98" si="356">BA92</f>
        <v>57156249.138075002</v>
      </c>
      <c r="W92" s="36">
        <f t="shared" ref="W92:W98" si="357">BB92</f>
        <v>25177475.009615</v>
      </c>
      <c r="X92" s="37">
        <f t="shared" ref="X92:X98" si="358">((W92-V92)/W92)*100</f>
        <v>-127.01342813863448</v>
      </c>
      <c r="Y92" s="37">
        <f t="shared" ref="Y92:Y98" si="359">BC92</f>
        <v>287.45217866568601</v>
      </c>
      <c r="Z92" s="37">
        <f t="shared" ref="Z92:Z98" si="360">BD92</f>
        <v>211.71851492968801</v>
      </c>
      <c r="AA92" s="37">
        <f t="shared" ref="AA92:AA98" si="361">BE92</f>
        <v>168.663271590931</v>
      </c>
      <c r="AB92" s="37">
        <f t="shared" ref="AB92:AB98" si="362">BF92</f>
        <v>1.7682</v>
      </c>
      <c r="AC92" s="37">
        <f t="shared" ref="AC92:AC98" si="363">BG92</f>
        <v>3.6916109696225399</v>
      </c>
      <c r="AD92" s="37">
        <f t="shared" ref="AD92:AD98" si="364">BH92</f>
        <v>2.7236639322667302</v>
      </c>
      <c r="AE92" s="37">
        <f t="shared" ref="AE92:AE98" si="365">BI92</f>
        <v>1.86580744331031</v>
      </c>
      <c r="AF92" s="37">
        <f t="shared" ref="AF92:AF98" si="366">BJ92</f>
        <v>1.57720338500191</v>
      </c>
      <c r="AG92" s="37">
        <f t="shared" ref="AG92:AG98" si="367">BK92</f>
        <v>5.16660309923122</v>
      </c>
      <c r="AH92" s="37">
        <f t="shared" ref="AH92:AH98" si="368">BL92</f>
        <v>3.7707218930713702</v>
      </c>
      <c r="AI92" s="37">
        <f t="shared" ref="AI92:AI98" si="369">BM92</f>
        <v>26.072662699174501</v>
      </c>
      <c r="AJ92" s="39">
        <f t="shared" ref="AJ92:AJ98" si="370">BN92</f>
        <v>2.7689020000000002</v>
      </c>
      <c r="AK92" s="39">
        <f t="shared" ref="AK92:AK98" si="371">BO92</f>
        <v>3.4750255000000001</v>
      </c>
      <c r="AL92" s="37" t="str">
        <f t="shared" ref="AL92:AL98" si="372">BP92</f>
        <v>NULL</v>
      </c>
      <c r="AM92" s="37" t="str">
        <f t="shared" ref="AM92:AM98" si="373">BQ92</f>
        <v>NULL</v>
      </c>
      <c r="AN92" s="37">
        <f t="shared" ref="AN92:AN98" si="374">BR92</f>
        <v>16.614368834662098</v>
      </c>
      <c r="AO92" s="37">
        <f t="shared" ref="AO92:AO98" si="375">BS92</f>
        <v>2.5356316609798601</v>
      </c>
      <c r="AP92" s="36">
        <f t="shared" ref="AP92:AP98" si="376">BT92</f>
        <v>5418345.7879128996</v>
      </c>
      <c r="AS92" s="8" t="s">
        <v>83</v>
      </c>
      <c r="AT92" s="7" t="s">
        <v>114</v>
      </c>
      <c r="AU92" s="7" t="s">
        <v>114</v>
      </c>
      <c r="AV92" s="7" t="s">
        <v>114</v>
      </c>
      <c r="AW92" s="7" t="s">
        <v>114</v>
      </c>
      <c r="AX92" s="7">
        <v>0.41061131445825999</v>
      </c>
      <c r="AY92" s="7" t="s">
        <v>114</v>
      </c>
      <c r="AZ92">
        <v>7.4534172778778995E-2</v>
      </c>
      <c r="BA92">
        <v>57156249.138075002</v>
      </c>
      <c r="BB92">
        <v>25177475.009615</v>
      </c>
      <c r="BC92">
        <v>287.45217866568601</v>
      </c>
      <c r="BD92">
        <v>211.71851492968801</v>
      </c>
      <c r="BE92">
        <v>168.663271590931</v>
      </c>
      <c r="BF92">
        <v>1.7682</v>
      </c>
      <c r="BG92" s="7">
        <v>3.6916109696225399</v>
      </c>
      <c r="BH92">
        <v>2.7236639322667302</v>
      </c>
      <c r="BI92">
        <v>1.86580744331031</v>
      </c>
      <c r="BJ92">
        <v>1.57720338500191</v>
      </c>
      <c r="BK92">
        <v>5.16660309923122</v>
      </c>
      <c r="BL92">
        <v>3.7707218930713702</v>
      </c>
      <c r="BM92">
        <v>26.072662699174501</v>
      </c>
      <c r="BN92">
        <v>2.7689020000000002</v>
      </c>
      <c r="BO92" s="7">
        <v>3.4750255000000001</v>
      </c>
      <c r="BP92" s="7" t="s">
        <v>114</v>
      </c>
      <c r="BQ92" s="7" t="s">
        <v>114</v>
      </c>
      <c r="BR92">
        <v>16.614368834662098</v>
      </c>
      <c r="BS92">
        <v>2.5356316609798601</v>
      </c>
      <c r="BT92">
        <v>5418345.7879128996</v>
      </c>
      <c r="BU92">
        <v>175477267</v>
      </c>
      <c r="BV92">
        <v>6.4680999999999997</v>
      </c>
      <c r="BW92" s="52">
        <v>38673</v>
      </c>
      <c r="BX92" s="7" t="s">
        <v>264</v>
      </c>
      <c r="BY92" s="6">
        <v>0.71579999999999999</v>
      </c>
      <c r="BZ92" s="7" t="s">
        <v>122</v>
      </c>
      <c r="CA92" t="str">
        <f t="shared" si="207"/>
        <v>USD=</v>
      </c>
      <c r="CB92" s="22">
        <v>1</v>
      </c>
      <c r="CF92" s="8" t="s">
        <v>83</v>
      </c>
      <c r="CG92" s="7" t="s">
        <v>327</v>
      </c>
    </row>
    <row r="93" spans="1:85" x14ac:dyDescent="0.35">
      <c r="B93" s="7" t="s">
        <v>265</v>
      </c>
      <c r="C93" t="s">
        <v>79</v>
      </c>
      <c r="E93" t="s">
        <v>81</v>
      </c>
      <c r="F93" s="2"/>
      <c r="G93" s="3" t="str">
        <f t="shared" si="342"/>
        <v>CH1173567111</v>
      </c>
      <c r="H93" s="36">
        <f t="shared" si="343"/>
        <v>257832469.20219997</v>
      </c>
      <c r="I93" s="37">
        <f t="shared" si="344"/>
        <v>56.643900000000002</v>
      </c>
      <c r="J93" s="38">
        <f t="shared" si="345"/>
        <v>36326</v>
      </c>
      <c r="K93" s="37" t="str">
        <f t="shared" si="346"/>
        <v>CHF</v>
      </c>
      <c r="L93" s="39">
        <f t="shared" si="347"/>
        <v>49.15</v>
      </c>
      <c r="M93" s="37">
        <f t="shared" si="348"/>
        <v>55.136469999999996</v>
      </c>
      <c r="N93" s="40"/>
      <c r="O93" s="37">
        <f t="shared" si="349"/>
        <v>30.8039068369647</v>
      </c>
      <c r="P93" s="37">
        <f t="shared" si="350"/>
        <v>11.3634218726445</v>
      </c>
      <c r="Q93" s="37" t="str">
        <f t="shared" si="351"/>
        <v>NULL</v>
      </c>
      <c r="R93" s="37">
        <f t="shared" si="352"/>
        <v>0.14854146238751001</v>
      </c>
      <c r="S93" s="37">
        <f t="shared" si="353"/>
        <v>2.9601913486565601</v>
      </c>
      <c r="T93" s="37">
        <f t="shared" si="354"/>
        <v>6.1143980030803498</v>
      </c>
      <c r="U93" s="37">
        <f t="shared" si="355"/>
        <v>0.50071762219148797</v>
      </c>
      <c r="V93" s="36">
        <f t="shared" si="356"/>
        <v>237242.46249999999</v>
      </c>
      <c r="W93" s="36">
        <f t="shared" si="357"/>
        <v>262894.79285714298</v>
      </c>
      <c r="X93" s="37">
        <f t="shared" si="358"/>
        <v>9.7576410998305558</v>
      </c>
      <c r="Y93" s="37">
        <f t="shared" si="359"/>
        <v>41.405636596875198</v>
      </c>
      <c r="Z93" s="37">
        <f t="shared" si="360"/>
        <v>37.422294204516</v>
      </c>
      <c r="AA93" s="37">
        <f t="shared" si="361"/>
        <v>40.240688684570003</v>
      </c>
      <c r="AB93" s="37" t="str">
        <f t="shared" si="362"/>
        <v>#N/A</v>
      </c>
      <c r="AC93" s="37">
        <f t="shared" si="363"/>
        <v>1.3694111615531099</v>
      </c>
      <c r="AD93" s="37">
        <f t="shared" si="364"/>
        <v>1.6123340603617999</v>
      </c>
      <c r="AE93" s="37">
        <f t="shared" si="365"/>
        <v>1.66653797335229</v>
      </c>
      <c r="AF93" s="37">
        <f t="shared" si="366"/>
        <v>1.4443572045428801</v>
      </c>
      <c r="AG93" s="37">
        <f t="shared" si="367"/>
        <v>1.55135242929505</v>
      </c>
      <c r="AH93" s="37">
        <f t="shared" si="368"/>
        <v>1.5818061454122501</v>
      </c>
      <c r="AI93" s="37">
        <f t="shared" si="369"/>
        <v>38.461538461538503</v>
      </c>
      <c r="AJ93" s="39">
        <f t="shared" si="370"/>
        <v>55.688000000000002</v>
      </c>
      <c r="AK93" s="39">
        <f t="shared" si="371"/>
        <v>67.332499999999996</v>
      </c>
      <c r="AL93" s="37">
        <f t="shared" si="372"/>
        <v>0.71138211382113803</v>
      </c>
      <c r="AM93" s="37">
        <f t="shared" si="373"/>
        <v>21.968884120199998</v>
      </c>
      <c r="AN93" s="37" t="str">
        <f t="shared" si="374"/>
        <v>NULL</v>
      </c>
      <c r="AO93" s="37" t="str">
        <f t="shared" si="375"/>
        <v>NULL</v>
      </c>
      <c r="AP93" s="36">
        <f t="shared" si="376"/>
        <v>2611.9375778656199</v>
      </c>
      <c r="AS93" s="7" t="s">
        <v>81</v>
      </c>
      <c r="AT93" s="7">
        <v>30.8039068369647</v>
      </c>
      <c r="AU93" s="7">
        <v>11.3634218726445</v>
      </c>
      <c r="AV93" s="7" t="s">
        <v>114</v>
      </c>
      <c r="AW93">
        <v>0.14854146238751001</v>
      </c>
      <c r="AX93" s="7">
        <v>2.9601913486565601</v>
      </c>
      <c r="AY93">
        <v>6.1143980030803498</v>
      </c>
      <c r="AZ93">
        <v>0.50071762219148797</v>
      </c>
      <c r="BA93">
        <v>237242.46249999999</v>
      </c>
      <c r="BB93">
        <v>262894.79285714298</v>
      </c>
      <c r="BC93">
        <v>41.405636596875198</v>
      </c>
      <c r="BD93">
        <v>37.422294204516</v>
      </c>
      <c r="BE93">
        <v>40.240688684570003</v>
      </c>
      <c r="BF93" t="s">
        <v>170</v>
      </c>
      <c r="BG93">
        <v>1.3694111615531099</v>
      </c>
      <c r="BH93">
        <v>1.6123340603617999</v>
      </c>
      <c r="BI93">
        <v>1.66653797335229</v>
      </c>
      <c r="BJ93">
        <v>1.4443572045428801</v>
      </c>
      <c r="BK93">
        <v>1.55135242929505</v>
      </c>
      <c r="BL93">
        <v>1.5818061454122501</v>
      </c>
      <c r="BM93">
        <v>38.461538461538503</v>
      </c>
      <c r="BN93">
        <v>55.688000000000002</v>
      </c>
      <c r="BO93" s="7">
        <v>67.332499999999996</v>
      </c>
      <c r="BP93">
        <v>0.71138211382113803</v>
      </c>
      <c r="BQ93">
        <v>21.968884120199998</v>
      </c>
      <c r="BR93" s="7" t="s">
        <v>114</v>
      </c>
      <c r="BS93" s="7" t="s">
        <v>114</v>
      </c>
      <c r="BT93">
        <v>2611.9375778656199</v>
      </c>
      <c r="BU93">
        <v>4676260</v>
      </c>
      <c r="BV93">
        <v>56.643900000000002</v>
      </c>
      <c r="BW93" s="52">
        <v>36326</v>
      </c>
      <c r="BX93" s="7" t="s">
        <v>266</v>
      </c>
      <c r="BY93" s="6">
        <v>49.15</v>
      </c>
      <c r="BZ93" s="7" t="s">
        <v>267</v>
      </c>
      <c r="CA93" t="str">
        <f t="shared" si="207"/>
        <v>CHFUSD=R</v>
      </c>
      <c r="CB93" s="22">
        <v>1.1217999999999999</v>
      </c>
      <c r="CF93" s="7" t="s">
        <v>81</v>
      </c>
      <c r="CG93" s="7" t="s">
        <v>265</v>
      </c>
    </row>
    <row r="94" spans="1:85" x14ac:dyDescent="0.35">
      <c r="B94" s="7" t="s">
        <v>268</v>
      </c>
      <c r="C94" t="s">
        <v>79</v>
      </c>
      <c r="E94" t="s">
        <v>82</v>
      </c>
      <c r="F94" s="2"/>
      <c r="G94" s="3" t="str">
        <f t="shared" si="342"/>
        <v>CH1248667003</v>
      </c>
      <c r="H94" s="36">
        <f t="shared" si="343"/>
        <v>649708795.72479999</v>
      </c>
      <c r="I94" s="37">
        <f t="shared" si="344"/>
        <v>68.615499999999997</v>
      </c>
      <c r="J94" s="38">
        <f t="shared" si="345"/>
        <v>36679</v>
      </c>
      <c r="K94" s="37" t="str">
        <f t="shared" si="346"/>
        <v>CHF</v>
      </c>
      <c r="L94" s="39">
        <f t="shared" si="347"/>
        <v>404.5</v>
      </c>
      <c r="M94" s="37">
        <f t="shared" si="348"/>
        <v>453.76809999999995</v>
      </c>
      <c r="N94" s="40"/>
      <c r="O94" s="37">
        <f t="shared" si="349"/>
        <v>21.239703671123301</v>
      </c>
      <c r="P94" s="37">
        <f t="shared" si="350"/>
        <v>12.1359036924927</v>
      </c>
      <c r="Q94" s="37">
        <f t="shared" si="351"/>
        <v>0.63975011057600295</v>
      </c>
      <c r="R94" s="37">
        <f t="shared" si="352"/>
        <v>0.36553926784616603</v>
      </c>
      <c r="S94" s="37">
        <f t="shared" si="353"/>
        <v>0.83002009484708505</v>
      </c>
      <c r="T94" s="37">
        <f t="shared" si="354"/>
        <v>7.4881912643678303</v>
      </c>
      <c r="U94" s="37">
        <f t="shared" si="355"/>
        <v>0.54817256544502702</v>
      </c>
      <c r="V94" s="36">
        <f t="shared" si="356"/>
        <v>943006.5</v>
      </c>
      <c r="W94" s="36">
        <f t="shared" si="357"/>
        <v>1081546.9523809501</v>
      </c>
      <c r="X94" s="37">
        <f t="shared" si="358"/>
        <v>12.80947184733524</v>
      </c>
      <c r="Y94" s="37">
        <f t="shared" si="359"/>
        <v>22.1703221363124</v>
      </c>
      <c r="Z94" s="37">
        <f t="shared" si="360"/>
        <v>26.747454452382499</v>
      </c>
      <c r="AA94" s="37">
        <f t="shared" si="361"/>
        <v>26.7938439832472</v>
      </c>
      <c r="AB94" s="37" t="str">
        <f t="shared" si="362"/>
        <v>#N/A</v>
      </c>
      <c r="AC94" s="37">
        <f t="shared" si="363"/>
        <v>0.65823635995746299</v>
      </c>
      <c r="AD94" s="37">
        <f t="shared" si="364"/>
        <v>1.37628902898671</v>
      </c>
      <c r="AE94" s="37">
        <f t="shared" si="365"/>
        <v>1.4268101651652201</v>
      </c>
      <c r="AF94" s="37">
        <f t="shared" si="366"/>
        <v>1.2845388255700301</v>
      </c>
      <c r="AG94" s="37">
        <f t="shared" si="367"/>
        <v>0.84249603818561203</v>
      </c>
      <c r="AH94" s="37">
        <f t="shared" si="368"/>
        <v>0.79649171741136304</v>
      </c>
      <c r="AI94" s="37">
        <f t="shared" si="369"/>
        <v>58.9403973509934</v>
      </c>
      <c r="AJ94" s="39">
        <f t="shared" si="370"/>
        <v>424.49</v>
      </c>
      <c r="AK94" s="39">
        <f t="shared" si="371"/>
        <v>469.22</v>
      </c>
      <c r="AL94" s="37">
        <f t="shared" si="372"/>
        <v>3.6630036630036602</v>
      </c>
      <c r="AM94" s="37">
        <f t="shared" si="373"/>
        <v>77.8985507246</v>
      </c>
      <c r="AN94" s="37" t="str">
        <f t="shared" si="374"/>
        <v>NULL</v>
      </c>
      <c r="AO94" s="37" t="str">
        <f t="shared" si="375"/>
        <v>NULL</v>
      </c>
      <c r="AP94" s="36">
        <f t="shared" si="376"/>
        <v>4919.8404990366198</v>
      </c>
      <c r="AS94" s="7" t="s">
        <v>82</v>
      </c>
      <c r="AT94" s="7">
        <v>21.239703671123301</v>
      </c>
      <c r="AU94" s="7">
        <v>12.1359036924927</v>
      </c>
      <c r="AV94" s="7">
        <v>0.63975011057600295</v>
      </c>
      <c r="AW94">
        <v>0.36553926784616603</v>
      </c>
      <c r="AX94" s="7">
        <v>0.83002009484708505</v>
      </c>
      <c r="AY94">
        <v>7.4881912643678303</v>
      </c>
      <c r="AZ94">
        <v>0.54817256544502702</v>
      </c>
      <c r="BA94">
        <v>943006.5</v>
      </c>
      <c r="BB94">
        <v>1081546.9523809501</v>
      </c>
      <c r="BC94">
        <v>22.1703221363124</v>
      </c>
      <c r="BD94">
        <v>26.747454452382499</v>
      </c>
      <c r="BE94">
        <v>26.7938439832472</v>
      </c>
      <c r="BF94" t="s">
        <v>170</v>
      </c>
      <c r="BG94">
        <v>0.65823635995746299</v>
      </c>
      <c r="BH94">
        <v>1.37628902898671</v>
      </c>
      <c r="BI94">
        <v>1.4268101651652201</v>
      </c>
      <c r="BJ94">
        <v>1.2845388255700301</v>
      </c>
      <c r="BK94">
        <v>0.84249603818561203</v>
      </c>
      <c r="BL94">
        <v>0.79649171741136304</v>
      </c>
      <c r="BM94">
        <v>58.9403973509934</v>
      </c>
      <c r="BN94">
        <v>424.49</v>
      </c>
      <c r="BO94">
        <v>469.22</v>
      </c>
      <c r="BP94">
        <v>3.6630036630036602</v>
      </c>
      <c r="BQ94">
        <v>77.8985507246</v>
      </c>
      <c r="BR94" s="7" t="s">
        <v>114</v>
      </c>
      <c r="BS94" s="7" t="s">
        <v>114</v>
      </c>
      <c r="BT94">
        <v>4919.8404990366198</v>
      </c>
      <c r="BU94">
        <v>1431808</v>
      </c>
      <c r="BV94">
        <v>68.615499999999997</v>
      </c>
      <c r="BW94" s="52">
        <v>36679</v>
      </c>
      <c r="BX94" s="7" t="s">
        <v>269</v>
      </c>
      <c r="BY94" s="6">
        <v>404.5</v>
      </c>
      <c r="BZ94" s="7" t="s">
        <v>267</v>
      </c>
      <c r="CA94" t="str">
        <f t="shared" si="207"/>
        <v>CHFUSD=R</v>
      </c>
      <c r="CB94" s="22">
        <v>1.1217999999999999</v>
      </c>
      <c r="CF94" s="7" t="s">
        <v>82</v>
      </c>
      <c r="CG94" s="7" t="s">
        <v>268</v>
      </c>
    </row>
    <row r="95" spans="1:85" x14ac:dyDescent="0.35">
      <c r="B95" s="7" t="s">
        <v>270</v>
      </c>
      <c r="C95" t="s">
        <v>79</v>
      </c>
      <c r="E95" t="s">
        <v>84</v>
      </c>
      <c r="F95" s="2"/>
      <c r="G95" s="3" t="str">
        <f t="shared" si="342"/>
        <v>US86771W1053</v>
      </c>
      <c r="H95" s="36">
        <f t="shared" si="343"/>
        <v>3754969695.4000001</v>
      </c>
      <c r="I95" s="37">
        <f t="shared" si="344"/>
        <v>97.3142</v>
      </c>
      <c r="J95" s="38">
        <f t="shared" si="345"/>
        <v>42221</v>
      </c>
      <c r="K95" s="37" t="str">
        <f t="shared" si="346"/>
        <v>USD</v>
      </c>
      <c r="L95" s="39">
        <f t="shared" si="347"/>
        <v>16.940000000000001</v>
      </c>
      <c r="M95" s="37">
        <f t="shared" si="348"/>
        <v>16.940000000000001</v>
      </c>
      <c r="N95" s="40"/>
      <c r="O95" s="37" t="str">
        <f t="shared" si="349"/>
        <v>NULL</v>
      </c>
      <c r="P95" s="37" t="str">
        <f t="shared" si="350"/>
        <v>NULL</v>
      </c>
      <c r="Q95" s="37" t="str">
        <f t="shared" si="351"/>
        <v>NULL</v>
      </c>
      <c r="R95" s="37" t="str">
        <f t="shared" si="352"/>
        <v>NULL</v>
      </c>
      <c r="S95" s="37">
        <f t="shared" si="353"/>
        <v>0.72159425501703001</v>
      </c>
      <c r="T95" s="37" t="str">
        <f t="shared" si="354"/>
        <v>NULL</v>
      </c>
      <c r="U95" s="37">
        <f t="shared" si="355"/>
        <v>1.7644273977610601</v>
      </c>
      <c r="V95" s="36">
        <f t="shared" si="356"/>
        <v>259364062.35749999</v>
      </c>
      <c r="W95" s="36">
        <f t="shared" si="357"/>
        <v>224827998.79875001</v>
      </c>
      <c r="X95" s="37">
        <f t="shared" si="358"/>
        <v>-15.361104374577561</v>
      </c>
      <c r="Y95" s="37">
        <f t="shared" si="359"/>
        <v>92.407279212136103</v>
      </c>
      <c r="Z95" s="37">
        <f t="shared" si="360"/>
        <v>87.584068636387698</v>
      </c>
      <c r="AA95" s="37">
        <f t="shared" si="361"/>
        <v>91.513514485069507</v>
      </c>
      <c r="AB95" s="37">
        <f t="shared" si="362"/>
        <v>0.89539999999999997</v>
      </c>
      <c r="AC95" s="37">
        <f t="shared" si="363"/>
        <v>2.80341937955634</v>
      </c>
      <c r="AD95" s="37">
        <f t="shared" si="364"/>
        <v>3.0276043196924198</v>
      </c>
      <c r="AE95" s="37">
        <f t="shared" si="365"/>
        <v>2.6258846195413699</v>
      </c>
      <c r="AF95" s="37">
        <f t="shared" si="366"/>
        <v>2.08392099577117</v>
      </c>
      <c r="AG95" s="37">
        <f t="shared" si="367"/>
        <v>3.3558251764370799</v>
      </c>
      <c r="AH95" s="37">
        <f t="shared" si="368"/>
        <v>2.1385876565244502</v>
      </c>
      <c r="AI95" s="37">
        <f t="shared" si="369"/>
        <v>80.786918753193703</v>
      </c>
      <c r="AJ95" s="39">
        <f t="shared" si="370"/>
        <v>13.573700000000001</v>
      </c>
      <c r="AK95" s="39">
        <f t="shared" si="371"/>
        <v>13.038675</v>
      </c>
      <c r="AL95" s="37" t="str">
        <f t="shared" si="372"/>
        <v>NULL</v>
      </c>
      <c r="AM95" s="37" t="str">
        <f t="shared" si="373"/>
        <v>NULL</v>
      </c>
      <c r="AN95" s="37">
        <f t="shared" si="374"/>
        <v>23.540028331295701</v>
      </c>
      <c r="AO95" s="37">
        <f t="shared" si="375"/>
        <v>4.2953278578544296</v>
      </c>
      <c r="AP95" s="36">
        <f t="shared" si="376"/>
        <v>6673713.0256873202</v>
      </c>
      <c r="AS95" s="7" t="s">
        <v>84</v>
      </c>
      <c r="AT95" s="7" t="s">
        <v>114</v>
      </c>
      <c r="AU95" s="7" t="s">
        <v>114</v>
      </c>
      <c r="AV95" s="7" t="s">
        <v>114</v>
      </c>
      <c r="AW95" s="7" t="s">
        <v>114</v>
      </c>
      <c r="AX95" s="7">
        <v>0.72159425501703001</v>
      </c>
      <c r="AY95" s="7" t="s">
        <v>114</v>
      </c>
      <c r="AZ95">
        <v>1.7644273977610601</v>
      </c>
      <c r="BA95">
        <v>259364062.35749999</v>
      </c>
      <c r="BB95">
        <v>224827998.79875001</v>
      </c>
      <c r="BC95">
        <v>92.407279212136103</v>
      </c>
      <c r="BD95">
        <v>87.584068636387698</v>
      </c>
      <c r="BE95">
        <v>91.513514485069507</v>
      </c>
      <c r="BF95">
        <v>0.89539999999999997</v>
      </c>
      <c r="BG95" s="7">
        <v>2.80341937955634</v>
      </c>
      <c r="BH95">
        <v>3.0276043196924198</v>
      </c>
      <c r="BI95">
        <v>2.6258846195413699</v>
      </c>
      <c r="BJ95">
        <v>2.08392099577117</v>
      </c>
      <c r="BK95">
        <v>3.3558251764370799</v>
      </c>
      <c r="BL95">
        <v>2.1385876565244502</v>
      </c>
      <c r="BM95">
        <v>80.786918753193703</v>
      </c>
      <c r="BN95">
        <v>13.573700000000001</v>
      </c>
      <c r="BO95" s="7">
        <v>13.038675</v>
      </c>
      <c r="BP95" s="7" t="s">
        <v>114</v>
      </c>
      <c r="BQ95" s="7" t="s">
        <v>114</v>
      </c>
      <c r="BR95">
        <v>23.540028331295701</v>
      </c>
      <c r="BS95">
        <v>4.2953278578544296</v>
      </c>
      <c r="BT95">
        <v>6673713.0256873202</v>
      </c>
      <c r="BU95">
        <v>221662910</v>
      </c>
      <c r="BV95">
        <v>97.3142</v>
      </c>
      <c r="BW95" s="52">
        <v>42221</v>
      </c>
      <c r="BX95" s="7" t="s">
        <v>271</v>
      </c>
      <c r="BY95" s="6">
        <v>16.940000000000001</v>
      </c>
      <c r="BZ95" s="7" t="s">
        <v>122</v>
      </c>
      <c r="CA95" t="str">
        <f t="shared" si="207"/>
        <v>USD=</v>
      </c>
      <c r="CB95" s="22">
        <v>1</v>
      </c>
      <c r="CF95" s="7" t="s">
        <v>84</v>
      </c>
      <c r="CG95" s="7" t="s">
        <v>270</v>
      </c>
    </row>
    <row r="96" spans="1:85" x14ac:dyDescent="0.35">
      <c r="B96" s="7" t="s">
        <v>272</v>
      </c>
      <c r="C96" t="s">
        <v>79</v>
      </c>
      <c r="E96" t="s">
        <v>85</v>
      </c>
      <c r="F96" s="2"/>
      <c r="G96" s="3" t="str">
        <f t="shared" si="342"/>
        <v>DE000A11QW68</v>
      </c>
      <c r="H96" s="36">
        <f t="shared" si="343"/>
        <v>201877742.41865101</v>
      </c>
      <c r="I96" s="37">
        <f t="shared" si="344"/>
        <v>76.078699999999998</v>
      </c>
      <c r="J96" s="38">
        <f t="shared" si="345"/>
        <v>38762</v>
      </c>
      <c r="K96" s="37" t="str">
        <f t="shared" si="346"/>
        <v>EUR</v>
      </c>
      <c r="L96" s="39">
        <f t="shared" si="347"/>
        <v>2.2850000000000001</v>
      </c>
      <c r="M96" s="37">
        <f t="shared" si="348"/>
        <v>2.4810530000000002</v>
      </c>
      <c r="N96" s="40"/>
      <c r="O96" s="37">
        <f t="shared" si="349"/>
        <v>18.443453587353101</v>
      </c>
      <c r="P96" s="37">
        <f t="shared" si="350"/>
        <v>34.341333228674003</v>
      </c>
      <c r="Q96" s="37" t="str">
        <f t="shared" si="351"/>
        <v>NULL</v>
      </c>
      <c r="R96" s="37" t="str">
        <f t="shared" si="352"/>
        <v>NULL</v>
      </c>
      <c r="S96" s="37">
        <f t="shared" si="353"/>
        <v>0.81406683399929103</v>
      </c>
      <c r="T96" s="37">
        <f t="shared" si="354"/>
        <v>4.1963598514972498</v>
      </c>
      <c r="U96" s="37">
        <f t="shared" si="355"/>
        <v>2.7057700361670198</v>
      </c>
      <c r="V96" s="36">
        <f t="shared" si="356"/>
        <v>1482</v>
      </c>
      <c r="W96" s="36">
        <f t="shared" si="357"/>
        <v>2807.855</v>
      </c>
      <c r="X96" s="37">
        <f t="shared" si="358"/>
        <v>47.219496733271484</v>
      </c>
      <c r="Y96" s="37">
        <f t="shared" si="359"/>
        <v>47.391840882240402</v>
      </c>
      <c r="Z96" s="37">
        <f t="shared" si="360"/>
        <v>37.141386641822798</v>
      </c>
      <c r="AA96" s="37">
        <f t="shared" si="361"/>
        <v>31.567838747509999</v>
      </c>
      <c r="AB96" s="37" t="str">
        <f t="shared" si="362"/>
        <v>#N/A</v>
      </c>
      <c r="AC96" s="37">
        <f t="shared" si="363"/>
        <v>0.40077046000716299</v>
      </c>
      <c r="AD96" s="37">
        <f t="shared" si="364"/>
        <v>0.41315600925822898</v>
      </c>
      <c r="AE96" s="37">
        <f t="shared" si="365"/>
        <v>0.47024000437319802</v>
      </c>
      <c r="AF96" s="37">
        <f t="shared" si="366"/>
        <v>0.64682602275546197</v>
      </c>
      <c r="AG96" s="37">
        <f t="shared" si="367"/>
        <v>0.79606501481147196</v>
      </c>
      <c r="AH96" s="37">
        <f t="shared" si="368"/>
        <v>0.225417556030724</v>
      </c>
      <c r="AI96" s="37">
        <f t="shared" si="369"/>
        <v>35.114503816793899</v>
      </c>
      <c r="AJ96" s="39">
        <f t="shared" si="370"/>
        <v>2.8740000000000001</v>
      </c>
      <c r="AK96" s="39">
        <f t="shared" si="371"/>
        <v>3.1948750000000001</v>
      </c>
      <c r="AL96" s="37">
        <f t="shared" si="372"/>
        <v>2.72108843537415</v>
      </c>
      <c r="AM96" s="37">
        <f t="shared" si="373"/>
        <v>49.040245982899997</v>
      </c>
      <c r="AN96" s="37" t="str">
        <f t="shared" si="374"/>
        <v>NULL</v>
      </c>
      <c r="AO96" s="37" t="str">
        <f t="shared" si="375"/>
        <v>NULL</v>
      </c>
      <c r="AP96" s="36">
        <f t="shared" si="376"/>
        <v>12329.3966666663</v>
      </c>
      <c r="AS96" s="7" t="s">
        <v>85</v>
      </c>
      <c r="AT96" s="7">
        <v>18.443453587353101</v>
      </c>
      <c r="AU96" s="7">
        <v>34.341333228674003</v>
      </c>
      <c r="AV96" s="7" t="s">
        <v>114</v>
      </c>
      <c r="AW96" s="7" t="s">
        <v>114</v>
      </c>
      <c r="AX96" s="7">
        <v>0.81406683399929103</v>
      </c>
      <c r="AY96">
        <v>4.1963598514972498</v>
      </c>
      <c r="AZ96">
        <v>2.7057700361670198</v>
      </c>
      <c r="BA96">
        <v>1482</v>
      </c>
      <c r="BB96">
        <v>2807.855</v>
      </c>
      <c r="BC96" s="7">
        <v>47.391840882240402</v>
      </c>
      <c r="BD96" s="7">
        <v>37.141386641822798</v>
      </c>
      <c r="BE96">
        <v>31.567838747509999</v>
      </c>
      <c r="BF96" t="s">
        <v>170</v>
      </c>
      <c r="BG96" s="7">
        <v>0.40077046000716299</v>
      </c>
      <c r="BH96">
        <v>0.41315600925822898</v>
      </c>
      <c r="BI96" s="7">
        <v>0.47024000437319802</v>
      </c>
      <c r="BJ96">
        <v>0.64682602275546197</v>
      </c>
      <c r="BK96">
        <v>0.79606501481147196</v>
      </c>
      <c r="BL96">
        <v>0.225417556030724</v>
      </c>
      <c r="BM96">
        <v>35.114503816793899</v>
      </c>
      <c r="BN96">
        <v>2.8740000000000001</v>
      </c>
      <c r="BO96" s="7">
        <v>3.1948750000000001</v>
      </c>
      <c r="BP96">
        <v>2.72108843537415</v>
      </c>
      <c r="BQ96">
        <v>49.040245982899997</v>
      </c>
      <c r="BR96" s="7" t="s">
        <v>114</v>
      </c>
      <c r="BS96" s="7" t="s">
        <v>114</v>
      </c>
      <c r="BT96" s="7">
        <v>12329.3966666663</v>
      </c>
      <c r="BU96" s="7">
        <v>81367767</v>
      </c>
      <c r="BV96">
        <v>76.078699999999998</v>
      </c>
      <c r="BW96" s="52">
        <v>38762</v>
      </c>
      <c r="BX96" s="7" t="s">
        <v>273</v>
      </c>
      <c r="BY96" s="6">
        <v>2.2850000000000001</v>
      </c>
      <c r="BZ96" s="7" t="s">
        <v>113</v>
      </c>
      <c r="CA96" t="str">
        <f t="shared" si="207"/>
        <v>EUR=</v>
      </c>
      <c r="CB96" s="22">
        <v>1.0858000000000001</v>
      </c>
      <c r="CF96" s="7" t="s">
        <v>85</v>
      </c>
      <c r="CG96" s="7" t="s">
        <v>272</v>
      </c>
    </row>
    <row r="97" spans="1:85" x14ac:dyDescent="0.35">
      <c r="B97" s="7" t="s">
        <v>274</v>
      </c>
      <c r="C97" t="s">
        <v>79</v>
      </c>
      <c r="E97" t="s">
        <v>86</v>
      </c>
      <c r="F97" s="2"/>
      <c r="G97" s="3" t="str">
        <f t="shared" si="342"/>
        <v>US86745K1043</v>
      </c>
      <c r="H97" s="36">
        <f t="shared" si="343"/>
        <v>939781028.27999997</v>
      </c>
      <c r="I97" s="37">
        <f t="shared" si="344"/>
        <v>91.994200000000006</v>
      </c>
      <c r="J97" s="38">
        <f t="shared" si="345"/>
        <v>43671</v>
      </c>
      <c r="K97" s="37" t="str">
        <f t="shared" si="346"/>
        <v>USD</v>
      </c>
      <c r="L97" s="39">
        <f t="shared" si="347"/>
        <v>7.58</v>
      </c>
      <c r="M97" s="37">
        <f t="shared" si="348"/>
        <v>7.58</v>
      </c>
      <c r="N97" s="40"/>
      <c r="O97" s="37" t="str">
        <f t="shared" si="349"/>
        <v>NULL</v>
      </c>
      <c r="P97" s="37" t="str">
        <f t="shared" si="350"/>
        <v>NULL</v>
      </c>
      <c r="Q97" s="37" t="str">
        <f t="shared" si="351"/>
        <v>NULL</v>
      </c>
      <c r="R97" s="37" t="str">
        <f t="shared" si="352"/>
        <v>NULL</v>
      </c>
      <c r="S97" s="37">
        <f t="shared" si="353"/>
        <v>0.58584881269187505</v>
      </c>
      <c r="T97" s="37" t="str">
        <f t="shared" si="354"/>
        <v>NULL</v>
      </c>
      <c r="U97" s="37">
        <f t="shared" si="355"/>
        <v>1.30550346286297</v>
      </c>
      <c r="V97" s="36">
        <f t="shared" si="356"/>
        <v>11694888.055</v>
      </c>
      <c r="W97" s="36">
        <f t="shared" si="357"/>
        <v>10849825.009500001</v>
      </c>
      <c r="X97" s="37">
        <f t="shared" si="358"/>
        <v>-7.7887251154748594</v>
      </c>
      <c r="Y97" s="37">
        <f t="shared" si="359"/>
        <v>101.130330163034</v>
      </c>
      <c r="Z97" s="37">
        <f t="shared" si="360"/>
        <v>121.816962961819</v>
      </c>
      <c r="AA97" s="37">
        <f t="shared" si="361"/>
        <v>117.399820952393</v>
      </c>
      <c r="AB97" s="37" t="str">
        <f t="shared" si="362"/>
        <v>NULL</v>
      </c>
      <c r="AC97" s="37">
        <f t="shared" si="363"/>
        <v>3.0551572441458998</v>
      </c>
      <c r="AD97" s="37">
        <f t="shared" si="364"/>
        <v>2.7414588942037801</v>
      </c>
      <c r="AE97" s="37">
        <f t="shared" si="365"/>
        <v>2.17771539534407</v>
      </c>
      <c r="AF97" s="37">
        <f t="shared" si="366"/>
        <v>1.78514181175245</v>
      </c>
      <c r="AG97" s="37">
        <f t="shared" si="367"/>
        <v>2.9199273119553499</v>
      </c>
      <c r="AH97" s="37">
        <f t="shared" si="368"/>
        <v>1.59809995864558</v>
      </c>
      <c r="AI97" s="37">
        <f t="shared" si="369"/>
        <v>75.377969762418999</v>
      </c>
      <c r="AJ97" s="39">
        <f t="shared" si="370"/>
        <v>5.5044000000000004</v>
      </c>
      <c r="AK97" s="39">
        <f t="shared" si="371"/>
        <v>8.0946999999999996</v>
      </c>
      <c r="AL97" s="37" t="str">
        <f t="shared" si="372"/>
        <v>NULL</v>
      </c>
      <c r="AM97" s="37" t="str">
        <f t="shared" si="373"/>
        <v>NULL</v>
      </c>
      <c r="AN97" s="37">
        <f t="shared" si="374"/>
        <v>28.844826668387299</v>
      </c>
      <c r="AO97" s="37">
        <f t="shared" si="375"/>
        <v>5.4965488614288001</v>
      </c>
      <c r="AP97" s="36">
        <f t="shared" si="376"/>
        <v>540608.21269270196</v>
      </c>
      <c r="AS97" s="7" t="s">
        <v>86</v>
      </c>
      <c r="AT97" s="7" t="s">
        <v>114</v>
      </c>
      <c r="AU97" s="7" t="s">
        <v>114</v>
      </c>
      <c r="AV97" s="7" t="s">
        <v>114</v>
      </c>
      <c r="AW97" s="7" t="s">
        <v>114</v>
      </c>
      <c r="AX97" s="7">
        <v>0.58584881269187505</v>
      </c>
      <c r="AY97" s="7" t="s">
        <v>114</v>
      </c>
      <c r="AZ97">
        <v>1.30550346286297</v>
      </c>
      <c r="BA97">
        <v>11694888.055</v>
      </c>
      <c r="BB97">
        <v>10849825.009500001</v>
      </c>
      <c r="BC97">
        <v>101.130330163034</v>
      </c>
      <c r="BD97">
        <v>121.816962961819</v>
      </c>
      <c r="BE97">
        <v>117.399820952393</v>
      </c>
      <c r="BF97" s="7" t="s">
        <v>114</v>
      </c>
      <c r="BG97" s="7">
        <v>3.0551572441458998</v>
      </c>
      <c r="BH97">
        <v>2.7414588942037801</v>
      </c>
      <c r="BI97">
        <v>2.17771539534407</v>
      </c>
      <c r="BJ97">
        <v>1.78514181175245</v>
      </c>
      <c r="BK97">
        <v>2.9199273119553499</v>
      </c>
      <c r="BL97">
        <v>1.59809995864558</v>
      </c>
      <c r="BM97">
        <v>75.377969762418999</v>
      </c>
      <c r="BN97">
        <v>5.5044000000000004</v>
      </c>
      <c r="BO97" s="7">
        <v>8.0946999999999996</v>
      </c>
      <c r="BP97" s="7" t="s">
        <v>114</v>
      </c>
      <c r="BQ97" s="7" t="s">
        <v>114</v>
      </c>
      <c r="BR97" s="7">
        <v>28.844826668387299</v>
      </c>
      <c r="BS97">
        <v>5.4965488614288001</v>
      </c>
      <c r="BT97">
        <v>540608.21269270196</v>
      </c>
      <c r="BU97">
        <v>123981666</v>
      </c>
      <c r="BV97">
        <v>91.994200000000006</v>
      </c>
      <c r="BW97" s="52">
        <v>43671</v>
      </c>
      <c r="BX97" s="7" t="s">
        <v>275</v>
      </c>
      <c r="BY97" s="6">
        <v>7.58</v>
      </c>
      <c r="BZ97" s="7" t="s">
        <v>122</v>
      </c>
      <c r="CA97" t="str">
        <f t="shared" si="207"/>
        <v>USD=</v>
      </c>
      <c r="CB97" s="22">
        <v>1</v>
      </c>
      <c r="CF97" s="7" t="s">
        <v>86</v>
      </c>
      <c r="CG97" s="7" t="s">
        <v>274</v>
      </c>
    </row>
    <row r="98" spans="1:85" x14ac:dyDescent="0.35">
      <c r="B98" s="7" t="s">
        <v>276</v>
      </c>
      <c r="C98" t="s">
        <v>79</v>
      </c>
      <c r="E98" t="s">
        <v>87</v>
      </c>
      <c r="F98" s="2"/>
      <c r="G98" s="3" t="str">
        <f t="shared" si="342"/>
        <v>CA1366351098</v>
      </c>
      <c r="H98" s="36">
        <f t="shared" si="343"/>
        <v>1058798752</v>
      </c>
      <c r="I98" s="37">
        <f t="shared" si="344"/>
        <v>71.465199999999996</v>
      </c>
      <c r="J98" s="38">
        <f t="shared" si="345"/>
        <v>39030</v>
      </c>
      <c r="K98" s="37" t="str">
        <f t="shared" si="346"/>
        <v>USD</v>
      </c>
      <c r="L98" s="39">
        <f t="shared" si="347"/>
        <v>16</v>
      </c>
      <c r="M98" s="37">
        <f t="shared" si="348"/>
        <v>16</v>
      </c>
      <c r="N98" s="40"/>
      <c r="O98" s="37">
        <f t="shared" si="349"/>
        <v>5.6429228929854904</v>
      </c>
      <c r="P98" s="37">
        <f t="shared" si="350"/>
        <v>4.3156015171076101</v>
      </c>
      <c r="Q98" s="37">
        <f t="shared" si="351"/>
        <v>0.22571691571942001</v>
      </c>
      <c r="R98" s="37">
        <f t="shared" si="352"/>
        <v>0.172624060684304</v>
      </c>
      <c r="S98" s="37">
        <f t="shared" si="353"/>
        <v>0.41841825300597602</v>
      </c>
      <c r="T98" s="37">
        <f t="shared" si="354"/>
        <v>1.54656084368587</v>
      </c>
      <c r="U98" s="37">
        <f t="shared" si="355"/>
        <v>0.146213517281608</v>
      </c>
      <c r="V98" s="36">
        <f t="shared" si="356"/>
        <v>7852882.5575000001</v>
      </c>
      <c r="W98" s="36">
        <f t="shared" si="357"/>
        <v>7188235.1009999998</v>
      </c>
      <c r="X98" s="37">
        <f t="shared" si="358"/>
        <v>-9.246323293008837</v>
      </c>
      <c r="Y98" s="37">
        <f t="shared" si="359"/>
        <v>68.756198446320596</v>
      </c>
      <c r="Z98" s="37">
        <f t="shared" si="360"/>
        <v>65.969795107134203</v>
      </c>
      <c r="AA98" s="37">
        <f t="shared" si="361"/>
        <v>57.688743202819097</v>
      </c>
      <c r="AB98" s="37" t="str">
        <f t="shared" si="362"/>
        <v>#N/A</v>
      </c>
      <c r="AC98" s="37">
        <f t="shared" si="363"/>
        <v>1.60659061492116</v>
      </c>
      <c r="AD98" s="37">
        <f t="shared" si="364"/>
        <v>1.32214226339915</v>
      </c>
      <c r="AE98" s="37">
        <f t="shared" si="365"/>
        <v>1.2867057743789601</v>
      </c>
      <c r="AF98" s="37">
        <f t="shared" si="366"/>
        <v>1.19113599178212</v>
      </c>
      <c r="AG98" s="37">
        <f t="shared" si="367"/>
        <v>1.77329412124411</v>
      </c>
      <c r="AH98" s="37">
        <f t="shared" si="368"/>
        <v>1.2757600462813199</v>
      </c>
      <c r="AI98" s="37">
        <f t="shared" si="369"/>
        <v>60.803474484256199</v>
      </c>
      <c r="AJ98" s="39">
        <f t="shared" si="370"/>
        <v>16.8126</v>
      </c>
      <c r="AK98" s="39">
        <f t="shared" si="371"/>
        <v>19.821925</v>
      </c>
      <c r="AL98" s="37" t="str">
        <f t="shared" si="372"/>
        <v>NULL</v>
      </c>
      <c r="AM98" s="37">
        <f t="shared" si="373"/>
        <v>0</v>
      </c>
      <c r="AN98" s="37">
        <f t="shared" si="374"/>
        <v>9.9192066490366493</v>
      </c>
      <c r="AO98" s="37">
        <f t="shared" si="375"/>
        <v>4.00350754346701</v>
      </c>
      <c r="AP98" s="36">
        <f t="shared" si="376"/>
        <v>383801.294581216</v>
      </c>
      <c r="AS98" s="7" t="s">
        <v>87</v>
      </c>
      <c r="AT98" s="7">
        <v>5.6429228929854904</v>
      </c>
      <c r="AU98" s="7">
        <v>4.3156015171076101</v>
      </c>
      <c r="AV98" s="7">
        <v>0.22571691571942001</v>
      </c>
      <c r="AW98">
        <v>0.172624060684304</v>
      </c>
      <c r="AX98" s="7">
        <v>0.41841825300597602</v>
      </c>
      <c r="AY98">
        <v>1.54656084368587</v>
      </c>
      <c r="AZ98">
        <v>0.146213517281608</v>
      </c>
      <c r="BA98">
        <v>7852882.5575000001</v>
      </c>
      <c r="BB98">
        <v>7188235.1009999998</v>
      </c>
      <c r="BC98">
        <v>68.756198446320596</v>
      </c>
      <c r="BD98">
        <v>65.969795107134203</v>
      </c>
      <c r="BE98">
        <v>57.688743202819097</v>
      </c>
      <c r="BF98" t="s">
        <v>170</v>
      </c>
      <c r="BG98">
        <v>1.60659061492116</v>
      </c>
      <c r="BH98">
        <v>1.32214226339915</v>
      </c>
      <c r="BI98">
        <v>1.2867057743789601</v>
      </c>
      <c r="BJ98">
        <v>1.19113599178212</v>
      </c>
      <c r="BK98">
        <v>1.77329412124411</v>
      </c>
      <c r="BL98">
        <v>1.2757600462813199</v>
      </c>
      <c r="BM98">
        <v>60.803474484256199</v>
      </c>
      <c r="BN98">
        <v>16.8126</v>
      </c>
      <c r="BO98" s="7">
        <v>19.821925</v>
      </c>
      <c r="BP98" s="7" t="s">
        <v>114</v>
      </c>
      <c r="BQ98">
        <v>0</v>
      </c>
      <c r="BR98" s="7">
        <v>9.9192066490366493</v>
      </c>
      <c r="BS98">
        <v>4.00350754346701</v>
      </c>
      <c r="BT98">
        <v>383801.294581216</v>
      </c>
      <c r="BU98">
        <v>66174922</v>
      </c>
      <c r="BV98">
        <v>71.465199999999996</v>
      </c>
      <c r="BW98" s="52">
        <v>39030</v>
      </c>
      <c r="BX98" s="7" t="s">
        <v>277</v>
      </c>
      <c r="BY98" s="6">
        <v>16</v>
      </c>
      <c r="BZ98" s="7" t="s">
        <v>122</v>
      </c>
      <c r="CA98" t="str">
        <f t="shared" si="207"/>
        <v>USD=</v>
      </c>
      <c r="CB98" s="22">
        <v>1</v>
      </c>
      <c r="CF98" s="7" t="s">
        <v>87</v>
      </c>
      <c r="CG98" s="7" t="s">
        <v>276</v>
      </c>
    </row>
    <row r="99" spans="1:85" x14ac:dyDescent="0.35">
      <c r="F99" s="2"/>
      <c r="G99" s="9" t="s">
        <v>325</v>
      </c>
      <c r="H99" s="10"/>
      <c r="I99" s="54">
        <f>AVERAGE(I91:I98)</f>
        <v>64.232137499999993</v>
      </c>
      <c r="J99" s="54"/>
      <c r="K99" s="54"/>
      <c r="L99" s="54"/>
      <c r="M99" s="54"/>
      <c r="N99" s="54"/>
      <c r="O99" s="54">
        <f t="shared" ref="O99:P99" si="377">AVERAGE(O91:O98)</f>
        <v>18.290832321186461</v>
      </c>
      <c r="P99" s="54">
        <f t="shared" si="377"/>
        <v>14.412037403514315</v>
      </c>
      <c r="Q99" s="54">
        <f t="shared" ref="Q99" si="378">AVERAGE(Q91:Q98)</f>
        <v>0.43273351314771147</v>
      </c>
      <c r="R99" s="54">
        <f t="shared" ref="R99" si="379">AVERAGE(R91:R98)</f>
        <v>0.22890159697266002</v>
      </c>
      <c r="S99" s="54">
        <f t="shared" ref="S99" si="380">AVERAGE(S91:S98)</f>
        <v>0.99606799152343095</v>
      </c>
      <c r="T99" s="54">
        <f t="shared" ref="T99" si="381">AVERAGE(T91:T98)</f>
        <v>4.7908830145298582</v>
      </c>
      <c r="U99" s="54">
        <f t="shared" ref="U99" si="382">AVERAGE(U91:U98)</f>
        <v>0.96975645648631859</v>
      </c>
      <c r="V99" s="13">
        <f t="shared" ref="V99:AP99" si="383">AVERAGE(V91:V98)</f>
        <v>42214775.977571875</v>
      </c>
      <c r="W99" s="13">
        <f t="shared" si="383"/>
        <v>33740586.372566462</v>
      </c>
      <c r="X99" s="54">
        <f t="shared" si="383"/>
        <v>-9.6690683549695642</v>
      </c>
      <c r="Y99" s="54">
        <f t="shared" si="383"/>
        <v>86.656925695077135</v>
      </c>
      <c r="Z99" s="54">
        <f t="shared" si="383"/>
        <v>77.544941252935402</v>
      </c>
      <c r="AA99" s="54">
        <f t="shared" si="383"/>
        <v>70.498587906016652</v>
      </c>
      <c r="AB99" s="54">
        <f t="shared" si="383"/>
        <v>1.3317999999999999</v>
      </c>
      <c r="AC99" s="54">
        <f t="shared" si="383"/>
        <v>1.8735652444889681</v>
      </c>
      <c r="AD99" s="54">
        <f t="shared" si="383"/>
        <v>1.8496134956315675</v>
      </c>
      <c r="AE99" s="54">
        <f t="shared" si="383"/>
        <v>1.6045878270882472</v>
      </c>
      <c r="AF99" s="54">
        <f t="shared" si="383"/>
        <v>1.4030571483336127</v>
      </c>
      <c r="AG99" s="54">
        <f t="shared" si="383"/>
        <v>2.2278959363861488</v>
      </c>
      <c r="AH99" s="54">
        <f t="shared" si="383"/>
        <v>1.5828901282910985</v>
      </c>
      <c r="AI99" s="54">
        <f t="shared" si="383"/>
        <v>52.969863022161263</v>
      </c>
      <c r="AJ99" s="13">
        <f t="shared" si="383"/>
        <v>66.069625250000001</v>
      </c>
      <c r="AK99" s="13">
        <f t="shared" si="383"/>
        <v>73.826887562500005</v>
      </c>
      <c r="AL99" s="54">
        <f t="shared" si="383"/>
        <v>1.7738685530497371</v>
      </c>
      <c r="AM99" s="54">
        <f t="shared" si="383"/>
        <v>29.78153616554</v>
      </c>
      <c r="AN99" s="54">
        <f t="shared" si="383"/>
        <v>19.729607620845439</v>
      </c>
      <c r="AO99" s="54">
        <f t="shared" si="383"/>
        <v>4.0827539809325248</v>
      </c>
      <c r="AP99" s="13">
        <f t="shared" si="383"/>
        <v>1642458.7812947575</v>
      </c>
      <c r="AS99" s="7"/>
      <c r="CF99" s="7"/>
    </row>
    <row r="100" spans="1:85" x14ac:dyDescent="0.35">
      <c r="F100" s="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1:85" x14ac:dyDescent="0.35">
      <c r="A101" s="4"/>
      <c r="B101" s="4"/>
      <c r="C101" s="4" t="s">
        <v>88</v>
      </c>
      <c r="D101" s="4"/>
      <c r="E101" s="4"/>
      <c r="F101" s="2"/>
      <c r="AS101" s="4"/>
      <c r="CF101" s="4"/>
    </row>
    <row r="102" spans="1:85" x14ac:dyDescent="0.35">
      <c r="B102" s="7" t="s">
        <v>278</v>
      </c>
      <c r="C102" t="s">
        <v>88</v>
      </c>
      <c r="E102" t="s">
        <v>89</v>
      </c>
      <c r="F102" s="2"/>
      <c r="G102" s="3" t="str">
        <f>BX102</f>
        <v>IT0003153415</v>
      </c>
      <c r="H102" s="36">
        <f>(BU102*BY102)*CB102</f>
        <v>16080215930.511745</v>
      </c>
      <c r="I102" s="37">
        <f>BV102</f>
        <v>61.104100000000003</v>
      </c>
      <c r="J102" s="38">
        <f>BW102</f>
        <v>37231</v>
      </c>
      <c r="K102" s="37" t="str">
        <f>BZ102</f>
        <v>EUR</v>
      </c>
      <c r="L102" s="39">
        <f>BY102</f>
        <v>4.4160000000000004</v>
      </c>
      <c r="M102" s="37">
        <f>BY102*CB102</f>
        <v>4.7948928000000004</v>
      </c>
      <c r="N102" s="40"/>
      <c r="O102" s="37">
        <f>AT102</f>
        <v>12.664308108263601</v>
      </c>
      <c r="P102" s="37">
        <f t="shared" ref="P102" si="384">AU102</f>
        <v>12.023326881873899</v>
      </c>
      <c r="Q102" s="37">
        <f t="shared" ref="Q102" si="385">AV102</f>
        <v>3.9575962838323702</v>
      </c>
      <c r="R102" s="37">
        <f t="shared" ref="R102" si="386">AW102</f>
        <v>3.7572896505856002</v>
      </c>
      <c r="S102" s="37">
        <f t="shared" ref="S102" si="387">AX102</f>
        <v>1.9339828489738</v>
      </c>
      <c r="T102" s="37" t="str">
        <f t="shared" ref="T102" si="388">AY102</f>
        <v>NULL</v>
      </c>
      <c r="U102" s="37">
        <f t="shared" ref="U102" si="389">AZ102</f>
        <v>3.5191098532763401</v>
      </c>
      <c r="V102" s="36">
        <f t="shared" ref="V102" si="390">BA102</f>
        <v>33317262.013500001</v>
      </c>
      <c r="W102" s="36">
        <f t="shared" ref="W102" si="391">BB102</f>
        <v>34629079.870857202</v>
      </c>
      <c r="X102" s="37">
        <f>((W102-V102)/W102)*100</f>
        <v>3.7881972672949562</v>
      </c>
      <c r="Y102" s="37">
        <f>BC102</f>
        <v>20.096860632955799</v>
      </c>
      <c r="Z102" s="37">
        <f t="shared" ref="Z102" si="392">BD102</f>
        <v>19.117256662088401</v>
      </c>
      <c r="AA102" s="37">
        <f t="shared" ref="AA102" si="393">BE102</f>
        <v>17.1860607285345</v>
      </c>
      <c r="AB102" s="37" t="str">
        <f t="shared" ref="AB102" si="394">BF102</f>
        <v>#N/A</v>
      </c>
      <c r="AC102" s="37">
        <f t="shared" ref="AC102" si="395">BG102</f>
        <v>0.55323083868737799</v>
      </c>
      <c r="AD102" s="37">
        <f t="shared" ref="AD102" si="396">BH102</f>
        <v>0.65412108753647202</v>
      </c>
      <c r="AE102" s="37">
        <f t="shared" ref="AE102" si="397">BI102</f>
        <v>0.48600280004331597</v>
      </c>
      <c r="AF102" s="37">
        <f t="shared" ref="AF102" si="398">BJ102</f>
        <v>0.65733454269367797</v>
      </c>
      <c r="AG102" s="37">
        <f t="shared" ref="AG102" si="399">BK102</f>
        <v>0.60170639515258795</v>
      </c>
      <c r="AH102" s="37">
        <f t="shared" ref="AH102" si="400">BL102</f>
        <v>0.46639316931027502</v>
      </c>
      <c r="AI102" s="37">
        <f t="shared" ref="AI102" si="401">BM102</f>
        <v>77.976190476190496</v>
      </c>
      <c r="AJ102" s="39">
        <f t="shared" ref="AJ102" si="402">BN102</f>
        <v>4.3204399999999996</v>
      </c>
      <c r="AK102" s="39">
        <f t="shared" ref="AK102" si="403">BO102</f>
        <v>4.4335599999999999</v>
      </c>
      <c r="AL102" s="37">
        <f t="shared" ref="AL102" si="404">BP102</f>
        <v>6.4047240517828801</v>
      </c>
      <c r="AM102" s="37">
        <f t="shared" ref="AM102" si="405">BQ102</f>
        <v>82.202643171800005</v>
      </c>
      <c r="AN102" s="37" t="str">
        <f t="shared" ref="AN102" si="406">BR102</f>
        <v>NULL</v>
      </c>
      <c r="AO102" s="37" t="str">
        <f t="shared" ref="AO102" si="407">BS102</f>
        <v>NULL</v>
      </c>
      <c r="AP102" s="36">
        <f t="shared" ref="AP102" si="408">BT102</f>
        <v>15540441.408409899</v>
      </c>
      <c r="AS102" s="7" t="s">
        <v>89</v>
      </c>
      <c r="AT102" s="7">
        <v>12.664308108263601</v>
      </c>
      <c r="AU102" s="7">
        <v>12.023326881873899</v>
      </c>
      <c r="AV102" s="7">
        <v>3.9575962838323702</v>
      </c>
      <c r="AW102">
        <v>3.7572896505856002</v>
      </c>
      <c r="AX102" s="7">
        <v>1.9339828489738</v>
      </c>
      <c r="AY102" s="7" t="s">
        <v>114</v>
      </c>
      <c r="AZ102">
        <v>3.5191098532763401</v>
      </c>
      <c r="BA102">
        <v>33317262.013500001</v>
      </c>
      <c r="BB102">
        <v>34629079.870857202</v>
      </c>
      <c r="BC102">
        <v>20.096860632955799</v>
      </c>
      <c r="BD102">
        <v>19.117256662088401</v>
      </c>
      <c r="BE102">
        <v>17.1860607285345</v>
      </c>
      <c r="BF102" t="s">
        <v>170</v>
      </c>
      <c r="BG102">
        <v>0.55323083868737799</v>
      </c>
      <c r="BH102">
        <v>0.65412108753647202</v>
      </c>
      <c r="BI102">
        <v>0.48600280004331597</v>
      </c>
      <c r="BJ102">
        <v>0.65733454269367797</v>
      </c>
      <c r="BK102">
        <v>0.60170639515258795</v>
      </c>
      <c r="BL102">
        <v>0.46639316931027502</v>
      </c>
      <c r="BM102">
        <v>77.976190476190496</v>
      </c>
      <c r="BN102">
        <v>4.3204399999999996</v>
      </c>
      <c r="BO102">
        <v>4.4335599999999999</v>
      </c>
      <c r="BP102">
        <v>6.4047240517828801</v>
      </c>
      <c r="BQ102">
        <v>82.202643171800005</v>
      </c>
      <c r="BR102" s="7" t="s">
        <v>114</v>
      </c>
      <c r="BS102" s="7" t="s">
        <v>114</v>
      </c>
      <c r="BT102">
        <v>15540441.408409899</v>
      </c>
      <c r="BU102">
        <v>3353613230</v>
      </c>
      <c r="BV102">
        <v>61.104100000000003</v>
      </c>
      <c r="BW102" s="52">
        <v>37231</v>
      </c>
      <c r="BX102" s="7" t="s">
        <v>279</v>
      </c>
      <c r="BY102" s="6">
        <v>4.4160000000000004</v>
      </c>
      <c r="BZ102" s="7" t="s">
        <v>113</v>
      </c>
      <c r="CA102" t="str">
        <f t="shared" si="207"/>
        <v>EUR=</v>
      </c>
      <c r="CB102" s="22">
        <v>1.0858000000000001</v>
      </c>
      <c r="CF102" s="7" t="s">
        <v>89</v>
      </c>
      <c r="CG102" s="7" t="s">
        <v>278</v>
      </c>
    </row>
    <row r="103" spans="1:85" x14ac:dyDescent="0.35">
      <c r="B103" s="7" t="s">
        <v>280</v>
      </c>
      <c r="C103" t="s">
        <v>88</v>
      </c>
      <c r="E103" t="s">
        <v>90</v>
      </c>
      <c r="F103" s="2"/>
      <c r="G103" s="3" t="str">
        <f t="shared" ref="G103:G106" si="409">BX103</f>
        <v>JP3573000001</v>
      </c>
      <c r="H103" s="36">
        <f t="shared" ref="H103:H106" si="410">(BU103*BY103)*CB103</f>
        <v>855413754068.13892</v>
      </c>
      <c r="I103" s="37">
        <f t="shared" ref="I103:I106" si="411">BV103</f>
        <v>95.660499999999999</v>
      </c>
      <c r="J103" s="38">
        <f t="shared" ref="J103:J106" si="412">BW103</f>
        <v>18034</v>
      </c>
      <c r="K103" s="37" t="str">
        <f t="shared" ref="K103:K106" si="413">BZ103</f>
        <v>JPY</v>
      </c>
      <c r="L103" s="39">
        <f t="shared" ref="L103:L106" si="414">BY103</f>
        <v>3386</v>
      </c>
      <c r="M103" s="37">
        <f t="shared" ref="M103:M106" si="415">BY103*CB103</f>
        <v>2168.7329999999997</v>
      </c>
      <c r="N103" s="40"/>
      <c r="O103" s="37">
        <f t="shared" ref="O103:O106" si="416">AT103</f>
        <v>8.2811558556576408</v>
      </c>
      <c r="P103" s="37">
        <f t="shared" ref="P103:P106" si="417">AU103</f>
        <v>13.6156598376191</v>
      </c>
      <c r="Q103" s="37" t="str">
        <f t="shared" ref="Q103:Q106" si="418">AV103</f>
        <v>NULL</v>
      </c>
      <c r="R103" s="37" t="str">
        <f t="shared" ref="R103:R106" si="419">AW103</f>
        <v>NULL</v>
      </c>
      <c r="S103" s="37">
        <f t="shared" ref="S103:S106" si="420">AX103</f>
        <v>0.79673880070553105</v>
      </c>
      <c r="T103" s="37">
        <f t="shared" ref="T103:T106" si="421">AY103</f>
        <v>4.0693963732930696</v>
      </c>
      <c r="U103" s="37">
        <f t="shared" ref="U103:U106" si="422">AZ103</f>
        <v>0.508884162304026</v>
      </c>
      <c r="V103" s="36">
        <f t="shared" ref="V103:V106" si="423">BA103</f>
        <v>4099604100</v>
      </c>
      <c r="W103" s="36">
        <f t="shared" ref="W103:W106" si="424">BB103</f>
        <v>4777853285.7142897</v>
      </c>
      <c r="X103" s="37">
        <f t="shared" ref="X103:X106" si="425">((W103-V103)/W103)*100</f>
        <v>14.195688840891046</v>
      </c>
      <c r="Y103" s="37">
        <f t="shared" ref="Y103:Y106" si="426">BC103</f>
        <v>13.3558807838077</v>
      </c>
      <c r="Z103" s="37">
        <f t="shared" ref="Z103:Z106" si="427">BD103</f>
        <v>32.396813028874703</v>
      </c>
      <c r="AA103" s="37">
        <f t="shared" ref="AA103:AA106" si="428">BE103</f>
        <v>31.6055707496553</v>
      </c>
      <c r="AB103" s="37" t="str">
        <f t="shared" ref="AB103:AB106" si="429">BF103</f>
        <v>#N/A</v>
      </c>
      <c r="AC103" s="37">
        <f t="shared" ref="AC103:AC106" si="430">BG103</f>
        <v>0.95917405648326604</v>
      </c>
      <c r="AD103" s="37">
        <f t="shared" ref="AD103:AD106" si="431">BH103</f>
        <v>0.63897105122890596</v>
      </c>
      <c r="AE103" s="37">
        <f t="shared" ref="AE103:AE106" si="432">BI103</f>
        <v>0.27812714405390898</v>
      </c>
      <c r="AF103" s="37">
        <f t="shared" ref="AF103:AF106" si="433">BJ103</f>
        <v>0.51875091061784295</v>
      </c>
      <c r="AG103" s="37">
        <f t="shared" ref="AG103:AG106" si="434">BK103</f>
        <v>0.60833050877155004</v>
      </c>
      <c r="AH103" s="37">
        <f t="shared" ref="AH103:AH106" si="435">BL103</f>
        <v>-1.3147591593827E-2</v>
      </c>
      <c r="AI103" s="37">
        <f t="shared" ref="AI103:AI106" si="436">BM103</f>
        <v>38.580246913580197</v>
      </c>
      <c r="AJ103" s="39">
        <f t="shared" ref="AJ103:AJ106" si="437">BN103</f>
        <v>3460.58</v>
      </c>
      <c r="AK103" s="39">
        <f t="shared" ref="AK103:AK106" si="438">BO103</f>
        <v>3437.51</v>
      </c>
      <c r="AL103" s="37">
        <f t="shared" ref="AL103:AL106" si="439">BP103</f>
        <v>2.0716188221367302</v>
      </c>
      <c r="AM103" s="37">
        <f t="shared" ref="AM103:AM106" si="440">BQ103</f>
        <v>16.7162931927</v>
      </c>
      <c r="AN103" s="37" t="str">
        <f t="shared" ref="AN103:AN106" si="441">BR103</f>
        <v>NULL</v>
      </c>
      <c r="AO103" s="37" t="str">
        <f t="shared" ref="AO103:AO106" si="442">BS103</f>
        <v>NULL</v>
      </c>
      <c r="AP103" s="36">
        <f t="shared" ref="AP103:AP106" si="443">BT103</f>
        <v>6801012.8916920396</v>
      </c>
      <c r="AS103" s="7" t="s">
        <v>90</v>
      </c>
      <c r="AT103" s="7">
        <v>8.2811558556576408</v>
      </c>
      <c r="AU103" s="7">
        <v>13.6156598376191</v>
      </c>
      <c r="AV103" s="7" t="s">
        <v>114</v>
      </c>
      <c r="AW103" s="7" t="s">
        <v>114</v>
      </c>
      <c r="AX103" s="7">
        <v>0.79673880070553105</v>
      </c>
      <c r="AY103">
        <v>4.0693963732930696</v>
      </c>
      <c r="AZ103">
        <v>0.508884162304026</v>
      </c>
      <c r="BA103">
        <v>4099604100</v>
      </c>
      <c r="BB103">
        <v>4777853285.7142897</v>
      </c>
      <c r="BC103">
        <v>13.3558807838077</v>
      </c>
      <c r="BD103">
        <v>32.396813028874703</v>
      </c>
      <c r="BE103" s="7">
        <v>31.6055707496553</v>
      </c>
      <c r="BF103" t="s">
        <v>170</v>
      </c>
      <c r="BG103">
        <v>0.95917405648326604</v>
      </c>
      <c r="BH103">
        <v>0.63897105122890596</v>
      </c>
      <c r="BI103" s="7">
        <v>0.27812714405390898</v>
      </c>
      <c r="BJ103">
        <v>0.51875091061784295</v>
      </c>
      <c r="BK103">
        <v>0.60833050877155004</v>
      </c>
      <c r="BL103">
        <v>-1.3147591593827E-2</v>
      </c>
      <c r="BM103">
        <v>38.580246913580197</v>
      </c>
      <c r="BN103">
        <v>3460.58</v>
      </c>
      <c r="BO103">
        <v>3437.51</v>
      </c>
      <c r="BP103">
        <v>2.0716188221367302</v>
      </c>
      <c r="BQ103">
        <v>16.7162931927</v>
      </c>
      <c r="BR103" s="7" t="s">
        <v>114</v>
      </c>
      <c r="BS103" s="7" t="s">
        <v>114</v>
      </c>
      <c r="BT103">
        <v>6801012.8916920396</v>
      </c>
      <c r="BU103">
        <v>394430183</v>
      </c>
      <c r="BV103">
        <v>95.660499999999999</v>
      </c>
      <c r="BW103" s="52">
        <v>18034</v>
      </c>
      <c r="BX103" s="7" t="s">
        <v>281</v>
      </c>
      <c r="BY103" s="6">
        <v>3386</v>
      </c>
      <c r="BZ103" s="7" t="s">
        <v>162</v>
      </c>
      <c r="CA103" t="str">
        <f t="shared" si="207"/>
        <v>JPYUSD=R</v>
      </c>
      <c r="CB103" s="22">
        <v>0.64049999999999996</v>
      </c>
      <c r="CF103" s="7" t="s">
        <v>90</v>
      </c>
      <c r="CG103" s="7" t="s">
        <v>280</v>
      </c>
    </row>
    <row r="104" spans="1:85" x14ac:dyDescent="0.35">
      <c r="B104" s="7" t="s">
        <v>282</v>
      </c>
      <c r="C104" t="s">
        <v>88</v>
      </c>
      <c r="E104" t="s">
        <v>91</v>
      </c>
      <c r="F104" s="2"/>
      <c r="G104" s="3" t="str">
        <f t="shared" si="409"/>
        <v>ES0130960018</v>
      </c>
      <c r="H104" s="36">
        <f t="shared" si="410"/>
        <v>3855254148.0828905</v>
      </c>
      <c r="I104" s="37">
        <f t="shared" si="411"/>
        <v>81.659000000000006</v>
      </c>
      <c r="J104" s="38">
        <f t="shared" si="412"/>
        <v>37433</v>
      </c>
      <c r="K104" s="37" t="str">
        <f t="shared" si="413"/>
        <v>EUR</v>
      </c>
      <c r="L104" s="39">
        <f t="shared" si="414"/>
        <v>13.59</v>
      </c>
      <c r="M104" s="37">
        <f t="shared" si="415"/>
        <v>14.756022000000002</v>
      </c>
      <c r="N104" s="40"/>
      <c r="O104" s="37">
        <f t="shared" si="416"/>
        <v>10.2138926690728</v>
      </c>
      <c r="P104" s="37">
        <f t="shared" si="417"/>
        <v>18.314967788297398</v>
      </c>
      <c r="Q104" s="37">
        <f t="shared" si="418"/>
        <v>-0.71425822860649202</v>
      </c>
      <c r="R104" s="37" t="str">
        <f t="shared" si="419"/>
        <v>NULL</v>
      </c>
      <c r="S104" s="37">
        <f t="shared" si="420"/>
        <v>1.28351547971066</v>
      </c>
      <c r="T104" s="37">
        <f t="shared" si="421"/>
        <v>5.81648887278772</v>
      </c>
      <c r="U104" s="37">
        <f t="shared" si="422"/>
        <v>3.9887582236652102</v>
      </c>
      <c r="V104" s="36">
        <f t="shared" si="423"/>
        <v>15208754.355</v>
      </c>
      <c r="W104" s="36">
        <f t="shared" si="424"/>
        <v>18462229.1142857</v>
      </c>
      <c r="X104" s="37">
        <f t="shared" si="425"/>
        <v>17.622329021841825</v>
      </c>
      <c r="Y104" s="37">
        <f t="shared" si="426"/>
        <v>38.663774143532997</v>
      </c>
      <c r="Z104" s="37">
        <f t="shared" si="427"/>
        <v>26.262303968806101</v>
      </c>
      <c r="AA104" s="37">
        <f t="shared" si="428"/>
        <v>22.933684069270701</v>
      </c>
      <c r="AB104" s="37" t="str">
        <f t="shared" si="429"/>
        <v>#N/A</v>
      </c>
      <c r="AC104" s="37">
        <f t="shared" si="430"/>
        <v>0.760666134255916</v>
      </c>
      <c r="AD104" s="37">
        <f t="shared" si="431"/>
        <v>0.66179257968209004</v>
      </c>
      <c r="AE104" s="37">
        <f t="shared" si="432"/>
        <v>0.59159151842905999</v>
      </c>
      <c r="AF104" s="37">
        <f t="shared" si="433"/>
        <v>0.72772695122502695</v>
      </c>
      <c r="AG104" s="37">
        <f t="shared" si="434"/>
        <v>0.48089203548630899</v>
      </c>
      <c r="AH104" s="37">
        <f t="shared" si="435"/>
        <v>0.74562925531506996</v>
      </c>
      <c r="AI104" s="37">
        <f t="shared" si="436"/>
        <v>69.318181818181799</v>
      </c>
      <c r="AJ104" s="39">
        <f t="shared" si="437"/>
        <v>13.9574</v>
      </c>
      <c r="AK104" s="39">
        <f t="shared" si="438"/>
        <v>14.739100000000001</v>
      </c>
      <c r="AL104" s="37">
        <f t="shared" si="439"/>
        <v>12.599565532223</v>
      </c>
      <c r="AM104" s="37">
        <f t="shared" si="440"/>
        <v>132.94066470480001</v>
      </c>
      <c r="AN104" s="37" t="str">
        <f t="shared" si="441"/>
        <v>NULL</v>
      </c>
      <c r="AO104" s="37" t="str">
        <f t="shared" si="442"/>
        <v>NULL</v>
      </c>
      <c r="AP104" s="36">
        <f t="shared" si="443"/>
        <v>3193752.6423357902</v>
      </c>
      <c r="AS104" s="7" t="s">
        <v>91</v>
      </c>
      <c r="AT104" s="7">
        <v>10.2138926690728</v>
      </c>
      <c r="AU104" s="7">
        <v>18.314967788297398</v>
      </c>
      <c r="AV104" s="7">
        <v>-0.71425822860649202</v>
      </c>
      <c r="AW104" s="7" t="s">
        <v>114</v>
      </c>
      <c r="AX104" s="7">
        <v>1.28351547971066</v>
      </c>
      <c r="AY104">
        <v>5.81648887278772</v>
      </c>
      <c r="AZ104">
        <v>3.9887582236652102</v>
      </c>
      <c r="BA104">
        <v>15208754.355</v>
      </c>
      <c r="BB104">
        <v>18462229.1142857</v>
      </c>
      <c r="BC104">
        <v>38.663774143532997</v>
      </c>
      <c r="BD104">
        <v>26.262303968806101</v>
      </c>
      <c r="BE104">
        <v>22.933684069270701</v>
      </c>
      <c r="BF104" t="s">
        <v>170</v>
      </c>
      <c r="BG104">
        <v>0.760666134255916</v>
      </c>
      <c r="BH104">
        <v>0.66179257968209004</v>
      </c>
      <c r="BI104">
        <v>0.59159151842905999</v>
      </c>
      <c r="BJ104">
        <v>0.72772695122502695</v>
      </c>
      <c r="BK104">
        <v>0.48089203548630899</v>
      </c>
      <c r="BL104">
        <v>0.74562925531506996</v>
      </c>
      <c r="BM104">
        <v>69.318181818181799</v>
      </c>
      <c r="BN104">
        <v>13.9574</v>
      </c>
      <c r="BO104">
        <v>14.739100000000001</v>
      </c>
      <c r="BP104">
        <v>12.599565532223</v>
      </c>
      <c r="BQ104">
        <v>132.94066470480001</v>
      </c>
      <c r="BR104" s="7" t="s">
        <v>114</v>
      </c>
      <c r="BS104" s="7" t="s">
        <v>114</v>
      </c>
      <c r="BT104">
        <v>3193752.6423357902</v>
      </c>
      <c r="BU104">
        <v>261266495</v>
      </c>
      <c r="BV104">
        <v>81.659000000000006</v>
      </c>
      <c r="BW104" s="52">
        <v>37433</v>
      </c>
      <c r="BX104" s="7" t="s">
        <v>283</v>
      </c>
      <c r="BY104" s="6">
        <v>13.59</v>
      </c>
      <c r="BZ104" s="7" t="s">
        <v>113</v>
      </c>
      <c r="CA104" t="str">
        <f t="shared" si="207"/>
        <v>EUR=</v>
      </c>
      <c r="CB104" s="22">
        <v>1.0858000000000001</v>
      </c>
      <c r="CF104" s="7" t="s">
        <v>91</v>
      </c>
      <c r="CG104" s="7" t="s">
        <v>282</v>
      </c>
    </row>
    <row r="105" spans="1:85" x14ac:dyDescent="0.35">
      <c r="B105" s="7" t="s">
        <v>284</v>
      </c>
      <c r="C105" t="s">
        <v>88</v>
      </c>
      <c r="E105" t="s">
        <v>92</v>
      </c>
      <c r="F105" s="2"/>
      <c r="G105" s="3" t="str">
        <f t="shared" si="409"/>
        <v>IT0005211237</v>
      </c>
      <c r="H105" s="36">
        <f t="shared" si="410"/>
        <v>4306462626.1133928</v>
      </c>
      <c r="I105" s="37">
        <f t="shared" si="411"/>
        <v>56.320799999999998</v>
      </c>
      <c r="J105" s="38">
        <f t="shared" si="412"/>
        <v>42681</v>
      </c>
      <c r="K105" s="37" t="str">
        <f t="shared" si="413"/>
        <v>EUR</v>
      </c>
      <c r="L105" s="39">
        <f t="shared" si="414"/>
        <v>4.8920000000000003</v>
      </c>
      <c r="M105" s="37">
        <f t="shared" si="415"/>
        <v>5.3117336000000011</v>
      </c>
      <c r="N105" s="40"/>
      <c r="O105" s="37">
        <f t="shared" si="416"/>
        <v>8.6765336765336798</v>
      </c>
      <c r="P105" s="37">
        <f t="shared" si="417"/>
        <v>8.2600086959938697</v>
      </c>
      <c r="Q105" s="37">
        <f t="shared" si="418"/>
        <v>1.8460709950071601</v>
      </c>
      <c r="R105" s="37">
        <f t="shared" si="419"/>
        <v>1.7574486587221001</v>
      </c>
      <c r="S105" s="37">
        <f t="shared" si="420"/>
        <v>1.72597939794477</v>
      </c>
      <c r="T105" s="37">
        <f t="shared" si="421"/>
        <v>6.8761353233369196</v>
      </c>
      <c r="U105" s="37">
        <f t="shared" si="422"/>
        <v>1.51168211818528</v>
      </c>
      <c r="V105" s="36">
        <f t="shared" si="423"/>
        <v>11228137.604</v>
      </c>
      <c r="W105" s="36">
        <f t="shared" si="424"/>
        <v>11966851.721999999</v>
      </c>
      <c r="X105" s="37">
        <f t="shared" si="425"/>
        <v>6.1730030183455709</v>
      </c>
      <c r="Y105" s="37">
        <f t="shared" si="426"/>
        <v>19.157146702901201</v>
      </c>
      <c r="Z105" s="37">
        <f t="shared" si="427"/>
        <v>21.7366852358853</v>
      </c>
      <c r="AA105" s="37">
        <f t="shared" si="428"/>
        <v>18.4559283273902</v>
      </c>
      <c r="AB105" s="37" t="str">
        <f t="shared" si="429"/>
        <v>#N/A</v>
      </c>
      <c r="AC105" s="37">
        <f t="shared" si="430"/>
        <v>0.80820606855253396</v>
      </c>
      <c r="AD105" s="37">
        <f t="shared" si="431"/>
        <v>0.73975447084270396</v>
      </c>
      <c r="AE105" s="37">
        <f t="shared" si="432"/>
        <v>0.54741103831638105</v>
      </c>
      <c r="AF105" s="37">
        <f t="shared" si="433"/>
        <v>0.69827332727022795</v>
      </c>
      <c r="AG105" s="37">
        <f t="shared" si="434"/>
        <v>0.68803992201244701</v>
      </c>
      <c r="AH105" s="37">
        <f t="shared" si="435"/>
        <v>0.66677476832101001</v>
      </c>
      <c r="AI105" s="37">
        <f t="shared" si="436"/>
        <v>75.675675675675706</v>
      </c>
      <c r="AJ105" s="39">
        <f t="shared" si="437"/>
        <v>4.8571999999999997</v>
      </c>
      <c r="AK105" s="39">
        <f t="shared" si="438"/>
        <v>5.0584600000000002</v>
      </c>
      <c r="AL105" s="37">
        <f t="shared" si="439"/>
        <v>7.2517511330861204</v>
      </c>
      <c r="AM105" s="37">
        <f t="shared" si="440"/>
        <v>68.575007734899998</v>
      </c>
      <c r="AN105" s="37" t="str">
        <f t="shared" si="441"/>
        <v>NULL</v>
      </c>
      <c r="AO105" s="37" t="str">
        <f t="shared" si="442"/>
        <v>NULL</v>
      </c>
      <c r="AP105" s="36">
        <f t="shared" si="443"/>
        <v>11225238.8855021</v>
      </c>
      <c r="AS105" s="7" t="s">
        <v>92</v>
      </c>
      <c r="AT105" s="7">
        <v>8.6765336765336798</v>
      </c>
      <c r="AU105" s="7">
        <v>8.2600086959938697</v>
      </c>
      <c r="AV105" s="7">
        <v>1.8460709950071601</v>
      </c>
      <c r="AW105">
        <v>1.7574486587221001</v>
      </c>
      <c r="AX105" s="7">
        <v>1.72597939794477</v>
      </c>
      <c r="AY105">
        <v>6.8761353233369196</v>
      </c>
      <c r="AZ105">
        <v>1.51168211818528</v>
      </c>
      <c r="BA105">
        <v>11228137.604</v>
      </c>
      <c r="BB105">
        <v>11966851.721999999</v>
      </c>
      <c r="BC105">
        <v>19.157146702901201</v>
      </c>
      <c r="BD105">
        <v>21.7366852358853</v>
      </c>
      <c r="BE105">
        <v>18.4559283273902</v>
      </c>
      <c r="BF105" t="s">
        <v>170</v>
      </c>
      <c r="BG105">
        <v>0.80820606855253396</v>
      </c>
      <c r="BH105">
        <v>0.73975447084270396</v>
      </c>
      <c r="BI105">
        <v>0.54741103831638105</v>
      </c>
      <c r="BJ105">
        <v>0.69827332727022795</v>
      </c>
      <c r="BK105">
        <v>0.68803992201244701</v>
      </c>
      <c r="BL105">
        <v>0.66677476832101001</v>
      </c>
      <c r="BM105">
        <v>75.675675675675706</v>
      </c>
      <c r="BN105">
        <v>4.8571999999999997</v>
      </c>
      <c r="BO105">
        <v>5.0584600000000002</v>
      </c>
      <c r="BP105">
        <v>7.2517511330861204</v>
      </c>
      <c r="BQ105">
        <v>68.575007734899998</v>
      </c>
      <c r="BR105" s="7" t="s">
        <v>114</v>
      </c>
      <c r="BS105" s="7" t="s">
        <v>114</v>
      </c>
      <c r="BT105">
        <v>11225238.8855021</v>
      </c>
      <c r="BU105">
        <v>810745220</v>
      </c>
      <c r="BV105">
        <v>56.320799999999998</v>
      </c>
      <c r="BW105" s="52">
        <v>42681</v>
      </c>
      <c r="BX105" s="7" t="s">
        <v>285</v>
      </c>
      <c r="BY105" s="6">
        <v>4.8920000000000003</v>
      </c>
      <c r="BZ105" s="7" t="s">
        <v>113</v>
      </c>
      <c r="CA105" t="str">
        <f t="shared" si="207"/>
        <v>EUR=</v>
      </c>
      <c r="CB105" s="22">
        <v>1.0858000000000001</v>
      </c>
      <c r="CF105" s="7" t="s">
        <v>92</v>
      </c>
      <c r="CG105" s="7" t="s">
        <v>284</v>
      </c>
    </row>
    <row r="106" spans="1:85" x14ac:dyDescent="0.35">
      <c r="B106" s="7" t="s">
        <v>286</v>
      </c>
      <c r="C106" t="s">
        <v>88</v>
      </c>
      <c r="E106" t="s">
        <v>93</v>
      </c>
      <c r="F106" s="2"/>
      <c r="G106" s="3" t="str">
        <f t="shared" si="409"/>
        <v>FR0013269123</v>
      </c>
      <c r="H106" s="36">
        <f t="shared" si="410"/>
        <v>3180272373.3775201</v>
      </c>
      <c r="I106" s="37">
        <f t="shared" si="411"/>
        <v>74.969800000000006</v>
      </c>
      <c r="J106" s="38">
        <f t="shared" si="412"/>
        <v>34700</v>
      </c>
      <c r="K106" s="37" t="str">
        <f t="shared" si="413"/>
        <v>EUR</v>
      </c>
      <c r="L106" s="39">
        <f t="shared" si="414"/>
        <v>28.4</v>
      </c>
      <c r="M106" s="37">
        <f t="shared" si="415"/>
        <v>30.83672</v>
      </c>
      <c r="N106" s="40"/>
      <c r="O106" s="37">
        <f t="shared" si="416"/>
        <v>8.2889907451311</v>
      </c>
      <c r="P106" s="37">
        <f t="shared" si="417"/>
        <v>7.90606114185326</v>
      </c>
      <c r="Q106" s="37" t="str">
        <f t="shared" si="418"/>
        <v>NULL</v>
      </c>
      <c r="R106" s="37" t="str">
        <f t="shared" si="419"/>
        <v>NULL</v>
      </c>
      <c r="S106" s="37">
        <f t="shared" si="420"/>
        <v>1.1099658331442499</v>
      </c>
      <c r="T106" s="37">
        <f t="shared" si="421"/>
        <v>5.2428139814936499</v>
      </c>
      <c r="U106" s="37">
        <f t="shared" si="422"/>
        <v>0.44490373294507601</v>
      </c>
      <c r="V106" s="36">
        <f t="shared" si="423"/>
        <v>2590816.7200000002</v>
      </c>
      <c r="W106" s="36">
        <f t="shared" si="424"/>
        <v>3963781.4047619002</v>
      </c>
      <c r="X106" s="37">
        <f t="shared" si="425"/>
        <v>34.637749778847159</v>
      </c>
      <c r="Y106" s="37">
        <f t="shared" si="426"/>
        <v>35.059347068719603</v>
      </c>
      <c r="Z106" s="37">
        <f t="shared" si="427"/>
        <v>32.289998125363702</v>
      </c>
      <c r="AA106" s="37">
        <f t="shared" si="428"/>
        <v>26.4805845085458</v>
      </c>
      <c r="AB106" s="37" t="str">
        <f t="shared" si="429"/>
        <v>#N/A</v>
      </c>
      <c r="AC106" s="37">
        <f t="shared" si="430"/>
        <v>1.0755968864129499</v>
      </c>
      <c r="AD106" s="37">
        <f t="shared" si="431"/>
        <v>0.90537077219226103</v>
      </c>
      <c r="AE106" s="37">
        <f t="shared" si="432"/>
        <v>1.1993444059634</v>
      </c>
      <c r="AF106" s="37">
        <f t="shared" si="433"/>
        <v>1.1328951377459999</v>
      </c>
      <c r="AG106" s="37">
        <f t="shared" si="434"/>
        <v>1.1621744995465799</v>
      </c>
      <c r="AH106" s="37">
        <f t="shared" si="435"/>
        <v>1.6815586121706201</v>
      </c>
      <c r="AI106" s="37">
        <f t="shared" si="436"/>
        <v>73.643410852713203</v>
      </c>
      <c r="AJ106" s="39">
        <f t="shared" si="437"/>
        <v>29.743200000000002</v>
      </c>
      <c r="AK106" s="39">
        <f t="shared" si="438"/>
        <v>26.282150000000001</v>
      </c>
      <c r="AL106" s="37">
        <f t="shared" si="439"/>
        <v>6.9915254237288096</v>
      </c>
      <c r="AM106" s="37">
        <f t="shared" si="440"/>
        <v>55.845798910900001</v>
      </c>
      <c r="AN106" s="37" t="str">
        <f t="shared" si="441"/>
        <v>NULL</v>
      </c>
      <c r="AO106" s="37" t="str">
        <f t="shared" si="442"/>
        <v>NULL</v>
      </c>
      <c r="AP106" s="36">
        <f t="shared" si="443"/>
        <v>533117.76829306001</v>
      </c>
      <c r="AS106" s="7" t="s">
        <v>93</v>
      </c>
      <c r="AT106" s="7">
        <v>8.2889907451311</v>
      </c>
      <c r="AU106" s="7">
        <v>7.90606114185326</v>
      </c>
      <c r="AV106" s="7" t="s">
        <v>114</v>
      </c>
      <c r="AW106" s="7" t="s">
        <v>114</v>
      </c>
      <c r="AX106" s="7">
        <v>1.1099658331442499</v>
      </c>
      <c r="AY106">
        <v>5.2428139814936499</v>
      </c>
      <c r="AZ106">
        <v>0.44490373294507601</v>
      </c>
      <c r="BA106">
        <v>2590816.7200000002</v>
      </c>
      <c r="BB106">
        <v>3963781.4047619002</v>
      </c>
      <c r="BC106">
        <v>35.059347068719603</v>
      </c>
      <c r="BD106">
        <v>32.289998125363702</v>
      </c>
      <c r="BE106">
        <v>26.4805845085458</v>
      </c>
      <c r="BF106" t="s">
        <v>170</v>
      </c>
      <c r="BG106">
        <v>1.0755968864129499</v>
      </c>
      <c r="BH106">
        <v>0.90537077219226103</v>
      </c>
      <c r="BI106">
        <v>1.1993444059634</v>
      </c>
      <c r="BJ106">
        <v>1.1328951377459999</v>
      </c>
      <c r="BK106">
        <v>1.1621744995465799</v>
      </c>
      <c r="BL106">
        <v>1.6815586121706201</v>
      </c>
      <c r="BM106">
        <v>73.643410852713203</v>
      </c>
      <c r="BN106">
        <v>29.743200000000002</v>
      </c>
      <c r="BO106">
        <v>26.282150000000001</v>
      </c>
      <c r="BP106">
        <v>6.9915254237288096</v>
      </c>
      <c r="BQ106">
        <v>55.845798910900001</v>
      </c>
      <c r="BR106" s="7" t="s">
        <v>114</v>
      </c>
      <c r="BS106" s="7" t="s">
        <v>114</v>
      </c>
      <c r="BT106">
        <v>533117.76829306001</v>
      </c>
      <c r="BU106">
        <v>103132641</v>
      </c>
      <c r="BV106">
        <v>74.969800000000006</v>
      </c>
      <c r="BW106" s="52">
        <v>34700</v>
      </c>
      <c r="BX106" s="7" t="s">
        <v>287</v>
      </c>
      <c r="BY106" s="6">
        <v>28.4</v>
      </c>
      <c r="BZ106" s="7" t="s">
        <v>113</v>
      </c>
      <c r="CA106" t="str">
        <f t="shared" si="207"/>
        <v>EUR=</v>
      </c>
      <c r="CB106" s="22">
        <v>1.0858000000000001</v>
      </c>
      <c r="CF106" s="7" t="s">
        <v>93</v>
      </c>
      <c r="CG106" s="7" t="s">
        <v>286</v>
      </c>
    </row>
    <row r="107" spans="1:85" x14ac:dyDescent="0.35">
      <c r="F107" s="2"/>
      <c r="G107" s="9" t="s">
        <v>325</v>
      </c>
      <c r="H107" s="10"/>
      <c r="I107" s="54">
        <f>AVERAGE(I102:I106)</f>
        <v>73.942840000000018</v>
      </c>
      <c r="J107" s="54"/>
      <c r="K107" s="54"/>
      <c r="L107" s="54"/>
      <c r="M107" s="54"/>
      <c r="N107" s="54"/>
      <c r="O107" s="54">
        <f t="shared" ref="O107" si="444">AVERAGE(O102:O106)</f>
        <v>9.6249762109317647</v>
      </c>
      <c r="P107" s="54">
        <f t="shared" ref="P107" si="445">AVERAGE(P102:P106)</f>
        <v>12.024004869127506</v>
      </c>
      <c r="Q107" s="54">
        <f t="shared" ref="Q107" si="446">AVERAGE(Q102:Q106)</f>
        <v>1.6964696834110127</v>
      </c>
      <c r="R107" s="54">
        <f t="shared" ref="R107" si="447">AVERAGE(R102:R106)</f>
        <v>2.7573691546538504</v>
      </c>
      <c r="S107" s="54">
        <f t="shared" ref="S107" si="448">AVERAGE(S102:S106)</f>
        <v>1.3700364720958025</v>
      </c>
      <c r="T107" s="54">
        <f t="shared" ref="T107" si="449">AVERAGE(T102:T106)</f>
        <v>5.5012086377278395</v>
      </c>
      <c r="U107" s="54">
        <f t="shared" ref="U107" si="450">AVERAGE(U102:U106)</f>
        <v>1.9946676180751866</v>
      </c>
      <c r="V107" s="13">
        <f t="shared" ref="V107:AP107" si="451">AVERAGE(V102:V106)</f>
        <v>832389814.13849998</v>
      </c>
      <c r="W107" s="13">
        <f t="shared" si="451"/>
        <v>969375045.56523895</v>
      </c>
      <c r="X107" s="54">
        <f t="shared" si="451"/>
        <v>15.283393585444111</v>
      </c>
      <c r="Y107" s="54">
        <f t="shared" si="451"/>
        <v>25.266601866383461</v>
      </c>
      <c r="Z107" s="54">
        <f t="shared" si="451"/>
        <v>26.360611404203645</v>
      </c>
      <c r="AA107" s="54">
        <f t="shared" si="451"/>
        <v>23.332365676679299</v>
      </c>
      <c r="AB107" s="54" t="e">
        <f t="shared" si="451"/>
        <v>#DIV/0!</v>
      </c>
      <c r="AC107" s="54">
        <f t="shared" si="451"/>
        <v>0.83137479687840865</v>
      </c>
      <c r="AD107" s="54">
        <f t="shared" si="451"/>
        <v>0.72000199229648665</v>
      </c>
      <c r="AE107" s="54">
        <f t="shared" si="451"/>
        <v>0.62049538136121318</v>
      </c>
      <c r="AF107" s="54">
        <f t="shared" si="451"/>
        <v>0.74699617391055517</v>
      </c>
      <c r="AG107" s="54">
        <f t="shared" si="451"/>
        <v>0.70822867219389474</v>
      </c>
      <c r="AH107" s="54">
        <f t="shared" si="451"/>
        <v>0.70944164270462962</v>
      </c>
      <c r="AI107" s="54">
        <f t="shared" si="451"/>
        <v>67.038741147268283</v>
      </c>
      <c r="AJ107" s="13">
        <f t="shared" si="451"/>
        <v>702.69164799999987</v>
      </c>
      <c r="AK107" s="13">
        <f t="shared" si="451"/>
        <v>697.60465399999998</v>
      </c>
      <c r="AL107" s="54">
        <f t="shared" si="451"/>
        <v>7.063836992591507</v>
      </c>
      <c r="AM107" s="54">
        <f t="shared" si="451"/>
        <v>71.256081543020002</v>
      </c>
      <c r="AN107" s="54" t="e">
        <f t="shared" si="451"/>
        <v>#DIV/0!</v>
      </c>
      <c r="AO107" s="54" t="e">
        <f t="shared" si="451"/>
        <v>#DIV/0!</v>
      </c>
      <c r="AP107" s="13">
        <f t="shared" si="451"/>
        <v>7458712.7192465784</v>
      </c>
      <c r="AS107" s="7"/>
      <c r="CF107" s="7"/>
    </row>
    <row r="108" spans="1:85" x14ac:dyDescent="0.35">
      <c r="F108" s="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1:85" x14ac:dyDescent="0.35">
      <c r="A109" s="4"/>
      <c r="B109" s="4"/>
      <c r="C109" s="4" t="s">
        <v>94</v>
      </c>
      <c r="D109" s="4"/>
      <c r="E109" s="4"/>
      <c r="F109" s="2"/>
      <c r="AS109" s="4"/>
      <c r="CF109" s="4"/>
    </row>
    <row r="110" spans="1:85" x14ac:dyDescent="0.35">
      <c r="B110" s="7" t="s">
        <v>288</v>
      </c>
      <c r="C110" t="s">
        <v>94</v>
      </c>
      <c r="E110" t="s">
        <v>95</v>
      </c>
      <c r="F110" s="2"/>
      <c r="G110" s="3" t="str">
        <f>BX110</f>
        <v>US0304201033</v>
      </c>
      <c r="H110" s="36">
        <f>(BU110*BY110)*CB110</f>
        <v>27625840000.600002</v>
      </c>
      <c r="I110" s="37">
        <f>BV110</f>
        <v>99.666300000000007</v>
      </c>
      <c r="J110" s="38">
        <f>BW110</f>
        <v>39561</v>
      </c>
      <c r="K110" s="37" t="str">
        <f>BZ110</f>
        <v>USD</v>
      </c>
      <c r="L110" s="39">
        <f>BY110</f>
        <v>141.80000000000001</v>
      </c>
      <c r="M110" s="37">
        <f>BY110*CB110</f>
        <v>141.80000000000001</v>
      </c>
      <c r="N110" s="40"/>
      <c r="O110" s="37">
        <f>AT110</f>
        <v>28.8593827592663</v>
      </c>
      <c r="P110" s="37">
        <f t="shared" ref="P110" si="452">AU110</f>
        <v>25.902817351519499</v>
      </c>
      <c r="Q110" s="37" t="str">
        <f t="shared" ref="Q110" si="453">AV110</f>
        <v>NULL</v>
      </c>
      <c r="R110" s="37" t="str">
        <f t="shared" ref="R110" si="454">AW110</f>
        <v>NULL</v>
      </c>
      <c r="S110" s="37">
        <f t="shared" ref="S110" si="455">AX110</f>
        <v>2.76064832737331</v>
      </c>
      <c r="T110" s="37">
        <f t="shared" ref="T110" si="456">AY110</f>
        <v>14.0161542367326</v>
      </c>
      <c r="U110" s="37">
        <f t="shared" ref="U110" si="457">AZ110</f>
        <v>6.4141722778268004</v>
      </c>
      <c r="V110" s="36">
        <f t="shared" ref="V110" si="458">BA110</f>
        <v>121500667.32250001</v>
      </c>
      <c r="W110" s="36">
        <f t="shared" ref="W110" si="459">BB110</f>
        <v>109319672.373</v>
      </c>
      <c r="X110" s="37">
        <f>((W110-V110)/W110)*100</f>
        <v>-11.142546153942277</v>
      </c>
      <c r="Y110" s="37">
        <f>BC110</f>
        <v>19.244057969974001</v>
      </c>
      <c r="Z110" s="37">
        <f t="shared" ref="Z110" si="460">BD110</f>
        <v>20.610055779508901</v>
      </c>
      <c r="AA110" s="37">
        <f t="shared" ref="AA110" si="461">BE110</f>
        <v>22.345575564720701</v>
      </c>
      <c r="AB110" s="37">
        <f t="shared" ref="AB110" si="462">BF110</f>
        <v>0.20780000000000001</v>
      </c>
      <c r="AC110" s="37">
        <f t="shared" ref="AC110" si="463">BG110</f>
        <v>0.54386423760792901</v>
      </c>
      <c r="AD110" s="37">
        <f t="shared" ref="AD110" si="464">BH110</f>
        <v>0.898419958332487</v>
      </c>
      <c r="AE110" s="37">
        <f t="shared" ref="AE110" si="465">BI110</f>
        <v>0.67096364995337499</v>
      </c>
      <c r="AF110" s="37">
        <f t="shared" ref="AF110" si="466">BJ110</f>
        <v>0.780641652659817</v>
      </c>
      <c r="AG110" s="37">
        <f t="shared" ref="AG110" si="467">BK110</f>
        <v>0.521822429499745</v>
      </c>
      <c r="AH110" s="37">
        <f t="shared" ref="AH110" si="468">BL110</f>
        <v>0.92393473487511302</v>
      </c>
      <c r="AI110" s="37">
        <f t="shared" ref="AI110" si="469">BM110</f>
        <v>79.923273657288902</v>
      </c>
      <c r="AJ110" s="39">
        <f t="shared" ref="AJ110" si="470">BN110</f>
        <v>131.91820000000001</v>
      </c>
      <c r="AK110" s="39">
        <f t="shared" ref="AK110" si="471">BO110</f>
        <v>126.01845</v>
      </c>
      <c r="AL110" s="37">
        <f t="shared" ref="AL110" si="472">BP110</f>
        <v>2.15796897038082</v>
      </c>
      <c r="AM110" s="37">
        <f t="shared" ref="AM110" si="473">BQ110</f>
        <v>58.4745762712</v>
      </c>
      <c r="AN110" s="37">
        <f t="shared" ref="AN110" si="474">BR110</f>
        <v>1.9189915975013201</v>
      </c>
      <c r="AO110" s="37">
        <f t="shared" ref="AO110" si="475">BS110</f>
        <v>3.4734197510260501</v>
      </c>
      <c r="AP110" s="36">
        <f t="shared" ref="AP110" si="476">BT110</f>
        <v>1215030.1027955399</v>
      </c>
      <c r="AS110" s="7" t="s">
        <v>95</v>
      </c>
      <c r="AT110" s="7">
        <v>28.8593827592663</v>
      </c>
      <c r="AU110" s="7">
        <v>25.902817351519499</v>
      </c>
      <c r="AV110" s="7" t="s">
        <v>114</v>
      </c>
      <c r="AW110" s="7" t="s">
        <v>114</v>
      </c>
      <c r="AX110" s="7">
        <v>2.76064832737331</v>
      </c>
      <c r="AY110">
        <v>14.0161542367326</v>
      </c>
      <c r="AZ110">
        <v>6.4141722778268004</v>
      </c>
      <c r="BA110">
        <v>121500667.32250001</v>
      </c>
      <c r="BB110">
        <v>109319672.373</v>
      </c>
      <c r="BC110">
        <v>19.244057969974001</v>
      </c>
      <c r="BD110">
        <v>20.610055779508901</v>
      </c>
      <c r="BE110">
        <v>22.345575564720701</v>
      </c>
      <c r="BF110">
        <v>0.20780000000000001</v>
      </c>
      <c r="BG110">
        <v>0.54386423760792901</v>
      </c>
      <c r="BH110">
        <v>0.898419958332487</v>
      </c>
      <c r="BI110" s="7">
        <v>0.67096364995337499</v>
      </c>
      <c r="BJ110">
        <v>0.780641652659817</v>
      </c>
      <c r="BK110">
        <v>0.521822429499745</v>
      </c>
      <c r="BL110">
        <v>0.92393473487511302</v>
      </c>
      <c r="BM110">
        <v>79.923273657288902</v>
      </c>
      <c r="BN110">
        <v>131.91820000000001</v>
      </c>
      <c r="BO110">
        <v>126.01845</v>
      </c>
      <c r="BP110">
        <v>2.15796897038082</v>
      </c>
      <c r="BQ110">
        <v>58.4745762712</v>
      </c>
      <c r="BR110" s="7">
        <v>1.9189915975013201</v>
      </c>
      <c r="BS110">
        <v>3.4734197510260501</v>
      </c>
      <c r="BT110">
        <v>1215030.1027955399</v>
      </c>
      <c r="BU110">
        <v>194822567</v>
      </c>
      <c r="BV110">
        <v>99.666300000000007</v>
      </c>
      <c r="BW110" s="52">
        <v>39561</v>
      </c>
      <c r="BX110" s="7" t="s">
        <v>289</v>
      </c>
      <c r="BY110" s="6">
        <v>141.80000000000001</v>
      </c>
      <c r="BZ110" s="7" t="s">
        <v>122</v>
      </c>
      <c r="CA110" t="str">
        <f t="shared" si="207"/>
        <v>USD=</v>
      </c>
      <c r="CB110" s="22">
        <v>1</v>
      </c>
      <c r="CF110" s="7" t="s">
        <v>95</v>
      </c>
      <c r="CG110" s="7" t="s">
        <v>288</v>
      </c>
    </row>
    <row r="111" spans="1:85" x14ac:dyDescent="0.35">
      <c r="B111" s="7" t="s">
        <v>290</v>
      </c>
      <c r="C111" t="s">
        <v>94</v>
      </c>
      <c r="E111" t="s">
        <v>96</v>
      </c>
      <c r="F111" s="2"/>
      <c r="G111" s="3" t="str">
        <f t="shared" ref="G111:G116" si="477">BX111</f>
        <v>US29670G1022</v>
      </c>
      <c r="H111" s="36">
        <f t="shared" ref="H111:H116" si="478">(BU111*BY111)*CB111</f>
        <v>11118731616.449999</v>
      </c>
      <c r="I111" s="37">
        <f t="shared" ref="I111:I116" si="479">BV111</f>
        <v>99.789199999999994</v>
      </c>
      <c r="J111" s="38">
        <f t="shared" ref="J111:J116" si="480">BW111</f>
        <v>29728</v>
      </c>
      <c r="K111" s="37" t="str">
        <f t="shared" ref="K111:K116" si="481">BZ111</f>
        <v>USD</v>
      </c>
      <c r="L111" s="39">
        <f t="shared" ref="L111:L116" si="482">BY111</f>
        <v>40.65</v>
      </c>
      <c r="M111" s="37">
        <f t="shared" ref="M111:M116" si="483">BY111*CB111</f>
        <v>40.65</v>
      </c>
      <c r="N111" s="40"/>
      <c r="O111" s="37">
        <f t="shared" ref="O111:O116" si="484">AT111</f>
        <v>19.543926959080402</v>
      </c>
      <c r="P111" s="37">
        <f t="shared" ref="P111:P116" si="485">AU111</f>
        <v>19.289548561428301</v>
      </c>
      <c r="Q111" s="37" t="str">
        <f t="shared" ref="Q111:Q116" si="486">AV111</f>
        <v>NULL</v>
      </c>
      <c r="R111" s="37">
        <f t="shared" ref="R111:R116" si="487">AW111</f>
        <v>3.7095285695054501</v>
      </c>
      <c r="S111" s="37">
        <f t="shared" ref="S111:S116" si="488">AX111</f>
        <v>1.82839774486076</v>
      </c>
      <c r="T111" s="37">
        <f t="shared" ref="T111:T116" si="489">AY111</f>
        <v>14.3899761042849</v>
      </c>
      <c r="U111" s="37">
        <f t="shared" ref="U111:U116" si="490">AZ111</f>
        <v>5.73295096398813</v>
      </c>
      <c r="V111" s="36">
        <f t="shared" ref="V111:V116" si="491">BA111</f>
        <v>63104797.924999997</v>
      </c>
      <c r="W111" s="36">
        <f t="shared" ref="W111:W116" si="492">BB111</f>
        <v>51629518.409500003</v>
      </c>
      <c r="X111" s="37">
        <f t="shared" ref="X111:X116" si="493">((W111-V111)/W111)*100</f>
        <v>-22.226199021427448</v>
      </c>
      <c r="Y111" s="37">
        <f t="shared" ref="Y111:Y116" si="494">BC111</f>
        <v>23.4912873413592</v>
      </c>
      <c r="Z111" s="37">
        <f t="shared" ref="Z111:Z116" si="495">BD111</f>
        <v>23.117796238739398</v>
      </c>
      <c r="AA111" s="37">
        <f t="shared" ref="AA111:AA116" si="496">BE111</f>
        <v>23.162822121910899</v>
      </c>
      <c r="AB111" s="37">
        <f t="shared" ref="AB111:AB116" si="497">BF111</f>
        <v>0.24560000000000001</v>
      </c>
      <c r="AC111" s="37">
        <f t="shared" ref="AC111:AC116" si="498">BG111</f>
        <v>0.56367662670098295</v>
      </c>
      <c r="AD111" s="37">
        <f t="shared" ref="AD111:AD116" si="499">BH111</f>
        <v>0.63375560810771603</v>
      </c>
      <c r="AE111" s="37">
        <f t="shared" ref="AE111:AE116" si="500">BI111</f>
        <v>0.83169790743891703</v>
      </c>
      <c r="AF111" s="37">
        <f t="shared" ref="AF111:AF116" si="501">BJ111</f>
        <v>0.88779771716067302</v>
      </c>
      <c r="AG111" s="37">
        <f t="shared" ref="AG111:AG116" si="502">BK111</f>
        <v>0.602815333507974</v>
      </c>
      <c r="AH111" s="37">
        <f t="shared" ref="AH111:AH116" si="503">BL111</f>
        <v>1.12895367194075</v>
      </c>
      <c r="AI111" s="37">
        <f t="shared" ref="AI111:AI116" si="504">BM111</f>
        <v>72.194513715710698</v>
      </c>
      <c r="AJ111" s="39">
        <f t="shared" ref="AJ111:AJ116" si="505">BN111</f>
        <v>38.133400000000002</v>
      </c>
      <c r="AK111" s="39">
        <f t="shared" ref="AK111:AK116" si="506">BO111</f>
        <v>36.335149999999999</v>
      </c>
      <c r="AL111" s="37">
        <f t="shared" ref="AL111:AL116" si="507">BP111</f>
        <v>3.0218942189421898</v>
      </c>
      <c r="AM111" s="37">
        <f t="shared" ref="AM111:AM116" si="508">BQ111</f>
        <v>49.193308049400002</v>
      </c>
      <c r="AN111" s="37">
        <f t="shared" ref="AN111:AN116" si="509">BR111</f>
        <v>2.2105621444553298</v>
      </c>
      <c r="AO111" s="37">
        <f t="shared" ref="AO111:AO116" si="510">BS111</f>
        <v>4.9313345944548601</v>
      </c>
      <c r="AP111" s="36">
        <f t="shared" ref="AP111:AP116" si="511">BT111</f>
        <v>2255890.6827019299</v>
      </c>
      <c r="AS111" s="7" t="s">
        <v>96</v>
      </c>
      <c r="AT111" s="7">
        <v>19.543926959080402</v>
      </c>
      <c r="AU111" s="7">
        <v>19.289548561428301</v>
      </c>
      <c r="AV111" s="7" t="s">
        <v>114</v>
      </c>
      <c r="AW111">
        <v>3.7095285695054501</v>
      </c>
      <c r="AX111" s="7">
        <v>1.82839774486076</v>
      </c>
      <c r="AY111">
        <v>14.3899761042849</v>
      </c>
      <c r="AZ111">
        <v>5.73295096398813</v>
      </c>
      <c r="BA111">
        <v>63104797.924999997</v>
      </c>
      <c r="BB111">
        <v>51629518.409500003</v>
      </c>
      <c r="BC111">
        <v>23.4912873413592</v>
      </c>
      <c r="BD111">
        <v>23.117796238739398</v>
      </c>
      <c r="BE111">
        <v>23.162822121910899</v>
      </c>
      <c r="BF111">
        <v>0.24560000000000001</v>
      </c>
      <c r="BG111">
        <v>0.56367662670098295</v>
      </c>
      <c r="BH111">
        <v>0.63375560810771603</v>
      </c>
      <c r="BI111" s="7">
        <v>0.83169790743891703</v>
      </c>
      <c r="BJ111">
        <v>0.88779771716067302</v>
      </c>
      <c r="BK111">
        <v>0.602815333507974</v>
      </c>
      <c r="BL111">
        <v>1.12895367194075</v>
      </c>
      <c r="BM111">
        <v>72.194513715710698</v>
      </c>
      <c r="BN111">
        <v>38.133400000000002</v>
      </c>
      <c r="BO111">
        <v>36.335149999999999</v>
      </c>
      <c r="BP111">
        <v>3.0218942189421898</v>
      </c>
      <c r="BQ111">
        <v>49.193308049400002</v>
      </c>
      <c r="BR111" s="7">
        <v>2.2105621444553298</v>
      </c>
      <c r="BS111">
        <v>4.9313345944548601</v>
      </c>
      <c r="BT111">
        <v>2255890.6827019299</v>
      </c>
      <c r="BU111">
        <v>273523533</v>
      </c>
      <c r="BV111">
        <v>99.789199999999994</v>
      </c>
      <c r="BW111" s="52">
        <v>29728</v>
      </c>
      <c r="BX111" s="7" t="s">
        <v>291</v>
      </c>
      <c r="BY111" s="6">
        <v>40.65</v>
      </c>
      <c r="BZ111" s="7" t="s">
        <v>122</v>
      </c>
      <c r="CA111" t="str">
        <f t="shared" si="207"/>
        <v>USD=</v>
      </c>
      <c r="CB111" s="22">
        <v>1</v>
      </c>
      <c r="CF111" s="7" t="s">
        <v>96</v>
      </c>
      <c r="CG111" s="7" t="s">
        <v>290</v>
      </c>
    </row>
    <row r="112" spans="1:85" x14ac:dyDescent="0.35">
      <c r="B112" s="7" t="s">
        <v>292</v>
      </c>
      <c r="C112" t="s">
        <v>94</v>
      </c>
      <c r="E112" t="s">
        <v>97</v>
      </c>
      <c r="F112" s="2"/>
      <c r="G112" s="3" t="str">
        <f t="shared" si="477"/>
        <v>GB00B39J2M42</v>
      </c>
      <c r="H112" s="36">
        <f t="shared" si="478"/>
        <v>891259529193.22791</v>
      </c>
      <c r="I112" s="37">
        <f t="shared" si="479"/>
        <v>99.956000000000003</v>
      </c>
      <c r="J112" s="38">
        <f t="shared" si="480"/>
        <v>39657</v>
      </c>
      <c r="K112" s="37" t="str">
        <f t="shared" si="481"/>
        <v>GBp</v>
      </c>
      <c r="L112" s="39">
        <f t="shared" si="482"/>
        <v>1014</v>
      </c>
      <c r="M112" s="37">
        <f t="shared" si="483"/>
        <v>1307.0459999999998</v>
      </c>
      <c r="N112" s="40"/>
      <c r="O112" s="37">
        <f t="shared" si="484"/>
        <v>54.7569051849459</v>
      </c>
      <c r="P112" s="37">
        <f t="shared" si="485"/>
        <v>16.665456235571501</v>
      </c>
      <c r="Q112" s="37" t="str">
        <f t="shared" si="486"/>
        <v>NULL</v>
      </c>
      <c r="R112" s="37" t="str">
        <f t="shared" si="487"/>
        <v>NULL</v>
      </c>
      <c r="S112" s="37">
        <f t="shared" si="488"/>
        <v>3.3728529740245099</v>
      </c>
      <c r="T112" s="37">
        <f t="shared" si="489"/>
        <v>9.3072140800698104</v>
      </c>
      <c r="U112" s="37">
        <f t="shared" si="490"/>
        <v>3.5572224729725601</v>
      </c>
      <c r="V112" s="36">
        <f t="shared" si="491"/>
        <v>1564734631</v>
      </c>
      <c r="W112" s="36">
        <f t="shared" si="492"/>
        <v>2002684601.14762</v>
      </c>
      <c r="X112" s="37">
        <f t="shared" si="493"/>
        <v>21.868144883955104</v>
      </c>
      <c r="Y112" s="37">
        <f t="shared" si="494"/>
        <v>30.328170329017102</v>
      </c>
      <c r="Z112" s="37">
        <f t="shared" si="495"/>
        <v>24.319955250284199</v>
      </c>
      <c r="AA112" s="37">
        <f t="shared" si="496"/>
        <v>20.913471293423701</v>
      </c>
      <c r="AB112" s="37" t="str">
        <f t="shared" si="497"/>
        <v>#N/A</v>
      </c>
      <c r="AC112" s="37">
        <f t="shared" si="498"/>
        <v>0.77392422478140199</v>
      </c>
      <c r="AD112" s="37">
        <f t="shared" si="499"/>
        <v>0.79062102324316696</v>
      </c>
      <c r="AE112" s="37">
        <f t="shared" si="500"/>
        <v>0.45439148428902598</v>
      </c>
      <c r="AF112" s="37">
        <f t="shared" si="501"/>
        <v>0.63626035326502794</v>
      </c>
      <c r="AG112" s="37">
        <f t="shared" si="502"/>
        <v>0.64514696855130904</v>
      </c>
      <c r="AH112" s="37">
        <f t="shared" si="503"/>
        <v>0.46413911098091698</v>
      </c>
      <c r="AI112" s="37">
        <f t="shared" si="504"/>
        <v>60.348506401138003</v>
      </c>
      <c r="AJ112" s="39">
        <f t="shared" si="505"/>
        <v>1025.086</v>
      </c>
      <c r="AK112" s="39">
        <f t="shared" si="506"/>
        <v>1045.7529999999999</v>
      </c>
      <c r="AL112" s="37">
        <f t="shared" si="507"/>
        <v>4.8947885939036402</v>
      </c>
      <c r="AM112" s="37">
        <f t="shared" si="508"/>
        <v>267.4546887313</v>
      </c>
      <c r="AN112" s="37" t="str">
        <f t="shared" si="509"/>
        <v>NULL</v>
      </c>
      <c r="AO112" s="37" t="str">
        <f t="shared" si="510"/>
        <v>NULL</v>
      </c>
      <c r="AP112" s="36">
        <f t="shared" si="511"/>
        <v>1885700.93933563</v>
      </c>
      <c r="AS112" s="7" t="s">
        <v>97</v>
      </c>
      <c r="AT112" s="7">
        <v>54.7569051849459</v>
      </c>
      <c r="AU112" s="7">
        <v>16.665456235571501</v>
      </c>
      <c r="AV112" s="7" t="s">
        <v>114</v>
      </c>
      <c r="AW112" s="7" t="s">
        <v>114</v>
      </c>
      <c r="AX112" s="7">
        <v>3.3728529740245099</v>
      </c>
      <c r="AY112">
        <v>9.3072140800698104</v>
      </c>
      <c r="AZ112">
        <v>3.5572224729725601</v>
      </c>
      <c r="BA112">
        <v>1564734631</v>
      </c>
      <c r="BB112">
        <v>2002684601.14762</v>
      </c>
      <c r="BC112">
        <v>30.328170329017102</v>
      </c>
      <c r="BD112">
        <v>24.319955250284199</v>
      </c>
      <c r="BE112">
        <v>20.913471293423701</v>
      </c>
      <c r="BF112" t="s">
        <v>170</v>
      </c>
      <c r="BG112">
        <v>0.77392422478140199</v>
      </c>
      <c r="BH112">
        <v>0.79062102324316696</v>
      </c>
      <c r="BI112" s="7">
        <v>0.45439148428902598</v>
      </c>
      <c r="BJ112">
        <v>0.63626035326502794</v>
      </c>
      <c r="BK112">
        <v>0.64514696855130904</v>
      </c>
      <c r="BL112" s="7">
        <v>0.46413911098091698</v>
      </c>
      <c r="BM112">
        <v>60.348506401138003</v>
      </c>
      <c r="BN112">
        <v>1025.086</v>
      </c>
      <c r="BO112">
        <v>1045.7529999999999</v>
      </c>
      <c r="BP112">
        <v>4.8947885939036402</v>
      </c>
      <c r="BQ112">
        <v>267.4546887313</v>
      </c>
      <c r="BR112" s="7" t="s">
        <v>114</v>
      </c>
      <c r="BS112" s="7" t="s">
        <v>114</v>
      </c>
      <c r="BT112">
        <v>1885700.93933563</v>
      </c>
      <c r="BU112">
        <v>681888418</v>
      </c>
      <c r="BV112">
        <v>99.956000000000003</v>
      </c>
      <c r="BW112" s="52">
        <v>39657</v>
      </c>
      <c r="BX112" s="7" t="s">
        <v>293</v>
      </c>
      <c r="BY112" s="6">
        <v>1014</v>
      </c>
      <c r="BZ112" s="7" t="s">
        <v>127</v>
      </c>
      <c r="CA112" t="str">
        <f t="shared" si="207"/>
        <v>GBP=</v>
      </c>
      <c r="CB112" s="22">
        <v>1.2889999999999999</v>
      </c>
      <c r="CF112" s="7" t="s">
        <v>97</v>
      </c>
      <c r="CG112" s="7" t="s">
        <v>292</v>
      </c>
    </row>
    <row r="113" spans="1:85" x14ac:dyDescent="0.35">
      <c r="B113" s="7" t="s">
        <v>294</v>
      </c>
      <c r="C113" t="s">
        <v>94</v>
      </c>
      <c r="E113" t="s">
        <v>98</v>
      </c>
      <c r="F113" s="2"/>
      <c r="G113" s="3" t="str">
        <f t="shared" si="477"/>
        <v>GB00B1FH8J72</v>
      </c>
      <c r="H113" s="36">
        <f t="shared" si="478"/>
        <v>971422041800.9729</v>
      </c>
      <c r="I113" s="37">
        <f t="shared" si="479"/>
        <v>99.776399999999995</v>
      </c>
      <c r="J113" s="38">
        <f t="shared" si="480"/>
        <v>32854</v>
      </c>
      <c r="K113" s="37" t="str">
        <f t="shared" si="481"/>
        <v>GBp</v>
      </c>
      <c r="L113" s="39">
        <f t="shared" si="482"/>
        <v>2513</v>
      </c>
      <c r="M113" s="37">
        <f t="shared" si="483"/>
        <v>3239.2569999999996</v>
      </c>
      <c r="N113" s="40"/>
      <c r="O113" s="37">
        <f t="shared" si="484"/>
        <v>50.221654219417701</v>
      </c>
      <c r="P113" s="37">
        <f t="shared" si="485"/>
        <v>19.693302771157299</v>
      </c>
      <c r="Q113" s="37" t="str">
        <f t="shared" si="486"/>
        <v>NULL</v>
      </c>
      <c r="R113" s="37" t="str">
        <f t="shared" si="487"/>
        <v>NULL</v>
      </c>
      <c r="S113" s="37">
        <f t="shared" si="488"/>
        <v>4.1015754081293601</v>
      </c>
      <c r="T113" s="37">
        <f t="shared" si="489"/>
        <v>9.2736300053485792</v>
      </c>
      <c r="U113" s="37">
        <f t="shared" si="490"/>
        <v>3.2256621689119802</v>
      </c>
      <c r="V113" s="36">
        <f t="shared" si="491"/>
        <v>1339305633.5</v>
      </c>
      <c r="W113" s="36">
        <f t="shared" si="492"/>
        <v>2190915900</v>
      </c>
      <c r="X113" s="37">
        <f t="shared" si="493"/>
        <v>38.870057335381972</v>
      </c>
      <c r="Y113" s="37">
        <f t="shared" si="494"/>
        <v>32.998315782746602</v>
      </c>
      <c r="Z113" s="37">
        <f t="shared" si="495"/>
        <v>26.441689787010699</v>
      </c>
      <c r="AA113" s="37">
        <f t="shared" si="496"/>
        <v>22.6444320242156</v>
      </c>
      <c r="AB113" s="37" t="str">
        <f t="shared" si="497"/>
        <v>#N/A</v>
      </c>
      <c r="AC113" s="37">
        <f t="shared" si="498"/>
        <v>0.71572284094295002</v>
      </c>
      <c r="AD113" s="37">
        <f t="shared" si="499"/>
        <v>0.78547945139935405</v>
      </c>
      <c r="AE113" s="37">
        <f t="shared" si="500"/>
        <v>0.46037367703450399</v>
      </c>
      <c r="AF113" s="37">
        <f t="shared" si="501"/>
        <v>0.64024847777388405</v>
      </c>
      <c r="AG113" s="37">
        <f t="shared" si="502"/>
        <v>0.329145407009799</v>
      </c>
      <c r="AH113" s="37">
        <f t="shared" si="503"/>
        <v>0.62230923728182197</v>
      </c>
      <c r="AI113" s="37">
        <f t="shared" si="504"/>
        <v>60.875331564986702</v>
      </c>
      <c r="AJ113" s="39">
        <f t="shared" si="505"/>
        <v>2481.88</v>
      </c>
      <c r="AK113" s="39">
        <f t="shared" si="506"/>
        <v>2540.2049999999999</v>
      </c>
      <c r="AL113" s="37">
        <f t="shared" si="507"/>
        <v>4.6457256461232603</v>
      </c>
      <c r="AM113" s="37">
        <f t="shared" si="508"/>
        <v>249.28673323819999</v>
      </c>
      <c r="AN113" s="37" t="str">
        <f t="shared" si="509"/>
        <v>NULL</v>
      </c>
      <c r="AO113" s="37" t="str">
        <f t="shared" si="510"/>
        <v>NULL</v>
      </c>
      <c r="AP113" s="36">
        <f t="shared" si="511"/>
        <v>488581.375258121</v>
      </c>
      <c r="AS113" s="7" t="s">
        <v>98</v>
      </c>
      <c r="AT113" s="7">
        <v>50.221654219417701</v>
      </c>
      <c r="AU113" s="7">
        <v>19.693302771157299</v>
      </c>
      <c r="AV113" s="7" t="s">
        <v>114</v>
      </c>
      <c r="AW113" s="7" t="s">
        <v>114</v>
      </c>
      <c r="AX113" s="7">
        <v>4.1015754081293601</v>
      </c>
      <c r="AY113">
        <v>9.2736300053485792</v>
      </c>
      <c r="AZ113">
        <v>3.2256621689119802</v>
      </c>
      <c r="BA113">
        <v>1339305633.5</v>
      </c>
      <c r="BB113">
        <v>2190915900</v>
      </c>
      <c r="BC113">
        <v>32.998315782746602</v>
      </c>
      <c r="BD113">
        <v>26.441689787010699</v>
      </c>
      <c r="BE113">
        <v>22.6444320242156</v>
      </c>
      <c r="BF113" t="s">
        <v>170</v>
      </c>
      <c r="BG113">
        <v>0.71572284094295002</v>
      </c>
      <c r="BH113">
        <v>0.78547945139935405</v>
      </c>
      <c r="BI113">
        <v>0.46037367703450399</v>
      </c>
      <c r="BJ113">
        <v>0.64024847777388405</v>
      </c>
      <c r="BK113">
        <v>0.329145407009799</v>
      </c>
      <c r="BL113">
        <v>0.62230923728182197</v>
      </c>
      <c r="BM113">
        <v>60.875331564986702</v>
      </c>
      <c r="BN113">
        <v>2481.88</v>
      </c>
      <c r="BO113">
        <v>2540.2049999999999</v>
      </c>
      <c r="BP113">
        <v>4.6457256461232603</v>
      </c>
      <c r="BQ113">
        <v>249.28673323819999</v>
      </c>
      <c r="BR113" s="7" t="s">
        <v>114</v>
      </c>
      <c r="BS113" s="7" t="s">
        <v>114</v>
      </c>
      <c r="BT113">
        <v>488581.375258121</v>
      </c>
      <c r="BU113">
        <v>299890389</v>
      </c>
      <c r="BV113">
        <v>99.776399999999995</v>
      </c>
      <c r="BW113" s="52">
        <v>32854</v>
      </c>
      <c r="BX113" s="7" t="s">
        <v>295</v>
      </c>
      <c r="BY113" s="6">
        <v>2513</v>
      </c>
      <c r="BZ113" s="7" t="s">
        <v>127</v>
      </c>
      <c r="CA113" t="str">
        <f t="shared" si="207"/>
        <v>GBP=</v>
      </c>
      <c r="CB113" s="22">
        <v>1.2889999999999999</v>
      </c>
      <c r="CF113" s="7" t="s">
        <v>98</v>
      </c>
      <c r="CG113" s="7" t="s">
        <v>294</v>
      </c>
    </row>
    <row r="114" spans="1:85" x14ac:dyDescent="0.35">
      <c r="B114" s="7" t="s">
        <v>323</v>
      </c>
      <c r="C114" t="s">
        <v>94</v>
      </c>
      <c r="E114" t="s">
        <v>322</v>
      </c>
      <c r="F114" s="2"/>
      <c r="G114" s="3" t="str">
        <f t="shared" si="477"/>
        <v>US0298991011</v>
      </c>
      <c r="H114" s="36">
        <f t="shared" si="478"/>
        <v>2959696198.5</v>
      </c>
      <c r="I114" s="37">
        <f t="shared" si="479"/>
        <v>99.153999999999996</v>
      </c>
      <c r="J114" s="38">
        <f t="shared" si="480"/>
        <v>29297</v>
      </c>
      <c r="K114" s="37" t="str">
        <f t="shared" si="481"/>
        <v>USD</v>
      </c>
      <c r="L114" s="39">
        <f t="shared" si="482"/>
        <v>79.5</v>
      </c>
      <c r="M114" s="37">
        <f t="shared" si="483"/>
        <v>79.5</v>
      </c>
      <c r="N114" s="40"/>
      <c r="O114" s="37">
        <f t="shared" si="484"/>
        <v>26.007929965060999</v>
      </c>
      <c r="P114" s="37">
        <f t="shared" si="485"/>
        <v>25.478977536002802</v>
      </c>
      <c r="Q114" s="37" t="str">
        <f t="shared" si="486"/>
        <v>NULL</v>
      </c>
      <c r="R114" s="37" t="str">
        <f t="shared" si="487"/>
        <v>NULL</v>
      </c>
      <c r="S114" s="37">
        <f t="shared" si="488"/>
        <v>3.6973414633239998</v>
      </c>
      <c r="T114" s="37">
        <f t="shared" si="489"/>
        <v>27.782748507462699</v>
      </c>
      <c r="U114" s="37">
        <f t="shared" si="490"/>
        <v>5.1967618716935204</v>
      </c>
      <c r="V114" s="36">
        <f t="shared" si="491"/>
        <v>14197785.57</v>
      </c>
      <c r="W114" s="36">
        <f t="shared" si="492"/>
        <v>16170276.103499999</v>
      </c>
      <c r="X114" s="37">
        <f t="shared" si="493"/>
        <v>12.198248940678633</v>
      </c>
      <c r="Y114" s="37">
        <f t="shared" si="494"/>
        <v>21.6637858517681</v>
      </c>
      <c r="Z114" s="37">
        <f t="shared" si="495"/>
        <v>21.009990245867499</v>
      </c>
      <c r="AA114" s="37">
        <f t="shared" si="496"/>
        <v>21.586056786815298</v>
      </c>
      <c r="AB114" s="37">
        <f t="shared" si="497"/>
        <v>0.25669999999999998</v>
      </c>
      <c r="AC114" s="37">
        <f t="shared" si="498"/>
        <v>0.46059084872301898</v>
      </c>
      <c r="AD114" s="37">
        <f t="shared" si="499"/>
        <v>0.51773722175819703</v>
      </c>
      <c r="AE114" s="37">
        <f t="shared" si="500"/>
        <v>0.45624190558407501</v>
      </c>
      <c r="AF114" s="37">
        <f t="shared" si="501"/>
        <v>0.63749396622811305</v>
      </c>
      <c r="AG114" s="37">
        <f t="shared" si="502"/>
        <v>0.22167481415578399</v>
      </c>
      <c r="AH114" s="37">
        <f t="shared" si="503"/>
        <v>0.50411660735591102</v>
      </c>
      <c r="AI114" s="37">
        <f t="shared" si="504"/>
        <v>72.778166550034996</v>
      </c>
      <c r="AJ114" s="39">
        <f t="shared" si="505"/>
        <v>74.268199999999993</v>
      </c>
      <c r="AK114" s="39">
        <f t="shared" si="506"/>
        <v>75.596800000000002</v>
      </c>
      <c r="AL114" s="37">
        <f t="shared" si="507"/>
        <v>2.1635220125786199</v>
      </c>
      <c r="AM114" s="37">
        <f t="shared" si="508"/>
        <v>49.133272848399997</v>
      </c>
      <c r="AN114" s="37">
        <f t="shared" si="509"/>
        <v>1.2620618335168801</v>
      </c>
      <c r="AO114" s="37">
        <f t="shared" si="510"/>
        <v>2.05743889574673</v>
      </c>
      <c r="AP114" s="36">
        <f t="shared" si="511"/>
        <v>214011.825490858</v>
      </c>
      <c r="AS114" s="7" t="s">
        <v>321</v>
      </c>
      <c r="AT114" s="7">
        <v>26.007929965060999</v>
      </c>
      <c r="AU114" s="7">
        <v>25.478977536002802</v>
      </c>
      <c r="AV114" s="7" t="s">
        <v>114</v>
      </c>
      <c r="AW114" s="7" t="s">
        <v>114</v>
      </c>
      <c r="AX114" s="7">
        <v>3.6973414633239998</v>
      </c>
      <c r="AY114">
        <v>27.782748507462699</v>
      </c>
      <c r="AZ114">
        <v>5.1967618716935204</v>
      </c>
      <c r="BA114">
        <v>14197785.57</v>
      </c>
      <c r="BB114">
        <v>16170276.103499999</v>
      </c>
      <c r="BC114">
        <v>21.6637858517681</v>
      </c>
      <c r="BD114">
        <v>21.009990245867499</v>
      </c>
      <c r="BE114">
        <v>21.586056786815298</v>
      </c>
      <c r="BF114">
        <v>0.25669999999999998</v>
      </c>
      <c r="BG114">
        <v>0.46059084872301898</v>
      </c>
      <c r="BH114">
        <v>0.51773722175819703</v>
      </c>
      <c r="BI114" s="7">
        <v>0.45624190558407501</v>
      </c>
      <c r="BJ114">
        <v>0.63749396622811305</v>
      </c>
      <c r="BK114">
        <v>0.22167481415578399</v>
      </c>
      <c r="BL114">
        <v>0.50411660735591102</v>
      </c>
      <c r="BM114">
        <v>72.778166550034996</v>
      </c>
      <c r="BN114">
        <v>74.268199999999993</v>
      </c>
      <c r="BO114">
        <v>75.596800000000002</v>
      </c>
      <c r="BP114">
        <v>2.1635220125786199</v>
      </c>
      <c r="BQ114">
        <v>49.133272848399997</v>
      </c>
      <c r="BR114" s="7">
        <v>1.2620618335168801</v>
      </c>
      <c r="BS114" s="7">
        <v>2.05743889574673</v>
      </c>
      <c r="BT114">
        <v>214011.825490858</v>
      </c>
      <c r="BU114">
        <v>37228883</v>
      </c>
      <c r="BV114">
        <v>99.153999999999996</v>
      </c>
      <c r="BW114" s="52">
        <v>29297</v>
      </c>
      <c r="BX114" s="7" t="s">
        <v>324</v>
      </c>
      <c r="BY114" s="6">
        <v>79.5</v>
      </c>
      <c r="BZ114" s="7" t="s">
        <v>122</v>
      </c>
      <c r="CA114" t="str">
        <f t="shared" si="207"/>
        <v>USD=</v>
      </c>
      <c r="CB114" s="22">
        <v>1</v>
      </c>
      <c r="CF114" s="7" t="s">
        <v>321</v>
      </c>
      <c r="CG114" s="7" t="s">
        <v>323</v>
      </c>
    </row>
    <row r="115" spans="1:85" x14ac:dyDescent="0.35">
      <c r="B115" s="7" t="s">
        <v>296</v>
      </c>
      <c r="C115" t="s">
        <v>94</v>
      </c>
      <c r="E115" t="s">
        <v>99</v>
      </c>
      <c r="F115" s="2"/>
      <c r="G115" s="3" t="str">
        <f t="shared" si="477"/>
        <v>US1307881029</v>
      </c>
      <c r="H115" s="36">
        <f t="shared" si="478"/>
        <v>2987619903.3799996</v>
      </c>
      <c r="I115" s="37">
        <f t="shared" si="479"/>
        <v>99.104900000000001</v>
      </c>
      <c r="J115" s="38">
        <f t="shared" si="480"/>
        <v>29297</v>
      </c>
      <c r="K115" s="37" t="str">
        <f t="shared" si="481"/>
        <v>USD</v>
      </c>
      <c r="L115" s="39">
        <f t="shared" si="482"/>
        <v>51.73</v>
      </c>
      <c r="M115" s="37">
        <f t="shared" si="483"/>
        <v>51.73</v>
      </c>
      <c r="N115" s="40"/>
      <c r="O115" s="37">
        <f t="shared" si="484"/>
        <v>20.7313896403166</v>
      </c>
      <c r="P115" s="37">
        <f t="shared" si="485"/>
        <v>18.6847046799802</v>
      </c>
      <c r="Q115" s="37" t="str">
        <f t="shared" si="486"/>
        <v>NULL</v>
      </c>
      <c r="R115" s="37" t="str">
        <f t="shared" si="487"/>
        <v>NULL</v>
      </c>
      <c r="S115" s="37">
        <f t="shared" si="488"/>
        <v>2.03594743742629</v>
      </c>
      <c r="T115" s="37">
        <f t="shared" si="489"/>
        <v>13.3756856733912</v>
      </c>
      <c r="U115" s="37">
        <f t="shared" si="490"/>
        <v>3.1977744419291398</v>
      </c>
      <c r="V115" s="36">
        <f t="shared" si="491"/>
        <v>19177208.012499999</v>
      </c>
      <c r="W115" s="36">
        <f t="shared" si="492"/>
        <v>14540060.6905</v>
      </c>
      <c r="X115" s="37">
        <f t="shared" si="493"/>
        <v>-31.892214349763748</v>
      </c>
      <c r="Y115" s="37">
        <f t="shared" si="494"/>
        <v>22.729876749791199</v>
      </c>
      <c r="Z115" s="37">
        <f t="shared" si="495"/>
        <v>22.782009741079399</v>
      </c>
      <c r="AA115" s="37">
        <f t="shared" si="496"/>
        <v>24.601776226953302</v>
      </c>
      <c r="AB115" s="37">
        <f t="shared" si="497"/>
        <v>0.31430000000000002</v>
      </c>
      <c r="AC115" s="37">
        <f t="shared" si="498"/>
        <v>0.60439471036786496</v>
      </c>
      <c r="AD115" s="37">
        <f t="shared" si="499"/>
        <v>0.64965534174745498</v>
      </c>
      <c r="AE115" s="37">
        <f t="shared" si="500"/>
        <v>0.47384382768620598</v>
      </c>
      <c r="AF115" s="37">
        <f t="shared" si="501"/>
        <v>0.64922856922825201</v>
      </c>
      <c r="AG115" s="37">
        <f t="shared" si="502"/>
        <v>0.28116359108723499</v>
      </c>
      <c r="AH115" s="37">
        <f t="shared" si="503"/>
        <v>0.53151258907448495</v>
      </c>
      <c r="AI115" s="37">
        <f t="shared" si="504"/>
        <v>69.221967963386703</v>
      </c>
      <c r="AJ115" s="39">
        <f t="shared" si="505"/>
        <v>49.992800000000003</v>
      </c>
      <c r="AK115" s="39">
        <f t="shared" si="506"/>
        <v>48.763150000000003</v>
      </c>
      <c r="AL115" s="37">
        <f t="shared" si="507"/>
        <v>2.1650879566982399</v>
      </c>
      <c r="AM115" s="37" t="str">
        <f t="shared" si="508"/>
        <v>NULL</v>
      </c>
      <c r="AN115" s="37">
        <f t="shared" si="509"/>
        <v>1.00092980572774</v>
      </c>
      <c r="AO115" s="37">
        <f t="shared" si="510"/>
        <v>1.8243821123278301</v>
      </c>
      <c r="AP115" s="36">
        <f t="shared" si="511"/>
        <v>619035.875057798</v>
      </c>
      <c r="AS115" s="7" t="s">
        <v>99</v>
      </c>
      <c r="AT115" s="7">
        <v>20.7313896403166</v>
      </c>
      <c r="AU115" s="7">
        <v>18.6847046799802</v>
      </c>
      <c r="AV115" s="7" t="s">
        <v>114</v>
      </c>
      <c r="AW115" s="7" t="s">
        <v>114</v>
      </c>
      <c r="AX115" s="7">
        <v>2.03594743742629</v>
      </c>
      <c r="AY115">
        <v>13.3756856733912</v>
      </c>
      <c r="AZ115">
        <v>3.1977744419291398</v>
      </c>
      <c r="BA115">
        <v>19177208.012499999</v>
      </c>
      <c r="BB115">
        <v>14540060.6905</v>
      </c>
      <c r="BC115">
        <v>22.729876749791199</v>
      </c>
      <c r="BD115">
        <v>22.782009741079399</v>
      </c>
      <c r="BE115">
        <v>24.601776226953302</v>
      </c>
      <c r="BF115">
        <v>0.31430000000000002</v>
      </c>
      <c r="BG115">
        <v>0.60439471036786496</v>
      </c>
      <c r="BH115">
        <v>0.64965534174745498</v>
      </c>
      <c r="BI115" s="7">
        <v>0.47384382768620598</v>
      </c>
      <c r="BJ115">
        <v>0.64922856922825201</v>
      </c>
      <c r="BK115">
        <v>0.28116359108723499</v>
      </c>
      <c r="BL115">
        <v>0.53151258907448495</v>
      </c>
      <c r="BM115">
        <v>69.221967963386703</v>
      </c>
      <c r="BN115">
        <v>49.992800000000003</v>
      </c>
      <c r="BO115">
        <v>48.763150000000003</v>
      </c>
      <c r="BP115">
        <v>2.1650879566982399</v>
      </c>
      <c r="BQ115" s="7" t="s">
        <v>114</v>
      </c>
      <c r="BR115" s="7">
        <v>1.00092980572774</v>
      </c>
      <c r="BS115" s="7">
        <v>1.8243821123278301</v>
      </c>
      <c r="BT115">
        <v>619035.875057798</v>
      </c>
      <c r="BU115">
        <v>57754106</v>
      </c>
      <c r="BV115">
        <v>99.104900000000001</v>
      </c>
      <c r="BW115" s="52">
        <v>29297</v>
      </c>
      <c r="BX115" s="7" t="s">
        <v>297</v>
      </c>
      <c r="BY115" s="6">
        <v>51.73</v>
      </c>
      <c r="BZ115" s="7" t="s">
        <v>122</v>
      </c>
      <c r="CA115" t="str">
        <f t="shared" si="207"/>
        <v>USD=</v>
      </c>
      <c r="CB115" s="22">
        <v>1</v>
      </c>
      <c r="CF115" s="7" t="s">
        <v>99</v>
      </c>
      <c r="CG115" s="7" t="s">
        <v>296</v>
      </c>
    </row>
    <row r="116" spans="1:85" x14ac:dyDescent="0.35">
      <c r="B116" s="7" t="s">
        <v>298</v>
      </c>
      <c r="C116" t="s">
        <v>94</v>
      </c>
      <c r="E116" t="s">
        <v>100</v>
      </c>
      <c r="F116" s="2"/>
      <c r="G116" s="3" t="str">
        <f t="shared" si="477"/>
        <v>GB00BNNTLN49</v>
      </c>
      <c r="H116" s="36">
        <f t="shared" si="478"/>
        <v>239842711039.17749</v>
      </c>
      <c r="I116" s="37">
        <f t="shared" si="479"/>
        <v>99.520399999999995</v>
      </c>
      <c r="J116" s="38">
        <f t="shared" si="480"/>
        <v>32854</v>
      </c>
      <c r="K116" s="37" t="str">
        <f t="shared" si="481"/>
        <v>GBp</v>
      </c>
      <c r="L116" s="39">
        <f t="shared" si="482"/>
        <v>650.5</v>
      </c>
      <c r="M116" s="37">
        <f t="shared" si="483"/>
        <v>838.4944999999999</v>
      </c>
      <c r="N116" s="40"/>
      <c r="O116" s="37" t="str">
        <f t="shared" si="484"/>
        <v>NULL</v>
      </c>
      <c r="P116" s="37">
        <f t="shared" si="485"/>
        <v>25.291574330850299</v>
      </c>
      <c r="Q116" s="37" t="str">
        <f t="shared" si="486"/>
        <v>NULL</v>
      </c>
      <c r="R116" s="37" t="str">
        <f t="shared" si="487"/>
        <v>NULL</v>
      </c>
      <c r="S116" s="37">
        <f t="shared" si="488"/>
        <v>1.6208587891921</v>
      </c>
      <c r="T116" s="37">
        <f t="shared" si="489"/>
        <v>12.6403035130961</v>
      </c>
      <c r="U116" s="37">
        <f t="shared" si="490"/>
        <v>2.0732993975545302</v>
      </c>
      <c r="V116" s="36">
        <f t="shared" si="491"/>
        <v>677229546.75</v>
      </c>
      <c r="W116" s="36">
        <f t="shared" si="492"/>
        <v>553939831.71428597</v>
      </c>
      <c r="X116" s="37">
        <f t="shared" si="493"/>
        <v>-22.256878450890142</v>
      </c>
      <c r="Y116" s="37">
        <f t="shared" si="494"/>
        <v>41.849086277009903</v>
      </c>
      <c r="Z116" s="37">
        <f t="shared" si="495"/>
        <v>34.661971897413899</v>
      </c>
      <c r="AA116" s="37">
        <f t="shared" si="496"/>
        <v>30.203234033955301</v>
      </c>
      <c r="AB116" s="37" t="str">
        <f t="shared" si="497"/>
        <v>#N/A</v>
      </c>
      <c r="AC116" s="37">
        <f t="shared" si="498"/>
        <v>1.2687557902353701</v>
      </c>
      <c r="AD116" s="37">
        <f t="shared" si="499"/>
        <v>1.00422824531245</v>
      </c>
      <c r="AE116" s="37">
        <f t="shared" si="500"/>
        <v>0.25972008576157002</v>
      </c>
      <c r="AF116" s="37">
        <f t="shared" si="501"/>
        <v>0.50647955069432204</v>
      </c>
      <c r="AG116" s="37">
        <f t="shared" si="502"/>
        <v>0.29206354511792398</v>
      </c>
      <c r="AH116" s="37">
        <f t="shared" si="503"/>
        <v>3.2263380616186998E-2</v>
      </c>
      <c r="AI116" s="37">
        <f t="shared" si="504"/>
        <v>69.484536082474193</v>
      </c>
      <c r="AJ116" s="39">
        <f t="shared" si="505"/>
        <v>623.22</v>
      </c>
      <c r="AK116" s="39">
        <f t="shared" si="506"/>
        <v>679.95500000000004</v>
      </c>
      <c r="AL116" s="37">
        <f t="shared" si="507"/>
        <v>6.74316109422492</v>
      </c>
      <c r="AM116" s="37" t="str">
        <f t="shared" si="508"/>
        <v>NULL</v>
      </c>
      <c r="AN116" s="37" t="str">
        <f t="shared" si="509"/>
        <v>NULL</v>
      </c>
      <c r="AO116" s="37" t="str">
        <f t="shared" si="510"/>
        <v>NULL</v>
      </c>
      <c r="AP116" s="36">
        <f t="shared" si="511"/>
        <v>535487.34283038101</v>
      </c>
      <c r="AS116" s="7" t="s">
        <v>100</v>
      </c>
      <c r="AT116" s="7" t="s">
        <v>114</v>
      </c>
      <c r="AU116" s="7">
        <v>25.291574330850299</v>
      </c>
      <c r="AV116" s="7" t="s">
        <v>114</v>
      </c>
      <c r="AW116" s="7" t="s">
        <v>114</v>
      </c>
      <c r="AX116" s="7">
        <v>1.6208587891921</v>
      </c>
      <c r="AY116">
        <v>12.6403035130961</v>
      </c>
      <c r="AZ116">
        <v>2.0732993975545302</v>
      </c>
      <c r="BA116">
        <v>677229546.75</v>
      </c>
      <c r="BB116">
        <v>553939831.71428597</v>
      </c>
      <c r="BC116">
        <v>41.849086277009903</v>
      </c>
      <c r="BD116">
        <v>34.661971897413899</v>
      </c>
      <c r="BE116">
        <v>30.203234033955301</v>
      </c>
      <c r="BF116" t="s">
        <v>170</v>
      </c>
      <c r="BG116">
        <v>1.2687557902353701</v>
      </c>
      <c r="BH116">
        <v>1.00422824531245</v>
      </c>
      <c r="BI116">
        <v>0.25972008576157002</v>
      </c>
      <c r="BJ116">
        <v>0.50647955069432204</v>
      </c>
      <c r="BK116">
        <v>0.29206354511792398</v>
      </c>
      <c r="BL116">
        <v>3.2263380616186998E-2</v>
      </c>
      <c r="BM116">
        <v>69.484536082474193</v>
      </c>
      <c r="BN116">
        <v>623.22</v>
      </c>
      <c r="BO116">
        <v>679.95500000000004</v>
      </c>
      <c r="BP116">
        <v>6.74316109422492</v>
      </c>
      <c r="BQ116" s="7" t="s">
        <v>114</v>
      </c>
      <c r="BR116" s="7" t="s">
        <v>114</v>
      </c>
      <c r="BS116" s="7" t="s">
        <v>114</v>
      </c>
      <c r="BT116">
        <v>535487.34283038101</v>
      </c>
      <c r="BU116">
        <v>286039695</v>
      </c>
      <c r="BV116">
        <v>99.520399999999995</v>
      </c>
      <c r="BW116" s="52">
        <v>32854</v>
      </c>
      <c r="BX116" s="7" t="s">
        <v>299</v>
      </c>
      <c r="BY116" s="6">
        <v>650.5</v>
      </c>
      <c r="BZ116" s="7" t="s">
        <v>127</v>
      </c>
      <c r="CA116" t="str">
        <f t="shared" si="207"/>
        <v>GBP=</v>
      </c>
      <c r="CB116" s="22">
        <v>1.2889999999999999</v>
      </c>
      <c r="CF116" s="7" t="s">
        <v>100</v>
      </c>
      <c r="CG116" s="7" t="s">
        <v>298</v>
      </c>
    </row>
    <row r="117" spans="1:85" x14ac:dyDescent="0.35">
      <c r="F117" s="2"/>
      <c r="G117" s="9" t="s">
        <v>325</v>
      </c>
      <c r="H117" s="10"/>
      <c r="I117" s="54">
        <f>AVERAGE(I110:I116)</f>
        <v>99.56674285714287</v>
      </c>
      <c r="J117" s="54"/>
      <c r="K117" s="54"/>
      <c r="L117" s="54"/>
      <c r="M117" s="54"/>
      <c r="N117" s="54"/>
      <c r="O117" s="54">
        <f t="shared" ref="O117:P117" si="512">AVERAGE(O110:O116)</f>
        <v>33.353531454681317</v>
      </c>
      <c r="P117" s="54">
        <f t="shared" si="512"/>
        <v>21.572340209501416</v>
      </c>
      <c r="Q117" s="54" t="e">
        <f t="shared" ref="Q117" si="513">AVERAGE(Q110:Q116)</f>
        <v>#DIV/0!</v>
      </c>
      <c r="R117" s="54">
        <f t="shared" ref="R117" si="514">AVERAGE(R110:R116)</f>
        <v>3.7095285695054501</v>
      </c>
      <c r="S117" s="54">
        <f t="shared" ref="S117" si="515">AVERAGE(S110:S116)</f>
        <v>2.7739460206186179</v>
      </c>
      <c r="T117" s="54">
        <f t="shared" ref="T117" si="516">AVERAGE(T110:T116)</f>
        <v>14.397958874340842</v>
      </c>
      <c r="U117" s="54">
        <f t="shared" ref="U117" si="517">AVERAGE(U110:U116)</f>
        <v>4.199691942125237</v>
      </c>
      <c r="V117" s="13">
        <f t="shared" ref="V117:AP117" si="518">AVERAGE(V110:V116)</f>
        <v>542750038.58285713</v>
      </c>
      <c r="W117" s="13">
        <f t="shared" si="518"/>
        <v>705599980.06262958</v>
      </c>
      <c r="X117" s="54">
        <f t="shared" si="518"/>
        <v>-2.0830552594297012</v>
      </c>
      <c r="Y117" s="54">
        <f t="shared" si="518"/>
        <v>27.472082900238011</v>
      </c>
      <c r="Z117" s="54">
        <f t="shared" si="518"/>
        <v>24.706209848557712</v>
      </c>
      <c r="AA117" s="54">
        <f t="shared" si="518"/>
        <v>23.636766864570685</v>
      </c>
      <c r="AB117" s="54">
        <f t="shared" si="518"/>
        <v>0.25609999999999999</v>
      </c>
      <c r="AC117" s="54">
        <f t="shared" si="518"/>
        <v>0.70441846847993106</v>
      </c>
      <c r="AD117" s="54">
        <f t="shared" si="518"/>
        <v>0.75427097855726088</v>
      </c>
      <c r="AE117" s="54">
        <f t="shared" si="518"/>
        <v>0.51531893396395334</v>
      </c>
      <c r="AF117" s="54">
        <f t="shared" si="518"/>
        <v>0.67687861243001268</v>
      </c>
      <c r="AG117" s="54">
        <f t="shared" si="518"/>
        <v>0.41340458413282422</v>
      </c>
      <c r="AH117" s="54">
        <f t="shared" si="518"/>
        <v>0.60103276173216924</v>
      </c>
      <c r="AI117" s="54">
        <f t="shared" si="518"/>
        <v>69.260899419288606</v>
      </c>
      <c r="AJ117" s="13">
        <f t="shared" si="518"/>
        <v>632.07122857142861</v>
      </c>
      <c r="AK117" s="13">
        <f t="shared" si="518"/>
        <v>650.37522142857142</v>
      </c>
      <c r="AL117" s="54">
        <f t="shared" si="518"/>
        <v>3.6845926418359558</v>
      </c>
      <c r="AM117" s="54">
        <f t="shared" si="518"/>
        <v>134.70851582769998</v>
      </c>
      <c r="AN117" s="54">
        <f t="shared" si="518"/>
        <v>1.5981363453003175</v>
      </c>
      <c r="AO117" s="54">
        <f t="shared" si="518"/>
        <v>3.0716438383888676</v>
      </c>
      <c r="AP117" s="13">
        <f t="shared" si="518"/>
        <v>1030534.0204957512</v>
      </c>
      <c r="AS117" s="7"/>
      <c r="CF117" s="7"/>
    </row>
    <row r="118" spans="1:85" x14ac:dyDescent="0.35">
      <c r="F118" s="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1:85" ht="15" customHeight="1" x14ac:dyDescent="0.35">
      <c r="A119" s="35" t="s">
        <v>300</v>
      </c>
      <c r="B119" s="35"/>
      <c r="C119" s="1" t="s">
        <v>101</v>
      </c>
      <c r="D119" s="1"/>
      <c r="E119" s="5" t="s">
        <v>102</v>
      </c>
      <c r="F119" s="2"/>
      <c r="G119" s="3" t="str">
        <f>BX119</f>
        <v>US94106L1098</v>
      </c>
      <c r="H119" s="36">
        <f>(BU119*BY119)*CB119</f>
        <v>89622018248.099991</v>
      </c>
      <c r="I119" s="37">
        <f>BV119</f>
        <v>99.746300000000005</v>
      </c>
      <c r="J119" s="38">
        <f>BW119</f>
        <v>32316</v>
      </c>
      <c r="K119" s="37" t="str">
        <f>BZ119</f>
        <v>USD</v>
      </c>
      <c r="L119" s="39">
        <f>BY119</f>
        <v>223.45</v>
      </c>
      <c r="M119" s="37">
        <f>BY119*CB119</f>
        <v>223.45</v>
      </c>
      <c r="N119" s="40"/>
      <c r="O119" s="37">
        <f>AT119</f>
        <v>36.544817897393202</v>
      </c>
      <c r="P119" s="37">
        <f t="shared" ref="P119" si="519">AU119</f>
        <v>28.859470774974898</v>
      </c>
      <c r="Q119" s="37">
        <f t="shared" ref="Q119" si="520">AV119</f>
        <v>3.1057910094693901</v>
      </c>
      <c r="R119" s="37">
        <f t="shared" ref="R119" si="521">AW119</f>
        <v>2.4526455466988502</v>
      </c>
      <c r="S119" s="37">
        <f t="shared" ref="S119" si="522">AX119</f>
        <v>12.6618390536183</v>
      </c>
      <c r="T119" s="37">
        <f t="shared" ref="T119" si="523">AY119</f>
        <v>17.775092869516001</v>
      </c>
      <c r="U119" s="37">
        <f t="shared" ref="U119" si="524">AZ119</f>
        <v>4.3310306986952103</v>
      </c>
      <c r="V119" s="36">
        <f t="shared" ref="V119" si="525">BA119</f>
        <v>290007061.83249998</v>
      </c>
      <c r="W119" s="36">
        <f t="shared" ref="W119" si="526">BB119</f>
        <v>324809299.55250001</v>
      </c>
      <c r="X119" s="37">
        <f>((W119-V119)/W119)*100</f>
        <v>10.714667889111601</v>
      </c>
      <c r="Y119" s="37">
        <f>BC119</f>
        <v>12.170003295431499</v>
      </c>
      <c r="Z119" s="37">
        <f t="shared" ref="Z119" si="527">BD119</f>
        <v>14.6006676204949</v>
      </c>
      <c r="AA119" s="37">
        <f t="shared" ref="AA119" si="528">BE119</f>
        <v>15.7386394211546</v>
      </c>
      <c r="AB119" s="37">
        <f t="shared" ref="AB119" si="529">BF119</f>
        <v>0.2054</v>
      </c>
      <c r="AC119" s="37">
        <f t="shared" ref="AC119" si="530">BG119</f>
        <v>0.131951840106041</v>
      </c>
      <c r="AD119" s="37">
        <f t="shared" ref="AD119" si="531">BH119</f>
        <v>0.372216044226517</v>
      </c>
      <c r="AE119" s="37">
        <f t="shared" ref="AE119" si="532">BI119</f>
        <v>0.74482927102074603</v>
      </c>
      <c r="AF119" s="37">
        <f t="shared" ref="AF119" si="533">BJ119</f>
        <v>0.82988535079431602</v>
      </c>
      <c r="AG119" s="37">
        <f t="shared" ref="AG119" si="534">BK119</f>
        <v>0.76575974273134295</v>
      </c>
      <c r="AH119" s="37">
        <f t="shared" ref="AH119" si="535">BL119</f>
        <v>0.96566012498647602</v>
      </c>
      <c r="AI119" s="37">
        <f t="shared" ref="AI119" si="536">BM119</f>
        <v>93.141457440294005</v>
      </c>
      <c r="AJ119" s="39">
        <f t="shared" ref="AJ119" si="537">BN119</f>
        <v>209.797</v>
      </c>
      <c r="AK119" s="39">
        <f t="shared" ref="AK119" si="538">BO119</f>
        <v>192.84889999999999</v>
      </c>
      <c r="AL119" s="37">
        <f t="shared" ref="AL119" si="539">BP119</f>
        <v>1.34258223316178</v>
      </c>
      <c r="AM119" s="37">
        <f t="shared" ref="AM119" si="540">BQ119</f>
        <v>49.305555555600002</v>
      </c>
      <c r="AN119" s="37">
        <f t="shared" ref="AN119" si="541">BR119</f>
        <v>0.93776450260918598</v>
      </c>
      <c r="AO119" s="37">
        <f t="shared" ref="AO119" si="542">BS119</f>
        <v>1.9367457711554801</v>
      </c>
      <c r="AP119" s="36">
        <f t="shared" ref="AP119" si="543">BT119</f>
        <v>2533967.3097120398</v>
      </c>
      <c r="AS119" s="8" t="s">
        <v>102</v>
      </c>
      <c r="AT119" s="7">
        <v>36.544817897393202</v>
      </c>
      <c r="AU119" s="7">
        <v>28.859470774974898</v>
      </c>
      <c r="AV119" s="7">
        <v>3.1057910094693901</v>
      </c>
      <c r="AW119">
        <v>2.4526455466988502</v>
      </c>
      <c r="AX119" s="7">
        <v>12.6618390536183</v>
      </c>
      <c r="AY119">
        <v>17.775092869516001</v>
      </c>
      <c r="AZ119">
        <v>4.3310306986952103</v>
      </c>
      <c r="BA119">
        <v>290007061.83249998</v>
      </c>
      <c r="BB119">
        <v>324809299.55250001</v>
      </c>
      <c r="BC119">
        <v>12.170003295431499</v>
      </c>
      <c r="BD119">
        <v>14.6006676204949</v>
      </c>
      <c r="BE119">
        <v>15.7386394211546</v>
      </c>
      <c r="BF119">
        <v>0.2054</v>
      </c>
      <c r="BG119">
        <v>0.131951840106041</v>
      </c>
      <c r="BH119">
        <v>0.372216044226517</v>
      </c>
      <c r="BI119">
        <v>0.74482927102074603</v>
      </c>
      <c r="BJ119">
        <v>0.82988535079431602</v>
      </c>
      <c r="BK119">
        <v>0.76575974273134295</v>
      </c>
      <c r="BL119">
        <v>0.96566012498647602</v>
      </c>
      <c r="BM119">
        <v>93.141457440294005</v>
      </c>
      <c r="BN119">
        <v>209.797</v>
      </c>
      <c r="BO119">
        <v>192.84889999999999</v>
      </c>
      <c r="BP119">
        <v>1.34258223316178</v>
      </c>
      <c r="BQ119">
        <v>49.305555555600002</v>
      </c>
      <c r="BR119" s="7">
        <v>0.93776450260918598</v>
      </c>
      <c r="BS119">
        <v>1.9367457711554801</v>
      </c>
      <c r="BT119">
        <v>2533967.3097120398</v>
      </c>
      <c r="BU119">
        <v>401083098</v>
      </c>
      <c r="BV119">
        <v>99.746300000000005</v>
      </c>
      <c r="BW119" s="52">
        <v>32316</v>
      </c>
      <c r="BX119" s="7" t="s">
        <v>301</v>
      </c>
      <c r="BY119" s="6">
        <v>223.45</v>
      </c>
      <c r="BZ119" s="7" t="s">
        <v>122</v>
      </c>
      <c r="CA119" t="str">
        <f t="shared" si="207"/>
        <v>USD=</v>
      </c>
      <c r="CB119" s="22">
        <v>1</v>
      </c>
      <c r="CF119" s="8" t="s">
        <v>102</v>
      </c>
      <c r="CG119" s="7" t="s">
        <v>300</v>
      </c>
    </row>
    <row r="120" spans="1:85" x14ac:dyDescent="0.35">
      <c r="B120" s="7" t="s">
        <v>239</v>
      </c>
      <c r="C120" t="s">
        <v>101</v>
      </c>
      <c r="E120" t="s">
        <v>67</v>
      </c>
      <c r="F120" s="2"/>
      <c r="G120" s="3" t="str">
        <f t="shared" ref="G120:G127" si="544">BX120</f>
        <v>FR0000124141</v>
      </c>
      <c r="H120" s="36">
        <f t="shared" ref="H120:H127" si="545">(BU120*BY120)*CB120</f>
        <v>22074969029.762512</v>
      </c>
      <c r="I120" s="37">
        <f t="shared" ref="I120:I127" si="546">BV120</f>
        <v>92.372200000000007</v>
      </c>
      <c r="J120" s="38">
        <f t="shared" ref="J120:J127" si="547">BW120</f>
        <v>36727</v>
      </c>
      <c r="K120" s="37" t="str">
        <f t="shared" ref="K120:K127" si="548">BZ120</f>
        <v>EUR</v>
      </c>
      <c r="L120" s="39">
        <f t="shared" ref="L120:L127" si="549">BY120</f>
        <v>28.87</v>
      </c>
      <c r="M120" s="37">
        <f t="shared" ref="M120:M127" si="550">BY120*CB120</f>
        <v>31.347046000000002</v>
      </c>
      <c r="N120" s="40"/>
      <c r="O120" s="37">
        <f t="shared" ref="O120:O127" si="551">AT120</f>
        <v>21.967911185461201</v>
      </c>
      <c r="P120" s="37">
        <f t="shared" ref="P120:P127" si="552">AU120</f>
        <v>13.359839410225799</v>
      </c>
      <c r="Q120" s="37" t="str">
        <f t="shared" ref="Q120:Q127" si="553">AV120</f>
        <v>NULL</v>
      </c>
      <c r="R120" s="37">
        <f t="shared" ref="R120:R127" si="554">AW120</f>
        <v>1.29707178740056</v>
      </c>
      <c r="S120" s="37">
        <f t="shared" ref="S120:S127" si="555">AX120</f>
        <v>1.6525617390153899</v>
      </c>
      <c r="T120" s="37">
        <f t="shared" ref="T120:T127" si="556">AY120</f>
        <v>4.1881474484847301</v>
      </c>
      <c r="U120" s="37">
        <f t="shared" ref="U120:U127" si="557">AZ120</f>
        <v>0.462579228009526</v>
      </c>
      <c r="V120" s="36">
        <f t="shared" ref="V120:V127" si="558">BA120</f>
        <v>41809801.674999997</v>
      </c>
      <c r="W120" s="36">
        <f t="shared" ref="W120:W127" si="559">BB120</f>
        <v>50049653.102380998</v>
      </c>
      <c r="X120" s="37">
        <f t="shared" ref="X120:X127" si="560">((W120-V120)/W120)*100</f>
        <v>16.463353723003145</v>
      </c>
      <c r="Y120" s="37">
        <f t="shared" ref="Y120:Y127" si="561">BC120</f>
        <v>24.7131845167047</v>
      </c>
      <c r="Z120" s="37">
        <f t="shared" ref="Z120:Z127" si="562">BD120</f>
        <v>20.741300497710899</v>
      </c>
      <c r="AA120" s="37">
        <f t="shared" ref="AA120:AA127" si="563">BE120</f>
        <v>19.184637075231599</v>
      </c>
      <c r="AB120" s="37" t="str">
        <f t="shared" ref="AB120:AB127" si="564">BF120</f>
        <v>#N/A</v>
      </c>
      <c r="AC120" s="37">
        <f t="shared" ref="AC120:AC127" si="565">BG120</f>
        <v>0.96877143731298998</v>
      </c>
      <c r="AD120" s="37">
        <f t="shared" ref="AD120:AD127" si="566">BH120</f>
        <v>1.1884385211622699</v>
      </c>
      <c r="AE120" s="37">
        <f t="shared" ref="AE120:AE127" si="567">BI120</f>
        <v>1.12846977130614</v>
      </c>
      <c r="AF120" s="37">
        <f t="shared" ref="AF120:AF127" si="568">BJ120</f>
        <v>1.0856454285575801</v>
      </c>
      <c r="AG120" s="37">
        <f t="shared" ref="AG120:AG127" si="569">BK120</f>
        <v>0.987529668663648</v>
      </c>
      <c r="AH120" s="37">
        <f t="shared" ref="AH120:AH127" si="570">BL120</f>
        <v>1.32663294026129</v>
      </c>
      <c r="AI120" s="37">
        <f t="shared" ref="AI120:AI127" si="571">BM120</f>
        <v>58.550724637681199</v>
      </c>
      <c r="AJ120" s="39">
        <f t="shared" ref="AJ120:AJ127" si="572">BN120</f>
        <v>29.551600000000001</v>
      </c>
      <c r="AK120" s="39">
        <f t="shared" ref="AK120:AK127" si="573">BO120</f>
        <v>28.835349999999998</v>
      </c>
      <c r="AL120" s="37">
        <f t="shared" ref="AL120:AL127" si="574">BP120</f>
        <v>4.3267566632052601</v>
      </c>
      <c r="AM120" s="37">
        <f t="shared" ref="AM120:AM127" si="575">BQ120</f>
        <v>93.0085067638</v>
      </c>
      <c r="AN120" s="37" t="str">
        <f t="shared" ref="AN120:AN127" si="576">BR120</f>
        <v>NULL</v>
      </c>
      <c r="AO120" s="37" t="str">
        <f t="shared" ref="AO120:AO127" si="577">BS120</f>
        <v>NULL</v>
      </c>
      <c r="AP120" s="36">
        <f t="shared" ref="AP120:AP127" si="578">BT120</f>
        <v>4629382.23095058</v>
      </c>
      <c r="AS120" s="7" t="s">
        <v>67</v>
      </c>
      <c r="AT120" s="7">
        <v>21.967911185461201</v>
      </c>
      <c r="AU120" s="7">
        <v>13.359839410225799</v>
      </c>
      <c r="AV120" s="7" t="s">
        <v>114</v>
      </c>
      <c r="AW120">
        <v>1.29707178740056</v>
      </c>
      <c r="AX120" s="7">
        <v>1.6525617390153899</v>
      </c>
      <c r="AY120">
        <v>4.1881474484847301</v>
      </c>
      <c r="AZ120">
        <v>0.462579228009526</v>
      </c>
      <c r="BA120">
        <v>41809801.674999997</v>
      </c>
      <c r="BB120">
        <v>50049653.102380998</v>
      </c>
      <c r="BC120">
        <v>24.7131845167047</v>
      </c>
      <c r="BD120">
        <v>20.741300497710899</v>
      </c>
      <c r="BE120">
        <v>19.184637075231599</v>
      </c>
      <c r="BF120" t="s">
        <v>170</v>
      </c>
      <c r="BG120">
        <v>0.96877143731298998</v>
      </c>
      <c r="BH120">
        <v>1.1884385211622699</v>
      </c>
      <c r="BI120">
        <v>1.12846977130614</v>
      </c>
      <c r="BJ120">
        <v>1.0856454285575801</v>
      </c>
      <c r="BK120">
        <v>0.987529668663648</v>
      </c>
      <c r="BL120">
        <v>1.32663294026129</v>
      </c>
      <c r="BM120">
        <v>58.550724637681199</v>
      </c>
      <c r="BN120">
        <v>29.551600000000001</v>
      </c>
      <c r="BO120">
        <v>28.835349999999998</v>
      </c>
      <c r="BP120">
        <v>4.3267566632052601</v>
      </c>
      <c r="BQ120">
        <v>93.0085067638</v>
      </c>
      <c r="BR120" s="7" t="s">
        <v>114</v>
      </c>
      <c r="BS120" s="7" t="s">
        <v>114</v>
      </c>
      <c r="BT120">
        <v>4629382.23095058</v>
      </c>
      <c r="BU120">
        <v>704212098</v>
      </c>
      <c r="BV120">
        <v>92.372200000000007</v>
      </c>
      <c r="BW120" s="52">
        <v>36727</v>
      </c>
      <c r="BX120" s="7" t="s">
        <v>240</v>
      </c>
      <c r="BY120" s="6">
        <v>28.87</v>
      </c>
      <c r="BZ120" s="7" t="s">
        <v>113</v>
      </c>
      <c r="CA120" t="str">
        <f t="shared" si="207"/>
        <v>EUR=</v>
      </c>
      <c r="CB120" s="22">
        <v>1.0858000000000001</v>
      </c>
      <c r="CF120" s="7" t="s">
        <v>67</v>
      </c>
      <c r="CG120" s="7" t="s">
        <v>239</v>
      </c>
    </row>
    <row r="121" spans="1:85" x14ac:dyDescent="0.35">
      <c r="B121" s="7" t="s">
        <v>302</v>
      </c>
      <c r="C121" t="s">
        <v>101</v>
      </c>
      <c r="E121" t="s">
        <v>103</v>
      </c>
      <c r="F121" s="2"/>
      <c r="G121" s="3" t="str">
        <f t="shared" si="544"/>
        <v>US7607591002</v>
      </c>
      <c r="H121" s="36">
        <f t="shared" si="545"/>
        <v>64586348691.720001</v>
      </c>
      <c r="I121" s="37">
        <f t="shared" si="546"/>
        <v>99.8048</v>
      </c>
      <c r="J121" s="38">
        <f t="shared" si="547"/>
        <v>35977</v>
      </c>
      <c r="K121" s="37" t="str">
        <f t="shared" si="548"/>
        <v>USD</v>
      </c>
      <c r="L121" s="39">
        <f t="shared" si="549"/>
        <v>205.08</v>
      </c>
      <c r="M121" s="37">
        <f t="shared" si="550"/>
        <v>205.08</v>
      </c>
      <c r="N121" s="40"/>
      <c r="O121" s="37">
        <f t="shared" si="551"/>
        <v>36.021984160022797</v>
      </c>
      <c r="P121" s="37">
        <f t="shared" si="552"/>
        <v>31.715618078274598</v>
      </c>
      <c r="Q121" s="37">
        <f t="shared" si="553"/>
        <v>4.1027316810959897</v>
      </c>
      <c r="R121" s="37">
        <f t="shared" si="554"/>
        <v>3.6122571843137399</v>
      </c>
      <c r="S121" s="37">
        <f t="shared" si="555"/>
        <v>5.9686585704066903</v>
      </c>
      <c r="T121" s="37">
        <f t="shared" si="556"/>
        <v>17.2616925090122</v>
      </c>
      <c r="U121" s="37">
        <f t="shared" si="557"/>
        <v>4.2365316522502301</v>
      </c>
      <c r="V121" s="36">
        <f t="shared" si="558"/>
        <v>185042089.80500001</v>
      </c>
      <c r="W121" s="36">
        <f t="shared" si="559"/>
        <v>249244946.57049999</v>
      </c>
      <c r="X121" s="37">
        <f t="shared" si="560"/>
        <v>25.758940210785752</v>
      </c>
      <c r="Y121" s="37">
        <f t="shared" si="561"/>
        <v>9.2458273478184392</v>
      </c>
      <c r="Z121" s="37">
        <f t="shared" si="562"/>
        <v>11.5063461319331</v>
      </c>
      <c r="AA121" s="37">
        <f t="shared" si="563"/>
        <v>11.970296856995599</v>
      </c>
      <c r="AB121" s="37">
        <f t="shared" si="564"/>
        <v>0.18210000000000001</v>
      </c>
      <c r="AC121" s="37">
        <f t="shared" si="565"/>
        <v>0.31306427870576697</v>
      </c>
      <c r="AD121" s="37">
        <f t="shared" si="566"/>
        <v>0.46746493705712899</v>
      </c>
      <c r="AE121" s="37">
        <f t="shared" si="567"/>
        <v>0.70146481830084095</v>
      </c>
      <c r="AF121" s="37">
        <f t="shared" si="568"/>
        <v>0.80097574455734899</v>
      </c>
      <c r="AG121" s="37">
        <f t="shared" si="569"/>
        <v>0.57329846156077402</v>
      </c>
      <c r="AH121" s="37">
        <f t="shared" si="570"/>
        <v>0.85170233812451301</v>
      </c>
      <c r="AI121" s="37">
        <f t="shared" si="571"/>
        <v>87.841191066997595</v>
      </c>
      <c r="AJ121" s="39">
        <f t="shared" si="572"/>
        <v>191.54839999999999</v>
      </c>
      <c r="AK121" s="39">
        <f t="shared" si="573"/>
        <v>175.9264</v>
      </c>
      <c r="AL121" s="37">
        <f t="shared" si="574"/>
        <v>1.0434952213770201</v>
      </c>
      <c r="AM121" s="37">
        <f t="shared" si="575"/>
        <v>37.550548815699997</v>
      </c>
      <c r="AN121" s="37">
        <f t="shared" si="576"/>
        <v>0.76946515438253305</v>
      </c>
      <c r="AO121" s="37">
        <f t="shared" si="577"/>
        <v>2.2225275999377199</v>
      </c>
      <c r="AP121" s="36">
        <f t="shared" si="578"/>
        <v>2180340.1586891599</v>
      </c>
      <c r="AS121" s="7" t="s">
        <v>103</v>
      </c>
      <c r="AT121" s="7">
        <v>36.021984160022797</v>
      </c>
      <c r="AU121" s="7">
        <v>31.715618078274598</v>
      </c>
      <c r="AV121" s="7">
        <v>4.1027316810959897</v>
      </c>
      <c r="AW121">
        <v>3.6122571843137399</v>
      </c>
      <c r="AX121" s="7">
        <v>5.9686585704066903</v>
      </c>
      <c r="AY121">
        <v>17.2616925090122</v>
      </c>
      <c r="AZ121">
        <v>4.2365316522502301</v>
      </c>
      <c r="BA121">
        <v>185042089.80500001</v>
      </c>
      <c r="BB121">
        <v>249244946.57049999</v>
      </c>
      <c r="BC121">
        <v>9.2458273478184392</v>
      </c>
      <c r="BD121">
        <v>11.5063461319331</v>
      </c>
      <c r="BE121">
        <v>11.970296856995599</v>
      </c>
      <c r="BF121">
        <v>0.18210000000000001</v>
      </c>
      <c r="BG121">
        <v>0.31306427870576697</v>
      </c>
      <c r="BH121">
        <v>0.46746493705712899</v>
      </c>
      <c r="BI121">
        <v>0.70146481830084095</v>
      </c>
      <c r="BJ121">
        <v>0.80097574455734899</v>
      </c>
      <c r="BK121">
        <v>0.57329846156077402</v>
      </c>
      <c r="BL121">
        <v>0.85170233812451301</v>
      </c>
      <c r="BM121">
        <v>87.841191066997595</v>
      </c>
      <c r="BN121">
        <v>191.54839999999999</v>
      </c>
      <c r="BO121">
        <v>175.9264</v>
      </c>
      <c r="BP121">
        <v>1.0434952213770201</v>
      </c>
      <c r="BQ121">
        <v>37.550548815699997</v>
      </c>
      <c r="BR121" s="7">
        <v>0.76946515438253305</v>
      </c>
      <c r="BS121">
        <v>2.2225275999377199</v>
      </c>
      <c r="BT121">
        <v>2180340.1586891599</v>
      </c>
      <c r="BU121">
        <v>314932459</v>
      </c>
      <c r="BV121">
        <v>99.8048</v>
      </c>
      <c r="BW121" s="52">
        <v>35977</v>
      </c>
      <c r="BX121" s="7" t="s">
        <v>303</v>
      </c>
      <c r="BY121" s="6">
        <v>205.08</v>
      </c>
      <c r="BZ121" s="7" t="s">
        <v>122</v>
      </c>
      <c r="CA121" t="str">
        <f t="shared" si="207"/>
        <v>USD=</v>
      </c>
      <c r="CB121" s="22">
        <v>1</v>
      </c>
      <c r="CF121" s="7" t="s">
        <v>103</v>
      </c>
      <c r="CG121" s="7" t="s">
        <v>302</v>
      </c>
    </row>
    <row r="122" spans="1:85" x14ac:dyDescent="0.35">
      <c r="B122" s="7" t="s">
        <v>304</v>
      </c>
      <c r="C122" t="s">
        <v>101</v>
      </c>
      <c r="E122" t="s">
        <v>104</v>
      </c>
      <c r="F122" s="2"/>
      <c r="G122" s="3" t="str">
        <f t="shared" si="544"/>
        <v>US1844961078</v>
      </c>
      <c r="H122" s="36">
        <f t="shared" si="545"/>
        <v>12598705615.16</v>
      </c>
      <c r="I122" s="37">
        <f t="shared" si="546"/>
        <v>94.046300000000002</v>
      </c>
      <c r="J122" s="38">
        <f t="shared" si="547"/>
        <v>32105</v>
      </c>
      <c r="K122" s="37" t="str">
        <f t="shared" si="548"/>
        <v>USD</v>
      </c>
      <c r="L122" s="39">
        <f t="shared" si="549"/>
        <v>233.59</v>
      </c>
      <c r="M122" s="37">
        <f t="shared" si="550"/>
        <v>233.59</v>
      </c>
      <c r="N122" s="40"/>
      <c r="O122" s="37">
        <f t="shared" si="551"/>
        <v>33.833421203571199</v>
      </c>
      <c r="P122" s="37">
        <f t="shared" si="552"/>
        <v>28.399188541267499</v>
      </c>
      <c r="Q122" s="37" t="str">
        <f t="shared" si="553"/>
        <v>NULL</v>
      </c>
      <c r="R122" s="37" t="str">
        <f t="shared" si="554"/>
        <v>NULL</v>
      </c>
      <c r="S122" s="37">
        <f t="shared" si="555"/>
        <v>5.4499273459903401</v>
      </c>
      <c r="T122" s="37">
        <f t="shared" si="556"/>
        <v>17.3752961553345</v>
      </c>
      <c r="U122" s="37">
        <f t="shared" si="557"/>
        <v>2.2996801318545699</v>
      </c>
      <c r="V122" s="36">
        <f t="shared" si="558"/>
        <v>61675953.957500003</v>
      </c>
      <c r="W122" s="36">
        <f t="shared" si="559"/>
        <v>70986770.505999997</v>
      </c>
      <c r="X122" s="37">
        <f t="shared" si="560"/>
        <v>13.116270091077068</v>
      </c>
      <c r="Y122" s="37">
        <f t="shared" si="561"/>
        <v>22.730911309591001</v>
      </c>
      <c r="Z122" s="37">
        <f t="shared" si="562"/>
        <v>23.087366453343598</v>
      </c>
      <c r="AA122" s="37">
        <f t="shared" si="563"/>
        <v>24.5339867274051</v>
      </c>
      <c r="AB122" s="37">
        <f t="shared" si="564"/>
        <v>0.33589999999999998</v>
      </c>
      <c r="AC122" s="37">
        <f t="shared" si="565"/>
        <v>1.0503560539966299</v>
      </c>
      <c r="AD122" s="37">
        <f t="shared" si="566"/>
        <v>0.86747069124394804</v>
      </c>
      <c r="AE122" s="37">
        <f t="shared" si="567"/>
        <v>1.2128448302016499</v>
      </c>
      <c r="AF122" s="37">
        <f t="shared" si="568"/>
        <v>1.1418954115712101</v>
      </c>
      <c r="AG122" s="37">
        <f t="shared" si="569"/>
        <v>1.4238706398899701</v>
      </c>
      <c r="AH122" s="37">
        <f t="shared" si="570"/>
        <v>1.2823298336389299</v>
      </c>
      <c r="AI122" s="37">
        <f t="shared" si="571"/>
        <v>65.340909090909093</v>
      </c>
      <c r="AJ122" s="39">
        <f t="shared" si="572"/>
        <v>220.6018</v>
      </c>
      <c r="AK122" s="39">
        <f t="shared" si="573"/>
        <v>187.881</v>
      </c>
      <c r="AL122" s="37" t="str">
        <f t="shared" si="574"/>
        <v>NULL</v>
      </c>
      <c r="AM122" s="37">
        <f t="shared" si="575"/>
        <v>0</v>
      </c>
      <c r="AN122" s="37">
        <f t="shared" si="576"/>
        <v>1.0466468897747301</v>
      </c>
      <c r="AO122" s="37">
        <f t="shared" si="577"/>
        <v>1.95163165213732</v>
      </c>
      <c r="AP122" s="36">
        <f t="shared" si="578"/>
        <v>953562.37603912898</v>
      </c>
      <c r="AS122" s="7" t="s">
        <v>104</v>
      </c>
      <c r="AT122" s="7">
        <v>33.833421203571199</v>
      </c>
      <c r="AU122" s="7">
        <v>28.399188541267499</v>
      </c>
      <c r="AV122" s="7" t="s">
        <v>114</v>
      </c>
      <c r="AW122" s="7" t="s">
        <v>114</v>
      </c>
      <c r="AX122" s="7">
        <v>5.4499273459903401</v>
      </c>
      <c r="AY122">
        <v>17.3752961553345</v>
      </c>
      <c r="AZ122">
        <v>2.2996801318545699</v>
      </c>
      <c r="BA122">
        <v>61675953.957500003</v>
      </c>
      <c r="BB122">
        <v>70986770.505999997</v>
      </c>
      <c r="BC122">
        <v>22.730911309591001</v>
      </c>
      <c r="BD122">
        <v>23.087366453343598</v>
      </c>
      <c r="BE122">
        <v>24.5339867274051</v>
      </c>
      <c r="BF122">
        <v>0.33589999999999998</v>
      </c>
      <c r="BG122">
        <v>1.0503560539966299</v>
      </c>
      <c r="BH122">
        <v>0.86747069124394804</v>
      </c>
      <c r="BI122">
        <v>1.2128448302016499</v>
      </c>
      <c r="BJ122">
        <v>1.1418954115712101</v>
      </c>
      <c r="BK122">
        <v>1.4238706398899701</v>
      </c>
      <c r="BL122">
        <v>1.2823298336389299</v>
      </c>
      <c r="BM122">
        <v>65.340909090909093</v>
      </c>
      <c r="BN122">
        <v>220.6018</v>
      </c>
      <c r="BO122" s="7">
        <v>187.881</v>
      </c>
      <c r="BP122" s="7" t="s">
        <v>114</v>
      </c>
      <c r="BQ122">
        <v>0</v>
      </c>
      <c r="BR122" s="7">
        <v>1.0466468897747301</v>
      </c>
      <c r="BS122">
        <v>1.95163165213732</v>
      </c>
      <c r="BT122">
        <v>953562.37603912898</v>
      </c>
      <c r="BU122">
        <v>53935124</v>
      </c>
      <c r="BV122">
        <v>94.046300000000002</v>
      </c>
      <c r="BW122" s="52">
        <v>32105</v>
      </c>
      <c r="BX122" s="7" t="s">
        <v>305</v>
      </c>
      <c r="BY122" s="6">
        <v>233.59</v>
      </c>
      <c r="BZ122" s="7" t="s">
        <v>122</v>
      </c>
      <c r="CA122" t="str">
        <f t="shared" si="207"/>
        <v>USD=</v>
      </c>
      <c r="CB122" s="22">
        <v>1</v>
      </c>
      <c r="CF122" s="7" t="s">
        <v>104</v>
      </c>
      <c r="CG122" s="7" t="s">
        <v>304</v>
      </c>
    </row>
    <row r="123" spans="1:85" x14ac:dyDescent="0.35">
      <c r="B123" s="7" t="s">
        <v>306</v>
      </c>
      <c r="C123" t="s">
        <v>101</v>
      </c>
      <c r="E123" t="s">
        <v>105</v>
      </c>
      <c r="F123" s="2"/>
      <c r="G123" s="3" t="str">
        <f t="shared" si="544"/>
        <v>CA94106B1013</v>
      </c>
      <c r="H123" s="36">
        <f t="shared" si="545"/>
        <v>46809132129.831612</v>
      </c>
      <c r="I123" s="37">
        <f t="shared" si="546"/>
        <v>99.731399999999994</v>
      </c>
      <c r="J123" s="38">
        <f t="shared" si="547"/>
        <v>37371</v>
      </c>
      <c r="K123" s="37" t="str">
        <f t="shared" si="548"/>
        <v>CAD</v>
      </c>
      <c r="L123" s="39">
        <f t="shared" si="549"/>
        <v>249.78</v>
      </c>
      <c r="M123" s="37">
        <f t="shared" si="550"/>
        <v>181.41521399999999</v>
      </c>
      <c r="N123" s="40"/>
      <c r="O123" s="37">
        <f t="shared" si="551"/>
        <v>59.008976264128599</v>
      </c>
      <c r="P123" s="37">
        <f t="shared" si="552"/>
        <v>65.155823760553105</v>
      </c>
      <c r="Q123" s="37" t="str">
        <f t="shared" si="553"/>
        <v>NULL</v>
      </c>
      <c r="R123" s="37" t="str">
        <f t="shared" si="554"/>
        <v>NULL</v>
      </c>
      <c r="S123" s="37">
        <f t="shared" si="555"/>
        <v>6.0174601926343403</v>
      </c>
      <c r="T123" s="37">
        <f t="shared" si="556"/>
        <v>21.5509951320707</v>
      </c>
      <c r="U123" s="37">
        <f t="shared" si="557"/>
        <v>5.7197750651820396</v>
      </c>
      <c r="V123" s="36">
        <f t="shared" si="558"/>
        <v>72174709.340000004</v>
      </c>
      <c r="W123" s="36">
        <f t="shared" si="559"/>
        <v>56207309.5735</v>
      </c>
      <c r="X123" s="37">
        <f t="shared" si="560"/>
        <v>-28.40804850411865</v>
      </c>
      <c r="Y123" s="37">
        <f t="shared" si="561"/>
        <v>12.170617417055199</v>
      </c>
      <c r="Z123" s="37">
        <f t="shared" si="562"/>
        <v>12.3043682806414</v>
      </c>
      <c r="AA123" s="37">
        <f t="shared" si="563"/>
        <v>16.4129642873588</v>
      </c>
      <c r="AB123" s="37" t="str">
        <f t="shared" si="564"/>
        <v>#N/A</v>
      </c>
      <c r="AC123" s="37">
        <f t="shared" si="565"/>
        <v>0.43619305805710201</v>
      </c>
      <c r="AD123" s="37">
        <f t="shared" si="566"/>
        <v>0.46917258857941102</v>
      </c>
      <c r="AE123" s="37">
        <f t="shared" si="567"/>
        <v>0.56392059076013401</v>
      </c>
      <c r="AF123" s="37">
        <f t="shared" si="568"/>
        <v>0.70927968455969603</v>
      </c>
      <c r="AG123" s="37">
        <f t="shared" si="569"/>
        <v>0.29485243791552401</v>
      </c>
      <c r="AH123" s="37">
        <f t="shared" si="570"/>
        <v>0.65553537547262497</v>
      </c>
      <c r="AI123" s="37">
        <f t="shared" si="571"/>
        <v>73.669724770642205</v>
      </c>
      <c r="AJ123" s="39">
        <f t="shared" si="572"/>
        <v>234.6764</v>
      </c>
      <c r="AK123" s="39">
        <f t="shared" si="573"/>
        <v>213.86695</v>
      </c>
      <c r="AL123" s="37">
        <f t="shared" si="574"/>
        <v>0.62631996156617797</v>
      </c>
      <c r="AM123" s="37">
        <f t="shared" si="575"/>
        <v>35.475091767199999</v>
      </c>
      <c r="AN123" s="37">
        <f t="shared" si="576"/>
        <v>0.39152824177783302</v>
      </c>
      <c r="AO123" s="37">
        <f t="shared" si="577"/>
        <v>3.8060411413877402</v>
      </c>
      <c r="AP123" s="36">
        <f t="shared" si="578"/>
        <v>719505.70973519399</v>
      </c>
      <c r="AS123" s="7" t="s">
        <v>105</v>
      </c>
      <c r="AT123" s="7">
        <v>59.008976264128599</v>
      </c>
      <c r="AU123" s="7">
        <v>65.155823760553105</v>
      </c>
      <c r="AV123" s="7" t="s">
        <v>114</v>
      </c>
      <c r="AW123" s="7" t="s">
        <v>114</v>
      </c>
      <c r="AX123" s="7">
        <v>6.0174601926343403</v>
      </c>
      <c r="AY123">
        <v>21.5509951320707</v>
      </c>
      <c r="AZ123">
        <v>5.7197750651820396</v>
      </c>
      <c r="BA123">
        <v>72174709.340000004</v>
      </c>
      <c r="BB123">
        <v>56207309.5735</v>
      </c>
      <c r="BC123">
        <v>12.170617417055199</v>
      </c>
      <c r="BD123">
        <v>12.3043682806414</v>
      </c>
      <c r="BE123">
        <v>16.4129642873588</v>
      </c>
      <c r="BF123" t="s">
        <v>170</v>
      </c>
      <c r="BG123">
        <v>0.43619305805710201</v>
      </c>
      <c r="BH123">
        <v>0.46917258857941102</v>
      </c>
      <c r="BI123">
        <v>0.56392059076013401</v>
      </c>
      <c r="BJ123">
        <v>0.70927968455969603</v>
      </c>
      <c r="BK123">
        <v>0.29485243791552401</v>
      </c>
      <c r="BL123">
        <v>0.65553537547262497</v>
      </c>
      <c r="BM123" s="7">
        <v>73.669724770642205</v>
      </c>
      <c r="BN123">
        <v>234.6764</v>
      </c>
      <c r="BO123">
        <v>213.86695</v>
      </c>
      <c r="BP123">
        <v>0.62631996156617797</v>
      </c>
      <c r="BQ123">
        <v>35.475091767199999</v>
      </c>
      <c r="BR123" s="7">
        <v>0.39152824177783302</v>
      </c>
      <c r="BS123">
        <v>3.8060411413877402</v>
      </c>
      <c r="BT123">
        <v>719505.70973519399</v>
      </c>
      <c r="BU123">
        <v>258022087</v>
      </c>
      <c r="BV123">
        <v>99.731399999999994</v>
      </c>
      <c r="BW123" s="52">
        <v>37371</v>
      </c>
      <c r="BX123" s="7" t="s">
        <v>307</v>
      </c>
      <c r="BY123" s="6">
        <v>249.78</v>
      </c>
      <c r="BZ123" s="7" t="s">
        <v>119</v>
      </c>
      <c r="CA123" t="str">
        <f t="shared" si="207"/>
        <v>CADUSD=R</v>
      </c>
      <c r="CB123" s="22">
        <v>0.72629999999999995</v>
      </c>
      <c r="CF123" s="7" t="s">
        <v>105</v>
      </c>
      <c r="CG123" s="7" t="s">
        <v>306</v>
      </c>
    </row>
    <row r="124" spans="1:85" x14ac:dyDescent="0.35">
      <c r="B124" s="7" t="s">
        <v>308</v>
      </c>
      <c r="C124" t="s">
        <v>101</v>
      </c>
      <c r="E124" t="s">
        <v>106</v>
      </c>
      <c r="F124" s="2"/>
      <c r="G124" s="3" t="str">
        <f t="shared" si="544"/>
        <v>US1474481041</v>
      </c>
      <c r="H124" s="36">
        <f t="shared" si="545"/>
        <v>6259418427.8800001</v>
      </c>
      <c r="I124" s="37">
        <f t="shared" si="546"/>
        <v>99.191400000000002</v>
      </c>
      <c r="J124" s="38">
        <f t="shared" si="547"/>
        <v>35732</v>
      </c>
      <c r="K124" s="37" t="str">
        <f t="shared" si="548"/>
        <v>USD</v>
      </c>
      <c r="L124" s="39">
        <f t="shared" si="549"/>
        <v>107.72</v>
      </c>
      <c r="M124" s="37">
        <f t="shared" si="550"/>
        <v>107.72</v>
      </c>
      <c r="N124" s="40"/>
      <c r="O124" s="37">
        <f t="shared" si="551"/>
        <v>342.59907130589698</v>
      </c>
      <c r="P124" s="37">
        <f t="shared" si="552"/>
        <v>104.696933545523</v>
      </c>
      <c r="Q124" s="37" t="str">
        <f t="shared" si="553"/>
        <v>NULL</v>
      </c>
      <c r="R124" s="37" t="str">
        <f t="shared" si="554"/>
        <v>NULL</v>
      </c>
      <c r="S124" s="37">
        <f t="shared" si="555"/>
        <v>6.1012255878444801</v>
      </c>
      <c r="T124" s="37">
        <f t="shared" si="556"/>
        <v>27.857771651327202</v>
      </c>
      <c r="U124" s="37">
        <f t="shared" si="557"/>
        <v>4.66092938920516</v>
      </c>
      <c r="V124" s="36">
        <f t="shared" si="558"/>
        <v>38379175.397500001</v>
      </c>
      <c r="W124" s="36">
        <f t="shared" si="559"/>
        <v>35029134.965999998</v>
      </c>
      <c r="X124" s="37">
        <f t="shared" si="560"/>
        <v>-9.5635830994731137</v>
      </c>
      <c r="Y124" s="37">
        <f t="shared" si="561"/>
        <v>19.0092048268308</v>
      </c>
      <c r="Z124" s="37">
        <f t="shared" si="562"/>
        <v>20.6361606228241</v>
      </c>
      <c r="AA124" s="37">
        <f t="shared" si="563"/>
        <v>21.944630653492499</v>
      </c>
      <c r="AB124" s="37">
        <f t="shared" si="564"/>
        <v>0.24379999999999999</v>
      </c>
      <c r="AC124" s="37">
        <f t="shared" si="565"/>
        <v>0.91201725048653404</v>
      </c>
      <c r="AD124" s="37">
        <f t="shared" si="566"/>
        <v>0.55454189529955999</v>
      </c>
      <c r="AE124" s="37">
        <f t="shared" si="567"/>
        <v>0.98628191393796905</v>
      </c>
      <c r="AF124" s="37">
        <f t="shared" si="568"/>
        <v>0.99085361843736997</v>
      </c>
      <c r="AG124" s="37">
        <f t="shared" si="569"/>
        <v>1.2874241850283401</v>
      </c>
      <c r="AH124" s="37">
        <f t="shared" si="570"/>
        <v>1.1509565507380199</v>
      </c>
      <c r="AI124" s="37">
        <f t="shared" si="571"/>
        <v>94.915254237288195</v>
      </c>
      <c r="AJ124" s="39">
        <f t="shared" si="572"/>
        <v>99.364599999999996</v>
      </c>
      <c r="AK124" s="39">
        <f t="shared" si="573"/>
        <v>89.9178</v>
      </c>
      <c r="AL124" s="37" t="str">
        <f t="shared" si="574"/>
        <v>NULL</v>
      </c>
      <c r="AM124" s="37">
        <f t="shared" si="575"/>
        <v>0</v>
      </c>
      <c r="AN124" s="37">
        <f t="shared" si="576"/>
        <v>3.8847198320368999</v>
      </c>
      <c r="AO124" s="37">
        <f t="shared" si="577"/>
        <v>7.9761964914859496</v>
      </c>
      <c r="AP124" s="36">
        <f t="shared" si="578"/>
        <v>816848.93936564599</v>
      </c>
      <c r="AS124" s="7" t="s">
        <v>106</v>
      </c>
      <c r="AT124" s="7">
        <v>342.59907130589698</v>
      </c>
      <c r="AU124" s="7">
        <v>104.696933545523</v>
      </c>
      <c r="AV124" s="7" t="s">
        <v>114</v>
      </c>
      <c r="AW124" s="7" t="s">
        <v>114</v>
      </c>
      <c r="AX124" s="7">
        <v>6.1012255878444801</v>
      </c>
      <c r="AY124">
        <v>27.857771651327202</v>
      </c>
      <c r="AZ124">
        <v>4.66092938920516</v>
      </c>
      <c r="BA124">
        <v>38379175.397500001</v>
      </c>
      <c r="BB124">
        <v>35029134.965999998</v>
      </c>
      <c r="BC124">
        <v>19.0092048268308</v>
      </c>
      <c r="BD124">
        <v>20.6361606228241</v>
      </c>
      <c r="BE124">
        <v>21.944630653492499</v>
      </c>
      <c r="BF124">
        <v>0.24379999999999999</v>
      </c>
      <c r="BG124">
        <v>0.91201725048653404</v>
      </c>
      <c r="BH124">
        <v>0.55454189529955999</v>
      </c>
      <c r="BI124">
        <v>0.98628191393796905</v>
      </c>
      <c r="BJ124">
        <v>0.99085361843736997</v>
      </c>
      <c r="BK124">
        <v>1.2874241850283401</v>
      </c>
      <c r="BL124">
        <v>1.1509565507380199</v>
      </c>
      <c r="BM124">
        <v>94.915254237288195</v>
      </c>
      <c r="BN124">
        <v>99.364599999999996</v>
      </c>
      <c r="BO124" s="7">
        <v>89.9178</v>
      </c>
      <c r="BP124" s="7" t="s">
        <v>114</v>
      </c>
      <c r="BQ124">
        <v>0</v>
      </c>
      <c r="BR124" s="7">
        <v>3.8847198320368999</v>
      </c>
      <c r="BS124">
        <v>7.9761964914859496</v>
      </c>
      <c r="BT124">
        <v>816848.93936564599</v>
      </c>
      <c r="BU124">
        <v>58108229</v>
      </c>
      <c r="BV124">
        <v>99.191400000000002</v>
      </c>
      <c r="BW124" s="52">
        <v>35732</v>
      </c>
      <c r="BX124" s="7" t="s">
        <v>309</v>
      </c>
      <c r="BY124" s="6">
        <v>107.72</v>
      </c>
      <c r="BZ124" s="7" t="s">
        <v>122</v>
      </c>
      <c r="CA124" t="str">
        <f t="shared" si="207"/>
        <v>USD=</v>
      </c>
      <c r="CB124" s="22">
        <v>1</v>
      </c>
      <c r="CF124" s="7" t="s">
        <v>106</v>
      </c>
      <c r="CG124" s="7" t="s">
        <v>308</v>
      </c>
    </row>
    <row r="125" spans="1:85" x14ac:dyDescent="0.35">
      <c r="B125" s="7" t="s">
        <v>310</v>
      </c>
      <c r="C125" t="s">
        <v>101</v>
      </c>
      <c r="E125" t="s">
        <v>107</v>
      </c>
      <c r="F125" s="2"/>
      <c r="G125" s="3" t="str">
        <f t="shared" si="544"/>
        <v>CA36168Q1046</v>
      </c>
      <c r="H125" s="36">
        <f t="shared" si="545"/>
        <v>14871864699.361889</v>
      </c>
      <c r="I125" s="37">
        <f t="shared" si="546"/>
        <v>96.842299999999994</v>
      </c>
      <c r="J125" s="38">
        <f t="shared" si="547"/>
        <v>43893</v>
      </c>
      <c r="K125" s="37" t="str">
        <f t="shared" si="548"/>
        <v>CAD</v>
      </c>
      <c r="L125" s="39">
        <f t="shared" si="549"/>
        <v>54.38</v>
      </c>
      <c r="M125" s="37">
        <f t="shared" si="550"/>
        <v>39.496193999999996</v>
      </c>
      <c r="N125" s="40"/>
      <c r="O125" s="37">
        <f t="shared" si="551"/>
        <v>16993.749999999702</v>
      </c>
      <c r="P125" s="37">
        <f t="shared" si="552"/>
        <v>42.369641519501101</v>
      </c>
      <c r="Q125" s="37" t="str">
        <f t="shared" si="553"/>
        <v>NULL</v>
      </c>
      <c r="R125" s="37" t="str">
        <f t="shared" si="554"/>
        <v>NULL</v>
      </c>
      <c r="S125" s="37">
        <f t="shared" si="555"/>
        <v>2.85339055791873</v>
      </c>
      <c r="T125" s="37">
        <f t="shared" si="556"/>
        <v>19.480735306155498</v>
      </c>
      <c r="U125" s="37">
        <f t="shared" si="557"/>
        <v>2.72369587915348</v>
      </c>
      <c r="V125" s="36">
        <f t="shared" si="558"/>
        <v>10330279.15</v>
      </c>
      <c r="W125" s="36">
        <f t="shared" si="559"/>
        <v>14075643.8325</v>
      </c>
      <c r="X125" s="37">
        <f t="shared" si="560"/>
        <v>26.608833862733356</v>
      </c>
      <c r="Y125" s="37">
        <f t="shared" si="561"/>
        <v>16.7358637161148</v>
      </c>
      <c r="Z125" s="37">
        <f t="shared" si="562"/>
        <v>31.6552816427929</v>
      </c>
      <c r="AA125" s="37">
        <f t="shared" si="563"/>
        <v>30.346440195071601</v>
      </c>
      <c r="AB125" s="37" t="str">
        <f t="shared" si="564"/>
        <v>#N/A</v>
      </c>
      <c r="AC125" s="37">
        <f t="shared" si="565"/>
        <v>0.73710338964779798</v>
      </c>
      <c r="AD125" s="37">
        <f t="shared" si="566"/>
        <v>0.55107855025631303</v>
      </c>
      <c r="AE125" s="37">
        <f t="shared" si="567"/>
        <v>1.0873993604547001</v>
      </c>
      <c r="AF125" s="37">
        <f t="shared" si="568"/>
        <v>1.05826518203689</v>
      </c>
      <c r="AG125" s="37">
        <f t="shared" si="569"/>
        <v>2.2314907768883101</v>
      </c>
      <c r="AH125" s="37">
        <f t="shared" si="570"/>
        <v>1.5875517504468799</v>
      </c>
      <c r="AI125" s="37">
        <f t="shared" si="571"/>
        <v>56.521739130434803</v>
      </c>
      <c r="AJ125" s="39">
        <f t="shared" si="572"/>
        <v>49.575000000000003</v>
      </c>
      <c r="AK125" s="39">
        <f t="shared" si="573"/>
        <v>45.587600000000002</v>
      </c>
      <c r="AL125" s="37">
        <f t="shared" si="574"/>
        <v>0.140895917616771</v>
      </c>
      <c r="AM125" s="37" t="str">
        <f t="shared" si="575"/>
        <v>NULL</v>
      </c>
      <c r="AN125" s="37">
        <f t="shared" si="576"/>
        <v>0.58279376849082998</v>
      </c>
      <c r="AO125" s="37">
        <f t="shared" si="577"/>
        <v>5.2622487614173403</v>
      </c>
      <c r="AP125" s="36">
        <f t="shared" si="578"/>
        <v>326364.73092287697</v>
      </c>
      <c r="AS125" s="7" t="s">
        <v>107</v>
      </c>
      <c r="AT125" s="7">
        <v>16993.749999999702</v>
      </c>
      <c r="AU125" s="7">
        <v>42.369641519501101</v>
      </c>
      <c r="AV125" s="7" t="s">
        <v>114</v>
      </c>
      <c r="AW125" s="7" t="s">
        <v>114</v>
      </c>
      <c r="AX125" s="7">
        <v>2.85339055791873</v>
      </c>
      <c r="AY125">
        <v>19.480735306155498</v>
      </c>
      <c r="AZ125">
        <v>2.72369587915348</v>
      </c>
      <c r="BA125">
        <v>10330279.15</v>
      </c>
      <c r="BB125">
        <v>14075643.8325</v>
      </c>
      <c r="BC125">
        <v>16.7358637161148</v>
      </c>
      <c r="BD125">
        <v>31.6552816427929</v>
      </c>
      <c r="BE125">
        <v>30.346440195071601</v>
      </c>
      <c r="BF125" s="7" t="s">
        <v>170</v>
      </c>
      <c r="BG125">
        <v>0.73710338964779798</v>
      </c>
      <c r="BH125">
        <v>0.55107855025631303</v>
      </c>
      <c r="BI125">
        <v>1.0873993604547001</v>
      </c>
      <c r="BJ125">
        <v>1.05826518203689</v>
      </c>
      <c r="BK125">
        <v>2.2314907768883101</v>
      </c>
      <c r="BL125">
        <v>1.5875517504468799</v>
      </c>
      <c r="BM125" s="7">
        <v>56.521739130434803</v>
      </c>
      <c r="BN125">
        <v>49.575000000000003</v>
      </c>
      <c r="BO125" s="7">
        <v>45.587600000000002</v>
      </c>
      <c r="BP125">
        <v>0.140895917616771</v>
      </c>
      <c r="BQ125" s="7" t="s">
        <v>114</v>
      </c>
      <c r="BR125">
        <v>0.58279376849082998</v>
      </c>
      <c r="BS125">
        <v>5.2622487614173403</v>
      </c>
      <c r="BT125" s="7">
        <v>326364.73092287697</v>
      </c>
      <c r="BU125" s="7">
        <v>376539185</v>
      </c>
      <c r="BV125">
        <v>96.842299999999994</v>
      </c>
      <c r="BW125" s="52">
        <v>43893</v>
      </c>
      <c r="BX125" s="7" t="s">
        <v>311</v>
      </c>
      <c r="BY125" s="6">
        <v>54.38</v>
      </c>
      <c r="BZ125" s="7" t="s">
        <v>119</v>
      </c>
      <c r="CA125" t="str">
        <f t="shared" si="207"/>
        <v>CADUSD=R</v>
      </c>
      <c r="CB125" s="22">
        <v>0.72629999999999995</v>
      </c>
      <c r="CF125" s="7" t="s">
        <v>107</v>
      </c>
      <c r="CG125" s="7" t="s">
        <v>310</v>
      </c>
    </row>
    <row r="126" spans="1:85" x14ac:dyDescent="0.35">
      <c r="B126" s="7" t="s">
        <v>312</v>
      </c>
      <c r="C126" t="s">
        <v>101</v>
      </c>
      <c r="E126" t="s">
        <v>108</v>
      </c>
      <c r="F126" s="2"/>
      <c r="G126" s="3" t="str">
        <f t="shared" si="544"/>
        <v>AU000000CWY3</v>
      </c>
      <c r="H126" s="36">
        <f t="shared" si="545"/>
        <v>4132999179.1149597</v>
      </c>
      <c r="I126" s="37">
        <f t="shared" si="546"/>
        <v>99.584999999999994</v>
      </c>
      <c r="J126" s="38">
        <f t="shared" si="547"/>
        <v>38475</v>
      </c>
      <c r="K126" s="37" t="str">
        <f t="shared" si="548"/>
        <v>AUD</v>
      </c>
      <c r="L126" s="39">
        <f t="shared" si="549"/>
        <v>2.8</v>
      </c>
      <c r="M126" s="37">
        <f t="shared" si="550"/>
        <v>1.85388</v>
      </c>
      <c r="N126" s="40"/>
      <c r="O126" s="37">
        <f t="shared" si="551"/>
        <v>132.89036544850501</v>
      </c>
      <c r="P126" s="37">
        <f t="shared" si="552"/>
        <v>29.787234042553202</v>
      </c>
      <c r="Q126" s="37">
        <f t="shared" si="553"/>
        <v>7.3746040759436697</v>
      </c>
      <c r="R126" s="37">
        <f t="shared" si="554"/>
        <v>1.6530096582992899</v>
      </c>
      <c r="S126" s="37">
        <f t="shared" si="555"/>
        <v>2.1048497315399599</v>
      </c>
      <c r="T126" s="37">
        <f t="shared" si="556"/>
        <v>12.2879099165354</v>
      </c>
      <c r="U126" s="37">
        <f t="shared" si="557"/>
        <v>1.7090371629295</v>
      </c>
      <c r="V126" s="36">
        <f t="shared" si="558"/>
        <v>9619260.5124999993</v>
      </c>
      <c r="W126" s="36">
        <f t="shared" si="559"/>
        <v>10339276.556363599</v>
      </c>
      <c r="X126" s="37">
        <f t="shared" si="560"/>
        <v>6.9638919119582487</v>
      </c>
      <c r="Y126" s="37">
        <f t="shared" si="561"/>
        <v>15.320319706474701</v>
      </c>
      <c r="Z126" s="37">
        <f t="shared" si="562"/>
        <v>36.027308717921002</v>
      </c>
      <c r="AA126" s="37">
        <f t="shared" si="563"/>
        <v>28.691995261326799</v>
      </c>
      <c r="AB126" s="37" t="str">
        <f t="shared" si="564"/>
        <v>#N/A</v>
      </c>
      <c r="AC126" s="37">
        <f t="shared" si="565"/>
        <v>1.1459337052987999</v>
      </c>
      <c r="AD126" s="37">
        <f t="shared" si="566"/>
        <v>0.83270121713786605</v>
      </c>
      <c r="AE126" s="37">
        <f t="shared" si="567"/>
        <v>1.1886700050622501</v>
      </c>
      <c r="AF126" s="37">
        <f t="shared" si="568"/>
        <v>1.1257788775948301</v>
      </c>
      <c r="AG126" s="37">
        <f t="shared" si="569"/>
        <v>1.5923887021576899</v>
      </c>
      <c r="AH126" s="37">
        <f t="shared" si="570"/>
        <v>0.95731526029091496</v>
      </c>
      <c r="AI126" s="37">
        <f t="shared" si="571"/>
        <v>68.181818181818201</v>
      </c>
      <c r="AJ126" s="39">
        <f t="shared" si="572"/>
        <v>2.7677999999999998</v>
      </c>
      <c r="AK126" s="39">
        <f t="shared" si="573"/>
        <v>2.6225499999999999</v>
      </c>
      <c r="AL126" s="37">
        <f t="shared" si="574"/>
        <v>1.7562724014336899</v>
      </c>
      <c r="AM126" s="37">
        <f t="shared" si="575"/>
        <v>504.6296296296</v>
      </c>
      <c r="AN126" s="37" t="str">
        <f t="shared" si="576"/>
        <v>NULL</v>
      </c>
      <c r="AO126" s="37" t="str">
        <f t="shared" si="577"/>
        <v>NULL</v>
      </c>
      <c r="AP126" s="36">
        <f t="shared" si="578"/>
        <v>6069906.6560416203</v>
      </c>
      <c r="AS126" s="7" t="s">
        <v>108</v>
      </c>
      <c r="AT126" s="7">
        <v>132.89036544850501</v>
      </c>
      <c r="AU126" s="7">
        <v>29.787234042553202</v>
      </c>
      <c r="AV126" s="7">
        <v>7.3746040759436697</v>
      </c>
      <c r="AW126">
        <v>1.6530096582992899</v>
      </c>
      <c r="AX126" s="7">
        <v>2.1048497315399599</v>
      </c>
      <c r="AY126">
        <v>12.2879099165354</v>
      </c>
      <c r="AZ126">
        <v>1.7090371629295</v>
      </c>
      <c r="BA126">
        <v>9619260.5124999993</v>
      </c>
      <c r="BB126">
        <v>10339276.556363599</v>
      </c>
      <c r="BC126">
        <v>15.320319706474701</v>
      </c>
      <c r="BD126">
        <v>36.027308717921002</v>
      </c>
      <c r="BE126">
        <v>28.691995261326799</v>
      </c>
      <c r="BF126" t="s">
        <v>170</v>
      </c>
      <c r="BG126">
        <v>1.1459337052987999</v>
      </c>
      <c r="BH126">
        <v>0.83270121713786605</v>
      </c>
      <c r="BI126">
        <v>1.1886700050622501</v>
      </c>
      <c r="BJ126">
        <v>1.1257788775948301</v>
      </c>
      <c r="BK126">
        <v>1.5923887021576899</v>
      </c>
      <c r="BL126">
        <v>0.95731526029091496</v>
      </c>
      <c r="BM126">
        <v>68.181818181818201</v>
      </c>
      <c r="BN126">
        <v>2.7677999999999998</v>
      </c>
      <c r="BO126">
        <v>2.6225499999999999</v>
      </c>
      <c r="BP126">
        <v>1.7562724014336899</v>
      </c>
      <c r="BQ126">
        <v>504.6296296296</v>
      </c>
      <c r="BR126" s="7" t="s">
        <v>114</v>
      </c>
      <c r="BS126" s="7" t="s">
        <v>114</v>
      </c>
      <c r="BT126">
        <v>6069906.6560416203</v>
      </c>
      <c r="BU126">
        <v>2229377942</v>
      </c>
      <c r="BV126">
        <v>99.584999999999994</v>
      </c>
      <c r="BW126" s="52">
        <v>38475</v>
      </c>
      <c r="BX126" s="7" t="s">
        <v>313</v>
      </c>
      <c r="BY126" s="6">
        <v>2.8</v>
      </c>
      <c r="BZ126" s="7" t="s">
        <v>214</v>
      </c>
      <c r="CA126" t="str">
        <f t="shared" si="207"/>
        <v>AUD=</v>
      </c>
      <c r="CB126" s="22">
        <v>0.66210000000000002</v>
      </c>
      <c r="CF126" s="7" t="s">
        <v>108</v>
      </c>
      <c r="CG126" s="7" t="s">
        <v>312</v>
      </c>
    </row>
    <row r="127" spans="1:85" x14ac:dyDescent="0.35">
      <c r="B127" s="7" t="s">
        <v>294</v>
      </c>
      <c r="C127" t="s">
        <v>101</v>
      </c>
      <c r="E127" t="s">
        <v>98</v>
      </c>
      <c r="F127" s="2"/>
      <c r="G127" s="3" t="str">
        <f t="shared" si="544"/>
        <v>GB00B1FH8J72</v>
      </c>
      <c r="H127" s="36">
        <f t="shared" si="545"/>
        <v>971422041800.9729</v>
      </c>
      <c r="I127" s="37">
        <f t="shared" si="546"/>
        <v>99.776399999999995</v>
      </c>
      <c r="J127" s="38">
        <f t="shared" si="547"/>
        <v>32854</v>
      </c>
      <c r="K127" s="37" t="str">
        <f t="shared" si="548"/>
        <v>GBp</v>
      </c>
      <c r="L127" s="39">
        <f t="shared" si="549"/>
        <v>2513</v>
      </c>
      <c r="M127" s="37">
        <f t="shared" si="550"/>
        <v>3239.2569999999996</v>
      </c>
      <c r="N127" s="40"/>
      <c r="O127" s="37">
        <f t="shared" si="551"/>
        <v>50.221654219417701</v>
      </c>
      <c r="P127" s="37">
        <f t="shared" si="552"/>
        <v>19.693302771157299</v>
      </c>
      <c r="Q127" s="37" t="str">
        <f t="shared" si="553"/>
        <v>NULL</v>
      </c>
      <c r="R127" s="37" t="str">
        <f t="shared" si="554"/>
        <v>NULL</v>
      </c>
      <c r="S127" s="37">
        <f t="shared" si="555"/>
        <v>4.1015754081293601</v>
      </c>
      <c r="T127" s="37">
        <f t="shared" si="556"/>
        <v>9.2736300053485792</v>
      </c>
      <c r="U127" s="37">
        <f t="shared" si="557"/>
        <v>3.2256621689119802</v>
      </c>
      <c r="V127" s="36">
        <f t="shared" si="558"/>
        <v>1339305633.5</v>
      </c>
      <c r="W127" s="36">
        <f t="shared" si="559"/>
        <v>2190915900</v>
      </c>
      <c r="X127" s="37">
        <f t="shared" si="560"/>
        <v>38.870057335381972</v>
      </c>
      <c r="Y127" s="37">
        <f t="shared" si="561"/>
        <v>32.998315782746602</v>
      </c>
      <c r="Z127" s="37">
        <f t="shared" si="562"/>
        <v>26.441689787010699</v>
      </c>
      <c r="AA127" s="37">
        <f t="shared" si="563"/>
        <v>22.6444320242156</v>
      </c>
      <c r="AB127" s="37" t="str">
        <f t="shared" si="564"/>
        <v>#N/A</v>
      </c>
      <c r="AC127" s="37">
        <f t="shared" si="565"/>
        <v>0.71572284094295002</v>
      </c>
      <c r="AD127" s="37">
        <f t="shared" si="566"/>
        <v>0.78547945139935405</v>
      </c>
      <c r="AE127" s="37">
        <f t="shared" si="567"/>
        <v>0.46037367703450399</v>
      </c>
      <c r="AF127" s="37">
        <f t="shared" si="568"/>
        <v>0.64024847777388405</v>
      </c>
      <c r="AG127" s="37">
        <f t="shared" si="569"/>
        <v>0.329145407009799</v>
      </c>
      <c r="AH127" s="37">
        <f t="shared" si="570"/>
        <v>0.62230923728182197</v>
      </c>
      <c r="AI127" s="37">
        <f t="shared" si="571"/>
        <v>60.875331564986702</v>
      </c>
      <c r="AJ127" s="39">
        <f t="shared" si="572"/>
        <v>2481.88</v>
      </c>
      <c r="AK127" s="39">
        <f t="shared" si="573"/>
        <v>2540.2049999999999</v>
      </c>
      <c r="AL127" s="37">
        <f t="shared" si="574"/>
        <v>4.6457256461232603</v>
      </c>
      <c r="AM127" s="37">
        <f t="shared" si="575"/>
        <v>249.28673323819999</v>
      </c>
      <c r="AN127" s="37" t="str">
        <f t="shared" si="576"/>
        <v>NULL</v>
      </c>
      <c r="AO127" s="37" t="str">
        <f t="shared" si="577"/>
        <v>NULL</v>
      </c>
      <c r="AP127" s="36">
        <f t="shared" si="578"/>
        <v>488581.375258121</v>
      </c>
      <c r="AS127" s="7" t="s">
        <v>98</v>
      </c>
      <c r="AT127" s="7">
        <v>50.221654219417701</v>
      </c>
      <c r="AU127" s="7">
        <v>19.693302771157299</v>
      </c>
      <c r="AV127" s="7" t="s">
        <v>114</v>
      </c>
      <c r="AW127" s="7" t="s">
        <v>114</v>
      </c>
      <c r="AX127" s="7">
        <v>4.1015754081293601</v>
      </c>
      <c r="AY127">
        <v>9.2736300053485792</v>
      </c>
      <c r="AZ127">
        <v>3.2256621689119802</v>
      </c>
      <c r="BA127">
        <v>1339305633.5</v>
      </c>
      <c r="BB127">
        <v>2190915900</v>
      </c>
      <c r="BC127">
        <v>32.998315782746602</v>
      </c>
      <c r="BD127">
        <v>26.441689787010699</v>
      </c>
      <c r="BE127">
        <v>22.6444320242156</v>
      </c>
      <c r="BF127" t="s">
        <v>170</v>
      </c>
      <c r="BG127">
        <v>0.71572284094295002</v>
      </c>
      <c r="BH127">
        <v>0.78547945139935405</v>
      </c>
      <c r="BI127">
        <v>0.46037367703450399</v>
      </c>
      <c r="BJ127">
        <v>0.64024847777388405</v>
      </c>
      <c r="BK127">
        <v>0.329145407009799</v>
      </c>
      <c r="BL127">
        <v>0.62230923728182197</v>
      </c>
      <c r="BM127">
        <v>60.875331564986702</v>
      </c>
      <c r="BN127">
        <v>2481.88</v>
      </c>
      <c r="BO127">
        <v>2540.2049999999999</v>
      </c>
      <c r="BP127">
        <v>4.6457256461232603</v>
      </c>
      <c r="BQ127">
        <v>249.28673323819999</v>
      </c>
      <c r="BR127" s="7" t="s">
        <v>114</v>
      </c>
      <c r="BS127" s="7" t="s">
        <v>114</v>
      </c>
      <c r="BT127">
        <v>488581.375258121</v>
      </c>
      <c r="BU127">
        <v>299890389</v>
      </c>
      <c r="BV127">
        <v>99.776399999999995</v>
      </c>
      <c r="BW127" s="52">
        <v>32854</v>
      </c>
      <c r="BX127" s="7" t="s">
        <v>295</v>
      </c>
      <c r="BY127" s="6">
        <v>2513</v>
      </c>
      <c r="BZ127" s="7" t="s">
        <v>127</v>
      </c>
      <c r="CA127" t="str">
        <f t="shared" si="207"/>
        <v>GBP=</v>
      </c>
      <c r="CB127" s="22">
        <v>1.2889999999999999</v>
      </c>
      <c r="CF127" s="7" t="s">
        <v>98</v>
      </c>
      <c r="CG127" s="7" t="s">
        <v>294</v>
      </c>
    </row>
    <row r="128" spans="1:85" x14ac:dyDescent="0.35">
      <c r="F128" s="2"/>
      <c r="G128" s="9" t="s">
        <v>325</v>
      </c>
      <c r="H128" s="10"/>
      <c r="I128" s="54">
        <f>AVERAGE(I119:I127)</f>
        <v>97.899566666666672</v>
      </c>
      <c r="J128" s="54"/>
      <c r="K128" s="54"/>
      <c r="L128" s="54"/>
      <c r="M128" s="54"/>
      <c r="N128" s="54"/>
      <c r="O128" s="54">
        <f t="shared" ref="O128" si="579">AVERAGE(O119:O127)</f>
        <v>1967.4264668537887</v>
      </c>
      <c r="P128" s="54">
        <f t="shared" ref="P128" si="580">AVERAGE(P119:P127)</f>
        <v>40.448561382670057</v>
      </c>
      <c r="Q128" s="54">
        <f t="shared" ref="Q128" si="581">AVERAGE(Q119:Q127)</f>
        <v>4.8610422555030164</v>
      </c>
      <c r="R128" s="54">
        <f t="shared" ref="R128" si="582">AVERAGE(R119:R127)</f>
        <v>2.2537460441781101</v>
      </c>
      <c r="S128" s="54">
        <f t="shared" ref="S128" si="583">AVERAGE(S119:S127)</f>
        <v>5.2123875763441765</v>
      </c>
      <c r="T128" s="54">
        <f t="shared" ref="T128" si="584">AVERAGE(T119:T127)</f>
        <v>16.339030110420531</v>
      </c>
      <c r="U128" s="54">
        <f t="shared" ref="U128" si="585">AVERAGE(U119:U127)</f>
        <v>3.2632134862435218</v>
      </c>
      <c r="V128" s="13">
        <f t="shared" ref="V128:AP128" si="586">AVERAGE(V119:V127)</f>
        <v>227593773.90777779</v>
      </c>
      <c r="W128" s="13">
        <f t="shared" si="586"/>
        <v>333517548.29552722</v>
      </c>
      <c r="X128" s="54">
        <f t="shared" si="586"/>
        <v>11.169375935606597</v>
      </c>
      <c r="Y128" s="54">
        <f t="shared" si="586"/>
        <v>18.343805324307525</v>
      </c>
      <c r="Z128" s="54">
        <f t="shared" si="586"/>
        <v>21.888943306074733</v>
      </c>
      <c r="AA128" s="54">
        <f t="shared" si="586"/>
        <v>21.274224722472468</v>
      </c>
      <c r="AB128" s="54">
        <f t="shared" si="586"/>
        <v>0.24180000000000001</v>
      </c>
      <c r="AC128" s="54">
        <f t="shared" si="586"/>
        <v>0.7123459838394014</v>
      </c>
      <c r="AD128" s="54">
        <f t="shared" si="586"/>
        <v>0.67650709959581856</v>
      </c>
      <c r="AE128" s="54">
        <f t="shared" si="586"/>
        <v>0.89713935978654824</v>
      </c>
      <c r="AF128" s="54">
        <f t="shared" si="586"/>
        <v>0.93142530843145843</v>
      </c>
      <c r="AG128" s="54">
        <f t="shared" si="586"/>
        <v>1.0539733357605998</v>
      </c>
      <c r="AH128" s="54">
        <f t="shared" si="586"/>
        <v>1.0444437123601635</v>
      </c>
      <c r="AI128" s="54">
        <f t="shared" si="586"/>
        <v>73.226461124561339</v>
      </c>
      <c r="AJ128" s="13">
        <f t="shared" si="586"/>
        <v>391.08473333333336</v>
      </c>
      <c r="AK128" s="13">
        <f t="shared" si="586"/>
        <v>386.41017222222223</v>
      </c>
      <c r="AL128" s="54">
        <f t="shared" si="586"/>
        <v>1.9831497206405655</v>
      </c>
      <c r="AM128" s="54">
        <f t="shared" si="586"/>
        <v>121.1570082212625</v>
      </c>
      <c r="AN128" s="54">
        <f t="shared" si="586"/>
        <v>1.268819731512002</v>
      </c>
      <c r="AO128" s="54">
        <f t="shared" si="586"/>
        <v>3.8592319029202584</v>
      </c>
      <c r="AP128" s="13">
        <f t="shared" si="586"/>
        <v>2079828.8318571518</v>
      </c>
    </row>
    <row r="129" spans="6:42" x14ac:dyDescent="0.35">
      <c r="F129" s="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</sheetData>
  <pageMargins left="0.7" right="0.7" top="0.78740157499999996" bottom="0.78740157499999996" header="0.3" footer="0.3"/>
  <pageSetup orientation="portrait" r:id="rId1"/>
  <customProperties>
    <customPr name="REFI_OFFICE_FUNCTION_CLICK_THROUGH_WORKSHEET_NAME" r:id="rId2"/>
    <customPr name="REFI_OFFICE_FUNCTION_DATA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ADA3-F32E-44F4-8AA5-E4E9C89EC23C}">
  <dimension ref="R4:AC127"/>
  <sheetViews>
    <sheetView workbookViewId="0"/>
  </sheetViews>
  <sheetFormatPr baseColWidth="10" defaultRowHeight="14.5" x14ac:dyDescent="0.35"/>
  <sheetData>
    <row r="4" spans="18:29" x14ac:dyDescent="0.35">
      <c r="R4" t="s">
        <v>328</v>
      </c>
      <c r="S4" t="s">
        <v>328</v>
      </c>
      <c r="T4" t="s">
        <v>328</v>
      </c>
      <c r="U4" t="s">
        <v>573</v>
      </c>
      <c r="V4" t="s">
        <v>332</v>
      </c>
      <c r="W4" t="s">
        <v>574</v>
      </c>
      <c r="X4" t="s">
        <v>575</v>
      </c>
      <c r="Y4" t="s">
        <v>576</v>
      </c>
      <c r="Z4" t="s">
        <v>577</v>
      </c>
      <c r="AC4" t="s">
        <v>404</v>
      </c>
    </row>
    <row r="5" spans="18:29" x14ac:dyDescent="0.35">
      <c r="R5" t="s">
        <v>328</v>
      </c>
      <c r="S5" t="s">
        <v>328</v>
      </c>
      <c r="T5" t="s">
        <v>328</v>
      </c>
      <c r="U5" t="s">
        <v>573</v>
      </c>
      <c r="V5" t="s">
        <v>332</v>
      </c>
      <c r="W5" t="s">
        <v>574</v>
      </c>
      <c r="X5" t="s">
        <v>575</v>
      </c>
      <c r="Y5" t="s">
        <v>576</v>
      </c>
      <c r="Z5" t="s">
        <v>577</v>
      </c>
      <c r="AC5" t="s">
        <v>404</v>
      </c>
    </row>
    <row r="6" spans="18:29" x14ac:dyDescent="0.35">
      <c r="R6" t="s">
        <v>328</v>
      </c>
      <c r="S6" t="s">
        <v>328</v>
      </c>
      <c r="T6" t="s">
        <v>328</v>
      </c>
      <c r="U6" t="s">
        <v>578</v>
      </c>
      <c r="V6" t="s">
        <v>332</v>
      </c>
      <c r="W6" t="s">
        <v>574</v>
      </c>
      <c r="X6" t="s">
        <v>575</v>
      </c>
      <c r="Y6" t="s">
        <v>576</v>
      </c>
      <c r="Z6" t="s">
        <v>577</v>
      </c>
      <c r="AC6" t="s">
        <v>404</v>
      </c>
    </row>
    <row r="7" spans="18:29" x14ac:dyDescent="0.35">
      <c r="R7" t="s">
        <v>328</v>
      </c>
      <c r="S7" t="s">
        <v>328</v>
      </c>
      <c r="T7" t="s">
        <v>328</v>
      </c>
      <c r="U7" t="s">
        <v>579</v>
      </c>
      <c r="V7" t="s">
        <v>332</v>
      </c>
      <c r="W7" t="s">
        <v>574</v>
      </c>
      <c r="X7" t="s">
        <v>575</v>
      </c>
      <c r="Y7" t="s">
        <v>576</v>
      </c>
      <c r="Z7" t="s">
        <v>577</v>
      </c>
      <c r="AC7" t="s">
        <v>404</v>
      </c>
    </row>
    <row r="8" spans="18:29" x14ac:dyDescent="0.35">
      <c r="R8" t="s">
        <v>328</v>
      </c>
      <c r="S8" t="s">
        <v>328</v>
      </c>
      <c r="T8" t="s">
        <v>328</v>
      </c>
      <c r="U8" t="s">
        <v>578</v>
      </c>
      <c r="V8" t="s">
        <v>332</v>
      </c>
      <c r="W8" t="s">
        <v>574</v>
      </c>
      <c r="X8" t="s">
        <v>575</v>
      </c>
      <c r="Y8" t="s">
        <v>576</v>
      </c>
      <c r="Z8" t="s">
        <v>577</v>
      </c>
      <c r="AC8" t="s">
        <v>404</v>
      </c>
    </row>
    <row r="9" spans="18:29" x14ac:dyDescent="0.35">
      <c r="R9" t="s">
        <v>328</v>
      </c>
      <c r="S9" t="s">
        <v>328</v>
      </c>
      <c r="T9" t="s">
        <v>328</v>
      </c>
      <c r="U9" t="s">
        <v>580</v>
      </c>
      <c r="V9" t="s">
        <v>332</v>
      </c>
      <c r="W9" t="s">
        <v>574</v>
      </c>
      <c r="X9" t="s">
        <v>575</v>
      </c>
      <c r="Y9" t="s">
        <v>576</v>
      </c>
      <c r="Z9" t="s">
        <v>577</v>
      </c>
      <c r="AC9" t="s">
        <v>404</v>
      </c>
    </row>
    <row r="10" spans="18:29" x14ac:dyDescent="0.35">
      <c r="R10" t="s">
        <v>328</v>
      </c>
      <c r="S10" t="s">
        <v>328</v>
      </c>
      <c r="T10" t="s">
        <v>328</v>
      </c>
      <c r="U10" t="s">
        <v>579</v>
      </c>
      <c r="V10" t="s">
        <v>332</v>
      </c>
      <c r="W10" t="s">
        <v>574</v>
      </c>
      <c r="X10" t="s">
        <v>575</v>
      </c>
      <c r="Y10" t="s">
        <v>576</v>
      </c>
      <c r="Z10" t="s">
        <v>577</v>
      </c>
      <c r="AC10" t="s">
        <v>404</v>
      </c>
    </row>
    <row r="11" spans="18:29" x14ac:dyDescent="0.35">
      <c r="R11" t="s">
        <v>328</v>
      </c>
      <c r="S11" t="s">
        <v>328</v>
      </c>
      <c r="T11" t="s">
        <v>328</v>
      </c>
      <c r="U11" t="s">
        <v>573</v>
      </c>
      <c r="V11" t="s">
        <v>332</v>
      </c>
      <c r="W11" t="s">
        <v>574</v>
      </c>
      <c r="X11" t="s">
        <v>575</v>
      </c>
      <c r="Y11" t="s">
        <v>576</v>
      </c>
      <c r="Z11" t="s">
        <v>577</v>
      </c>
      <c r="AC11" t="s">
        <v>404</v>
      </c>
    </row>
    <row r="12" spans="18:29" x14ac:dyDescent="0.35">
      <c r="R12" t="s">
        <v>328</v>
      </c>
      <c r="S12" t="s">
        <v>328</v>
      </c>
      <c r="T12" t="s">
        <v>328</v>
      </c>
      <c r="U12" t="s">
        <v>578</v>
      </c>
      <c r="V12" t="s">
        <v>332</v>
      </c>
      <c r="W12" t="s">
        <v>574</v>
      </c>
      <c r="X12" t="s">
        <v>575</v>
      </c>
      <c r="Y12" t="s">
        <v>576</v>
      </c>
      <c r="Z12" t="s">
        <v>577</v>
      </c>
      <c r="AC12" t="s">
        <v>404</v>
      </c>
    </row>
    <row r="13" spans="18:29" x14ac:dyDescent="0.35">
      <c r="R13" t="s">
        <v>328</v>
      </c>
      <c r="S13" t="s">
        <v>328</v>
      </c>
      <c r="T13" t="s">
        <v>328</v>
      </c>
      <c r="U13" t="s">
        <v>581</v>
      </c>
      <c r="V13" t="s">
        <v>332</v>
      </c>
      <c r="W13" t="s">
        <v>574</v>
      </c>
      <c r="X13" t="s">
        <v>575</v>
      </c>
      <c r="Y13" t="s">
        <v>576</v>
      </c>
      <c r="Z13" t="s">
        <v>577</v>
      </c>
      <c r="AC13" t="s">
        <v>404</v>
      </c>
    </row>
    <row r="14" spans="18:29" x14ac:dyDescent="0.35">
      <c r="R14" t="s">
        <v>328</v>
      </c>
      <c r="S14" t="s">
        <v>328</v>
      </c>
      <c r="T14" t="s">
        <v>328</v>
      </c>
      <c r="U14" t="s">
        <v>573</v>
      </c>
      <c r="V14" t="s">
        <v>332</v>
      </c>
      <c r="W14" t="s">
        <v>574</v>
      </c>
      <c r="X14" t="s">
        <v>575</v>
      </c>
      <c r="Y14" t="s">
        <v>576</v>
      </c>
      <c r="Z14" t="s">
        <v>577</v>
      </c>
      <c r="AC14" t="s">
        <v>404</v>
      </c>
    </row>
    <row r="15" spans="18:29" x14ac:dyDescent="0.35">
      <c r="R15" t="s">
        <v>328</v>
      </c>
      <c r="S15" t="s">
        <v>328</v>
      </c>
      <c r="T15" t="s">
        <v>328</v>
      </c>
      <c r="U15" t="s">
        <v>573</v>
      </c>
      <c r="W15" t="s">
        <v>574</v>
      </c>
      <c r="X15" t="s">
        <v>575</v>
      </c>
      <c r="Y15" t="s">
        <v>576</v>
      </c>
      <c r="Z15" t="s">
        <v>577</v>
      </c>
      <c r="AC15" t="s">
        <v>404</v>
      </c>
    </row>
    <row r="16" spans="18:29" x14ac:dyDescent="0.35">
      <c r="R16" t="s">
        <v>328</v>
      </c>
      <c r="S16" t="s">
        <v>328</v>
      </c>
      <c r="T16" t="s">
        <v>328</v>
      </c>
      <c r="U16" t="s">
        <v>578</v>
      </c>
      <c r="V16" t="s">
        <v>332</v>
      </c>
      <c r="W16" t="s">
        <v>574</v>
      </c>
      <c r="X16" t="s">
        <v>575</v>
      </c>
      <c r="Y16" t="s">
        <v>576</v>
      </c>
      <c r="Z16" t="s">
        <v>577</v>
      </c>
      <c r="AC16" t="s">
        <v>404</v>
      </c>
    </row>
    <row r="17" spans="18:29" x14ac:dyDescent="0.35">
      <c r="R17" t="s">
        <v>328</v>
      </c>
      <c r="S17" t="s">
        <v>328</v>
      </c>
      <c r="T17" t="s">
        <v>328</v>
      </c>
      <c r="U17" t="s">
        <v>573</v>
      </c>
      <c r="V17" t="s">
        <v>332</v>
      </c>
      <c r="W17" t="s">
        <v>574</v>
      </c>
      <c r="X17" t="s">
        <v>575</v>
      </c>
      <c r="Y17" t="s">
        <v>576</v>
      </c>
      <c r="Z17" t="s">
        <v>577</v>
      </c>
      <c r="AC17" t="s">
        <v>404</v>
      </c>
    </row>
    <row r="18" spans="18:29" x14ac:dyDescent="0.35">
      <c r="R18" t="s">
        <v>328</v>
      </c>
      <c r="S18" t="s">
        <v>328</v>
      </c>
      <c r="T18" t="s">
        <v>328</v>
      </c>
      <c r="U18" t="s">
        <v>573</v>
      </c>
      <c r="V18" t="s">
        <v>332</v>
      </c>
      <c r="W18" t="s">
        <v>574</v>
      </c>
      <c r="X18" t="s">
        <v>575</v>
      </c>
      <c r="Y18" t="s">
        <v>576</v>
      </c>
      <c r="Z18" t="s">
        <v>577</v>
      </c>
      <c r="AC18" t="s">
        <v>404</v>
      </c>
    </row>
    <row r="19" spans="18:29" x14ac:dyDescent="0.35">
      <c r="R19" t="s">
        <v>328</v>
      </c>
      <c r="S19" t="s">
        <v>328</v>
      </c>
      <c r="T19" t="s">
        <v>328</v>
      </c>
      <c r="U19" t="s">
        <v>573</v>
      </c>
      <c r="V19" t="s">
        <v>332</v>
      </c>
      <c r="W19" t="s">
        <v>574</v>
      </c>
      <c r="X19" t="s">
        <v>575</v>
      </c>
      <c r="Y19" t="s">
        <v>576</v>
      </c>
      <c r="Z19" t="s">
        <v>577</v>
      </c>
      <c r="AC19" t="s">
        <v>404</v>
      </c>
    </row>
    <row r="20" spans="18:29" x14ac:dyDescent="0.35">
      <c r="R20" t="s">
        <v>328</v>
      </c>
      <c r="S20" t="s">
        <v>328</v>
      </c>
      <c r="T20" t="s">
        <v>328</v>
      </c>
      <c r="U20" t="s">
        <v>579</v>
      </c>
      <c r="W20" t="s">
        <v>574</v>
      </c>
      <c r="X20" t="s">
        <v>575</v>
      </c>
      <c r="Y20" t="s">
        <v>576</v>
      </c>
      <c r="Z20" t="s">
        <v>577</v>
      </c>
      <c r="AC20" t="s">
        <v>404</v>
      </c>
    </row>
    <row r="21" spans="18:29" x14ac:dyDescent="0.35">
      <c r="R21" t="s">
        <v>328</v>
      </c>
      <c r="S21" t="s">
        <v>328</v>
      </c>
      <c r="T21" t="s">
        <v>328</v>
      </c>
      <c r="U21" t="s">
        <v>582</v>
      </c>
      <c r="V21" t="s">
        <v>332</v>
      </c>
      <c r="W21" t="s">
        <v>574</v>
      </c>
      <c r="X21" t="s">
        <v>575</v>
      </c>
      <c r="Y21" t="s">
        <v>576</v>
      </c>
      <c r="Z21" t="s">
        <v>577</v>
      </c>
      <c r="AC21" t="s">
        <v>404</v>
      </c>
    </row>
    <row r="25" spans="18:29" x14ac:dyDescent="0.35">
      <c r="R25" t="s">
        <v>328</v>
      </c>
      <c r="S25" t="s">
        <v>328</v>
      </c>
      <c r="T25" t="s">
        <v>328</v>
      </c>
      <c r="U25" t="s">
        <v>573</v>
      </c>
      <c r="V25" t="s">
        <v>332</v>
      </c>
      <c r="W25" t="s">
        <v>574</v>
      </c>
      <c r="X25" t="s">
        <v>575</v>
      </c>
      <c r="Y25" t="s">
        <v>576</v>
      </c>
      <c r="Z25" t="s">
        <v>577</v>
      </c>
      <c r="AC25" t="s">
        <v>404</v>
      </c>
    </row>
    <row r="26" spans="18:29" x14ac:dyDescent="0.35">
      <c r="R26" t="s">
        <v>328</v>
      </c>
      <c r="S26" t="s">
        <v>328</v>
      </c>
      <c r="T26" t="s">
        <v>328</v>
      </c>
      <c r="U26" t="s">
        <v>579</v>
      </c>
      <c r="V26" t="s">
        <v>332</v>
      </c>
      <c r="W26" t="s">
        <v>574</v>
      </c>
      <c r="X26" t="s">
        <v>575</v>
      </c>
      <c r="Y26" t="s">
        <v>576</v>
      </c>
      <c r="Z26" t="s">
        <v>577</v>
      </c>
      <c r="AC26" t="s">
        <v>404</v>
      </c>
    </row>
    <row r="27" spans="18:29" x14ac:dyDescent="0.35">
      <c r="R27" t="s">
        <v>328</v>
      </c>
      <c r="S27" t="s">
        <v>328</v>
      </c>
      <c r="T27" t="s">
        <v>328</v>
      </c>
      <c r="U27" t="s">
        <v>579</v>
      </c>
      <c r="V27" t="s">
        <v>332</v>
      </c>
      <c r="W27" t="s">
        <v>574</v>
      </c>
      <c r="X27" t="s">
        <v>575</v>
      </c>
      <c r="Y27" t="s">
        <v>576</v>
      </c>
      <c r="Z27" t="s">
        <v>577</v>
      </c>
      <c r="AC27" t="s">
        <v>404</v>
      </c>
    </row>
    <row r="28" spans="18:29" x14ac:dyDescent="0.35">
      <c r="R28" t="s">
        <v>328</v>
      </c>
      <c r="S28" t="s">
        <v>328</v>
      </c>
      <c r="T28" t="s">
        <v>328</v>
      </c>
      <c r="U28" t="s">
        <v>583</v>
      </c>
      <c r="V28" t="s">
        <v>332</v>
      </c>
      <c r="W28" t="s">
        <v>574</v>
      </c>
      <c r="X28" t="s">
        <v>575</v>
      </c>
      <c r="Y28" t="s">
        <v>576</v>
      </c>
      <c r="Z28" t="s">
        <v>577</v>
      </c>
      <c r="AC28" t="s">
        <v>404</v>
      </c>
    </row>
    <row r="31" spans="18:29" x14ac:dyDescent="0.35">
      <c r="R31" t="s">
        <v>328</v>
      </c>
      <c r="S31" t="s">
        <v>328</v>
      </c>
      <c r="T31" t="s">
        <v>328</v>
      </c>
      <c r="U31" t="s">
        <v>579</v>
      </c>
      <c r="V31" t="s">
        <v>332</v>
      </c>
      <c r="W31" t="s">
        <v>574</v>
      </c>
      <c r="X31" t="s">
        <v>575</v>
      </c>
      <c r="Y31" t="s">
        <v>576</v>
      </c>
      <c r="Z31" t="s">
        <v>577</v>
      </c>
      <c r="AC31" t="s">
        <v>404</v>
      </c>
    </row>
    <row r="32" spans="18:29" x14ac:dyDescent="0.35">
      <c r="R32" t="s">
        <v>328</v>
      </c>
      <c r="S32" t="s">
        <v>328</v>
      </c>
      <c r="T32" t="s">
        <v>328</v>
      </c>
      <c r="U32" t="s">
        <v>573</v>
      </c>
      <c r="V32" t="s">
        <v>332</v>
      </c>
      <c r="W32" t="s">
        <v>574</v>
      </c>
      <c r="X32" t="s">
        <v>575</v>
      </c>
      <c r="Y32" t="s">
        <v>576</v>
      </c>
      <c r="Z32" t="s">
        <v>577</v>
      </c>
      <c r="AC32" t="s">
        <v>404</v>
      </c>
    </row>
    <row r="33" spans="18:29" x14ac:dyDescent="0.35">
      <c r="R33" t="s">
        <v>328</v>
      </c>
      <c r="S33" t="s">
        <v>328</v>
      </c>
      <c r="T33" t="s">
        <v>328</v>
      </c>
      <c r="U33" t="s">
        <v>584</v>
      </c>
      <c r="V33" t="s">
        <v>332</v>
      </c>
      <c r="W33" t="s">
        <v>574</v>
      </c>
      <c r="X33" t="s">
        <v>575</v>
      </c>
      <c r="Y33" t="s">
        <v>576</v>
      </c>
      <c r="Z33" t="s">
        <v>577</v>
      </c>
      <c r="AC33" t="s">
        <v>404</v>
      </c>
    </row>
    <row r="34" spans="18:29" x14ac:dyDescent="0.35">
      <c r="R34" t="s">
        <v>328</v>
      </c>
      <c r="S34" t="s">
        <v>328</v>
      </c>
      <c r="T34" t="s">
        <v>328</v>
      </c>
      <c r="U34" t="s">
        <v>573</v>
      </c>
      <c r="V34" t="s">
        <v>332</v>
      </c>
      <c r="W34" t="s">
        <v>574</v>
      </c>
      <c r="X34" t="s">
        <v>575</v>
      </c>
      <c r="Y34" t="s">
        <v>576</v>
      </c>
      <c r="Z34" t="s">
        <v>577</v>
      </c>
      <c r="AC34" t="s">
        <v>404</v>
      </c>
    </row>
    <row r="35" spans="18:29" x14ac:dyDescent="0.35">
      <c r="R35" t="s">
        <v>328</v>
      </c>
      <c r="S35" t="s">
        <v>328</v>
      </c>
      <c r="T35" t="s">
        <v>328</v>
      </c>
      <c r="U35" t="s">
        <v>580</v>
      </c>
      <c r="V35" t="s">
        <v>332</v>
      </c>
      <c r="W35" t="s">
        <v>574</v>
      </c>
      <c r="X35" t="s">
        <v>575</v>
      </c>
      <c r="Y35" t="s">
        <v>576</v>
      </c>
      <c r="Z35" t="s">
        <v>577</v>
      </c>
      <c r="AC35" t="s">
        <v>404</v>
      </c>
    </row>
    <row r="36" spans="18:29" x14ac:dyDescent="0.35">
      <c r="R36" t="s">
        <v>328</v>
      </c>
      <c r="S36" t="s">
        <v>328</v>
      </c>
      <c r="T36" t="s">
        <v>328</v>
      </c>
      <c r="U36" t="s">
        <v>573</v>
      </c>
      <c r="V36" t="s">
        <v>332</v>
      </c>
      <c r="W36" t="s">
        <v>574</v>
      </c>
      <c r="X36" t="s">
        <v>575</v>
      </c>
      <c r="Y36" t="s">
        <v>576</v>
      </c>
      <c r="Z36" t="s">
        <v>577</v>
      </c>
      <c r="AC36" t="s">
        <v>404</v>
      </c>
    </row>
    <row r="37" spans="18:29" x14ac:dyDescent="0.35">
      <c r="R37" t="s">
        <v>328</v>
      </c>
      <c r="S37" t="s">
        <v>328</v>
      </c>
      <c r="T37" t="s">
        <v>328</v>
      </c>
      <c r="U37" t="s">
        <v>573</v>
      </c>
      <c r="V37" t="s">
        <v>332</v>
      </c>
      <c r="W37" t="s">
        <v>574</v>
      </c>
      <c r="X37" t="s">
        <v>575</v>
      </c>
      <c r="Y37" t="s">
        <v>576</v>
      </c>
      <c r="Z37" t="s">
        <v>577</v>
      </c>
      <c r="AC37" t="s">
        <v>404</v>
      </c>
    </row>
    <row r="38" spans="18:29" x14ac:dyDescent="0.35">
      <c r="R38" t="s">
        <v>328</v>
      </c>
      <c r="S38" t="s">
        <v>328</v>
      </c>
      <c r="T38" t="s">
        <v>328</v>
      </c>
      <c r="U38" t="s">
        <v>573</v>
      </c>
      <c r="V38" t="s">
        <v>332</v>
      </c>
      <c r="W38" t="s">
        <v>574</v>
      </c>
      <c r="X38" t="s">
        <v>575</v>
      </c>
      <c r="Y38" t="s">
        <v>576</v>
      </c>
      <c r="Z38" t="s">
        <v>577</v>
      </c>
      <c r="AC38" t="s">
        <v>404</v>
      </c>
    </row>
    <row r="39" spans="18:29" x14ac:dyDescent="0.35">
      <c r="R39" t="s">
        <v>328</v>
      </c>
      <c r="S39" t="s">
        <v>328</v>
      </c>
      <c r="T39" t="s">
        <v>328</v>
      </c>
      <c r="U39" t="s">
        <v>579</v>
      </c>
      <c r="V39" t="s">
        <v>332</v>
      </c>
      <c r="W39" t="s">
        <v>574</v>
      </c>
      <c r="X39" t="s">
        <v>575</v>
      </c>
      <c r="Y39" t="s">
        <v>576</v>
      </c>
      <c r="Z39" t="s">
        <v>577</v>
      </c>
      <c r="AC39" t="s">
        <v>404</v>
      </c>
    </row>
    <row r="40" spans="18:29" x14ac:dyDescent="0.35">
      <c r="R40" t="s">
        <v>328</v>
      </c>
      <c r="S40" t="s">
        <v>328</v>
      </c>
      <c r="T40" t="s">
        <v>328</v>
      </c>
      <c r="U40" t="s">
        <v>579</v>
      </c>
      <c r="V40" t="s">
        <v>332</v>
      </c>
      <c r="W40" t="s">
        <v>574</v>
      </c>
      <c r="X40" t="s">
        <v>575</v>
      </c>
      <c r="Y40" t="s">
        <v>576</v>
      </c>
      <c r="Z40" t="s">
        <v>577</v>
      </c>
      <c r="AC40" t="s">
        <v>404</v>
      </c>
    </row>
    <row r="41" spans="18:29" x14ac:dyDescent="0.35">
      <c r="R41" t="s">
        <v>328</v>
      </c>
      <c r="S41" t="s">
        <v>328</v>
      </c>
      <c r="T41" t="s">
        <v>328</v>
      </c>
      <c r="U41" t="s">
        <v>579</v>
      </c>
      <c r="V41" t="s">
        <v>332</v>
      </c>
      <c r="W41" t="s">
        <v>574</v>
      </c>
      <c r="X41" t="s">
        <v>575</v>
      </c>
      <c r="Y41" t="s">
        <v>576</v>
      </c>
      <c r="Z41" t="s">
        <v>577</v>
      </c>
      <c r="AC41" t="s">
        <v>404</v>
      </c>
    </row>
    <row r="42" spans="18:29" x14ac:dyDescent="0.35">
      <c r="R42" t="s">
        <v>328</v>
      </c>
      <c r="S42" t="s">
        <v>328</v>
      </c>
      <c r="T42" t="s">
        <v>328</v>
      </c>
      <c r="U42" t="s">
        <v>573</v>
      </c>
      <c r="V42" t="s">
        <v>332</v>
      </c>
      <c r="W42" t="s">
        <v>574</v>
      </c>
      <c r="X42" t="s">
        <v>575</v>
      </c>
      <c r="Y42" t="s">
        <v>576</v>
      </c>
      <c r="Z42" t="s">
        <v>577</v>
      </c>
      <c r="AC42" t="s">
        <v>404</v>
      </c>
    </row>
    <row r="43" spans="18:29" x14ac:dyDescent="0.35">
      <c r="R43" t="s">
        <v>328</v>
      </c>
      <c r="S43" t="s">
        <v>328</v>
      </c>
      <c r="T43" t="s">
        <v>328</v>
      </c>
      <c r="U43" t="s">
        <v>579</v>
      </c>
      <c r="V43" t="s">
        <v>332</v>
      </c>
      <c r="W43" t="s">
        <v>574</v>
      </c>
      <c r="X43" t="s">
        <v>575</v>
      </c>
      <c r="Y43" t="s">
        <v>576</v>
      </c>
      <c r="Z43" t="s">
        <v>577</v>
      </c>
      <c r="AC43" t="s">
        <v>404</v>
      </c>
    </row>
    <row r="44" spans="18:29" x14ac:dyDescent="0.35">
      <c r="R44" t="s">
        <v>328</v>
      </c>
      <c r="S44" t="s">
        <v>328</v>
      </c>
      <c r="T44" t="s">
        <v>328</v>
      </c>
      <c r="U44" t="s">
        <v>579</v>
      </c>
      <c r="V44" t="s">
        <v>332</v>
      </c>
      <c r="W44" t="s">
        <v>574</v>
      </c>
      <c r="X44" t="s">
        <v>575</v>
      </c>
      <c r="Y44" t="s">
        <v>576</v>
      </c>
      <c r="Z44" t="s">
        <v>577</v>
      </c>
      <c r="AC44" t="s">
        <v>404</v>
      </c>
    </row>
    <row r="45" spans="18:29" x14ac:dyDescent="0.35">
      <c r="R45" t="s">
        <v>328</v>
      </c>
      <c r="S45" t="s">
        <v>328</v>
      </c>
      <c r="T45" t="s">
        <v>328</v>
      </c>
      <c r="U45" t="s">
        <v>579</v>
      </c>
      <c r="V45" t="s">
        <v>332</v>
      </c>
      <c r="W45" t="s">
        <v>574</v>
      </c>
      <c r="X45" t="s">
        <v>575</v>
      </c>
      <c r="Y45" t="s">
        <v>576</v>
      </c>
      <c r="Z45" t="s">
        <v>577</v>
      </c>
      <c r="AC45" t="s">
        <v>404</v>
      </c>
    </row>
    <row r="46" spans="18:29" x14ac:dyDescent="0.35">
      <c r="R46" t="s">
        <v>328</v>
      </c>
      <c r="S46" t="s">
        <v>328</v>
      </c>
      <c r="T46" t="s">
        <v>328</v>
      </c>
      <c r="U46" t="s">
        <v>579</v>
      </c>
      <c r="V46" t="s">
        <v>332</v>
      </c>
      <c r="W46" t="s">
        <v>574</v>
      </c>
      <c r="X46" t="s">
        <v>575</v>
      </c>
      <c r="Y46" t="s">
        <v>576</v>
      </c>
      <c r="Z46" t="s">
        <v>577</v>
      </c>
      <c r="AC46" t="s">
        <v>404</v>
      </c>
    </row>
    <row r="47" spans="18:29" x14ac:dyDescent="0.35">
      <c r="R47" t="s">
        <v>328</v>
      </c>
      <c r="S47" t="s">
        <v>328</v>
      </c>
      <c r="T47" t="s">
        <v>328</v>
      </c>
      <c r="U47" t="s">
        <v>579</v>
      </c>
      <c r="V47" t="s">
        <v>332</v>
      </c>
      <c r="W47" t="s">
        <v>574</v>
      </c>
      <c r="X47" t="s">
        <v>575</v>
      </c>
      <c r="Y47" t="s">
        <v>576</v>
      </c>
      <c r="Z47" t="s">
        <v>577</v>
      </c>
      <c r="AC47" t="s">
        <v>404</v>
      </c>
    </row>
    <row r="48" spans="18:29" x14ac:dyDescent="0.35">
      <c r="R48" t="s">
        <v>328</v>
      </c>
      <c r="S48" t="s">
        <v>328</v>
      </c>
      <c r="T48" t="s">
        <v>328</v>
      </c>
      <c r="U48" t="s">
        <v>579</v>
      </c>
      <c r="V48" t="s">
        <v>332</v>
      </c>
      <c r="W48" t="s">
        <v>574</v>
      </c>
      <c r="X48" t="s">
        <v>575</v>
      </c>
      <c r="Y48" t="s">
        <v>576</v>
      </c>
      <c r="Z48" t="s">
        <v>577</v>
      </c>
      <c r="AC48" t="s">
        <v>404</v>
      </c>
    </row>
    <row r="49" spans="18:29" x14ac:dyDescent="0.35">
      <c r="R49" t="s">
        <v>328</v>
      </c>
      <c r="S49" t="s">
        <v>328</v>
      </c>
      <c r="T49" t="s">
        <v>328</v>
      </c>
      <c r="U49" t="s">
        <v>579</v>
      </c>
      <c r="V49" t="s">
        <v>332</v>
      </c>
      <c r="W49" t="s">
        <v>574</v>
      </c>
      <c r="X49" t="s">
        <v>575</v>
      </c>
      <c r="Y49" t="s">
        <v>576</v>
      </c>
      <c r="Z49" t="s">
        <v>577</v>
      </c>
      <c r="AC49" t="s">
        <v>404</v>
      </c>
    </row>
    <row r="50" spans="18:29" x14ac:dyDescent="0.35">
      <c r="R50" t="s">
        <v>328</v>
      </c>
      <c r="S50" t="s">
        <v>328</v>
      </c>
      <c r="T50" t="s">
        <v>328</v>
      </c>
      <c r="U50" t="s">
        <v>579</v>
      </c>
      <c r="V50" t="s">
        <v>332</v>
      </c>
      <c r="W50" t="s">
        <v>574</v>
      </c>
      <c r="X50" t="s">
        <v>575</v>
      </c>
      <c r="Y50" t="s">
        <v>576</v>
      </c>
      <c r="Z50" t="s">
        <v>577</v>
      </c>
      <c r="AC50" t="s">
        <v>404</v>
      </c>
    </row>
    <row r="51" spans="18:29" x14ac:dyDescent="0.35">
      <c r="R51" t="s">
        <v>328</v>
      </c>
      <c r="S51" t="s">
        <v>328</v>
      </c>
      <c r="T51" t="s">
        <v>328</v>
      </c>
      <c r="U51" t="s">
        <v>578</v>
      </c>
      <c r="V51" t="s">
        <v>332</v>
      </c>
      <c r="W51" t="s">
        <v>574</v>
      </c>
      <c r="X51" t="s">
        <v>575</v>
      </c>
      <c r="Y51" t="s">
        <v>576</v>
      </c>
      <c r="Z51" t="s">
        <v>577</v>
      </c>
      <c r="AC51" t="s">
        <v>404</v>
      </c>
    </row>
    <row r="52" spans="18:29" x14ac:dyDescent="0.35">
      <c r="R52" t="s">
        <v>328</v>
      </c>
      <c r="S52" t="s">
        <v>328</v>
      </c>
      <c r="T52" t="s">
        <v>328</v>
      </c>
      <c r="U52" t="s">
        <v>579</v>
      </c>
      <c r="V52" t="s">
        <v>332</v>
      </c>
      <c r="W52" t="s">
        <v>574</v>
      </c>
      <c r="X52" t="s">
        <v>575</v>
      </c>
      <c r="Y52" t="s">
        <v>576</v>
      </c>
      <c r="Z52" t="s">
        <v>577</v>
      </c>
      <c r="AC52" t="s">
        <v>404</v>
      </c>
    </row>
    <row r="53" spans="18:29" x14ac:dyDescent="0.35">
      <c r="R53" t="s">
        <v>328</v>
      </c>
      <c r="S53" t="s">
        <v>328</v>
      </c>
      <c r="T53" t="s">
        <v>328</v>
      </c>
      <c r="U53" t="s">
        <v>578</v>
      </c>
      <c r="V53" t="s">
        <v>332</v>
      </c>
      <c r="W53" t="s">
        <v>574</v>
      </c>
      <c r="X53" t="s">
        <v>575</v>
      </c>
      <c r="Y53" t="s">
        <v>576</v>
      </c>
      <c r="Z53" t="s">
        <v>577</v>
      </c>
      <c r="AC53" t="s">
        <v>404</v>
      </c>
    </row>
    <row r="54" spans="18:29" x14ac:dyDescent="0.35">
      <c r="R54" t="s">
        <v>328</v>
      </c>
      <c r="S54" t="s">
        <v>328</v>
      </c>
      <c r="T54" t="s">
        <v>328</v>
      </c>
      <c r="U54" t="s">
        <v>573</v>
      </c>
      <c r="V54" t="s">
        <v>332</v>
      </c>
      <c r="W54" t="s">
        <v>574</v>
      </c>
      <c r="X54" t="s">
        <v>575</v>
      </c>
      <c r="Y54" t="s">
        <v>576</v>
      </c>
      <c r="Z54" t="s">
        <v>577</v>
      </c>
      <c r="AC54" t="s">
        <v>404</v>
      </c>
    </row>
    <row r="55" spans="18:29" x14ac:dyDescent="0.35">
      <c r="R55" t="s">
        <v>328</v>
      </c>
      <c r="S55" t="s">
        <v>328</v>
      </c>
      <c r="T55" t="s">
        <v>328</v>
      </c>
      <c r="U55" t="s">
        <v>583</v>
      </c>
      <c r="V55" t="s">
        <v>332</v>
      </c>
      <c r="W55" t="s">
        <v>574</v>
      </c>
      <c r="X55" t="s">
        <v>575</v>
      </c>
      <c r="Y55" t="s">
        <v>576</v>
      </c>
      <c r="Z55" t="s">
        <v>577</v>
      </c>
      <c r="AC55" t="s">
        <v>404</v>
      </c>
    </row>
    <row r="56" spans="18:29" x14ac:dyDescent="0.35">
      <c r="R56" t="s">
        <v>328</v>
      </c>
      <c r="S56" t="s">
        <v>328</v>
      </c>
      <c r="T56" t="s">
        <v>328</v>
      </c>
      <c r="U56" t="s">
        <v>579</v>
      </c>
      <c r="V56" t="s">
        <v>332</v>
      </c>
      <c r="W56" t="s">
        <v>574</v>
      </c>
      <c r="X56" t="s">
        <v>575</v>
      </c>
      <c r="Y56" t="s">
        <v>576</v>
      </c>
      <c r="Z56" t="s">
        <v>577</v>
      </c>
      <c r="AC56" t="s">
        <v>404</v>
      </c>
    </row>
    <row r="57" spans="18:29" x14ac:dyDescent="0.35">
      <c r="R57" t="s">
        <v>328</v>
      </c>
      <c r="S57" t="s">
        <v>328</v>
      </c>
      <c r="T57" t="s">
        <v>328</v>
      </c>
      <c r="U57" t="s">
        <v>585</v>
      </c>
      <c r="V57" t="s">
        <v>332</v>
      </c>
      <c r="W57" t="s">
        <v>574</v>
      </c>
      <c r="X57" t="s">
        <v>575</v>
      </c>
      <c r="Y57" t="s">
        <v>576</v>
      </c>
      <c r="Z57" t="s">
        <v>577</v>
      </c>
      <c r="AC57" t="s">
        <v>404</v>
      </c>
    </row>
    <row r="58" spans="18:29" x14ac:dyDescent="0.35">
      <c r="R58" t="s">
        <v>328</v>
      </c>
      <c r="S58" t="s">
        <v>328</v>
      </c>
      <c r="T58" t="s">
        <v>328</v>
      </c>
      <c r="U58" t="s">
        <v>579</v>
      </c>
      <c r="V58" t="s">
        <v>332</v>
      </c>
      <c r="W58" t="s">
        <v>574</v>
      </c>
      <c r="X58" t="s">
        <v>575</v>
      </c>
      <c r="Y58" t="s">
        <v>576</v>
      </c>
      <c r="Z58" t="s">
        <v>577</v>
      </c>
      <c r="AC58" t="s">
        <v>404</v>
      </c>
    </row>
    <row r="59" spans="18:29" x14ac:dyDescent="0.35">
      <c r="R59" t="s">
        <v>328</v>
      </c>
      <c r="S59" t="s">
        <v>328</v>
      </c>
      <c r="T59" t="s">
        <v>328</v>
      </c>
      <c r="U59" t="s">
        <v>573</v>
      </c>
      <c r="V59" t="s">
        <v>332</v>
      </c>
      <c r="W59" t="s">
        <v>574</v>
      </c>
      <c r="X59" t="s">
        <v>575</v>
      </c>
      <c r="Y59" t="s">
        <v>576</v>
      </c>
      <c r="Z59" t="s">
        <v>577</v>
      </c>
      <c r="AC59" t="s">
        <v>404</v>
      </c>
    </row>
    <row r="60" spans="18:29" x14ac:dyDescent="0.35">
      <c r="R60" t="s">
        <v>328</v>
      </c>
      <c r="S60" t="s">
        <v>328</v>
      </c>
      <c r="T60" t="s">
        <v>328</v>
      </c>
      <c r="U60" t="s">
        <v>573</v>
      </c>
      <c r="V60" t="s">
        <v>332</v>
      </c>
      <c r="W60" t="s">
        <v>574</v>
      </c>
      <c r="X60" t="s">
        <v>575</v>
      </c>
      <c r="Y60" t="s">
        <v>576</v>
      </c>
      <c r="Z60" t="s">
        <v>577</v>
      </c>
      <c r="AC60" t="s">
        <v>404</v>
      </c>
    </row>
    <row r="61" spans="18:29" x14ac:dyDescent="0.35">
      <c r="R61" t="s">
        <v>328</v>
      </c>
      <c r="S61" t="s">
        <v>328</v>
      </c>
      <c r="T61" t="s">
        <v>328</v>
      </c>
      <c r="U61" t="s">
        <v>580</v>
      </c>
      <c r="V61" t="s">
        <v>332</v>
      </c>
      <c r="W61" t="s">
        <v>574</v>
      </c>
      <c r="X61" t="s">
        <v>575</v>
      </c>
      <c r="Y61" t="s">
        <v>576</v>
      </c>
      <c r="Z61" t="s">
        <v>577</v>
      </c>
      <c r="AC61" t="s">
        <v>404</v>
      </c>
    </row>
    <row r="62" spans="18:29" x14ac:dyDescent="0.35">
      <c r="R62" t="s">
        <v>328</v>
      </c>
      <c r="S62" t="s">
        <v>328</v>
      </c>
      <c r="T62" t="s">
        <v>328</v>
      </c>
      <c r="U62" t="s">
        <v>579</v>
      </c>
      <c r="V62" t="s">
        <v>332</v>
      </c>
      <c r="W62" t="s">
        <v>574</v>
      </c>
      <c r="X62" t="s">
        <v>575</v>
      </c>
      <c r="Y62" t="s">
        <v>576</v>
      </c>
      <c r="Z62" t="s">
        <v>577</v>
      </c>
      <c r="AC62" t="s">
        <v>404</v>
      </c>
    </row>
    <row r="63" spans="18:29" x14ac:dyDescent="0.35">
      <c r="R63" t="s">
        <v>328</v>
      </c>
      <c r="S63" t="s">
        <v>328</v>
      </c>
      <c r="T63" t="s">
        <v>328</v>
      </c>
      <c r="U63" t="s">
        <v>579</v>
      </c>
      <c r="V63" t="s">
        <v>332</v>
      </c>
      <c r="W63" t="s">
        <v>574</v>
      </c>
      <c r="X63" t="s">
        <v>575</v>
      </c>
      <c r="Y63" t="s">
        <v>576</v>
      </c>
      <c r="Z63" t="s">
        <v>577</v>
      </c>
      <c r="AC63" t="s">
        <v>404</v>
      </c>
    </row>
    <row r="64" spans="18:29" x14ac:dyDescent="0.35">
      <c r="R64" t="s">
        <v>328</v>
      </c>
      <c r="S64" t="s">
        <v>328</v>
      </c>
      <c r="T64" t="s">
        <v>328</v>
      </c>
      <c r="U64" t="s">
        <v>579</v>
      </c>
      <c r="V64" t="s">
        <v>332</v>
      </c>
      <c r="W64" t="s">
        <v>574</v>
      </c>
      <c r="X64" t="s">
        <v>575</v>
      </c>
      <c r="Y64" t="s">
        <v>576</v>
      </c>
      <c r="Z64" t="s">
        <v>577</v>
      </c>
      <c r="AC64" t="s">
        <v>404</v>
      </c>
    </row>
    <row r="65" spans="18:29" x14ac:dyDescent="0.35">
      <c r="R65" t="s">
        <v>328</v>
      </c>
      <c r="S65" t="s">
        <v>328</v>
      </c>
      <c r="T65" t="s">
        <v>328</v>
      </c>
      <c r="U65" t="s">
        <v>579</v>
      </c>
      <c r="V65" t="s">
        <v>332</v>
      </c>
      <c r="W65" t="s">
        <v>574</v>
      </c>
      <c r="X65" t="s">
        <v>575</v>
      </c>
      <c r="Y65" t="s">
        <v>576</v>
      </c>
      <c r="Z65" t="s">
        <v>577</v>
      </c>
      <c r="AC65" t="s">
        <v>404</v>
      </c>
    </row>
    <row r="66" spans="18:29" x14ac:dyDescent="0.35">
      <c r="R66" t="s">
        <v>328</v>
      </c>
      <c r="S66" t="s">
        <v>328</v>
      </c>
      <c r="T66" t="s">
        <v>328</v>
      </c>
      <c r="U66" t="s">
        <v>579</v>
      </c>
      <c r="V66" t="s">
        <v>332</v>
      </c>
      <c r="W66" t="s">
        <v>574</v>
      </c>
      <c r="X66" t="s">
        <v>575</v>
      </c>
      <c r="Y66" t="s">
        <v>576</v>
      </c>
      <c r="Z66" t="s">
        <v>577</v>
      </c>
      <c r="AC66" t="s">
        <v>404</v>
      </c>
    </row>
    <row r="70" spans="18:29" x14ac:dyDescent="0.35">
      <c r="R70" t="s">
        <v>328</v>
      </c>
      <c r="S70" t="s">
        <v>328</v>
      </c>
      <c r="T70" t="s">
        <v>328</v>
      </c>
      <c r="U70" t="s">
        <v>579</v>
      </c>
      <c r="V70" t="s">
        <v>332</v>
      </c>
      <c r="W70" t="s">
        <v>574</v>
      </c>
      <c r="X70" t="s">
        <v>575</v>
      </c>
      <c r="Y70" t="s">
        <v>576</v>
      </c>
      <c r="Z70" t="s">
        <v>577</v>
      </c>
      <c r="AC70" t="s">
        <v>404</v>
      </c>
    </row>
    <row r="71" spans="18:29" x14ac:dyDescent="0.35">
      <c r="R71" t="s">
        <v>328</v>
      </c>
      <c r="S71" t="s">
        <v>328</v>
      </c>
      <c r="T71" t="s">
        <v>328</v>
      </c>
      <c r="U71" t="s">
        <v>579</v>
      </c>
      <c r="V71" t="s">
        <v>332</v>
      </c>
      <c r="W71" t="s">
        <v>574</v>
      </c>
      <c r="X71" t="s">
        <v>575</v>
      </c>
      <c r="Y71" t="s">
        <v>576</v>
      </c>
      <c r="Z71" t="s">
        <v>577</v>
      </c>
      <c r="AC71" t="s">
        <v>404</v>
      </c>
    </row>
    <row r="72" spans="18:29" x14ac:dyDescent="0.35">
      <c r="R72" t="s">
        <v>328</v>
      </c>
      <c r="S72" t="s">
        <v>328</v>
      </c>
      <c r="T72" t="s">
        <v>328</v>
      </c>
      <c r="U72" t="s">
        <v>579</v>
      </c>
      <c r="V72" t="s">
        <v>332</v>
      </c>
      <c r="W72" t="s">
        <v>574</v>
      </c>
      <c r="X72" t="s">
        <v>575</v>
      </c>
      <c r="Y72" t="s">
        <v>576</v>
      </c>
      <c r="Z72" t="s">
        <v>577</v>
      </c>
      <c r="AC72" t="s">
        <v>404</v>
      </c>
    </row>
    <row r="73" spans="18:29" x14ac:dyDescent="0.35">
      <c r="R73" t="s">
        <v>328</v>
      </c>
      <c r="S73" t="s">
        <v>328</v>
      </c>
      <c r="T73" t="s">
        <v>328</v>
      </c>
      <c r="U73" t="s">
        <v>579</v>
      </c>
      <c r="V73" t="s">
        <v>332</v>
      </c>
      <c r="W73" t="s">
        <v>574</v>
      </c>
      <c r="X73" t="s">
        <v>575</v>
      </c>
      <c r="Y73" t="s">
        <v>576</v>
      </c>
      <c r="Z73" t="s">
        <v>577</v>
      </c>
      <c r="AC73" t="s">
        <v>404</v>
      </c>
    </row>
    <row r="74" spans="18:29" x14ac:dyDescent="0.35">
      <c r="R74" t="s">
        <v>328</v>
      </c>
      <c r="S74" t="s">
        <v>328</v>
      </c>
      <c r="T74" t="s">
        <v>328</v>
      </c>
      <c r="U74" t="s">
        <v>579</v>
      </c>
      <c r="V74" t="s">
        <v>332</v>
      </c>
      <c r="W74" t="s">
        <v>574</v>
      </c>
      <c r="X74" t="s">
        <v>575</v>
      </c>
      <c r="Y74" t="s">
        <v>576</v>
      </c>
      <c r="Z74" t="s">
        <v>577</v>
      </c>
      <c r="AC74" t="s">
        <v>404</v>
      </c>
    </row>
    <row r="75" spans="18:29" x14ac:dyDescent="0.35">
      <c r="R75" t="s">
        <v>328</v>
      </c>
      <c r="S75" t="s">
        <v>328</v>
      </c>
      <c r="T75" t="s">
        <v>328</v>
      </c>
      <c r="U75" t="s">
        <v>579</v>
      </c>
      <c r="V75" t="s">
        <v>332</v>
      </c>
      <c r="W75" t="s">
        <v>574</v>
      </c>
      <c r="X75" t="s">
        <v>575</v>
      </c>
      <c r="Y75" t="s">
        <v>576</v>
      </c>
      <c r="Z75" t="s">
        <v>577</v>
      </c>
      <c r="AC75" t="s">
        <v>404</v>
      </c>
    </row>
    <row r="76" spans="18:29" x14ac:dyDescent="0.35">
      <c r="R76" t="s">
        <v>328</v>
      </c>
      <c r="S76" t="s">
        <v>328</v>
      </c>
      <c r="T76" t="s">
        <v>328</v>
      </c>
      <c r="U76" t="s">
        <v>573</v>
      </c>
      <c r="V76" t="s">
        <v>332</v>
      </c>
      <c r="W76" t="s">
        <v>574</v>
      </c>
      <c r="X76" t="s">
        <v>575</v>
      </c>
      <c r="Y76" t="s">
        <v>576</v>
      </c>
      <c r="Z76" t="s">
        <v>577</v>
      </c>
      <c r="AC76" t="s">
        <v>404</v>
      </c>
    </row>
    <row r="77" spans="18:29" x14ac:dyDescent="0.35">
      <c r="R77" t="s">
        <v>328</v>
      </c>
      <c r="S77" t="s">
        <v>328</v>
      </c>
      <c r="T77" t="s">
        <v>328</v>
      </c>
      <c r="U77" t="s">
        <v>580</v>
      </c>
      <c r="V77" t="s">
        <v>332</v>
      </c>
      <c r="W77" t="s">
        <v>574</v>
      </c>
      <c r="X77" t="s">
        <v>575</v>
      </c>
      <c r="Y77" t="s">
        <v>576</v>
      </c>
      <c r="Z77" t="s">
        <v>577</v>
      </c>
      <c r="AC77" t="s">
        <v>404</v>
      </c>
    </row>
    <row r="78" spans="18:29" x14ac:dyDescent="0.35">
      <c r="R78" t="s">
        <v>328</v>
      </c>
      <c r="S78" t="s">
        <v>328</v>
      </c>
      <c r="T78" t="s">
        <v>328</v>
      </c>
      <c r="U78" t="s">
        <v>573</v>
      </c>
      <c r="V78" t="s">
        <v>332</v>
      </c>
      <c r="W78" t="s">
        <v>574</v>
      </c>
      <c r="X78" t="s">
        <v>575</v>
      </c>
      <c r="Y78" t="s">
        <v>576</v>
      </c>
      <c r="Z78" t="s">
        <v>577</v>
      </c>
      <c r="AC78" t="s">
        <v>404</v>
      </c>
    </row>
    <row r="79" spans="18:29" x14ac:dyDescent="0.35">
      <c r="R79" t="s">
        <v>328</v>
      </c>
      <c r="S79" t="s">
        <v>328</v>
      </c>
      <c r="T79" t="s">
        <v>328</v>
      </c>
      <c r="U79" t="s">
        <v>578</v>
      </c>
      <c r="V79" t="s">
        <v>332</v>
      </c>
      <c r="W79" t="s">
        <v>574</v>
      </c>
      <c r="X79" t="s">
        <v>575</v>
      </c>
      <c r="Y79" t="s">
        <v>576</v>
      </c>
      <c r="Z79" t="s">
        <v>577</v>
      </c>
      <c r="AC79" t="s">
        <v>404</v>
      </c>
    </row>
    <row r="80" spans="18:29" x14ac:dyDescent="0.35">
      <c r="R80" t="s">
        <v>328</v>
      </c>
      <c r="S80" t="s">
        <v>328</v>
      </c>
      <c r="T80" t="s">
        <v>328</v>
      </c>
      <c r="U80" t="s">
        <v>573</v>
      </c>
      <c r="V80" t="s">
        <v>332</v>
      </c>
      <c r="W80" t="s">
        <v>574</v>
      </c>
      <c r="X80" t="s">
        <v>575</v>
      </c>
      <c r="Y80" t="s">
        <v>576</v>
      </c>
      <c r="Z80" t="s">
        <v>577</v>
      </c>
      <c r="AC80" t="s">
        <v>404</v>
      </c>
    </row>
    <row r="83" spans="18:29" x14ac:dyDescent="0.35">
      <c r="R83" t="s">
        <v>328</v>
      </c>
      <c r="S83" t="s">
        <v>328</v>
      </c>
      <c r="T83" t="s">
        <v>328</v>
      </c>
      <c r="U83" t="s">
        <v>584</v>
      </c>
      <c r="V83" t="s">
        <v>332</v>
      </c>
      <c r="W83" t="s">
        <v>574</v>
      </c>
      <c r="X83" t="s">
        <v>575</v>
      </c>
      <c r="Y83" t="s">
        <v>576</v>
      </c>
      <c r="Z83" t="s">
        <v>577</v>
      </c>
      <c r="AC83" t="s">
        <v>404</v>
      </c>
    </row>
    <row r="84" spans="18:29" x14ac:dyDescent="0.35">
      <c r="R84" t="s">
        <v>328</v>
      </c>
      <c r="S84" t="s">
        <v>328</v>
      </c>
      <c r="T84" t="s">
        <v>328</v>
      </c>
      <c r="U84" t="s">
        <v>573</v>
      </c>
      <c r="W84" t="s">
        <v>574</v>
      </c>
      <c r="X84" t="s">
        <v>575</v>
      </c>
      <c r="Y84" t="s">
        <v>576</v>
      </c>
      <c r="Z84" t="s">
        <v>577</v>
      </c>
      <c r="AC84" t="s">
        <v>404</v>
      </c>
    </row>
    <row r="85" spans="18:29" x14ac:dyDescent="0.35">
      <c r="R85" t="s">
        <v>328</v>
      </c>
      <c r="S85" t="s">
        <v>328</v>
      </c>
      <c r="T85" t="s">
        <v>328</v>
      </c>
      <c r="U85" t="s">
        <v>579</v>
      </c>
      <c r="V85" t="s">
        <v>332</v>
      </c>
      <c r="W85" t="s">
        <v>574</v>
      </c>
      <c r="X85" t="s">
        <v>575</v>
      </c>
      <c r="Y85" t="s">
        <v>576</v>
      </c>
      <c r="Z85" t="s">
        <v>577</v>
      </c>
      <c r="AC85" t="s">
        <v>404</v>
      </c>
    </row>
    <row r="86" spans="18:29" x14ac:dyDescent="0.35">
      <c r="R86" t="s">
        <v>328</v>
      </c>
      <c r="S86" t="s">
        <v>328</v>
      </c>
      <c r="T86" t="s">
        <v>328</v>
      </c>
      <c r="U86" t="s">
        <v>573</v>
      </c>
      <c r="V86" t="s">
        <v>332</v>
      </c>
      <c r="W86" t="s">
        <v>574</v>
      </c>
      <c r="X86" t="s">
        <v>575</v>
      </c>
      <c r="Y86" t="s">
        <v>576</v>
      </c>
      <c r="Z86" t="s">
        <v>577</v>
      </c>
      <c r="AC86" t="s">
        <v>404</v>
      </c>
    </row>
    <row r="87" spans="18:29" x14ac:dyDescent="0.35">
      <c r="R87" t="s">
        <v>328</v>
      </c>
      <c r="S87" t="s">
        <v>328</v>
      </c>
      <c r="T87" t="s">
        <v>328</v>
      </c>
      <c r="U87" t="s">
        <v>583</v>
      </c>
      <c r="V87" t="s">
        <v>332</v>
      </c>
      <c r="W87" t="s">
        <v>574</v>
      </c>
      <c r="X87" t="s">
        <v>575</v>
      </c>
      <c r="Y87" t="s">
        <v>576</v>
      </c>
      <c r="Z87" t="s">
        <v>577</v>
      </c>
      <c r="AC87" t="s">
        <v>404</v>
      </c>
    </row>
    <row r="88" spans="18:29" x14ac:dyDescent="0.35">
      <c r="R88" t="s">
        <v>328</v>
      </c>
      <c r="S88" t="s">
        <v>328</v>
      </c>
      <c r="T88" t="s">
        <v>328</v>
      </c>
      <c r="U88" t="s">
        <v>586</v>
      </c>
      <c r="V88" t="s">
        <v>332</v>
      </c>
      <c r="W88" t="s">
        <v>574</v>
      </c>
      <c r="X88" t="s">
        <v>575</v>
      </c>
      <c r="Y88" t="s">
        <v>576</v>
      </c>
      <c r="Z88" t="s">
        <v>577</v>
      </c>
      <c r="AC88" t="s">
        <v>404</v>
      </c>
    </row>
    <row r="91" spans="18:29" x14ac:dyDescent="0.35">
      <c r="R91" t="s">
        <v>328</v>
      </c>
      <c r="S91" t="s">
        <v>328</v>
      </c>
      <c r="T91" t="s">
        <v>328</v>
      </c>
      <c r="U91" t="s">
        <v>573</v>
      </c>
      <c r="V91" t="s">
        <v>332</v>
      </c>
      <c r="W91" t="s">
        <v>574</v>
      </c>
      <c r="X91" t="s">
        <v>575</v>
      </c>
      <c r="Y91" t="s">
        <v>576</v>
      </c>
      <c r="Z91" t="s">
        <v>577</v>
      </c>
      <c r="AC91" t="s">
        <v>404</v>
      </c>
    </row>
    <row r="92" spans="18:29" x14ac:dyDescent="0.35">
      <c r="R92" t="s">
        <v>328</v>
      </c>
      <c r="S92" t="s">
        <v>328</v>
      </c>
      <c r="T92" t="s">
        <v>328</v>
      </c>
      <c r="U92" t="s">
        <v>579</v>
      </c>
      <c r="V92" t="s">
        <v>332</v>
      </c>
      <c r="W92" t="s">
        <v>574</v>
      </c>
      <c r="X92" t="s">
        <v>575</v>
      </c>
      <c r="Y92" t="s">
        <v>576</v>
      </c>
      <c r="Z92" t="s">
        <v>577</v>
      </c>
      <c r="AC92" t="s">
        <v>404</v>
      </c>
    </row>
    <row r="93" spans="18:29" x14ac:dyDescent="0.35">
      <c r="R93" t="s">
        <v>328</v>
      </c>
      <c r="S93" t="s">
        <v>328</v>
      </c>
      <c r="T93" t="s">
        <v>328</v>
      </c>
      <c r="U93" t="s">
        <v>587</v>
      </c>
      <c r="V93" t="s">
        <v>332</v>
      </c>
      <c r="W93" t="s">
        <v>574</v>
      </c>
      <c r="X93" t="s">
        <v>575</v>
      </c>
      <c r="Y93" t="s">
        <v>576</v>
      </c>
      <c r="Z93" t="s">
        <v>577</v>
      </c>
      <c r="AC93" t="s">
        <v>404</v>
      </c>
    </row>
    <row r="94" spans="18:29" x14ac:dyDescent="0.35">
      <c r="R94" t="s">
        <v>328</v>
      </c>
      <c r="S94" t="s">
        <v>328</v>
      </c>
      <c r="T94" t="s">
        <v>328</v>
      </c>
      <c r="U94" t="s">
        <v>587</v>
      </c>
      <c r="V94" t="s">
        <v>332</v>
      </c>
      <c r="W94" t="s">
        <v>574</v>
      </c>
      <c r="X94" t="s">
        <v>575</v>
      </c>
      <c r="Y94" t="s">
        <v>576</v>
      </c>
      <c r="Z94" t="s">
        <v>577</v>
      </c>
      <c r="AC94" t="s">
        <v>404</v>
      </c>
    </row>
    <row r="95" spans="18:29" x14ac:dyDescent="0.35">
      <c r="R95" t="s">
        <v>328</v>
      </c>
      <c r="S95" t="s">
        <v>328</v>
      </c>
      <c r="T95" t="s">
        <v>328</v>
      </c>
      <c r="U95" t="s">
        <v>579</v>
      </c>
      <c r="V95" t="s">
        <v>332</v>
      </c>
      <c r="W95" t="s">
        <v>574</v>
      </c>
      <c r="X95" t="s">
        <v>575</v>
      </c>
      <c r="Y95" t="s">
        <v>576</v>
      </c>
      <c r="Z95" t="s">
        <v>577</v>
      </c>
      <c r="AC95" t="s">
        <v>404</v>
      </c>
    </row>
    <row r="96" spans="18:29" x14ac:dyDescent="0.35">
      <c r="R96" t="s">
        <v>328</v>
      </c>
      <c r="S96" t="s">
        <v>328</v>
      </c>
      <c r="T96" t="s">
        <v>328</v>
      </c>
      <c r="U96" t="s">
        <v>573</v>
      </c>
      <c r="V96" t="s">
        <v>332</v>
      </c>
      <c r="W96" t="s">
        <v>574</v>
      </c>
      <c r="X96" t="s">
        <v>575</v>
      </c>
      <c r="Y96" t="s">
        <v>576</v>
      </c>
      <c r="Z96" t="s">
        <v>577</v>
      </c>
      <c r="AC96" t="s">
        <v>404</v>
      </c>
    </row>
    <row r="97" spans="18:29" x14ac:dyDescent="0.35">
      <c r="R97" t="s">
        <v>328</v>
      </c>
      <c r="S97" t="s">
        <v>328</v>
      </c>
      <c r="T97" t="s">
        <v>328</v>
      </c>
      <c r="U97" t="s">
        <v>579</v>
      </c>
      <c r="W97" t="s">
        <v>574</v>
      </c>
      <c r="X97" t="s">
        <v>575</v>
      </c>
      <c r="Y97" t="s">
        <v>576</v>
      </c>
      <c r="Z97" t="s">
        <v>577</v>
      </c>
      <c r="AC97" t="s">
        <v>404</v>
      </c>
    </row>
    <row r="98" spans="18:29" x14ac:dyDescent="0.35">
      <c r="R98" t="s">
        <v>328</v>
      </c>
      <c r="S98" t="s">
        <v>328</v>
      </c>
      <c r="T98" t="s">
        <v>328</v>
      </c>
      <c r="U98" t="s">
        <v>579</v>
      </c>
      <c r="V98" t="s">
        <v>332</v>
      </c>
      <c r="W98" t="s">
        <v>574</v>
      </c>
      <c r="X98" t="s">
        <v>575</v>
      </c>
      <c r="Y98" t="s">
        <v>576</v>
      </c>
      <c r="Z98" t="s">
        <v>577</v>
      </c>
      <c r="AC98" t="s">
        <v>404</v>
      </c>
    </row>
    <row r="102" spans="18:29" x14ac:dyDescent="0.35">
      <c r="R102" t="s">
        <v>328</v>
      </c>
      <c r="S102" t="s">
        <v>328</v>
      </c>
      <c r="T102" t="s">
        <v>328</v>
      </c>
      <c r="U102" t="s">
        <v>573</v>
      </c>
      <c r="V102" t="s">
        <v>332</v>
      </c>
      <c r="W102" t="s">
        <v>574</v>
      </c>
      <c r="X102" t="s">
        <v>575</v>
      </c>
      <c r="Y102" t="s">
        <v>576</v>
      </c>
      <c r="Z102" t="s">
        <v>577</v>
      </c>
      <c r="AC102" t="s">
        <v>404</v>
      </c>
    </row>
    <row r="103" spans="18:29" x14ac:dyDescent="0.35">
      <c r="R103" t="s">
        <v>328</v>
      </c>
      <c r="S103" t="s">
        <v>328</v>
      </c>
      <c r="T103" t="s">
        <v>328</v>
      </c>
      <c r="U103" t="s">
        <v>583</v>
      </c>
      <c r="V103" t="s">
        <v>332</v>
      </c>
      <c r="W103" t="s">
        <v>574</v>
      </c>
      <c r="X103" t="s">
        <v>575</v>
      </c>
      <c r="Y103" t="s">
        <v>576</v>
      </c>
      <c r="Z103" t="s">
        <v>577</v>
      </c>
      <c r="AC103" t="s">
        <v>404</v>
      </c>
    </row>
    <row r="104" spans="18:29" x14ac:dyDescent="0.35">
      <c r="R104" t="s">
        <v>328</v>
      </c>
      <c r="S104" t="s">
        <v>328</v>
      </c>
      <c r="T104" t="s">
        <v>328</v>
      </c>
      <c r="U104" t="s">
        <v>573</v>
      </c>
      <c r="V104" t="s">
        <v>332</v>
      </c>
      <c r="W104" t="s">
        <v>574</v>
      </c>
      <c r="X104" t="s">
        <v>575</v>
      </c>
      <c r="Y104" t="s">
        <v>576</v>
      </c>
      <c r="Z104" t="s">
        <v>577</v>
      </c>
      <c r="AC104" t="s">
        <v>404</v>
      </c>
    </row>
    <row r="105" spans="18:29" x14ac:dyDescent="0.35">
      <c r="R105" t="s">
        <v>328</v>
      </c>
      <c r="S105" t="s">
        <v>328</v>
      </c>
      <c r="T105" t="s">
        <v>328</v>
      </c>
      <c r="U105" t="s">
        <v>573</v>
      </c>
      <c r="V105" t="s">
        <v>332</v>
      </c>
      <c r="W105" t="s">
        <v>574</v>
      </c>
      <c r="X105" t="s">
        <v>575</v>
      </c>
      <c r="Y105" t="s">
        <v>576</v>
      </c>
      <c r="Z105" t="s">
        <v>577</v>
      </c>
      <c r="AC105" t="s">
        <v>404</v>
      </c>
    </row>
    <row r="106" spans="18:29" x14ac:dyDescent="0.35">
      <c r="R106" t="s">
        <v>328</v>
      </c>
      <c r="S106" t="s">
        <v>328</v>
      </c>
      <c r="T106" t="s">
        <v>328</v>
      </c>
      <c r="U106" t="s">
        <v>573</v>
      </c>
      <c r="V106" t="s">
        <v>332</v>
      </c>
      <c r="W106" t="s">
        <v>574</v>
      </c>
      <c r="X106" t="s">
        <v>575</v>
      </c>
      <c r="Y106" t="s">
        <v>576</v>
      </c>
      <c r="Z106" t="s">
        <v>577</v>
      </c>
      <c r="AC106" t="s">
        <v>404</v>
      </c>
    </row>
    <row r="110" spans="18:29" x14ac:dyDescent="0.35">
      <c r="R110" t="s">
        <v>328</v>
      </c>
      <c r="S110" t="s">
        <v>328</v>
      </c>
      <c r="T110" t="s">
        <v>328</v>
      </c>
      <c r="U110" t="s">
        <v>579</v>
      </c>
      <c r="V110" t="s">
        <v>332</v>
      </c>
      <c r="W110" t="s">
        <v>574</v>
      </c>
      <c r="X110" t="s">
        <v>575</v>
      </c>
      <c r="Y110" t="s">
        <v>576</v>
      </c>
      <c r="Z110" t="s">
        <v>577</v>
      </c>
      <c r="AC110" t="s">
        <v>404</v>
      </c>
    </row>
    <row r="111" spans="18:29" x14ac:dyDescent="0.35">
      <c r="R111" t="s">
        <v>328</v>
      </c>
      <c r="S111" t="s">
        <v>328</v>
      </c>
      <c r="T111" t="s">
        <v>328</v>
      </c>
      <c r="U111" t="s">
        <v>579</v>
      </c>
      <c r="V111" t="s">
        <v>332</v>
      </c>
      <c r="W111" t="s">
        <v>574</v>
      </c>
      <c r="X111" t="s">
        <v>575</v>
      </c>
      <c r="Y111" t="s">
        <v>576</v>
      </c>
      <c r="Z111" t="s">
        <v>577</v>
      </c>
      <c r="AC111" t="s">
        <v>404</v>
      </c>
    </row>
    <row r="112" spans="18:29" x14ac:dyDescent="0.35">
      <c r="R112" t="s">
        <v>328</v>
      </c>
      <c r="S112" t="s">
        <v>328</v>
      </c>
      <c r="T112" t="s">
        <v>328</v>
      </c>
      <c r="U112" t="s">
        <v>580</v>
      </c>
      <c r="V112" t="s">
        <v>332</v>
      </c>
      <c r="W112" t="s">
        <v>574</v>
      </c>
      <c r="X112" t="s">
        <v>575</v>
      </c>
      <c r="Y112" t="s">
        <v>576</v>
      </c>
      <c r="Z112" t="s">
        <v>577</v>
      </c>
      <c r="AC112" t="s">
        <v>404</v>
      </c>
    </row>
    <row r="113" spans="18:29" x14ac:dyDescent="0.35">
      <c r="R113" t="s">
        <v>328</v>
      </c>
      <c r="S113" t="s">
        <v>328</v>
      </c>
      <c r="T113" t="s">
        <v>328</v>
      </c>
      <c r="U113" t="s">
        <v>580</v>
      </c>
      <c r="V113" t="s">
        <v>332</v>
      </c>
      <c r="W113" t="s">
        <v>574</v>
      </c>
      <c r="X113" t="s">
        <v>575</v>
      </c>
      <c r="Y113" t="s">
        <v>576</v>
      </c>
      <c r="Z113" t="s">
        <v>577</v>
      </c>
      <c r="AC113" t="s">
        <v>404</v>
      </c>
    </row>
    <row r="114" spans="18:29" x14ac:dyDescent="0.35">
      <c r="R114" t="s">
        <v>328</v>
      </c>
      <c r="S114" t="s">
        <v>328</v>
      </c>
      <c r="T114" t="s">
        <v>328</v>
      </c>
      <c r="U114" t="s">
        <v>579</v>
      </c>
      <c r="V114" t="s">
        <v>332</v>
      </c>
      <c r="W114" t="s">
        <v>574</v>
      </c>
      <c r="X114" t="s">
        <v>575</v>
      </c>
      <c r="Y114" t="s">
        <v>576</v>
      </c>
      <c r="Z114" t="s">
        <v>577</v>
      </c>
      <c r="AC114" t="s">
        <v>404</v>
      </c>
    </row>
    <row r="115" spans="18:29" x14ac:dyDescent="0.35">
      <c r="R115" t="s">
        <v>328</v>
      </c>
      <c r="S115" t="s">
        <v>328</v>
      </c>
      <c r="T115" t="s">
        <v>328</v>
      </c>
      <c r="U115" t="s">
        <v>579</v>
      </c>
      <c r="V115" t="s">
        <v>332</v>
      </c>
      <c r="W115" t="s">
        <v>574</v>
      </c>
      <c r="X115" t="s">
        <v>575</v>
      </c>
      <c r="Y115" t="s">
        <v>576</v>
      </c>
      <c r="Z115" t="s">
        <v>577</v>
      </c>
      <c r="AC115" t="s">
        <v>404</v>
      </c>
    </row>
    <row r="116" spans="18:29" x14ac:dyDescent="0.35">
      <c r="R116" t="s">
        <v>328</v>
      </c>
      <c r="S116" t="s">
        <v>328</v>
      </c>
      <c r="T116" t="s">
        <v>328</v>
      </c>
      <c r="U116" t="s">
        <v>580</v>
      </c>
      <c r="V116" t="s">
        <v>332</v>
      </c>
      <c r="W116" t="s">
        <v>574</v>
      </c>
      <c r="X116" t="s">
        <v>575</v>
      </c>
      <c r="Y116" t="s">
        <v>576</v>
      </c>
      <c r="Z116" t="s">
        <v>577</v>
      </c>
      <c r="AC116" t="s">
        <v>404</v>
      </c>
    </row>
    <row r="119" spans="18:29" x14ac:dyDescent="0.35">
      <c r="R119" t="s">
        <v>328</v>
      </c>
      <c r="S119" t="s">
        <v>328</v>
      </c>
      <c r="T119" t="s">
        <v>328</v>
      </c>
      <c r="U119" t="s">
        <v>579</v>
      </c>
      <c r="V119" t="s">
        <v>332</v>
      </c>
      <c r="W119" t="s">
        <v>574</v>
      </c>
      <c r="X119" t="s">
        <v>575</v>
      </c>
      <c r="Y119" t="s">
        <v>576</v>
      </c>
      <c r="Z119" t="s">
        <v>577</v>
      </c>
      <c r="AC119" t="s">
        <v>404</v>
      </c>
    </row>
    <row r="120" spans="18:29" x14ac:dyDescent="0.35">
      <c r="R120" t="s">
        <v>328</v>
      </c>
      <c r="S120" t="s">
        <v>328</v>
      </c>
      <c r="T120" t="s">
        <v>328</v>
      </c>
      <c r="U120" t="s">
        <v>573</v>
      </c>
      <c r="V120" t="s">
        <v>332</v>
      </c>
      <c r="W120" t="s">
        <v>574</v>
      </c>
      <c r="X120" t="s">
        <v>575</v>
      </c>
      <c r="Y120" t="s">
        <v>576</v>
      </c>
      <c r="Z120" t="s">
        <v>577</v>
      </c>
      <c r="AC120" t="s">
        <v>404</v>
      </c>
    </row>
    <row r="121" spans="18:29" x14ac:dyDescent="0.35">
      <c r="R121" t="s">
        <v>328</v>
      </c>
      <c r="S121" t="s">
        <v>328</v>
      </c>
      <c r="T121" t="s">
        <v>328</v>
      </c>
      <c r="U121" t="s">
        <v>579</v>
      </c>
      <c r="V121" t="s">
        <v>332</v>
      </c>
      <c r="W121" t="s">
        <v>574</v>
      </c>
      <c r="X121" t="s">
        <v>575</v>
      </c>
      <c r="Y121" t="s">
        <v>576</v>
      </c>
      <c r="Z121" t="s">
        <v>577</v>
      </c>
      <c r="AC121" t="s">
        <v>404</v>
      </c>
    </row>
    <row r="122" spans="18:29" x14ac:dyDescent="0.35">
      <c r="R122" t="s">
        <v>328</v>
      </c>
      <c r="S122" t="s">
        <v>328</v>
      </c>
      <c r="T122" t="s">
        <v>328</v>
      </c>
      <c r="U122" t="s">
        <v>579</v>
      </c>
      <c r="V122" t="s">
        <v>332</v>
      </c>
      <c r="W122" t="s">
        <v>574</v>
      </c>
      <c r="X122" t="s">
        <v>575</v>
      </c>
      <c r="Y122" t="s">
        <v>576</v>
      </c>
      <c r="Z122" t="s">
        <v>577</v>
      </c>
      <c r="AC122" t="s">
        <v>404</v>
      </c>
    </row>
    <row r="123" spans="18:29" x14ac:dyDescent="0.35">
      <c r="R123" t="s">
        <v>328</v>
      </c>
      <c r="S123" t="s">
        <v>328</v>
      </c>
      <c r="T123" t="s">
        <v>328</v>
      </c>
      <c r="U123" t="s">
        <v>578</v>
      </c>
      <c r="V123" t="s">
        <v>332</v>
      </c>
      <c r="W123" t="s">
        <v>574</v>
      </c>
      <c r="X123" t="s">
        <v>575</v>
      </c>
      <c r="Y123" t="s">
        <v>576</v>
      </c>
      <c r="Z123" t="s">
        <v>577</v>
      </c>
      <c r="AC123" t="s">
        <v>404</v>
      </c>
    </row>
    <row r="124" spans="18:29" x14ac:dyDescent="0.35">
      <c r="R124" t="s">
        <v>328</v>
      </c>
      <c r="S124" t="s">
        <v>328</v>
      </c>
      <c r="T124" t="s">
        <v>328</v>
      </c>
      <c r="U124" t="s">
        <v>579</v>
      </c>
      <c r="V124" t="s">
        <v>332</v>
      </c>
      <c r="W124" t="s">
        <v>574</v>
      </c>
      <c r="X124" t="s">
        <v>575</v>
      </c>
      <c r="Y124" t="s">
        <v>576</v>
      </c>
      <c r="Z124" t="s">
        <v>577</v>
      </c>
      <c r="AC124" t="s">
        <v>404</v>
      </c>
    </row>
    <row r="125" spans="18:29" x14ac:dyDescent="0.35">
      <c r="R125" t="s">
        <v>328</v>
      </c>
      <c r="S125" t="s">
        <v>328</v>
      </c>
      <c r="T125" t="s">
        <v>328</v>
      </c>
      <c r="U125" t="s">
        <v>578</v>
      </c>
      <c r="W125" t="s">
        <v>574</v>
      </c>
      <c r="X125" t="s">
        <v>575</v>
      </c>
      <c r="Y125" t="s">
        <v>576</v>
      </c>
      <c r="Z125" t="s">
        <v>577</v>
      </c>
      <c r="AC125" t="s">
        <v>404</v>
      </c>
    </row>
    <row r="126" spans="18:29" x14ac:dyDescent="0.35">
      <c r="R126" t="s">
        <v>328</v>
      </c>
      <c r="S126" t="s">
        <v>328</v>
      </c>
      <c r="T126" t="s">
        <v>328</v>
      </c>
      <c r="U126" t="s">
        <v>585</v>
      </c>
      <c r="V126" t="s">
        <v>332</v>
      </c>
      <c r="W126" t="s">
        <v>574</v>
      </c>
      <c r="X126" t="s">
        <v>575</v>
      </c>
      <c r="Y126" t="s">
        <v>576</v>
      </c>
      <c r="Z126" t="s">
        <v>577</v>
      </c>
      <c r="AC126" t="s">
        <v>404</v>
      </c>
    </row>
    <row r="127" spans="18:29" x14ac:dyDescent="0.35">
      <c r="R127" t="s">
        <v>328</v>
      </c>
      <c r="S127" t="s">
        <v>328</v>
      </c>
      <c r="T127" t="s">
        <v>328</v>
      </c>
      <c r="U127" t="s">
        <v>580</v>
      </c>
      <c r="V127" t="s">
        <v>332</v>
      </c>
      <c r="W127" t="s">
        <v>574</v>
      </c>
      <c r="X127" t="s">
        <v>575</v>
      </c>
      <c r="Y127" t="s">
        <v>576</v>
      </c>
      <c r="Z127" t="s">
        <v>577</v>
      </c>
      <c r="AC127" t="s">
        <v>404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45BD-9322-410C-BAA7-FE8D15A04D4B}">
  <dimension ref="A1:AC129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baseColWidth="10" defaultColWidth="11.453125" defaultRowHeight="14.5" outlineLevelRow="1" x14ac:dyDescent="0.35"/>
  <cols>
    <col min="1" max="1" width="23.54296875" customWidth="1"/>
    <col min="2" max="2" width="38.81640625" customWidth="1"/>
    <col min="3" max="3" width="42.08984375" bestFit="1" customWidth="1"/>
    <col min="4" max="4" width="5.7265625" bestFit="1" customWidth="1"/>
    <col min="5" max="5" width="15" customWidth="1"/>
    <col min="6" max="6" width="2.81640625" customWidth="1"/>
    <col min="7" max="7" width="17" customWidth="1"/>
    <col min="10" max="10" width="26.81640625" customWidth="1"/>
    <col min="29" max="29" width="44.6328125" customWidth="1"/>
  </cols>
  <sheetData>
    <row r="1" spans="1:29" x14ac:dyDescent="0.35">
      <c r="G1" s="41"/>
      <c r="H1" s="41"/>
      <c r="I1" s="41"/>
      <c r="J1" s="42"/>
      <c r="K1" s="41"/>
      <c r="L1" s="43"/>
      <c r="M1" s="43"/>
      <c r="N1" s="41"/>
      <c r="O1" s="44"/>
      <c r="Q1" s="3"/>
      <c r="R1" s="6"/>
      <c r="S1" s="6"/>
      <c r="T1" s="6"/>
      <c r="U1" s="6"/>
      <c r="V1" s="6"/>
      <c r="W1" s="6"/>
      <c r="X1" s="6"/>
      <c r="Y1" s="6"/>
      <c r="Z1" s="6"/>
    </row>
    <row r="2" spans="1:29" ht="43.5" x14ac:dyDescent="0.35">
      <c r="G2" s="45"/>
      <c r="H2" s="46"/>
      <c r="I2" s="44"/>
      <c r="J2" s="47"/>
      <c r="K2" s="45"/>
      <c r="L2" s="46"/>
      <c r="M2" s="46"/>
      <c r="N2" s="48"/>
      <c r="O2" s="49"/>
      <c r="Q2" s="3"/>
      <c r="R2" s="46" t="s">
        <v>405</v>
      </c>
      <c r="S2" s="46" t="s">
        <v>406</v>
      </c>
      <c r="T2" s="46" t="s">
        <v>407</v>
      </c>
      <c r="U2" s="46" t="s">
        <v>408</v>
      </c>
      <c r="V2" s="46" t="s">
        <v>409</v>
      </c>
      <c r="W2" s="46" t="s">
        <v>410</v>
      </c>
      <c r="X2" s="46" t="s">
        <v>411</v>
      </c>
      <c r="Y2" s="46" t="s">
        <v>412</v>
      </c>
      <c r="Z2" s="46" t="s">
        <v>413</v>
      </c>
    </row>
    <row r="3" spans="1:29" ht="43.5" x14ac:dyDescent="0.35">
      <c r="A3" t="s">
        <v>2</v>
      </c>
      <c r="B3" t="s">
        <v>3</v>
      </c>
      <c r="C3" t="s">
        <v>0</v>
      </c>
      <c r="D3" t="s">
        <v>1</v>
      </c>
      <c r="E3" t="s">
        <v>4</v>
      </c>
      <c r="F3" s="2"/>
      <c r="G3" s="46" t="s">
        <v>405</v>
      </c>
      <c r="H3" s="46" t="s">
        <v>406</v>
      </c>
      <c r="I3" s="46" t="s">
        <v>407</v>
      </c>
      <c r="J3" s="46" t="s">
        <v>408</v>
      </c>
      <c r="K3" s="46" t="s">
        <v>409</v>
      </c>
      <c r="L3" s="46" t="s">
        <v>410</v>
      </c>
      <c r="M3" s="46" t="s">
        <v>411</v>
      </c>
      <c r="N3" s="46" t="s">
        <v>412</v>
      </c>
      <c r="O3" s="46" t="s">
        <v>413</v>
      </c>
      <c r="Q3" s="3"/>
      <c r="R3" s="50" t="s">
        <v>414</v>
      </c>
      <c r="S3" s="50" t="s">
        <v>415</v>
      </c>
      <c r="T3" s="50" t="s">
        <v>416</v>
      </c>
      <c r="U3" s="50" t="s">
        <v>417</v>
      </c>
      <c r="V3" s="50" t="s">
        <v>418</v>
      </c>
      <c r="W3" s="50" t="s">
        <v>419</v>
      </c>
      <c r="X3" s="50" t="s">
        <v>420</v>
      </c>
      <c r="Y3" s="50" t="s">
        <v>421</v>
      </c>
      <c r="Z3" s="50" t="s">
        <v>422</v>
      </c>
      <c r="AC3" t="s">
        <v>403</v>
      </c>
    </row>
    <row r="4" spans="1:29" outlineLevel="1" x14ac:dyDescent="0.35">
      <c r="A4" s="4"/>
      <c r="B4" s="4" t="s">
        <v>111</v>
      </c>
      <c r="C4" s="4"/>
      <c r="D4" s="4"/>
      <c r="E4" s="4" t="s">
        <v>6</v>
      </c>
      <c r="F4" s="2"/>
      <c r="G4" s="51">
        <f>R4</f>
        <v>-24.5883</v>
      </c>
      <c r="H4" s="51">
        <f t="shared" ref="H4:O4" si="0">S4</f>
        <v>7.0498000000000003</v>
      </c>
      <c r="I4" s="51">
        <f t="shared" si="0"/>
        <v>-21.2957</v>
      </c>
      <c r="J4" s="51">
        <f t="shared" si="0"/>
        <v>-33.889418493803603</v>
      </c>
      <c r="K4" s="51">
        <f t="shared" si="0"/>
        <v>50.760869565217398</v>
      </c>
      <c r="L4" s="51">
        <f t="shared" si="0"/>
        <v>149.370729953254</v>
      </c>
      <c r="M4" s="51">
        <f t="shared" si="0"/>
        <v>-25.128205126590402</v>
      </c>
      <c r="N4" s="51">
        <f t="shared" si="0"/>
        <v>-33.943197235010402</v>
      </c>
      <c r="O4" s="51">
        <f t="shared" si="0"/>
        <v>53.159230508779899</v>
      </c>
      <c r="P4" s="37"/>
      <c r="Q4" s="7" t="s">
        <v>6</v>
      </c>
      <c r="R4" s="37">
        <f>_xll.TR(Q4:Q128,R3:Z3)</f>
        <v>-24.5883</v>
      </c>
      <c r="S4" s="37">
        <v>7.0498000000000003</v>
      </c>
      <c r="T4" s="37">
        <v>-21.2957</v>
      </c>
      <c r="U4" s="37">
        <v>-33.889418493803603</v>
      </c>
      <c r="V4" s="36">
        <v>50.760869565217398</v>
      </c>
      <c r="W4" s="36">
        <v>149.370729953254</v>
      </c>
      <c r="X4" s="37">
        <v>-25.128205126590402</v>
      </c>
      <c r="Y4" s="37">
        <v>-33.943197235010402</v>
      </c>
      <c r="Z4" s="37">
        <v>53.159230508779899</v>
      </c>
      <c r="AB4" s="7" t="s">
        <v>6</v>
      </c>
      <c r="AC4" t="str">
        <f>_xll.TR(AB4:AB128,AC3)</f>
        <v>EDP Renovaveis SA</v>
      </c>
    </row>
    <row r="5" spans="1:29" outlineLevel="1" x14ac:dyDescent="0.35">
      <c r="B5" s="7" t="s">
        <v>115</v>
      </c>
      <c r="C5" s="3"/>
      <c r="E5" t="s">
        <v>7</v>
      </c>
      <c r="F5" s="2"/>
      <c r="G5" s="51">
        <f t="shared" ref="G5:G21" si="1">R5</f>
        <v>8.5847999999999995</v>
      </c>
      <c r="H5" s="51">
        <f t="shared" ref="H5:H21" si="2">S5</f>
        <v>-0.79649999999999999</v>
      </c>
      <c r="I5" s="51">
        <f t="shared" ref="I5:I21" si="3">T5</f>
        <v>5.7478999999999996</v>
      </c>
      <c r="J5" s="51">
        <f t="shared" ref="J5:J21" si="4">U5</f>
        <v>-0.91855480710348203</v>
      </c>
      <c r="K5" s="51">
        <f t="shared" ref="K5:K21" si="5">V5</f>
        <v>-7.7274023381807897</v>
      </c>
      <c r="L5" s="51">
        <f t="shared" ref="L5:L21" si="6">W5</f>
        <v>2.0981227322921598</v>
      </c>
      <c r="M5" s="51">
        <f t="shared" ref="M5:M21" si="7">X5</f>
        <v>15.474153653943899</v>
      </c>
      <c r="N5" s="51">
        <f t="shared" ref="N5:N21" si="8">Y5</f>
        <v>19.4987515887921</v>
      </c>
      <c r="O5" s="51">
        <f t="shared" ref="O5:O21" si="9">Z5</f>
        <v>24.853740307189899</v>
      </c>
      <c r="P5" s="37"/>
      <c r="Q5" s="7" t="s">
        <v>7</v>
      </c>
      <c r="R5" s="37">
        <v>8.5847999999999995</v>
      </c>
      <c r="S5" s="37">
        <v>-0.79649999999999999</v>
      </c>
      <c r="T5" s="37">
        <v>5.7478999999999996</v>
      </c>
      <c r="U5" s="37">
        <v>-0.91855480710348203</v>
      </c>
      <c r="V5" s="36">
        <v>-7.7274023381807897</v>
      </c>
      <c r="W5" s="36">
        <v>2.0981227322921598</v>
      </c>
      <c r="X5" s="37">
        <v>15.474153653943899</v>
      </c>
      <c r="Y5" s="37">
        <v>19.4987515887921</v>
      </c>
      <c r="Z5" s="37">
        <v>24.853740307189899</v>
      </c>
      <c r="AB5" s="7" t="s">
        <v>7</v>
      </c>
      <c r="AC5" s="7" t="s">
        <v>115</v>
      </c>
    </row>
    <row r="6" spans="1:29" outlineLevel="1" x14ac:dyDescent="0.35">
      <c r="B6" s="7" t="s">
        <v>117</v>
      </c>
      <c r="C6" s="3"/>
      <c r="E6" t="s">
        <v>8</v>
      </c>
      <c r="F6" s="2"/>
      <c r="G6" s="51">
        <f t="shared" si="1"/>
        <v>-2.4417</v>
      </c>
      <c r="H6" s="51">
        <f t="shared" si="2"/>
        <v>0.32500000000000001</v>
      </c>
      <c r="I6" s="51">
        <f t="shared" si="3"/>
        <v>-14.5014</v>
      </c>
      <c r="J6" s="51">
        <f t="shared" si="4"/>
        <v>-29.878174685112501</v>
      </c>
      <c r="K6" s="51">
        <f t="shared" si="5"/>
        <v>34.752397725983897</v>
      </c>
      <c r="L6" s="51">
        <f t="shared" si="6"/>
        <v>102.23523824784</v>
      </c>
      <c r="M6" s="51">
        <f t="shared" si="7"/>
        <v>0.36836124467480902</v>
      </c>
      <c r="N6" s="51">
        <f t="shared" si="8"/>
        <v>-19.642897588679102</v>
      </c>
      <c r="O6" s="51">
        <f t="shared" si="9"/>
        <v>66.162864900913306</v>
      </c>
      <c r="P6" s="37"/>
      <c r="Q6" s="7" t="s">
        <v>8</v>
      </c>
      <c r="R6" s="37">
        <v>-2.4417</v>
      </c>
      <c r="S6" s="37">
        <v>0.32500000000000001</v>
      </c>
      <c r="T6" s="37">
        <v>-14.5014</v>
      </c>
      <c r="U6" s="37">
        <v>-29.878174685112501</v>
      </c>
      <c r="V6" s="36">
        <v>34.752397725983897</v>
      </c>
      <c r="W6" s="36">
        <v>102.23523824784</v>
      </c>
      <c r="X6" s="37">
        <v>0.36836124467480902</v>
      </c>
      <c r="Y6" s="37">
        <v>-19.642897588679102</v>
      </c>
      <c r="Z6" s="37">
        <v>66.162864900913306</v>
      </c>
      <c r="AB6" s="7" t="s">
        <v>8</v>
      </c>
      <c r="AC6" s="7" t="s">
        <v>117</v>
      </c>
    </row>
    <row r="7" spans="1:29" outlineLevel="1" x14ac:dyDescent="0.35">
      <c r="B7" s="7" t="s">
        <v>120</v>
      </c>
      <c r="C7" s="3"/>
      <c r="E7" t="s">
        <v>9</v>
      </c>
      <c r="F7" s="2"/>
      <c r="G7" s="51">
        <f t="shared" si="1"/>
        <v>-0.76519999999999999</v>
      </c>
      <c r="H7" s="51">
        <f t="shared" si="2"/>
        <v>4.8954000000000004</v>
      </c>
      <c r="I7" s="51">
        <f t="shared" si="3"/>
        <v>-10.634399999999999</v>
      </c>
      <c r="J7" s="51">
        <f t="shared" si="4"/>
        <v>9.2850915431560601</v>
      </c>
      <c r="K7" s="51">
        <f t="shared" si="5"/>
        <v>19.9712872866486</v>
      </c>
      <c r="L7" s="51">
        <f t="shared" si="6"/>
        <v>177.73264401772499</v>
      </c>
      <c r="M7" s="51">
        <f t="shared" si="7"/>
        <v>-0.41548422716712902</v>
      </c>
      <c r="N7" s="51">
        <f t="shared" si="8"/>
        <v>12.546379963116699</v>
      </c>
      <c r="O7" s="51">
        <f t="shared" si="9"/>
        <v>23.778519300949799</v>
      </c>
      <c r="P7" s="37"/>
      <c r="Q7" s="7" t="s">
        <v>9</v>
      </c>
      <c r="R7" s="37">
        <v>-0.76519999999999999</v>
      </c>
      <c r="S7" s="37">
        <v>4.8954000000000004</v>
      </c>
      <c r="T7" s="37">
        <v>-10.634399999999999</v>
      </c>
      <c r="U7" s="37">
        <v>9.2850915431560601</v>
      </c>
      <c r="V7" s="36">
        <v>19.9712872866486</v>
      </c>
      <c r="W7" s="36">
        <v>177.73264401772499</v>
      </c>
      <c r="X7" s="37">
        <v>-0.41548422716712902</v>
      </c>
      <c r="Y7" s="37">
        <v>12.546379963116699</v>
      </c>
      <c r="Z7" s="37">
        <v>23.778519300949799</v>
      </c>
      <c r="AB7" s="7" t="s">
        <v>9</v>
      </c>
      <c r="AC7" s="7" t="s">
        <v>120</v>
      </c>
    </row>
    <row r="8" spans="1:29" outlineLevel="1" x14ac:dyDescent="0.35">
      <c r="B8" s="7" t="s">
        <v>123</v>
      </c>
      <c r="C8" s="3"/>
      <c r="E8" t="s">
        <v>10</v>
      </c>
      <c r="F8" s="2"/>
      <c r="G8" s="51">
        <f t="shared" si="1"/>
        <v>-2.8250000000000002</v>
      </c>
      <c r="H8" s="51">
        <f t="shared" si="2"/>
        <v>-0.55259999999999998</v>
      </c>
      <c r="I8" s="51">
        <f t="shared" si="3"/>
        <v>-14.3536</v>
      </c>
      <c r="J8" s="51">
        <f t="shared" si="4"/>
        <v>-46.068711090615601</v>
      </c>
      <c r="K8" s="51">
        <f t="shared" si="5"/>
        <v>-8.8109161793372195</v>
      </c>
      <c r="L8" s="51">
        <f t="shared" si="6"/>
        <v>33.657142857142901</v>
      </c>
      <c r="M8" s="51">
        <f t="shared" si="7"/>
        <v>-0.245841890094112</v>
      </c>
      <c r="N8" s="51">
        <f t="shared" si="8"/>
        <v>-39.585122607904999</v>
      </c>
      <c r="O8" s="51">
        <f t="shared" si="9"/>
        <v>9.9934940153506595</v>
      </c>
      <c r="P8" s="37"/>
      <c r="Q8" s="7" t="s">
        <v>10</v>
      </c>
      <c r="R8" s="37">
        <v>-2.8250000000000002</v>
      </c>
      <c r="S8" s="37">
        <v>-0.55259999999999998</v>
      </c>
      <c r="T8" s="37">
        <v>-14.3536</v>
      </c>
      <c r="U8" s="37">
        <v>-46.068711090615601</v>
      </c>
      <c r="V8" s="36">
        <v>-8.8109161793372195</v>
      </c>
      <c r="W8" s="36">
        <v>33.657142857142901</v>
      </c>
      <c r="X8" s="37">
        <v>-0.245841890094112</v>
      </c>
      <c r="Y8" s="37">
        <v>-39.585122607904999</v>
      </c>
      <c r="Z8" s="37">
        <v>9.9934940153506595</v>
      </c>
      <c r="AB8" s="7" t="s">
        <v>10</v>
      </c>
      <c r="AC8" s="7" t="s">
        <v>123</v>
      </c>
    </row>
    <row r="9" spans="1:29" outlineLevel="1" x14ac:dyDescent="0.35">
      <c r="B9" s="7" t="s">
        <v>125</v>
      </c>
      <c r="C9" s="3"/>
      <c r="E9" t="s">
        <v>11</v>
      </c>
      <c r="F9" s="2"/>
      <c r="G9" s="51">
        <f t="shared" si="1"/>
        <v>14.2536</v>
      </c>
      <c r="H9" s="51">
        <f t="shared" si="2"/>
        <v>13.673299999999999</v>
      </c>
      <c r="I9" s="51">
        <f t="shared" si="3"/>
        <v>-9.0243000000000002</v>
      </c>
      <c r="J9" s="51">
        <f t="shared" si="4"/>
        <v>37.542413960252098</v>
      </c>
      <c r="K9" s="51">
        <f t="shared" si="5"/>
        <v>102.823445318084</v>
      </c>
      <c r="L9" s="51">
        <f t="shared" si="6"/>
        <v>-20.0704225352113</v>
      </c>
      <c r="M9" s="51">
        <f t="shared" si="7"/>
        <v>19.215445618127799</v>
      </c>
      <c r="N9" s="51">
        <f t="shared" si="8"/>
        <v>54.762876461344902</v>
      </c>
      <c r="O9" s="51">
        <f t="shared" si="9"/>
        <v>153.718847444978</v>
      </c>
      <c r="P9" s="37"/>
      <c r="Q9" s="7" t="s">
        <v>11</v>
      </c>
      <c r="R9" s="37">
        <v>14.2536</v>
      </c>
      <c r="S9" s="37">
        <v>13.673299999999999</v>
      </c>
      <c r="T9" s="37">
        <v>-9.0243000000000002</v>
      </c>
      <c r="U9" s="37">
        <v>37.542413960252098</v>
      </c>
      <c r="V9" s="36">
        <v>102.823445318084</v>
      </c>
      <c r="W9" s="36">
        <v>-20.0704225352113</v>
      </c>
      <c r="X9" s="37">
        <v>19.215445618127799</v>
      </c>
      <c r="Y9" s="37">
        <v>54.762876461344902</v>
      </c>
      <c r="Z9" s="37">
        <v>153.718847444978</v>
      </c>
      <c r="AB9" s="7" t="s">
        <v>11</v>
      </c>
      <c r="AC9" s="7" t="s">
        <v>125</v>
      </c>
    </row>
    <row r="10" spans="1:29" outlineLevel="1" x14ac:dyDescent="0.35">
      <c r="B10" s="7" t="s">
        <v>128</v>
      </c>
      <c r="C10" s="3"/>
      <c r="E10" t="s">
        <v>12</v>
      </c>
      <c r="F10" s="2"/>
      <c r="G10" s="51">
        <f t="shared" si="1"/>
        <v>3.2557999999999998</v>
      </c>
      <c r="H10" s="51">
        <f t="shared" si="2"/>
        <v>1.139</v>
      </c>
      <c r="I10" s="51">
        <f t="shared" si="3"/>
        <v>-8.0744000000000007</v>
      </c>
      <c r="J10" s="51">
        <f t="shared" si="4"/>
        <v>-43.323972427878502</v>
      </c>
      <c r="K10" s="51">
        <f t="shared" si="5"/>
        <v>-3.9792387543252601</v>
      </c>
      <c r="L10" s="51">
        <f t="shared" si="6"/>
        <v>-44.207087207841198</v>
      </c>
      <c r="M10" s="51">
        <f t="shared" si="7"/>
        <v>7.9784766023840001</v>
      </c>
      <c r="N10" s="51">
        <f t="shared" si="8"/>
        <v>-30.393250804501999</v>
      </c>
      <c r="O10" s="51">
        <f t="shared" si="9"/>
        <v>31.26744876247</v>
      </c>
      <c r="P10" s="37"/>
      <c r="Q10" s="7" t="s">
        <v>12</v>
      </c>
      <c r="R10" s="37">
        <v>3.2557999999999998</v>
      </c>
      <c r="S10" s="37">
        <v>1.139</v>
      </c>
      <c r="T10" s="37">
        <v>-8.0744000000000007</v>
      </c>
      <c r="U10" s="37">
        <v>-43.323972427878502</v>
      </c>
      <c r="V10" s="36">
        <v>-3.9792387543252601</v>
      </c>
      <c r="W10" s="36">
        <v>-44.207087207841198</v>
      </c>
      <c r="X10" s="37">
        <v>7.9784766023840001</v>
      </c>
      <c r="Y10" s="37">
        <v>-30.393250804501999</v>
      </c>
      <c r="Z10" s="37">
        <v>31.26744876247</v>
      </c>
      <c r="AB10" s="7" t="s">
        <v>12</v>
      </c>
      <c r="AC10" s="7" t="s">
        <v>128</v>
      </c>
    </row>
    <row r="11" spans="1:29" outlineLevel="1" x14ac:dyDescent="0.35">
      <c r="B11" s="7" t="s">
        <v>130</v>
      </c>
      <c r="C11" s="3"/>
      <c r="E11" t="s">
        <v>13</v>
      </c>
      <c r="F11" s="2"/>
      <c r="G11" s="51">
        <f t="shared" si="1"/>
        <v>-40.784399999999998</v>
      </c>
      <c r="H11" s="51">
        <f t="shared" si="2"/>
        <v>-4.7535999999999996</v>
      </c>
      <c r="I11" s="51">
        <f t="shared" si="3"/>
        <v>-23.842300000000002</v>
      </c>
      <c r="J11" s="51">
        <f t="shared" si="4"/>
        <v>-34.151451661179301</v>
      </c>
      <c r="K11" s="51">
        <f t="shared" si="5"/>
        <v>84.409052808046994</v>
      </c>
      <c r="L11" s="51">
        <f t="shared" si="6"/>
        <v>1108.79120879121</v>
      </c>
      <c r="M11" s="51">
        <f t="shared" si="7"/>
        <v>-40.891993551847897</v>
      </c>
      <c r="N11" s="51">
        <f t="shared" si="8"/>
        <v>-35.275080903556599</v>
      </c>
      <c r="O11" s="51">
        <f t="shared" si="9"/>
        <v>84.409052797280495</v>
      </c>
      <c r="P11" s="37"/>
      <c r="Q11" s="7" t="s">
        <v>13</v>
      </c>
      <c r="R11" s="37">
        <v>-40.784399999999998</v>
      </c>
      <c r="S11" s="37">
        <v>-4.7535999999999996</v>
      </c>
      <c r="T11" s="37">
        <v>-23.842300000000002</v>
      </c>
      <c r="U11" s="37">
        <v>-34.151451661179301</v>
      </c>
      <c r="V11" s="36">
        <v>84.409052808046994</v>
      </c>
      <c r="W11" s="36">
        <v>1108.79120879121</v>
      </c>
      <c r="X11" s="37">
        <v>-40.891993551847897</v>
      </c>
      <c r="Y11" s="37">
        <v>-35.275080903556599</v>
      </c>
      <c r="Z11" s="37">
        <v>84.409052797280495</v>
      </c>
      <c r="AB11" s="7" t="s">
        <v>13</v>
      </c>
      <c r="AC11" s="7" t="s">
        <v>130</v>
      </c>
    </row>
    <row r="12" spans="1:29" outlineLevel="1" x14ac:dyDescent="0.35">
      <c r="B12" s="7" t="s">
        <v>132</v>
      </c>
      <c r="C12" s="3"/>
      <c r="E12" t="s">
        <v>14</v>
      </c>
      <c r="F12" s="2"/>
      <c r="G12" s="51">
        <f t="shared" si="1"/>
        <v>0</v>
      </c>
      <c r="H12" s="51">
        <f t="shared" si="2"/>
        <v>0.50729999999999997</v>
      </c>
      <c r="I12" s="51">
        <f t="shared" si="3"/>
        <v>-4.6432000000000002</v>
      </c>
      <c r="J12" s="51">
        <f t="shared" si="4"/>
        <v>-11.901647920481301</v>
      </c>
      <c r="K12" s="51">
        <f t="shared" si="5"/>
        <v>69.758064516128997</v>
      </c>
      <c r="L12" s="51">
        <f t="shared" si="6"/>
        <v>144.589687726943</v>
      </c>
      <c r="M12" s="51">
        <f t="shared" si="7"/>
        <v>1.0548731364605799</v>
      </c>
      <c r="N12" s="51">
        <f t="shared" si="8"/>
        <v>-6.8585873287710797</v>
      </c>
      <c r="O12" s="51">
        <f t="shared" si="9"/>
        <v>87.384630182203594</v>
      </c>
      <c r="P12" s="37"/>
      <c r="Q12" s="7" t="s">
        <v>14</v>
      </c>
      <c r="R12" s="37">
        <v>0</v>
      </c>
      <c r="S12" s="37">
        <v>0.50729999999999997</v>
      </c>
      <c r="T12" s="37">
        <v>-4.6432000000000002</v>
      </c>
      <c r="U12" s="37">
        <v>-11.901647920481301</v>
      </c>
      <c r="V12" s="36">
        <v>69.758064516128997</v>
      </c>
      <c r="W12" s="36">
        <v>144.589687726943</v>
      </c>
      <c r="X12" s="37">
        <v>1.0548731364605799</v>
      </c>
      <c r="Y12" s="37">
        <v>-6.8585873287710797</v>
      </c>
      <c r="Z12" s="37">
        <v>87.384630182203594</v>
      </c>
      <c r="AB12" s="7" t="s">
        <v>14</v>
      </c>
      <c r="AC12" s="7" t="s">
        <v>132</v>
      </c>
    </row>
    <row r="13" spans="1:29" outlineLevel="1" x14ac:dyDescent="0.35">
      <c r="B13" s="7" t="s">
        <v>134</v>
      </c>
      <c r="C13" s="3"/>
      <c r="E13" t="s">
        <v>15</v>
      </c>
      <c r="F13" s="2"/>
      <c r="G13" s="51">
        <f t="shared" si="1"/>
        <v>5.5994999999999999</v>
      </c>
      <c r="H13" s="51">
        <f t="shared" si="2"/>
        <v>0.1154</v>
      </c>
      <c r="I13" s="51">
        <f t="shared" si="3"/>
        <v>2.2995000000000001</v>
      </c>
      <c r="J13" s="51">
        <f t="shared" si="4"/>
        <v>-56.822194199243398</v>
      </c>
      <c r="K13" s="51">
        <f t="shared" si="5"/>
        <v>-5.77875619152449</v>
      </c>
      <c r="L13" s="51" t="str">
        <f t="shared" si="6"/>
        <v>NULL</v>
      </c>
      <c r="M13" s="51">
        <f t="shared" si="7"/>
        <v>4.1996348171418303</v>
      </c>
      <c r="N13" s="51">
        <f t="shared" si="8"/>
        <v>-61.981935746776799</v>
      </c>
      <c r="O13" s="51">
        <f t="shared" si="9"/>
        <v>8.9721114151796996E-2</v>
      </c>
      <c r="P13" s="37"/>
      <c r="Q13" s="7" t="s">
        <v>15</v>
      </c>
      <c r="R13" s="37">
        <v>5.5994999999999999</v>
      </c>
      <c r="S13" s="37">
        <v>0.1154</v>
      </c>
      <c r="T13" s="37">
        <v>2.2995000000000001</v>
      </c>
      <c r="U13" s="37">
        <v>-56.822194199243398</v>
      </c>
      <c r="V13" s="36">
        <v>-5.77875619152449</v>
      </c>
      <c r="W13" s="56" t="s">
        <v>114</v>
      </c>
      <c r="X13" s="37">
        <v>4.1996348171418303</v>
      </c>
      <c r="Y13" s="37">
        <v>-61.981935746776799</v>
      </c>
      <c r="Z13" s="37">
        <v>8.9721114151796996E-2</v>
      </c>
      <c r="AB13" s="7" t="s">
        <v>15</v>
      </c>
      <c r="AC13" s="7" t="s">
        <v>134</v>
      </c>
    </row>
    <row r="14" spans="1:29" outlineLevel="1" x14ac:dyDescent="0.35">
      <c r="B14" s="7" t="s">
        <v>137</v>
      </c>
      <c r="C14" s="3"/>
      <c r="E14" t="s">
        <v>16</v>
      </c>
      <c r="F14" s="2"/>
      <c r="G14" s="51">
        <f t="shared" si="1"/>
        <v>-0.95960000000000001</v>
      </c>
      <c r="H14" s="51">
        <f t="shared" si="2"/>
        <v>19.3064</v>
      </c>
      <c r="I14" s="51">
        <f t="shared" si="3"/>
        <v>-35.094200000000001</v>
      </c>
      <c r="J14" s="51">
        <f t="shared" si="4"/>
        <v>-49.797440578649699</v>
      </c>
      <c r="K14" s="51">
        <f t="shared" si="5"/>
        <v>1.3434844393613199</v>
      </c>
      <c r="L14" s="51">
        <f t="shared" si="6"/>
        <v>59.3705293012654</v>
      </c>
      <c r="M14" s="51">
        <f t="shared" si="7"/>
        <v>-2.4952015397908598</v>
      </c>
      <c r="N14" s="51">
        <f t="shared" si="8"/>
        <v>-50.710214393908501</v>
      </c>
      <c r="O14" s="51">
        <f t="shared" si="9"/>
        <v>1.34348442469601</v>
      </c>
      <c r="P14" s="37"/>
      <c r="Q14" s="7" t="s">
        <v>16</v>
      </c>
      <c r="R14" s="37">
        <v>-0.95960000000000001</v>
      </c>
      <c r="S14" s="37">
        <v>19.3064</v>
      </c>
      <c r="T14" s="37">
        <v>-35.094200000000001</v>
      </c>
      <c r="U14" s="37">
        <v>-49.797440578649699</v>
      </c>
      <c r="V14" s="36">
        <v>1.3434844393613199</v>
      </c>
      <c r="W14" s="36">
        <v>59.3705293012654</v>
      </c>
      <c r="X14" s="37">
        <v>-2.4952015397908598</v>
      </c>
      <c r="Y14" s="37">
        <v>-50.710214393908501</v>
      </c>
      <c r="Z14" s="37">
        <v>1.34348442469601</v>
      </c>
      <c r="AB14" s="7" t="s">
        <v>16</v>
      </c>
      <c r="AC14" s="7" t="s">
        <v>137</v>
      </c>
    </row>
    <row r="15" spans="1:29" outlineLevel="1" x14ac:dyDescent="0.35">
      <c r="B15" s="7" t="s">
        <v>139</v>
      </c>
      <c r="C15" s="3"/>
      <c r="E15" t="s">
        <v>17</v>
      </c>
      <c r="F15" s="2"/>
      <c r="G15" s="51">
        <f t="shared" si="1"/>
        <v>-33.902999999999999</v>
      </c>
      <c r="H15" s="51">
        <f t="shared" si="2"/>
        <v>-3.484</v>
      </c>
      <c r="I15" s="51">
        <f t="shared" si="3"/>
        <v>-35.999899999999997</v>
      </c>
      <c r="J15" s="51">
        <f t="shared" si="4"/>
        <v>-37.183383991894601</v>
      </c>
      <c r="K15" s="51" t="str">
        <f t="shared" si="5"/>
        <v>NULL</v>
      </c>
      <c r="L15" s="51" t="str">
        <f t="shared" si="6"/>
        <v>NULL</v>
      </c>
      <c r="M15" s="51">
        <f t="shared" si="7"/>
        <v>-32.166254326273901</v>
      </c>
      <c r="N15" s="51">
        <f t="shared" si="8"/>
        <v>-33.936204413305603</v>
      </c>
      <c r="O15" s="51">
        <f t="shared" si="9"/>
        <v>-31.5874741421019</v>
      </c>
      <c r="P15" s="37"/>
      <c r="Q15" s="7" t="s">
        <v>17</v>
      </c>
      <c r="R15" s="37">
        <v>-33.902999999999999</v>
      </c>
      <c r="S15" s="37">
        <v>-3.484</v>
      </c>
      <c r="T15" s="37">
        <v>-35.999899999999997</v>
      </c>
      <c r="U15" s="37">
        <v>-37.183383991894601</v>
      </c>
      <c r="V15" s="56" t="s">
        <v>114</v>
      </c>
      <c r="W15" s="56" t="s">
        <v>114</v>
      </c>
      <c r="X15" s="37">
        <v>-32.166254326273901</v>
      </c>
      <c r="Y15" s="37">
        <v>-33.936204413305603</v>
      </c>
      <c r="Z15" s="37">
        <v>-31.5874741421019</v>
      </c>
      <c r="AB15" s="7" t="s">
        <v>17</v>
      </c>
      <c r="AC15" s="7" t="s">
        <v>139</v>
      </c>
    </row>
    <row r="16" spans="1:29" outlineLevel="1" x14ac:dyDescent="0.35">
      <c r="B16" s="7" t="s">
        <v>141</v>
      </c>
      <c r="C16" s="3"/>
      <c r="E16" t="s">
        <v>18</v>
      </c>
      <c r="F16" s="2"/>
      <c r="G16" s="51">
        <f t="shared" si="1"/>
        <v>10.010899999999999</v>
      </c>
      <c r="H16" s="51">
        <f t="shared" si="2"/>
        <v>-1.1729000000000001</v>
      </c>
      <c r="I16" s="51">
        <f t="shared" si="3"/>
        <v>-23.524899999999999</v>
      </c>
      <c r="J16" s="51">
        <f t="shared" si="4"/>
        <v>-52.153336488405103</v>
      </c>
      <c r="K16" s="51">
        <f t="shared" si="5"/>
        <v>-32.010759919300597</v>
      </c>
      <c r="L16" s="51">
        <f t="shared" si="6"/>
        <v>-6.64819944598338</v>
      </c>
      <c r="M16" s="51">
        <f t="shared" si="7"/>
        <v>12.2148681610552</v>
      </c>
      <c r="N16" s="51">
        <f t="shared" si="8"/>
        <v>-44.948327660339501</v>
      </c>
      <c r="O16" s="51">
        <f t="shared" si="9"/>
        <v>-15.859868627711499</v>
      </c>
      <c r="P16" s="37"/>
      <c r="Q16" s="7" t="s">
        <v>18</v>
      </c>
      <c r="R16" s="37">
        <v>10.010899999999999</v>
      </c>
      <c r="S16" s="37">
        <v>-1.1729000000000001</v>
      </c>
      <c r="T16" s="37">
        <v>-23.524899999999999</v>
      </c>
      <c r="U16" s="37">
        <v>-52.153336488405103</v>
      </c>
      <c r="V16" s="36">
        <v>-32.010759919300597</v>
      </c>
      <c r="W16" s="36">
        <v>-6.64819944598338</v>
      </c>
      <c r="X16" s="37">
        <v>12.2148681610552</v>
      </c>
      <c r="Y16" s="37">
        <v>-44.948327660339501</v>
      </c>
      <c r="Z16" s="37">
        <v>-15.859868627711499</v>
      </c>
      <c r="AB16" s="7" t="s">
        <v>18</v>
      </c>
      <c r="AC16" s="7" t="s">
        <v>141</v>
      </c>
    </row>
    <row r="17" spans="1:29" outlineLevel="1" x14ac:dyDescent="0.35">
      <c r="B17" s="7" t="s">
        <v>143</v>
      </c>
      <c r="C17" s="3"/>
      <c r="E17" t="s">
        <v>314</v>
      </c>
      <c r="F17" s="2"/>
      <c r="G17" s="51">
        <f t="shared" si="1"/>
        <v>26.816400000000002</v>
      </c>
      <c r="H17" s="51">
        <f t="shared" si="2"/>
        <v>1.9649000000000001</v>
      </c>
      <c r="I17" s="51">
        <f t="shared" si="3"/>
        <v>28.945599999999999</v>
      </c>
      <c r="J17" s="51">
        <f t="shared" si="4"/>
        <v>14.018032521933501</v>
      </c>
      <c r="K17" s="51">
        <f t="shared" si="5"/>
        <v>113.661973357151</v>
      </c>
      <c r="L17" s="51" t="str">
        <f t="shared" si="6"/>
        <v>NULL</v>
      </c>
      <c r="M17" s="51">
        <f t="shared" si="7"/>
        <v>27.461209501924198</v>
      </c>
      <c r="N17" s="51">
        <f t="shared" si="8"/>
        <v>13.7827584155228</v>
      </c>
      <c r="O17" s="51">
        <f t="shared" si="9"/>
        <v>116.260421472408</v>
      </c>
      <c r="P17" s="37"/>
      <c r="Q17" s="7" t="s">
        <v>314</v>
      </c>
      <c r="R17" s="37">
        <v>26.816400000000002</v>
      </c>
      <c r="S17" s="37">
        <v>1.9649000000000001</v>
      </c>
      <c r="T17" s="37">
        <v>28.945599999999999</v>
      </c>
      <c r="U17" s="37">
        <v>14.018032521933501</v>
      </c>
      <c r="V17" s="36">
        <v>113.661973357151</v>
      </c>
      <c r="W17" s="56" t="s">
        <v>114</v>
      </c>
      <c r="X17" s="37">
        <v>27.461209501924198</v>
      </c>
      <c r="Y17" s="37">
        <v>13.7827584155228</v>
      </c>
      <c r="Z17" s="37">
        <v>116.260421472408</v>
      </c>
      <c r="AB17" s="7" t="s">
        <v>314</v>
      </c>
      <c r="AC17" s="7" t="s">
        <v>143</v>
      </c>
    </row>
    <row r="18" spans="1:29" outlineLevel="1" x14ac:dyDescent="0.35">
      <c r="B18" s="7" t="s">
        <v>145</v>
      </c>
      <c r="C18" s="3"/>
      <c r="E18" t="s">
        <v>19</v>
      </c>
      <c r="F18" s="2"/>
      <c r="G18" s="51">
        <f t="shared" si="1"/>
        <v>9.2367000000000008</v>
      </c>
      <c r="H18" s="51">
        <f t="shared" si="2"/>
        <v>0.76919999999999999</v>
      </c>
      <c r="I18" s="51">
        <f t="shared" si="3"/>
        <v>11.4529</v>
      </c>
      <c r="J18" s="51">
        <f t="shared" si="4"/>
        <v>8.2061068702290108</v>
      </c>
      <c r="K18" s="51">
        <f t="shared" si="5"/>
        <v>133.333333333333</v>
      </c>
      <c r="L18" s="51">
        <f t="shared" si="6"/>
        <v>360.10278604273702</v>
      </c>
      <c r="M18" s="51">
        <f t="shared" si="7"/>
        <v>9.1084028229061005</v>
      </c>
      <c r="N18" s="51">
        <f t="shared" si="8"/>
        <v>8.6232062638725608</v>
      </c>
      <c r="O18" s="51">
        <f t="shared" si="9"/>
        <v>146.80126360512901</v>
      </c>
      <c r="P18" s="37"/>
      <c r="Q18" s="7" t="s">
        <v>19</v>
      </c>
      <c r="R18" s="37">
        <v>9.2367000000000008</v>
      </c>
      <c r="S18" s="37">
        <v>0.76919999999999999</v>
      </c>
      <c r="T18" s="37">
        <v>11.4529</v>
      </c>
      <c r="U18" s="37">
        <v>8.2061068702290108</v>
      </c>
      <c r="V18" s="36">
        <v>133.333333333333</v>
      </c>
      <c r="W18" s="36">
        <v>360.10278604273702</v>
      </c>
      <c r="X18" s="37">
        <v>9.1084028229061005</v>
      </c>
      <c r="Y18" s="37">
        <v>8.6232062638725608</v>
      </c>
      <c r="Z18" s="37">
        <v>146.80126360512901</v>
      </c>
      <c r="AB18" s="7" t="s">
        <v>19</v>
      </c>
      <c r="AC18" s="7" t="s">
        <v>145</v>
      </c>
    </row>
    <row r="19" spans="1:29" outlineLevel="1" x14ac:dyDescent="0.35">
      <c r="B19" s="7" t="s">
        <v>147</v>
      </c>
      <c r="C19" s="3"/>
      <c r="E19" t="s">
        <v>20</v>
      </c>
      <c r="F19" s="2"/>
      <c r="G19" s="51">
        <f t="shared" si="1"/>
        <v>-2.0150999999999999</v>
      </c>
      <c r="H19" s="51">
        <f t="shared" si="2"/>
        <v>-0.44500000000000001</v>
      </c>
      <c r="I19" s="51">
        <f t="shared" si="3"/>
        <v>23.618300000000001</v>
      </c>
      <c r="J19" s="51">
        <f t="shared" si="4"/>
        <v>18.434782608695599</v>
      </c>
      <c r="K19" s="51">
        <f t="shared" si="5"/>
        <v>333.20610687022901</v>
      </c>
      <c r="L19" s="51" t="str">
        <f t="shared" si="6"/>
        <v>NULL</v>
      </c>
      <c r="M19" s="51">
        <f t="shared" si="7"/>
        <v>-0.55490654863562505</v>
      </c>
      <c r="N19" s="51">
        <f t="shared" si="8"/>
        <v>17.0103092798823</v>
      </c>
      <c r="O19" s="51">
        <f t="shared" si="9"/>
        <v>333.20610688495299</v>
      </c>
      <c r="P19" s="37"/>
      <c r="Q19" s="7" t="s">
        <v>20</v>
      </c>
      <c r="R19" s="37">
        <v>-2.0150999999999999</v>
      </c>
      <c r="S19" s="37">
        <v>-0.44500000000000001</v>
      </c>
      <c r="T19" s="37">
        <v>23.618300000000001</v>
      </c>
      <c r="U19" s="37">
        <v>18.434782608695599</v>
      </c>
      <c r="V19" s="36">
        <v>333.20610687022901</v>
      </c>
      <c r="W19" s="56" t="s">
        <v>114</v>
      </c>
      <c r="X19" s="37">
        <v>-0.55490654863562505</v>
      </c>
      <c r="Y19" s="37">
        <v>17.0103092798823</v>
      </c>
      <c r="Z19" s="37">
        <v>333.20610688495299</v>
      </c>
      <c r="AB19" s="7" t="s">
        <v>20</v>
      </c>
      <c r="AC19" s="7" t="s">
        <v>147</v>
      </c>
    </row>
    <row r="20" spans="1:29" outlineLevel="1" x14ac:dyDescent="0.35">
      <c r="B20" s="7" t="s">
        <v>149</v>
      </c>
      <c r="C20" s="3"/>
      <c r="E20" t="s">
        <v>21</v>
      </c>
      <c r="F20" s="2"/>
      <c r="G20" s="51">
        <f t="shared" si="1"/>
        <v>-27.023399999999999</v>
      </c>
      <c r="H20" s="51">
        <f t="shared" si="2"/>
        <v>-10.416600000000001</v>
      </c>
      <c r="I20" s="51">
        <f t="shared" si="3"/>
        <v>-12.519500000000001</v>
      </c>
      <c r="J20" s="51">
        <f t="shared" si="4"/>
        <v>-43.649193548387103</v>
      </c>
      <c r="K20" s="51" t="str">
        <f t="shared" si="5"/>
        <v>NULL</v>
      </c>
      <c r="L20" s="51" t="str">
        <f t="shared" si="6"/>
        <v>NULL</v>
      </c>
      <c r="M20" s="51">
        <f t="shared" si="7"/>
        <v>-27.023498695250002</v>
      </c>
      <c r="N20" s="51">
        <f t="shared" si="8"/>
        <v>-43.478260870776197</v>
      </c>
      <c r="O20" s="51">
        <f t="shared" si="9"/>
        <v>-48.7626031171622</v>
      </c>
      <c r="P20" s="37"/>
      <c r="Q20" s="7" t="s">
        <v>21</v>
      </c>
      <c r="R20" s="37">
        <v>-27.023399999999999</v>
      </c>
      <c r="S20" s="37">
        <v>-10.416600000000001</v>
      </c>
      <c r="T20" s="37">
        <v>-12.519500000000001</v>
      </c>
      <c r="U20" s="37">
        <v>-43.649193548387103</v>
      </c>
      <c r="V20" s="56" t="s">
        <v>114</v>
      </c>
      <c r="W20" s="56" t="s">
        <v>114</v>
      </c>
      <c r="X20" s="37">
        <v>-27.023498695250002</v>
      </c>
      <c r="Y20" s="37">
        <v>-43.478260870776197</v>
      </c>
      <c r="Z20" s="37">
        <v>-48.7626031171622</v>
      </c>
      <c r="AB20" s="7" t="s">
        <v>21</v>
      </c>
      <c r="AC20" s="7" t="s">
        <v>149</v>
      </c>
    </row>
    <row r="21" spans="1:29" outlineLevel="1" x14ac:dyDescent="0.35">
      <c r="B21" s="7" t="s">
        <v>151</v>
      </c>
      <c r="C21" s="3"/>
      <c r="E21" t="s">
        <v>22</v>
      </c>
      <c r="F21" s="2"/>
      <c r="G21" s="51">
        <f t="shared" si="1"/>
        <v>17.87</v>
      </c>
      <c r="H21" s="51">
        <f t="shared" si="2"/>
        <v>3.8155999999999999</v>
      </c>
      <c r="I21" s="51">
        <f t="shared" si="3"/>
        <v>18.2971</v>
      </c>
      <c r="J21" s="51">
        <f t="shared" si="4"/>
        <v>23.557237464522199</v>
      </c>
      <c r="K21" s="51">
        <f t="shared" si="5"/>
        <v>33.604353834769903</v>
      </c>
      <c r="L21" s="51">
        <f t="shared" si="6"/>
        <v>482.79370607715703</v>
      </c>
      <c r="M21" s="51">
        <f t="shared" si="7"/>
        <v>19.258023021274902</v>
      </c>
      <c r="N21" s="51">
        <f t="shared" si="8"/>
        <v>37.017992465633903</v>
      </c>
      <c r="O21" s="51">
        <f t="shared" si="9"/>
        <v>61.652235217437799</v>
      </c>
      <c r="P21" s="37"/>
      <c r="Q21" s="7" t="s">
        <v>22</v>
      </c>
      <c r="R21" s="37">
        <v>17.87</v>
      </c>
      <c r="S21" s="37">
        <v>3.8155999999999999</v>
      </c>
      <c r="T21" s="37">
        <v>18.2971</v>
      </c>
      <c r="U21" s="37">
        <v>23.557237464522199</v>
      </c>
      <c r="V21" s="36">
        <v>33.604353834769903</v>
      </c>
      <c r="W21" s="36">
        <v>482.79370607715703</v>
      </c>
      <c r="X21" s="37">
        <v>19.258023021274902</v>
      </c>
      <c r="Y21" s="37">
        <v>37.017992465633903</v>
      </c>
      <c r="Z21" s="37">
        <v>61.652235217437799</v>
      </c>
      <c r="AB21" s="7" t="s">
        <v>22</v>
      </c>
      <c r="AC21" s="7" t="s">
        <v>151</v>
      </c>
    </row>
    <row r="22" spans="1:29" outlineLevel="1" x14ac:dyDescent="0.35">
      <c r="C22" s="3"/>
      <c r="F22" s="2"/>
      <c r="G22" s="54">
        <f>AVERAGE(G4:G21)</f>
        <v>-2.204333333333333</v>
      </c>
      <c r="H22" s="54">
        <f t="shared" ref="H22:O22" si="10">AVERAGE(H4:H21)</f>
        <v>1.7744499999999999</v>
      </c>
      <c r="I22" s="54">
        <f t="shared" si="10"/>
        <v>-6.8414722222222206</v>
      </c>
      <c r="J22" s="54">
        <f t="shared" si="10"/>
        <v>-18.26076749577588</v>
      </c>
      <c r="K22" s="54">
        <f t="shared" si="10"/>
        <v>57.457330979517863</v>
      </c>
      <c r="L22" s="54">
        <f t="shared" si="10"/>
        <v>196.13969896604078</v>
      </c>
      <c r="M22" s="54">
        <f t="shared" si="10"/>
        <v>-0.69932985143092274</v>
      </c>
      <c r="N22" s="54">
        <f t="shared" si="10"/>
        <v>-13.195044728631418</v>
      </c>
      <c r="O22" s="54">
        <f t="shared" si="10"/>
        <v>60.992839725106428</v>
      </c>
      <c r="P22" s="12"/>
      <c r="Q22" s="12"/>
      <c r="R22" s="13"/>
      <c r="S22" s="13"/>
      <c r="T22" s="13"/>
      <c r="U22" s="13"/>
      <c r="V22" s="13"/>
      <c r="W22" s="13"/>
      <c r="X22" s="13"/>
      <c r="Y22" s="13"/>
      <c r="Z22" s="13"/>
      <c r="AB22" s="7"/>
    </row>
    <row r="23" spans="1:29" outlineLevel="1" x14ac:dyDescent="0.35">
      <c r="C23" s="3"/>
      <c r="F23" s="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9" x14ac:dyDescent="0.35">
      <c r="A24" s="4"/>
      <c r="B24" s="4"/>
      <c r="C24" s="4" t="s">
        <v>5</v>
      </c>
      <c r="D24" s="4"/>
      <c r="E24" s="4"/>
      <c r="F24" s="2"/>
      <c r="Q24" s="4"/>
      <c r="AB24" s="4"/>
    </row>
    <row r="25" spans="1:29" x14ac:dyDescent="0.35">
      <c r="B25" s="7" t="s">
        <v>154</v>
      </c>
      <c r="C25" s="3" t="s">
        <v>5</v>
      </c>
      <c r="E25" t="s">
        <v>23</v>
      </c>
      <c r="F25" s="2"/>
      <c r="G25" s="51">
        <f>R25</f>
        <v>-19.839600000000001</v>
      </c>
      <c r="H25" s="51">
        <f t="shared" ref="H25" si="11">S25</f>
        <v>3.3176999999999999</v>
      </c>
      <c r="I25" s="51">
        <f t="shared" ref="I25" si="12">T25</f>
        <v>-17.164300000000001</v>
      </c>
      <c r="J25" s="51">
        <f t="shared" ref="J25" si="13">U25</f>
        <v>9.3077177873467996</v>
      </c>
      <c r="K25" s="51">
        <f t="shared" ref="K25" si="14">V25</f>
        <v>36.026380873866501</v>
      </c>
      <c r="L25" s="51">
        <f t="shared" ref="L25" si="15">W25</f>
        <v>10.5742821300476</v>
      </c>
      <c r="M25" s="51">
        <f t="shared" ref="M25" si="16">X25</f>
        <v>-17.3891509885114</v>
      </c>
      <c r="N25" s="51">
        <f t="shared" ref="N25" si="17">Y25</f>
        <v>19.688846692781699</v>
      </c>
      <c r="O25" s="51">
        <f t="shared" ref="O25" si="18">Z25</f>
        <v>54.375947379799101</v>
      </c>
      <c r="P25" s="37"/>
      <c r="Q25" s="7" t="s">
        <v>23</v>
      </c>
      <c r="R25" s="37">
        <v>-19.839600000000001</v>
      </c>
      <c r="S25" s="37">
        <v>3.3176999999999999</v>
      </c>
      <c r="T25" s="37">
        <v>-17.164300000000001</v>
      </c>
      <c r="U25" s="37">
        <v>9.3077177873467996</v>
      </c>
      <c r="V25" s="36">
        <v>36.026380873866501</v>
      </c>
      <c r="W25" s="36">
        <v>10.5742821300476</v>
      </c>
      <c r="X25" s="37">
        <v>-17.3891509885114</v>
      </c>
      <c r="Y25" s="37">
        <v>19.688846692781699</v>
      </c>
      <c r="Z25" s="37">
        <v>54.375947379799101</v>
      </c>
      <c r="AB25" s="7" t="s">
        <v>23</v>
      </c>
      <c r="AC25" s="7" t="s">
        <v>154</v>
      </c>
    </row>
    <row r="26" spans="1:29" x14ac:dyDescent="0.35">
      <c r="B26" s="7" t="s">
        <v>156</v>
      </c>
      <c r="C26" s="3" t="s">
        <v>5</v>
      </c>
      <c r="E26" t="s">
        <v>24</v>
      </c>
      <c r="F26" s="2"/>
      <c r="G26" s="51">
        <f t="shared" ref="G26:G28" si="19">R26</f>
        <v>105.5296</v>
      </c>
      <c r="H26" s="51">
        <f t="shared" ref="H26:H28" si="20">S26</f>
        <v>-7.9203000000000001</v>
      </c>
      <c r="I26" s="51">
        <f t="shared" ref="I26:I28" si="21">T26</f>
        <v>179.16079999999999</v>
      </c>
      <c r="J26" s="51">
        <f t="shared" ref="J26:J28" si="22">U26</f>
        <v>314.50261780104699</v>
      </c>
      <c r="K26" s="51">
        <f t="shared" ref="K26:K28" si="23">V26</f>
        <v>266.35816751503899</v>
      </c>
      <c r="L26" s="51" t="str">
        <f t="shared" ref="L26:L28" si="24">W26</f>
        <v>NULL</v>
      </c>
      <c r="M26" s="51">
        <f t="shared" ref="M26:M28" si="25">X26</f>
        <v>106.735660093996</v>
      </c>
      <c r="N26" s="51">
        <f t="shared" ref="N26:N28" si="26">Y26</f>
        <v>355.38401748199698</v>
      </c>
      <c r="O26" s="51">
        <f t="shared" ref="O26:O28" si="27">Z26</f>
        <v>320.303335870306</v>
      </c>
      <c r="P26" s="37"/>
      <c r="Q26" s="7" t="s">
        <v>24</v>
      </c>
      <c r="R26" s="37">
        <v>105.5296</v>
      </c>
      <c r="S26" s="37">
        <v>-7.9203000000000001</v>
      </c>
      <c r="T26" s="37">
        <v>179.16079999999999</v>
      </c>
      <c r="U26" s="37">
        <v>314.50261780104699</v>
      </c>
      <c r="V26" s="36">
        <v>266.35816751503899</v>
      </c>
      <c r="W26" s="56" t="s">
        <v>114</v>
      </c>
      <c r="X26" s="37">
        <v>106.735660093996</v>
      </c>
      <c r="Y26" s="37">
        <v>355.38401748199698</v>
      </c>
      <c r="Z26" s="37">
        <v>320.303335870306</v>
      </c>
      <c r="AB26" s="7" t="s">
        <v>24</v>
      </c>
      <c r="AC26" s="7" t="s">
        <v>156</v>
      </c>
    </row>
    <row r="27" spans="1:29" x14ac:dyDescent="0.35">
      <c r="B27" s="7" t="s">
        <v>158</v>
      </c>
      <c r="C27" s="3" t="s">
        <v>5</v>
      </c>
      <c r="E27" t="s">
        <v>25</v>
      </c>
      <c r="F27" s="2"/>
      <c r="G27" s="51">
        <f t="shared" si="19"/>
        <v>-8.9869000000000003</v>
      </c>
      <c r="H27" s="51">
        <f t="shared" si="20"/>
        <v>-0.28449999999999998</v>
      </c>
      <c r="I27" s="51">
        <f t="shared" si="21"/>
        <v>-22.098600000000001</v>
      </c>
      <c r="J27" s="51">
        <f t="shared" si="22"/>
        <v>-26.694560669456099</v>
      </c>
      <c r="K27" s="51">
        <f t="shared" si="23"/>
        <v>2.6963657678780799</v>
      </c>
      <c r="L27" s="51">
        <f t="shared" si="24"/>
        <v>15.2631578947368</v>
      </c>
      <c r="M27" s="51">
        <f t="shared" si="25"/>
        <v>-7.1596305686877404</v>
      </c>
      <c r="N27" s="51">
        <f t="shared" si="26"/>
        <v>-20.068303078928999</v>
      </c>
      <c r="O27" s="51">
        <f t="shared" si="27"/>
        <v>19.748517193186402</v>
      </c>
      <c r="P27" s="37"/>
      <c r="Q27" s="7" t="s">
        <v>25</v>
      </c>
      <c r="R27" s="37">
        <v>-8.9869000000000003</v>
      </c>
      <c r="S27" s="37">
        <v>-0.28449999999999998</v>
      </c>
      <c r="T27" s="37">
        <v>-22.098600000000001</v>
      </c>
      <c r="U27" s="37">
        <v>-26.694560669456099</v>
      </c>
      <c r="V27" s="36">
        <v>2.6963657678780799</v>
      </c>
      <c r="W27" s="36">
        <v>15.2631578947368</v>
      </c>
      <c r="X27" s="37">
        <v>-7.1596305686877404</v>
      </c>
      <c r="Y27" s="37">
        <v>-20.068303078928999</v>
      </c>
      <c r="Z27" s="37">
        <v>19.748517193186402</v>
      </c>
      <c r="AB27" s="7" t="s">
        <v>25</v>
      </c>
      <c r="AC27" s="7" t="s">
        <v>158</v>
      </c>
    </row>
    <row r="28" spans="1:29" x14ac:dyDescent="0.35">
      <c r="B28" s="7" t="s">
        <v>160</v>
      </c>
      <c r="C28" s="3" t="s">
        <v>5</v>
      </c>
      <c r="E28" t="s">
        <v>26</v>
      </c>
      <c r="F28" s="2"/>
      <c r="G28" s="51">
        <f t="shared" si="19"/>
        <v>10.4217</v>
      </c>
      <c r="H28" s="51">
        <f t="shared" si="20"/>
        <v>0.65720000000000001</v>
      </c>
      <c r="I28" s="51">
        <f t="shared" si="21"/>
        <v>14.4734</v>
      </c>
      <c r="J28" s="51">
        <f t="shared" si="22"/>
        <v>54.8406862745098</v>
      </c>
      <c r="K28" s="51">
        <f t="shared" si="23"/>
        <v>5.7764755127668499</v>
      </c>
      <c r="L28" s="51">
        <f t="shared" si="24"/>
        <v>-22.8396946564886</v>
      </c>
      <c r="M28" s="51">
        <f t="shared" si="25"/>
        <v>13.0273662414158</v>
      </c>
      <c r="N28" s="51">
        <f t="shared" si="26"/>
        <v>75.729291540298405</v>
      </c>
      <c r="O28" s="51">
        <f t="shared" si="27"/>
        <v>29.419843355403302</v>
      </c>
      <c r="P28" s="37"/>
      <c r="Q28" s="7" t="s">
        <v>26</v>
      </c>
      <c r="R28" s="37">
        <v>10.4217</v>
      </c>
      <c r="S28" s="37">
        <v>0.65720000000000001</v>
      </c>
      <c r="T28" s="37">
        <v>14.4734</v>
      </c>
      <c r="U28" s="37">
        <v>54.8406862745098</v>
      </c>
      <c r="V28" s="36">
        <v>5.7764755127668499</v>
      </c>
      <c r="W28" s="36">
        <v>-22.8396946564886</v>
      </c>
      <c r="X28" s="37">
        <v>13.0273662414158</v>
      </c>
      <c r="Y28" s="37">
        <v>75.729291540298405</v>
      </c>
      <c r="Z28" s="37">
        <v>29.419843355403302</v>
      </c>
      <c r="AB28" s="7" t="s">
        <v>26</v>
      </c>
      <c r="AC28" s="7" t="s">
        <v>160</v>
      </c>
    </row>
    <row r="29" spans="1:29" x14ac:dyDescent="0.35">
      <c r="C29" s="3"/>
      <c r="F29" s="2"/>
      <c r="G29" s="54">
        <f>AVERAGE(G25:G28)</f>
        <v>21.781199999999998</v>
      </c>
      <c r="H29" s="54">
        <f t="shared" ref="H29:O29" si="28">AVERAGE(H25:H28)</f>
        <v>-1.0574750000000002</v>
      </c>
      <c r="I29" s="54">
        <f t="shared" si="28"/>
        <v>38.592824999999998</v>
      </c>
      <c r="J29" s="54">
        <f t="shared" si="28"/>
        <v>87.989115298361867</v>
      </c>
      <c r="K29" s="54">
        <f t="shared" si="28"/>
        <v>77.714347417387614</v>
      </c>
      <c r="L29" s="54">
        <f t="shared" si="28"/>
        <v>0.9992484560985998</v>
      </c>
      <c r="M29" s="54">
        <f t="shared" si="28"/>
        <v>23.803561194553165</v>
      </c>
      <c r="N29" s="54">
        <f t="shared" si="28"/>
        <v>107.68346315903702</v>
      </c>
      <c r="O29" s="54">
        <f t="shared" si="28"/>
        <v>105.96191094967369</v>
      </c>
      <c r="P29" s="12"/>
      <c r="Q29" s="12"/>
      <c r="R29" s="13"/>
      <c r="S29" s="13"/>
      <c r="T29" s="13"/>
      <c r="U29" s="13"/>
      <c r="V29" s="13"/>
      <c r="W29" s="13"/>
      <c r="X29" s="13"/>
      <c r="Y29" s="13"/>
      <c r="Z29" s="13"/>
      <c r="AB29" s="7"/>
    </row>
    <row r="30" spans="1:29" x14ac:dyDescent="0.35">
      <c r="F30" s="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9" ht="15" customHeight="1" x14ac:dyDescent="0.35">
      <c r="A31" s="35" t="s">
        <v>163</v>
      </c>
      <c r="B31" s="35"/>
      <c r="C31" s="1" t="s">
        <v>27</v>
      </c>
      <c r="D31" s="1"/>
      <c r="E31" s="5" t="s">
        <v>28</v>
      </c>
      <c r="F31" s="2"/>
      <c r="G31" s="51">
        <f>R31</f>
        <v>20.0198</v>
      </c>
      <c r="H31" s="51">
        <f t="shared" ref="H31" si="29">S31</f>
        <v>2.9516</v>
      </c>
      <c r="I31" s="51">
        <f t="shared" ref="I31" si="30">T31</f>
        <v>-3.9525000000000001</v>
      </c>
      <c r="J31" s="51">
        <f t="shared" ref="J31" si="31">U31</f>
        <v>-5.5699481865284897</v>
      </c>
      <c r="K31" s="51">
        <f t="shared" ref="K31" si="32">V31</f>
        <v>39.281620175773803</v>
      </c>
      <c r="L31" s="51">
        <f t="shared" ref="L31" si="33">W31</f>
        <v>196.07066707279901</v>
      </c>
      <c r="M31" s="51">
        <f t="shared" ref="M31" si="34">X31</f>
        <v>21.9433439696314</v>
      </c>
      <c r="N31" s="51">
        <f t="shared" ref="N31" si="35">Y31</f>
        <v>3.0672138896136398</v>
      </c>
      <c r="O31" s="51">
        <f t="shared" ref="O31" si="36">Z31</f>
        <v>56.326567108145099</v>
      </c>
      <c r="P31" s="37"/>
      <c r="Q31" s="8" t="s">
        <v>28</v>
      </c>
      <c r="R31" s="37">
        <v>20.0198</v>
      </c>
      <c r="S31" s="37">
        <v>2.9516</v>
      </c>
      <c r="T31" s="37">
        <v>-3.9525000000000001</v>
      </c>
      <c r="U31" s="37">
        <v>-5.5699481865284897</v>
      </c>
      <c r="V31" s="36">
        <v>39.281620175773803</v>
      </c>
      <c r="W31" s="36">
        <v>196.07066707279901</v>
      </c>
      <c r="X31" s="37">
        <v>21.9433439696314</v>
      </c>
      <c r="Y31" s="37">
        <v>3.0672138896136398</v>
      </c>
      <c r="Z31" s="37">
        <v>56.326567108145099</v>
      </c>
      <c r="AB31" s="8" t="s">
        <v>28</v>
      </c>
      <c r="AC31" s="7" t="s">
        <v>163</v>
      </c>
    </row>
    <row r="32" spans="1:29" ht="15" customHeight="1" x14ac:dyDescent="0.35">
      <c r="A32" s="35" t="s">
        <v>165</v>
      </c>
      <c r="B32" s="35"/>
      <c r="C32" s="1" t="s">
        <v>27</v>
      </c>
      <c r="D32" s="1"/>
      <c r="E32" s="5" t="s">
        <v>53</v>
      </c>
      <c r="F32" s="2"/>
      <c r="G32" s="51">
        <f t="shared" ref="G32:G65" si="37">R32</f>
        <v>0.37069999999999997</v>
      </c>
      <c r="H32" s="51">
        <f t="shared" ref="H32:H65" si="38">S32</f>
        <v>5.0429000000000004</v>
      </c>
      <c r="I32" s="51">
        <f t="shared" ref="I32:I65" si="39">T32</f>
        <v>-2.8197000000000001</v>
      </c>
      <c r="J32" s="51">
        <f t="shared" ref="J32:J65" si="40">U32</f>
        <v>12.2759856630824</v>
      </c>
      <c r="K32" s="51">
        <f t="shared" ref="K32:K65" si="41">V32</f>
        <v>33.534635879218499</v>
      </c>
      <c r="L32" s="51">
        <f t="shared" ref="L32:L65" si="42">W32</f>
        <v>88.894472361808994</v>
      </c>
      <c r="M32" s="51">
        <f t="shared" ref="M32:M65" si="43">X32</f>
        <v>2.5356416826375798</v>
      </c>
      <c r="N32" s="51">
        <f t="shared" ref="N32:N65" si="44">Y32</f>
        <v>29.923920848535001</v>
      </c>
      <c r="O32" s="51">
        <f t="shared" ref="O32:O65" si="45">Z32</f>
        <v>64.739640337791698</v>
      </c>
      <c r="P32" s="37"/>
      <c r="Q32" s="8" t="s">
        <v>53</v>
      </c>
      <c r="R32" s="37">
        <v>0.37069999999999997</v>
      </c>
      <c r="S32" s="37">
        <v>5.0429000000000004</v>
      </c>
      <c r="T32" s="37">
        <v>-2.8197000000000001</v>
      </c>
      <c r="U32" s="37">
        <v>12.2759856630824</v>
      </c>
      <c r="V32" s="36">
        <v>33.534635879218499</v>
      </c>
      <c r="W32" s="36">
        <v>88.894472361808994</v>
      </c>
      <c r="X32" s="37">
        <v>2.5356416826375798</v>
      </c>
      <c r="Y32" s="37">
        <v>29.923920848535001</v>
      </c>
      <c r="Z32" s="37">
        <v>64.739640337791698</v>
      </c>
      <c r="AB32" s="8" t="s">
        <v>53</v>
      </c>
      <c r="AC32" s="7" t="s">
        <v>165</v>
      </c>
    </row>
    <row r="33" spans="1:29" ht="15" customHeight="1" x14ac:dyDescent="0.35">
      <c r="A33" s="35" t="s">
        <v>167</v>
      </c>
      <c r="B33" s="35"/>
      <c r="C33" s="1" t="s">
        <v>27</v>
      </c>
      <c r="D33" s="1"/>
      <c r="E33" s="5" t="s">
        <v>54</v>
      </c>
      <c r="F33" s="2"/>
      <c r="G33" s="51">
        <f t="shared" si="37"/>
        <v>5.2096999999999998</v>
      </c>
      <c r="H33" s="51">
        <f t="shared" si="38"/>
        <v>6.2601000000000004</v>
      </c>
      <c r="I33" s="51">
        <f t="shared" si="39"/>
        <v>-36.071300000000001</v>
      </c>
      <c r="J33" s="51">
        <f t="shared" si="40"/>
        <v>-58.470986869970403</v>
      </c>
      <c r="K33" s="51">
        <f t="shared" si="41"/>
        <v>-38.177805800756602</v>
      </c>
      <c r="L33" s="51" t="str">
        <f t="shared" si="42"/>
        <v>NULL</v>
      </c>
      <c r="M33" s="51">
        <f t="shared" si="43"/>
        <v>4.7822602133604102</v>
      </c>
      <c r="N33" s="51">
        <f t="shared" si="44"/>
        <v>-57.6610102275814</v>
      </c>
      <c r="O33" s="51">
        <f t="shared" si="45"/>
        <v>-34.1118945098303</v>
      </c>
      <c r="P33" s="37"/>
      <c r="Q33" s="8" t="s">
        <v>54</v>
      </c>
      <c r="R33" s="37">
        <v>5.2096999999999998</v>
      </c>
      <c r="S33" s="37">
        <v>6.2601000000000004</v>
      </c>
      <c r="T33" s="37">
        <v>-36.071300000000001</v>
      </c>
      <c r="U33" s="37">
        <v>-58.470986869970403</v>
      </c>
      <c r="V33" s="36">
        <v>-38.177805800756602</v>
      </c>
      <c r="W33" s="56" t="s">
        <v>114</v>
      </c>
      <c r="X33" s="37">
        <v>4.7822602133604102</v>
      </c>
      <c r="Y33" s="37">
        <v>-57.6610102275814</v>
      </c>
      <c r="Z33" s="37">
        <v>-34.1118945098303</v>
      </c>
      <c r="AB33" s="8" t="s">
        <v>54</v>
      </c>
      <c r="AC33" s="7" t="s">
        <v>167</v>
      </c>
    </row>
    <row r="34" spans="1:29" x14ac:dyDescent="0.35">
      <c r="B34" s="7" t="s">
        <v>171</v>
      </c>
      <c r="C34" s="3" t="s">
        <v>27</v>
      </c>
      <c r="E34" t="s">
        <v>29</v>
      </c>
      <c r="F34" s="2"/>
      <c r="G34" s="51">
        <f t="shared" si="37"/>
        <v>3.2035999999999998</v>
      </c>
      <c r="H34" s="51">
        <f t="shared" si="38"/>
        <v>-3.2800000000000003E-2</v>
      </c>
      <c r="I34" s="51">
        <f t="shared" si="39"/>
        <v>6.8026999999999997</v>
      </c>
      <c r="J34" s="51">
        <f t="shared" si="40"/>
        <v>25.8560314910134</v>
      </c>
      <c r="K34" s="51">
        <f t="shared" si="41"/>
        <v>64.815268524293401</v>
      </c>
      <c r="L34" s="51">
        <f t="shared" si="42"/>
        <v>204.58969161766601</v>
      </c>
      <c r="M34" s="51">
        <f t="shared" si="43"/>
        <v>2.7201016803282099</v>
      </c>
      <c r="N34" s="51">
        <f t="shared" si="44"/>
        <v>26.750681116100299</v>
      </c>
      <c r="O34" s="51">
        <f t="shared" si="45"/>
        <v>71.810965538159493</v>
      </c>
      <c r="P34" s="37"/>
      <c r="Q34" s="7" t="s">
        <v>29</v>
      </c>
      <c r="R34" s="37">
        <v>3.2035999999999998</v>
      </c>
      <c r="S34" s="37">
        <v>-3.2800000000000003E-2</v>
      </c>
      <c r="T34" s="37">
        <v>6.8026999999999997</v>
      </c>
      <c r="U34" s="37">
        <v>25.8560314910134</v>
      </c>
      <c r="V34" s="36">
        <v>64.815268524293401</v>
      </c>
      <c r="W34" s="36">
        <v>204.58969161766601</v>
      </c>
      <c r="X34" s="37">
        <v>2.7201016803282099</v>
      </c>
      <c r="Y34" s="37">
        <v>26.750681116100299</v>
      </c>
      <c r="Z34" s="37">
        <v>71.810965538159493</v>
      </c>
      <c r="AB34" s="7" t="s">
        <v>29</v>
      </c>
      <c r="AC34" s="7" t="s">
        <v>171</v>
      </c>
    </row>
    <row r="35" spans="1:29" x14ac:dyDescent="0.35">
      <c r="B35" s="7" t="s">
        <v>173</v>
      </c>
      <c r="C35" s="3" t="s">
        <v>27</v>
      </c>
      <c r="E35" t="s">
        <v>30</v>
      </c>
      <c r="F35" s="2"/>
      <c r="G35" s="51">
        <f t="shared" si="37"/>
        <v>0.17399999999999999</v>
      </c>
      <c r="H35" s="51">
        <f t="shared" si="38"/>
        <v>3.8965999999999998</v>
      </c>
      <c r="I35" s="51">
        <f t="shared" si="39"/>
        <v>2.7766999999999999</v>
      </c>
      <c r="J35" s="51">
        <f t="shared" si="40"/>
        <v>20.992115637319301</v>
      </c>
      <c r="K35" s="51">
        <f t="shared" si="41"/>
        <v>59.437229437229398</v>
      </c>
      <c r="L35" s="51">
        <f t="shared" si="42"/>
        <v>22.930574098798399</v>
      </c>
      <c r="M35" s="51">
        <f t="shared" si="43"/>
        <v>0.31812673123323698</v>
      </c>
      <c r="N35" s="51">
        <f t="shared" si="44"/>
        <v>43.520387453232203</v>
      </c>
      <c r="O35" s="51">
        <f t="shared" si="45"/>
        <v>112.950464896683</v>
      </c>
      <c r="P35" s="37"/>
      <c r="Q35" s="7" t="s">
        <v>30</v>
      </c>
      <c r="R35" s="37">
        <v>0.17399999999999999</v>
      </c>
      <c r="S35" s="37">
        <v>3.8965999999999998</v>
      </c>
      <c r="T35" s="37">
        <v>2.7766999999999999</v>
      </c>
      <c r="U35" s="37">
        <v>20.992115637319301</v>
      </c>
      <c r="V35" s="36">
        <v>59.437229437229398</v>
      </c>
      <c r="W35" s="36">
        <v>22.930574098798399</v>
      </c>
      <c r="X35" s="37">
        <v>0.31812673123323698</v>
      </c>
      <c r="Y35" s="37">
        <v>43.520387453232203</v>
      </c>
      <c r="Z35" s="37">
        <v>112.950464896683</v>
      </c>
      <c r="AB35" s="7" t="s">
        <v>30</v>
      </c>
      <c r="AC35" s="7" t="s">
        <v>173</v>
      </c>
    </row>
    <row r="36" spans="1:29" x14ac:dyDescent="0.35">
      <c r="B36" s="7" t="s">
        <v>326</v>
      </c>
      <c r="C36" s="3" t="s">
        <v>27</v>
      </c>
      <c r="E36" t="s">
        <v>31</v>
      </c>
      <c r="F36" s="2"/>
      <c r="G36" s="51">
        <f t="shared" si="37"/>
        <v>3.0863999999999998</v>
      </c>
      <c r="H36" s="51">
        <f t="shared" si="38"/>
        <v>2.2031999999999998</v>
      </c>
      <c r="I36" s="51">
        <f t="shared" si="39"/>
        <v>8.0672999999999995</v>
      </c>
      <c r="J36" s="51">
        <f t="shared" si="40"/>
        <v>20.683002122323</v>
      </c>
      <c r="K36" s="51">
        <f t="shared" si="41"/>
        <v>32.2410147991543</v>
      </c>
      <c r="L36" s="51">
        <f t="shared" si="42"/>
        <v>-3.24518421002429</v>
      </c>
      <c r="M36" s="51">
        <f t="shared" si="43"/>
        <v>7.2598425275376899</v>
      </c>
      <c r="N36" s="51">
        <f t="shared" si="44"/>
        <v>39.303556993056802</v>
      </c>
      <c r="O36" s="51">
        <f t="shared" si="45"/>
        <v>65.888197757658205</v>
      </c>
      <c r="P36" s="37"/>
      <c r="Q36" s="7" t="s">
        <v>31</v>
      </c>
      <c r="R36" s="37">
        <v>3.0863999999999998</v>
      </c>
      <c r="S36" s="37">
        <v>2.2031999999999998</v>
      </c>
      <c r="T36" s="37">
        <v>8.0672999999999995</v>
      </c>
      <c r="U36" s="37">
        <v>20.683002122323</v>
      </c>
      <c r="V36" s="36">
        <v>32.2410147991543</v>
      </c>
      <c r="W36" s="36">
        <v>-3.24518421002429</v>
      </c>
      <c r="X36" s="37">
        <v>7.2598425275376899</v>
      </c>
      <c r="Y36" s="37">
        <v>39.303556993056802</v>
      </c>
      <c r="Z36" s="37">
        <v>65.888197757658205</v>
      </c>
      <c r="AB36" s="7" t="s">
        <v>31</v>
      </c>
      <c r="AC36" s="7" t="s">
        <v>326</v>
      </c>
    </row>
    <row r="37" spans="1:29" x14ac:dyDescent="0.35">
      <c r="B37" s="7" t="s">
        <v>176</v>
      </c>
      <c r="C37" s="3" t="s">
        <v>27</v>
      </c>
      <c r="E37" t="s">
        <v>32</v>
      </c>
      <c r="F37" s="2"/>
      <c r="G37" s="51">
        <f t="shared" si="37"/>
        <v>-7.3922999999999996</v>
      </c>
      <c r="H37" s="51">
        <f t="shared" si="38"/>
        <v>6.2991999999999999</v>
      </c>
      <c r="I37" s="51">
        <f t="shared" si="39"/>
        <v>-4.2401</v>
      </c>
      <c r="J37" s="51">
        <f t="shared" si="40"/>
        <v>28.4060730971166</v>
      </c>
      <c r="K37" s="51">
        <f t="shared" si="41"/>
        <v>6.51571794394681</v>
      </c>
      <c r="L37" s="51">
        <f t="shared" si="42"/>
        <v>-25.025722991172099</v>
      </c>
      <c r="M37" s="51">
        <f t="shared" si="43"/>
        <v>-2.6303079026311198</v>
      </c>
      <c r="N37" s="51">
        <f t="shared" si="44"/>
        <v>61.220504795906997</v>
      </c>
      <c r="O37" s="51">
        <f t="shared" si="45"/>
        <v>37.543828637600498</v>
      </c>
      <c r="P37" s="37"/>
      <c r="Q37" s="7" t="s">
        <v>32</v>
      </c>
      <c r="R37" s="37">
        <v>-7.3922999999999996</v>
      </c>
      <c r="S37" s="37">
        <v>6.2991999999999999</v>
      </c>
      <c r="T37" s="37">
        <v>-4.2401</v>
      </c>
      <c r="U37" s="37">
        <v>28.4060730971166</v>
      </c>
      <c r="V37" s="36">
        <v>6.51571794394681</v>
      </c>
      <c r="W37" s="36">
        <v>-25.025722991172099</v>
      </c>
      <c r="X37" s="37">
        <v>-2.6303079026311198</v>
      </c>
      <c r="Y37" s="37">
        <v>61.220504795906997</v>
      </c>
      <c r="Z37" s="37">
        <v>37.543828637600498</v>
      </c>
      <c r="AB37" s="7" t="s">
        <v>32</v>
      </c>
      <c r="AC37" s="7" t="s">
        <v>176</v>
      </c>
    </row>
    <row r="38" spans="1:29" x14ac:dyDescent="0.35">
      <c r="B38" s="7" t="s">
        <v>316</v>
      </c>
      <c r="C38" s="3" t="s">
        <v>27</v>
      </c>
      <c r="E38" t="s">
        <v>315</v>
      </c>
      <c r="F38" s="2"/>
      <c r="G38" s="51">
        <f t="shared" si="37"/>
        <v>-2.0950000000000002</v>
      </c>
      <c r="H38" s="51">
        <f t="shared" si="38"/>
        <v>1.4629000000000001</v>
      </c>
      <c r="I38" s="51">
        <f t="shared" si="39"/>
        <v>6.36</v>
      </c>
      <c r="J38" s="51">
        <f t="shared" si="40"/>
        <v>-18.4596273291926</v>
      </c>
      <c r="K38" s="51">
        <f t="shared" si="41"/>
        <v>4.6389287422286003</v>
      </c>
      <c r="L38" s="51">
        <f t="shared" si="42"/>
        <v>54.811320754717002</v>
      </c>
      <c r="M38" s="51">
        <f t="shared" si="43"/>
        <v>4.1209295033031399</v>
      </c>
      <c r="N38" s="51">
        <f t="shared" si="44"/>
        <v>0.67211873041939096</v>
      </c>
      <c r="O38" s="51">
        <f t="shared" si="45"/>
        <v>38.985412443973303</v>
      </c>
      <c r="P38" s="37"/>
      <c r="Q38" s="7" t="s">
        <v>315</v>
      </c>
      <c r="R38" s="37">
        <v>-2.0950000000000002</v>
      </c>
      <c r="S38" s="37">
        <v>1.4629000000000001</v>
      </c>
      <c r="T38" s="37">
        <v>6.36</v>
      </c>
      <c r="U38" s="37">
        <v>-18.4596273291926</v>
      </c>
      <c r="V38" s="36">
        <v>4.6389287422286003</v>
      </c>
      <c r="W38" s="36">
        <v>54.811320754717002</v>
      </c>
      <c r="X38" s="37">
        <v>4.1209295033031399</v>
      </c>
      <c r="Y38" s="37">
        <v>0.67211873041939096</v>
      </c>
      <c r="Z38" s="37">
        <v>38.985412443973303</v>
      </c>
      <c r="AB38" s="7" t="s">
        <v>315</v>
      </c>
      <c r="AC38" s="7" t="s">
        <v>316</v>
      </c>
    </row>
    <row r="39" spans="1:29" x14ac:dyDescent="0.35">
      <c r="B39" s="7" t="s">
        <v>178</v>
      </c>
      <c r="C39" s="3" t="s">
        <v>27</v>
      </c>
      <c r="E39" t="s">
        <v>33</v>
      </c>
      <c r="F39" s="2"/>
      <c r="G39" s="51">
        <f t="shared" si="37"/>
        <v>16.7285</v>
      </c>
      <c r="H39" s="51">
        <f t="shared" si="38"/>
        <v>5.5175999999999998</v>
      </c>
      <c r="I39" s="51">
        <f t="shared" si="39"/>
        <v>12.0312</v>
      </c>
      <c r="J39" s="51">
        <f t="shared" si="40"/>
        <v>28.1709990604447</v>
      </c>
      <c r="K39" s="51">
        <f t="shared" si="41"/>
        <v>47.530641672674797</v>
      </c>
      <c r="L39" s="51">
        <f t="shared" si="42"/>
        <v>82.660120508814998</v>
      </c>
      <c r="M39" s="51">
        <f t="shared" si="43"/>
        <v>19.025313439487501</v>
      </c>
      <c r="N39" s="51">
        <f t="shared" si="44"/>
        <v>46.3106368930586</v>
      </c>
      <c r="O39" s="51">
        <f t="shared" si="45"/>
        <v>80.683452403397496</v>
      </c>
      <c r="P39" s="37"/>
      <c r="Q39" s="7" t="s">
        <v>33</v>
      </c>
      <c r="R39" s="37">
        <v>16.7285</v>
      </c>
      <c r="S39" s="37">
        <v>5.5175999999999998</v>
      </c>
      <c r="T39" s="37">
        <v>12.0312</v>
      </c>
      <c r="U39" s="37">
        <v>28.1709990604447</v>
      </c>
      <c r="V39" s="36">
        <v>47.530641672674797</v>
      </c>
      <c r="W39" s="36">
        <v>82.660120508814998</v>
      </c>
      <c r="X39" s="37">
        <v>19.025313439487501</v>
      </c>
      <c r="Y39" s="37">
        <v>46.3106368930586</v>
      </c>
      <c r="Z39" s="37">
        <v>80.683452403397496</v>
      </c>
      <c r="AB39" s="7" t="s">
        <v>33</v>
      </c>
      <c r="AC39" s="7" t="s">
        <v>178</v>
      </c>
    </row>
    <row r="40" spans="1:29" x14ac:dyDescent="0.35">
      <c r="B40" s="7" t="s">
        <v>180</v>
      </c>
      <c r="C40" s="3" t="s">
        <v>27</v>
      </c>
      <c r="E40" t="s">
        <v>34</v>
      </c>
      <c r="F40" s="2"/>
      <c r="G40" s="51">
        <f t="shared" si="37"/>
        <v>10.8203</v>
      </c>
      <c r="H40" s="51">
        <f t="shared" si="38"/>
        <v>7.2931999999999997</v>
      </c>
      <c r="I40" s="51">
        <f t="shared" si="39"/>
        <v>13.4628</v>
      </c>
      <c r="J40" s="51">
        <f t="shared" si="40"/>
        <v>2.93864267253758</v>
      </c>
      <c r="K40" s="51">
        <f t="shared" si="41"/>
        <v>21.996596710153099</v>
      </c>
      <c r="L40" s="51">
        <f t="shared" si="42"/>
        <v>46.512261580381498</v>
      </c>
      <c r="M40" s="51">
        <f t="shared" si="43"/>
        <v>13.166947238592099</v>
      </c>
      <c r="N40" s="51">
        <f t="shared" si="44"/>
        <v>17.985873115623502</v>
      </c>
      <c r="O40" s="51">
        <f t="shared" si="45"/>
        <v>49.783814945410697</v>
      </c>
      <c r="P40" s="37"/>
      <c r="Q40" s="7" t="s">
        <v>34</v>
      </c>
      <c r="R40" s="37">
        <v>10.8203</v>
      </c>
      <c r="S40" s="37">
        <v>7.2931999999999997</v>
      </c>
      <c r="T40" s="37">
        <v>13.4628</v>
      </c>
      <c r="U40" s="37">
        <v>2.93864267253758</v>
      </c>
      <c r="V40" s="36">
        <v>21.996596710153099</v>
      </c>
      <c r="W40" s="36">
        <v>46.512261580381498</v>
      </c>
      <c r="X40" s="37">
        <v>13.166947238592099</v>
      </c>
      <c r="Y40" s="37">
        <v>17.985873115623502</v>
      </c>
      <c r="Z40" s="37">
        <v>49.783814945410697</v>
      </c>
      <c r="AB40" s="7" t="s">
        <v>34</v>
      </c>
      <c r="AC40" s="7" t="s">
        <v>180</v>
      </c>
    </row>
    <row r="41" spans="1:29" x14ac:dyDescent="0.35">
      <c r="B41" s="7" t="s">
        <v>182</v>
      </c>
      <c r="C41" s="3" t="s">
        <v>27</v>
      </c>
      <c r="E41" t="s">
        <v>35</v>
      </c>
      <c r="F41" s="2"/>
      <c r="G41" s="51">
        <f t="shared" si="37"/>
        <v>5.1894999999999998</v>
      </c>
      <c r="H41" s="51">
        <f t="shared" si="38"/>
        <v>4.7207999999999997</v>
      </c>
      <c r="I41" s="51">
        <f t="shared" si="39"/>
        <v>3.8673999999999999</v>
      </c>
      <c r="J41" s="51">
        <f t="shared" si="40"/>
        <v>33.736439622977102</v>
      </c>
      <c r="K41" s="51">
        <f t="shared" si="41"/>
        <v>7.9219288174512004</v>
      </c>
      <c r="L41" s="51">
        <f t="shared" si="42"/>
        <v>32.744924977934701</v>
      </c>
      <c r="M41" s="51">
        <f t="shared" si="43"/>
        <v>7.5310669997405499</v>
      </c>
      <c r="N41" s="51">
        <f t="shared" si="44"/>
        <v>53.492227835532098</v>
      </c>
      <c r="O41" s="51">
        <f t="shared" si="45"/>
        <v>34.054644906948901</v>
      </c>
      <c r="P41" s="37"/>
      <c r="Q41" s="7" t="s">
        <v>35</v>
      </c>
      <c r="R41" s="37">
        <v>5.1894999999999998</v>
      </c>
      <c r="S41" s="37">
        <v>4.7207999999999997</v>
      </c>
      <c r="T41" s="37">
        <v>3.8673999999999999</v>
      </c>
      <c r="U41" s="37">
        <v>33.736439622977102</v>
      </c>
      <c r="V41" s="36">
        <v>7.9219288174512004</v>
      </c>
      <c r="W41" s="36">
        <v>32.744924977934701</v>
      </c>
      <c r="X41" s="37">
        <v>7.5310669997405499</v>
      </c>
      <c r="Y41" s="37">
        <v>53.492227835532098</v>
      </c>
      <c r="Z41" s="37">
        <v>34.054644906948901</v>
      </c>
      <c r="AB41" s="7" t="s">
        <v>35</v>
      </c>
      <c r="AC41" s="7" t="s">
        <v>182</v>
      </c>
    </row>
    <row r="42" spans="1:29" x14ac:dyDescent="0.35">
      <c r="B42" s="7" t="s">
        <v>184</v>
      </c>
      <c r="C42" s="3" t="s">
        <v>27</v>
      </c>
      <c r="E42" t="s">
        <v>36</v>
      </c>
      <c r="F42" s="2"/>
      <c r="G42" s="51">
        <f t="shared" si="37"/>
        <v>-2.9792999999999998</v>
      </c>
      <c r="H42" s="51">
        <f t="shared" si="38"/>
        <v>2.1385999999999998</v>
      </c>
      <c r="I42" s="51">
        <f t="shared" si="39"/>
        <v>-7.202</v>
      </c>
      <c r="J42" s="51">
        <f t="shared" si="40"/>
        <v>-16.182669789227202</v>
      </c>
      <c r="K42" s="51">
        <f t="shared" si="41"/>
        <v>-22.666378565254998</v>
      </c>
      <c r="L42" s="51">
        <f t="shared" si="42"/>
        <v>17.802363645054701</v>
      </c>
      <c r="M42" s="51">
        <f t="shared" si="43"/>
        <v>-0.33765687802741501</v>
      </c>
      <c r="N42" s="51">
        <f t="shared" si="44"/>
        <v>3.2990085730227001</v>
      </c>
      <c r="O42" s="51">
        <f t="shared" si="45"/>
        <v>10.920498141413701</v>
      </c>
      <c r="P42" s="37"/>
      <c r="Q42" s="7" t="s">
        <v>36</v>
      </c>
      <c r="R42" s="37">
        <v>-2.9792999999999998</v>
      </c>
      <c r="S42" s="37">
        <v>2.1385999999999998</v>
      </c>
      <c r="T42" s="37">
        <v>-7.202</v>
      </c>
      <c r="U42" s="37">
        <v>-16.182669789227202</v>
      </c>
      <c r="V42" s="36">
        <v>-22.666378565254998</v>
      </c>
      <c r="W42" s="36">
        <v>17.802363645054701</v>
      </c>
      <c r="X42" s="37">
        <v>-0.33765687802741501</v>
      </c>
      <c r="Y42" s="37">
        <v>3.2990085730227001</v>
      </c>
      <c r="Z42" s="37">
        <v>10.920498141413701</v>
      </c>
      <c r="AB42" s="7" t="s">
        <v>36</v>
      </c>
      <c r="AC42" s="7" t="s">
        <v>184</v>
      </c>
    </row>
    <row r="43" spans="1:29" x14ac:dyDescent="0.35">
      <c r="B43" s="7" t="s">
        <v>186</v>
      </c>
      <c r="C43" s="3" t="s">
        <v>27</v>
      </c>
      <c r="E43" t="s">
        <v>37</v>
      </c>
      <c r="F43" s="2"/>
      <c r="G43" s="51">
        <f t="shared" si="37"/>
        <v>16.166</v>
      </c>
      <c r="H43" s="51">
        <f t="shared" si="38"/>
        <v>7.5335999999999999</v>
      </c>
      <c r="I43" s="51">
        <f t="shared" si="39"/>
        <v>7.3013000000000003</v>
      </c>
      <c r="J43" s="51">
        <f t="shared" si="40"/>
        <v>9.7348220516399095</v>
      </c>
      <c r="K43" s="51">
        <f t="shared" si="41"/>
        <v>4.6937416777629704</v>
      </c>
      <c r="L43" s="51">
        <f t="shared" si="42"/>
        <v>74.819344080044502</v>
      </c>
      <c r="M43" s="51">
        <f t="shared" si="43"/>
        <v>18.649116938839999</v>
      </c>
      <c r="N43" s="51">
        <f t="shared" si="44"/>
        <v>24.3778578561515</v>
      </c>
      <c r="O43" s="51">
        <f t="shared" si="45"/>
        <v>25.001495529310901</v>
      </c>
      <c r="P43" s="37"/>
      <c r="Q43" s="7" t="s">
        <v>37</v>
      </c>
      <c r="R43" s="37">
        <v>16.166</v>
      </c>
      <c r="S43" s="37">
        <v>7.5335999999999999</v>
      </c>
      <c r="T43" s="37">
        <v>7.3013000000000003</v>
      </c>
      <c r="U43" s="37">
        <v>9.7348220516399095</v>
      </c>
      <c r="V43" s="36">
        <v>4.6937416777629704</v>
      </c>
      <c r="W43" s="36">
        <v>74.819344080044502</v>
      </c>
      <c r="X43" s="37">
        <v>18.649116938839999</v>
      </c>
      <c r="Y43" s="37">
        <v>24.3778578561515</v>
      </c>
      <c r="Z43" s="37">
        <v>25.001495529310901</v>
      </c>
      <c r="AB43" s="7" t="s">
        <v>37</v>
      </c>
      <c r="AC43" s="7" t="s">
        <v>186</v>
      </c>
    </row>
    <row r="44" spans="1:29" x14ac:dyDescent="0.35">
      <c r="B44" s="7" t="s">
        <v>188</v>
      </c>
      <c r="C44" s="3" t="s">
        <v>27</v>
      </c>
      <c r="E44" t="s">
        <v>38</v>
      </c>
      <c r="F44" s="2"/>
      <c r="G44" s="51">
        <f t="shared" si="37"/>
        <v>0.97489999999999999</v>
      </c>
      <c r="H44" s="51">
        <f t="shared" si="38"/>
        <v>4.7385000000000002</v>
      </c>
      <c r="I44" s="51">
        <f t="shared" si="39"/>
        <v>-14.805999999999999</v>
      </c>
      <c r="J44" s="51">
        <f t="shared" si="40"/>
        <v>9.2793156529758694</v>
      </c>
      <c r="K44" s="51">
        <f t="shared" si="41"/>
        <v>7.5227107482326101</v>
      </c>
      <c r="L44" s="51">
        <f t="shared" si="42"/>
        <v>60.065294841827402</v>
      </c>
      <c r="M44" s="51">
        <f t="shared" si="43"/>
        <v>3.08559466277298</v>
      </c>
      <c r="N44" s="51">
        <f t="shared" si="44"/>
        <v>22.4124522604329</v>
      </c>
      <c r="O44" s="51">
        <f t="shared" si="45"/>
        <v>27.9557683295284</v>
      </c>
      <c r="P44" s="37"/>
      <c r="Q44" s="7" t="s">
        <v>38</v>
      </c>
      <c r="R44" s="37">
        <v>0.97489999999999999</v>
      </c>
      <c r="S44" s="37">
        <v>4.7385000000000002</v>
      </c>
      <c r="T44" s="37">
        <v>-14.805999999999999</v>
      </c>
      <c r="U44" s="37">
        <v>9.2793156529758694</v>
      </c>
      <c r="V44" s="36">
        <v>7.5227107482326101</v>
      </c>
      <c r="W44" s="36">
        <v>60.065294841827402</v>
      </c>
      <c r="X44" s="37">
        <v>3.08559466277298</v>
      </c>
      <c r="Y44" s="37">
        <v>22.4124522604329</v>
      </c>
      <c r="Z44" s="37">
        <v>27.9557683295284</v>
      </c>
      <c r="AB44" s="7" t="s">
        <v>38</v>
      </c>
      <c r="AC44" s="7" t="s">
        <v>188</v>
      </c>
    </row>
    <row r="45" spans="1:29" x14ac:dyDescent="0.35">
      <c r="B45" s="7" t="s">
        <v>190</v>
      </c>
      <c r="C45" s="3" t="s">
        <v>27</v>
      </c>
      <c r="E45" t="s">
        <v>39</v>
      </c>
      <c r="F45" s="2"/>
      <c r="G45" s="51">
        <f t="shared" si="37"/>
        <v>9.7143999999999995</v>
      </c>
      <c r="H45" s="51">
        <f t="shared" si="38"/>
        <v>3.7570000000000001</v>
      </c>
      <c r="I45" s="51">
        <f t="shared" si="39"/>
        <v>6.7603</v>
      </c>
      <c r="J45" s="51">
        <f t="shared" si="40"/>
        <v>8.0591785088573094</v>
      </c>
      <c r="K45" s="51">
        <f t="shared" si="41"/>
        <v>5.3320683111954397</v>
      </c>
      <c r="L45" s="51">
        <f t="shared" si="42"/>
        <v>46.774193548387103</v>
      </c>
      <c r="M45" s="51">
        <f t="shared" si="43"/>
        <v>12.159593545648899</v>
      </c>
      <c r="N45" s="51">
        <f t="shared" si="44"/>
        <v>24.062747453069399</v>
      </c>
      <c r="O45" s="51">
        <f t="shared" si="45"/>
        <v>27.383313701959501</v>
      </c>
      <c r="P45" s="37"/>
      <c r="Q45" s="7" t="s">
        <v>39</v>
      </c>
      <c r="R45" s="37">
        <v>9.7143999999999995</v>
      </c>
      <c r="S45" s="37">
        <v>3.7570000000000001</v>
      </c>
      <c r="T45" s="37">
        <v>6.7603</v>
      </c>
      <c r="U45" s="37">
        <v>8.0591785088573094</v>
      </c>
      <c r="V45" s="36">
        <v>5.3320683111954397</v>
      </c>
      <c r="W45" s="36">
        <v>46.774193548387103</v>
      </c>
      <c r="X45" s="37">
        <v>12.159593545648899</v>
      </c>
      <c r="Y45" s="37">
        <v>24.062747453069399</v>
      </c>
      <c r="Z45" s="37">
        <v>27.383313701959501</v>
      </c>
      <c r="AB45" s="7" t="s">
        <v>39</v>
      </c>
      <c r="AC45" s="7" t="s">
        <v>190</v>
      </c>
    </row>
    <row r="46" spans="1:29" x14ac:dyDescent="0.35">
      <c r="B46" s="7" t="s">
        <v>192</v>
      </c>
      <c r="C46" s="3" t="s">
        <v>27</v>
      </c>
      <c r="E46" t="s">
        <v>40</v>
      </c>
      <c r="F46" s="2"/>
      <c r="G46" s="51">
        <f t="shared" si="37"/>
        <v>-9.9659999999999993</v>
      </c>
      <c r="H46" s="51">
        <f t="shared" si="38"/>
        <v>4.3624999999999998</v>
      </c>
      <c r="I46" s="51">
        <f t="shared" si="39"/>
        <v>-14.5222</v>
      </c>
      <c r="J46" s="51">
        <f t="shared" si="40"/>
        <v>-18.353596015819502</v>
      </c>
      <c r="K46" s="51">
        <f t="shared" si="41"/>
        <v>-8.1864602207214592</v>
      </c>
      <c r="L46" s="51">
        <f t="shared" si="42"/>
        <v>76.727964489537101</v>
      </c>
      <c r="M46" s="51">
        <f t="shared" si="43"/>
        <v>-8.0895106378302799</v>
      </c>
      <c r="N46" s="51">
        <f t="shared" si="44"/>
        <v>-8.7927523640168204</v>
      </c>
      <c r="O46" s="51">
        <f t="shared" si="45"/>
        <v>6.54424949850823</v>
      </c>
      <c r="P46" s="37"/>
      <c r="Q46" s="7" t="s">
        <v>40</v>
      </c>
      <c r="R46" s="37">
        <v>-9.9659999999999993</v>
      </c>
      <c r="S46" s="37">
        <v>4.3624999999999998</v>
      </c>
      <c r="T46" s="37">
        <v>-14.5222</v>
      </c>
      <c r="U46" s="37">
        <v>-18.353596015819502</v>
      </c>
      <c r="V46" s="36">
        <v>-8.1864602207214592</v>
      </c>
      <c r="W46" s="36">
        <v>76.727964489537101</v>
      </c>
      <c r="X46" s="37">
        <v>-8.0895106378302799</v>
      </c>
      <c r="Y46" s="37">
        <v>-8.7927523640168204</v>
      </c>
      <c r="Z46" s="37">
        <v>6.54424949850823</v>
      </c>
      <c r="AB46" s="7" t="s">
        <v>40</v>
      </c>
      <c r="AC46" s="7" t="s">
        <v>192</v>
      </c>
    </row>
    <row r="47" spans="1:29" x14ac:dyDescent="0.35">
      <c r="B47" s="7" t="s">
        <v>194</v>
      </c>
      <c r="C47" s="3" t="s">
        <v>27</v>
      </c>
      <c r="E47" t="s">
        <v>41</v>
      </c>
      <c r="F47" s="2"/>
      <c r="G47" s="51">
        <f t="shared" si="37"/>
        <v>6.4799999999999996E-2</v>
      </c>
      <c r="H47" s="51">
        <f t="shared" si="38"/>
        <v>8.9049999999999994</v>
      </c>
      <c r="I47" s="51">
        <f t="shared" si="39"/>
        <v>-16.8886</v>
      </c>
      <c r="J47" s="51">
        <f t="shared" si="40"/>
        <v>-28.369287868244001</v>
      </c>
      <c r="K47" s="51">
        <f t="shared" si="41"/>
        <v>-19.698348719282301</v>
      </c>
      <c r="L47" s="51">
        <f t="shared" si="42"/>
        <v>36.155202821869501</v>
      </c>
      <c r="M47" s="51">
        <f t="shared" si="43"/>
        <v>2.4756553349319499</v>
      </c>
      <c r="N47" s="51">
        <f t="shared" si="44"/>
        <v>-18.943017374375302</v>
      </c>
      <c r="O47" s="51">
        <f t="shared" si="45"/>
        <v>-5.60173989614783</v>
      </c>
      <c r="P47" s="37"/>
      <c r="Q47" s="7" t="s">
        <v>41</v>
      </c>
      <c r="R47" s="37">
        <v>6.4799999999999996E-2</v>
      </c>
      <c r="S47" s="37">
        <v>8.9049999999999994</v>
      </c>
      <c r="T47" s="37">
        <v>-16.8886</v>
      </c>
      <c r="U47" s="37">
        <v>-28.369287868244001</v>
      </c>
      <c r="V47" s="36">
        <v>-19.698348719282301</v>
      </c>
      <c r="W47" s="36">
        <v>36.155202821869501</v>
      </c>
      <c r="X47" s="37">
        <v>2.4756553349319499</v>
      </c>
      <c r="Y47" s="37">
        <v>-18.943017374375302</v>
      </c>
      <c r="Z47" s="37">
        <v>-5.60173989614783</v>
      </c>
      <c r="AB47" s="7" t="s">
        <v>41</v>
      </c>
      <c r="AC47" s="7" t="s">
        <v>194</v>
      </c>
    </row>
    <row r="48" spans="1:29" x14ac:dyDescent="0.35">
      <c r="B48" s="7" t="s">
        <v>196</v>
      </c>
      <c r="C48" s="3" t="s">
        <v>27</v>
      </c>
      <c r="E48" t="s">
        <v>42</v>
      </c>
      <c r="F48" s="2"/>
      <c r="G48" s="51">
        <f t="shared" si="37"/>
        <v>23.990200000000002</v>
      </c>
      <c r="H48" s="51">
        <f t="shared" si="38"/>
        <v>2.8765000000000001</v>
      </c>
      <c r="I48" s="51">
        <f t="shared" si="39"/>
        <v>16.4133</v>
      </c>
      <c r="J48" s="51">
        <f t="shared" si="40"/>
        <v>23.8484155504737</v>
      </c>
      <c r="K48" s="51">
        <f t="shared" si="41"/>
        <v>26.8529362556466</v>
      </c>
      <c r="L48" s="51">
        <f t="shared" si="42"/>
        <v>104.80821177741799</v>
      </c>
      <c r="M48" s="51">
        <f t="shared" si="43"/>
        <v>26.160313432519999</v>
      </c>
      <c r="N48" s="51">
        <f t="shared" si="44"/>
        <v>39.713778958179603</v>
      </c>
      <c r="O48" s="51">
        <f t="shared" si="45"/>
        <v>50.860147125656802</v>
      </c>
      <c r="P48" s="37"/>
      <c r="Q48" s="7" t="s">
        <v>42</v>
      </c>
      <c r="R48" s="37">
        <v>23.990200000000002</v>
      </c>
      <c r="S48" s="37">
        <v>2.8765000000000001</v>
      </c>
      <c r="T48" s="37">
        <v>16.4133</v>
      </c>
      <c r="U48" s="37">
        <v>23.8484155504737</v>
      </c>
      <c r="V48" s="36">
        <v>26.8529362556466</v>
      </c>
      <c r="W48" s="36">
        <v>104.80821177741799</v>
      </c>
      <c r="X48" s="37">
        <v>26.160313432519999</v>
      </c>
      <c r="Y48" s="37">
        <v>39.713778958179603</v>
      </c>
      <c r="Z48" s="37">
        <v>50.860147125656802</v>
      </c>
      <c r="AB48" s="7" t="s">
        <v>42</v>
      </c>
      <c r="AC48" s="7" t="s">
        <v>196</v>
      </c>
    </row>
    <row r="49" spans="2:29" x14ac:dyDescent="0.35">
      <c r="B49" s="7" t="s">
        <v>198</v>
      </c>
      <c r="C49" s="3" t="s">
        <v>27</v>
      </c>
      <c r="E49" t="s">
        <v>43</v>
      </c>
      <c r="F49" s="2"/>
      <c r="G49" s="51">
        <f t="shared" si="37"/>
        <v>1.2202</v>
      </c>
      <c r="H49" s="51">
        <f t="shared" si="38"/>
        <v>4.5246000000000004</v>
      </c>
      <c r="I49" s="51">
        <f t="shared" si="39"/>
        <v>1.6147</v>
      </c>
      <c r="J49" s="51">
        <f t="shared" si="40"/>
        <v>97.939262472885005</v>
      </c>
      <c r="K49" s="51">
        <f t="shared" si="41"/>
        <v>3.3994334277620601</v>
      </c>
      <c r="L49" s="51">
        <f t="shared" si="42"/>
        <v>-61.285532456512499</v>
      </c>
      <c r="M49" s="51">
        <f t="shared" si="43"/>
        <v>1.3386618830585799</v>
      </c>
      <c r="N49" s="51">
        <f t="shared" si="44"/>
        <v>95.942895733448793</v>
      </c>
      <c r="O49" s="51">
        <f t="shared" si="45"/>
        <v>3.5777460199348399</v>
      </c>
      <c r="P49" s="37"/>
      <c r="Q49" s="7" t="s">
        <v>43</v>
      </c>
      <c r="R49" s="37">
        <v>1.2202</v>
      </c>
      <c r="S49" s="37">
        <v>4.5246000000000004</v>
      </c>
      <c r="T49" s="37">
        <v>1.6147</v>
      </c>
      <c r="U49" s="37">
        <v>97.939262472885005</v>
      </c>
      <c r="V49" s="36">
        <v>3.3994334277620601</v>
      </c>
      <c r="W49" s="36">
        <v>-61.285532456512499</v>
      </c>
      <c r="X49" s="37">
        <v>1.3386618830585799</v>
      </c>
      <c r="Y49" s="37">
        <v>95.942895733448793</v>
      </c>
      <c r="Z49" s="37">
        <v>3.5777460199348399</v>
      </c>
      <c r="AB49" s="7" t="s">
        <v>43</v>
      </c>
      <c r="AC49" s="7" t="s">
        <v>198</v>
      </c>
    </row>
    <row r="50" spans="2:29" x14ac:dyDescent="0.35">
      <c r="B50" s="7" t="s">
        <v>200</v>
      </c>
      <c r="C50" s="3" t="s">
        <v>27</v>
      </c>
      <c r="E50" t="s">
        <v>44</v>
      </c>
      <c r="F50" s="2"/>
      <c r="G50" s="51">
        <f t="shared" si="37"/>
        <v>8.5652000000000008</v>
      </c>
      <c r="H50" s="51">
        <f t="shared" si="38"/>
        <v>3.9979</v>
      </c>
      <c r="I50" s="51">
        <f t="shared" si="39"/>
        <v>-0.72330000000000005</v>
      </c>
      <c r="J50" s="51">
        <f t="shared" si="40"/>
        <v>3.45723940733038</v>
      </c>
      <c r="K50" s="51">
        <f t="shared" si="41"/>
        <v>-8.7155963302752397</v>
      </c>
      <c r="L50" s="51">
        <f t="shared" si="42"/>
        <v>24.569640062597799</v>
      </c>
      <c r="M50" s="51">
        <f t="shared" si="43"/>
        <v>11.006354691408699</v>
      </c>
      <c r="N50" s="51">
        <f t="shared" si="44"/>
        <v>14.962765157703901</v>
      </c>
      <c r="O50" s="51">
        <f t="shared" si="45"/>
        <v>12.150122009259499</v>
      </c>
      <c r="P50" s="37"/>
      <c r="Q50" s="7" t="s">
        <v>44</v>
      </c>
      <c r="R50" s="37">
        <v>8.5652000000000008</v>
      </c>
      <c r="S50" s="37">
        <v>3.9979</v>
      </c>
      <c r="T50" s="37">
        <v>-0.72330000000000005</v>
      </c>
      <c r="U50" s="37">
        <v>3.45723940733038</v>
      </c>
      <c r="V50" s="36">
        <v>-8.7155963302752397</v>
      </c>
      <c r="W50" s="36">
        <v>24.569640062597799</v>
      </c>
      <c r="X50" s="37">
        <v>11.006354691408699</v>
      </c>
      <c r="Y50" s="37">
        <v>14.962765157703901</v>
      </c>
      <c r="Z50" s="37">
        <v>12.150122009259499</v>
      </c>
      <c r="AB50" s="7" t="s">
        <v>44</v>
      </c>
      <c r="AC50" s="7" t="s">
        <v>200</v>
      </c>
    </row>
    <row r="51" spans="2:29" x14ac:dyDescent="0.35">
      <c r="B51" s="7" t="s">
        <v>319</v>
      </c>
      <c r="C51" s="3" t="s">
        <v>27</v>
      </c>
      <c r="E51" t="s">
        <v>318</v>
      </c>
      <c r="F51" s="2"/>
      <c r="G51" s="51">
        <f t="shared" si="37"/>
        <v>2.3849</v>
      </c>
      <c r="H51" s="51">
        <f t="shared" si="38"/>
        <v>4.9652000000000003</v>
      </c>
      <c r="I51" s="51">
        <f t="shared" si="39"/>
        <v>-2.8376000000000001</v>
      </c>
      <c r="J51" s="51">
        <f t="shared" si="40"/>
        <v>-0.445950767035319</v>
      </c>
      <c r="K51" s="51">
        <f t="shared" si="41"/>
        <v>8.1798798216708608</v>
      </c>
      <c r="L51" s="51">
        <f t="shared" si="42"/>
        <v>69.7384428223844</v>
      </c>
      <c r="M51" s="51">
        <f t="shared" si="43"/>
        <v>4.6312003714373597</v>
      </c>
      <c r="N51" s="51">
        <f t="shared" si="44"/>
        <v>12.4460631750371</v>
      </c>
      <c r="O51" s="51">
        <f t="shared" si="45"/>
        <v>30.736363016167999</v>
      </c>
      <c r="P51" s="37"/>
      <c r="Q51" s="7" t="s">
        <v>318</v>
      </c>
      <c r="R51" s="37">
        <v>2.3849</v>
      </c>
      <c r="S51" s="37">
        <v>4.9652000000000003</v>
      </c>
      <c r="T51" s="37">
        <v>-2.8376000000000001</v>
      </c>
      <c r="U51" s="37">
        <v>-0.445950767035319</v>
      </c>
      <c r="V51" s="36">
        <v>8.1798798216708608</v>
      </c>
      <c r="W51" s="36">
        <v>69.7384428223844</v>
      </c>
      <c r="X51" s="37">
        <v>4.6312003714373597</v>
      </c>
      <c r="Y51" s="37">
        <v>12.4460631750371</v>
      </c>
      <c r="Z51" s="37">
        <v>30.736363016167999</v>
      </c>
      <c r="AB51" s="7" t="s">
        <v>318</v>
      </c>
      <c r="AC51" s="7" t="s">
        <v>319</v>
      </c>
    </row>
    <row r="52" spans="2:29" x14ac:dyDescent="0.35">
      <c r="B52" s="7" t="s">
        <v>202</v>
      </c>
      <c r="C52" s="3" t="s">
        <v>27</v>
      </c>
      <c r="E52" t="s">
        <v>45</v>
      </c>
      <c r="F52" s="2"/>
      <c r="G52" s="51">
        <f t="shared" si="37"/>
        <v>7.0110999999999999</v>
      </c>
      <c r="H52" s="51">
        <f t="shared" si="38"/>
        <v>4.8825000000000003</v>
      </c>
      <c r="I52" s="51">
        <f t="shared" si="39"/>
        <v>3.9799000000000002</v>
      </c>
      <c r="J52" s="51">
        <f t="shared" si="40"/>
        <v>2.6185421089879601</v>
      </c>
      <c r="K52" s="51">
        <f t="shared" si="41"/>
        <v>-3.84615384615384</v>
      </c>
      <c r="L52" s="51">
        <f t="shared" si="42"/>
        <v>-7.1685007721549701</v>
      </c>
      <c r="M52" s="51">
        <f t="shared" si="43"/>
        <v>9.0240967572900601</v>
      </c>
      <c r="N52" s="51">
        <f t="shared" si="44"/>
        <v>15.933168581587299</v>
      </c>
      <c r="O52" s="51">
        <f t="shared" si="45"/>
        <v>20.834187507354802</v>
      </c>
      <c r="P52" s="37"/>
      <c r="Q52" s="7" t="s">
        <v>45</v>
      </c>
      <c r="R52" s="37">
        <v>7.0110999999999999</v>
      </c>
      <c r="S52" s="37">
        <v>4.8825000000000003</v>
      </c>
      <c r="T52" s="37">
        <v>3.9799000000000002</v>
      </c>
      <c r="U52" s="37">
        <v>2.6185421089879601</v>
      </c>
      <c r="V52" s="36">
        <v>-3.84615384615384</v>
      </c>
      <c r="W52" s="36">
        <v>-7.1685007721549701</v>
      </c>
      <c r="X52" s="37">
        <v>9.0240967572900601</v>
      </c>
      <c r="Y52" s="37">
        <v>15.933168581587299</v>
      </c>
      <c r="Z52" s="37">
        <v>20.834187507354802</v>
      </c>
      <c r="AB52" s="7" t="s">
        <v>45</v>
      </c>
      <c r="AC52" s="7" t="s">
        <v>202</v>
      </c>
    </row>
    <row r="53" spans="2:29" x14ac:dyDescent="0.35">
      <c r="B53" s="7" t="s">
        <v>204</v>
      </c>
      <c r="C53" s="3" t="s">
        <v>27</v>
      </c>
      <c r="E53" t="s">
        <v>46</v>
      </c>
      <c r="F53" s="2"/>
      <c r="G53" s="51">
        <f t="shared" si="37"/>
        <v>4.2568999999999999</v>
      </c>
      <c r="H53" s="51">
        <f t="shared" si="38"/>
        <v>3.8645</v>
      </c>
      <c r="I53" s="51">
        <f t="shared" si="39"/>
        <v>8.2091999999999992</v>
      </c>
      <c r="J53" s="51">
        <f t="shared" si="40"/>
        <v>36.285808363516601</v>
      </c>
      <c r="K53" s="51">
        <f t="shared" si="41"/>
        <v>78.559102674719597</v>
      </c>
      <c r="L53" s="51" t="str">
        <f t="shared" si="42"/>
        <v>NULL</v>
      </c>
      <c r="M53" s="51">
        <f t="shared" si="43"/>
        <v>5.8353390638613298</v>
      </c>
      <c r="N53" s="51">
        <f t="shared" si="44"/>
        <v>50.241315802610899</v>
      </c>
      <c r="O53" s="51">
        <f t="shared" si="45"/>
        <v>111.368551325903</v>
      </c>
      <c r="P53" s="37"/>
      <c r="Q53" s="7" t="s">
        <v>46</v>
      </c>
      <c r="R53" s="37">
        <v>4.2568999999999999</v>
      </c>
      <c r="S53" s="37">
        <v>3.8645</v>
      </c>
      <c r="T53" s="37">
        <v>8.2091999999999992</v>
      </c>
      <c r="U53" s="37">
        <v>36.285808363516601</v>
      </c>
      <c r="V53" s="36">
        <v>78.559102674719597</v>
      </c>
      <c r="W53" s="56" t="s">
        <v>114</v>
      </c>
      <c r="X53" s="37">
        <v>5.8353390638613298</v>
      </c>
      <c r="Y53" s="37">
        <v>50.241315802610899</v>
      </c>
      <c r="Z53" s="37">
        <v>111.368551325903</v>
      </c>
      <c r="AB53" s="7" t="s">
        <v>46</v>
      </c>
      <c r="AC53" s="7" t="s">
        <v>204</v>
      </c>
    </row>
    <row r="54" spans="2:29" x14ac:dyDescent="0.35">
      <c r="B54" s="7" t="s">
        <v>206</v>
      </c>
      <c r="C54" s="3" t="s">
        <v>27</v>
      </c>
      <c r="E54" t="s">
        <v>47</v>
      </c>
      <c r="F54" s="2"/>
      <c r="G54" s="51">
        <f t="shared" si="37"/>
        <v>-10.1724</v>
      </c>
      <c r="H54" s="51">
        <f t="shared" si="38"/>
        <v>2.5118999999999998</v>
      </c>
      <c r="I54" s="51">
        <f t="shared" si="39"/>
        <v>-1.5644</v>
      </c>
      <c r="J54" s="51">
        <f t="shared" si="40"/>
        <v>-10.860534124629099</v>
      </c>
      <c r="K54" s="51">
        <f t="shared" si="41"/>
        <v>50.561347233360102</v>
      </c>
      <c r="L54" s="51">
        <f t="shared" si="42"/>
        <v>431.68141592920301</v>
      </c>
      <c r="M54" s="51">
        <f t="shared" si="43"/>
        <v>-5.4622831061603998</v>
      </c>
      <c r="N54" s="51">
        <f t="shared" si="44"/>
        <v>0.91894961653669105</v>
      </c>
      <c r="O54" s="51">
        <f t="shared" si="45"/>
        <v>70.430623451511806</v>
      </c>
      <c r="P54" s="37"/>
      <c r="Q54" s="7" t="s">
        <v>47</v>
      </c>
      <c r="R54" s="37">
        <v>-10.1724</v>
      </c>
      <c r="S54" s="37">
        <v>2.5118999999999998</v>
      </c>
      <c r="T54" s="37">
        <v>-1.5644</v>
      </c>
      <c r="U54" s="37">
        <v>-10.860534124629099</v>
      </c>
      <c r="V54" s="36">
        <v>50.561347233360102</v>
      </c>
      <c r="W54" s="36">
        <v>431.68141592920301</v>
      </c>
      <c r="X54" s="37">
        <v>-5.4622831061603998</v>
      </c>
      <c r="Y54" s="37">
        <v>0.91894961653669105</v>
      </c>
      <c r="Z54" s="37">
        <v>70.430623451511806</v>
      </c>
      <c r="AB54" s="7" t="s">
        <v>47</v>
      </c>
      <c r="AC54" s="7" t="s">
        <v>206</v>
      </c>
    </row>
    <row r="55" spans="2:29" x14ac:dyDescent="0.35">
      <c r="B55" s="7" t="s">
        <v>208</v>
      </c>
      <c r="C55" s="3" t="s">
        <v>27</v>
      </c>
      <c r="E55" t="s">
        <v>48</v>
      </c>
      <c r="F55" s="2"/>
      <c r="G55" s="51">
        <f t="shared" si="37"/>
        <v>45.0321</v>
      </c>
      <c r="H55" s="51">
        <f t="shared" si="38"/>
        <v>0.48110000000000003</v>
      </c>
      <c r="I55" s="51">
        <f t="shared" si="39"/>
        <v>52.1008</v>
      </c>
      <c r="J55" s="51">
        <f t="shared" si="40"/>
        <v>159.18854415274501</v>
      </c>
      <c r="K55" s="51">
        <f t="shared" si="41"/>
        <v>117.54807692307701</v>
      </c>
      <c r="L55" s="51">
        <f t="shared" si="42"/>
        <v>173.468976631749</v>
      </c>
      <c r="M55" s="51">
        <f t="shared" si="43"/>
        <v>48.8268246415956</v>
      </c>
      <c r="N55" s="51">
        <f t="shared" si="44"/>
        <v>192.05079095125001</v>
      </c>
      <c r="O55" s="51">
        <f t="shared" si="45"/>
        <v>166.73662053936201</v>
      </c>
      <c r="P55" s="37"/>
      <c r="Q55" s="7" t="s">
        <v>48</v>
      </c>
      <c r="R55" s="37">
        <v>45.0321</v>
      </c>
      <c r="S55" s="37">
        <v>0.48110000000000003</v>
      </c>
      <c r="T55" s="37">
        <v>52.1008</v>
      </c>
      <c r="U55" s="37">
        <v>159.18854415274501</v>
      </c>
      <c r="V55" s="36">
        <v>117.54807692307701</v>
      </c>
      <c r="W55" s="36">
        <v>173.468976631749</v>
      </c>
      <c r="X55" s="37">
        <v>48.8268246415956</v>
      </c>
      <c r="Y55" s="37">
        <v>192.05079095125001</v>
      </c>
      <c r="Z55" s="37">
        <v>166.73662053936201</v>
      </c>
      <c r="AB55" s="7" t="s">
        <v>48</v>
      </c>
      <c r="AC55" s="7" t="s">
        <v>208</v>
      </c>
    </row>
    <row r="56" spans="2:29" x14ac:dyDescent="0.35">
      <c r="B56" s="7" t="s">
        <v>210</v>
      </c>
      <c r="C56" s="3" t="s">
        <v>27</v>
      </c>
      <c r="E56" t="s">
        <v>49</v>
      </c>
      <c r="F56" s="2"/>
      <c r="G56" s="51">
        <f t="shared" si="37"/>
        <v>6.3026999999999997</v>
      </c>
      <c r="H56" s="51">
        <f t="shared" si="38"/>
        <v>4.7573999999999996</v>
      </c>
      <c r="I56" s="51">
        <f t="shared" si="39"/>
        <v>-9.8602000000000007</v>
      </c>
      <c r="J56" s="51">
        <f t="shared" si="40"/>
        <v>-14.7357098955132</v>
      </c>
      <c r="K56" s="51">
        <f t="shared" si="41"/>
        <v>-8.4021129085506701</v>
      </c>
      <c r="L56" s="51">
        <f t="shared" si="42"/>
        <v>50.420168067226903</v>
      </c>
      <c r="M56" s="51">
        <f t="shared" si="43"/>
        <v>8.8821155624304993</v>
      </c>
      <c r="N56" s="51">
        <f t="shared" si="44"/>
        <v>-2.3901000235671401</v>
      </c>
      <c r="O56" s="51">
        <f t="shared" si="45"/>
        <v>10.732791784859</v>
      </c>
      <c r="P56" s="37"/>
      <c r="Q56" s="7" t="s">
        <v>49</v>
      </c>
      <c r="R56" s="37">
        <v>6.3026999999999997</v>
      </c>
      <c r="S56" s="37">
        <v>4.7573999999999996</v>
      </c>
      <c r="T56" s="37">
        <v>-9.8602000000000007</v>
      </c>
      <c r="U56" s="37">
        <v>-14.7357098955132</v>
      </c>
      <c r="V56" s="36">
        <v>-8.4021129085506701</v>
      </c>
      <c r="W56" s="36">
        <v>50.420168067226903</v>
      </c>
      <c r="X56" s="37">
        <v>8.8821155624304993</v>
      </c>
      <c r="Y56" s="37">
        <v>-2.3901000235671401</v>
      </c>
      <c r="Z56" s="37">
        <v>10.732791784859</v>
      </c>
      <c r="AB56" s="7" t="s">
        <v>49</v>
      </c>
      <c r="AC56" s="7" t="s">
        <v>210</v>
      </c>
    </row>
    <row r="57" spans="2:29" x14ac:dyDescent="0.35">
      <c r="B57" s="7" t="s">
        <v>212</v>
      </c>
      <c r="C57" s="3" t="s">
        <v>27</v>
      </c>
      <c r="E57" t="s">
        <v>50</v>
      </c>
      <c r="F57" s="2"/>
      <c r="G57" s="51">
        <f t="shared" si="37"/>
        <v>26.092099999999999</v>
      </c>
      <c r="H57" s="51">
        <f t="shared" si="38"/>
        <v>-1.6574</v>
      </c>
      <c r="I57" s="51">
        <f t="shared" si="39"/>
        <v>24.3306</v>
      </c>
      <c r="J57" s="51">
        <f t="shared" si="40"/>
        <v>135.76158940397301</v>
      </c>
      <c r="K57" s="51">
        <f t="shared" si="41"/>
        <v>38.881664499349803</v>
      </c>
      <c r="L57" s="51">
        <f t="shared" si="42"/>
        <v>-14.506268899878201</v>
      </c>
      <c r="M57" s="51">
        <f t="shared" si="43"/>
        <v>28.841732421363702</v>
      </c>
      <c r="N57" s="51">
        <f t="shared" si="44"/>
        <v>172.07163327875401</v>
      </c>
      <c r="O57" s="51">
        <f t="shared" si="45"/>
        <v>75.665437954823503</v>
      </c>
      <c r="P57" s="37"/>
      <c r="Q57" s="7" t="s">
        <v>50</v>
      </c>
      <c r="R57" s="37">
        <v>26.092099999999999</v>
      </c>
      <c r="S57" s="37">
        <v>-1.6574</v>
      </c>
      <c r="T57" s="37">
        <v>24.3306</v>
      </c>
      <c r="U57" s="37">
        <v>135.76158940397301</v>
      </c>
      <c r="V57" s="36">
        <v>38.881664499349803</v>
      </c>
      <c r="W57" s="36">
        <v>-14.506268899878201</v>
      </c>
      <c r="X57" s="37">
        <v>28.841732421363702</v>
      </c>
      <c r="Y57" s="37">
        <v>172.07163327875401</v>
      </c>
      <c r="Z57" s="37">
        <v>75.665437954823503</v>
      </c>
      <c r="AB57" s="7" t="s">
        <v>50</v>
      </c>
      <c r="AC57" s="7" t="s">
        <v>212</v>
      </c>
    </row>
    <row r="58" spans="2:29" x14ac:dyDescent="0.35">
      <c r="B58" s="7" t="s">
        <v>215</v>
      </c>
      <c r="C58" s="3" t="s">
        <v>27</v>
      </c>
      <c r="E58" t="s">
        <v>51</v>
      </c>
      <c r="F58" s="2"/>
      <c r="G58" s="51">
        <f t="shared" si="37"/>
        <v>48.646000000000001</v>
      </c>
      <c r="H58" s="51">
        <f t="shared" si="38"/>
        <v>-1.2970999999999999</v>
      </c>
      <c r="I58" s="51">
        <f t="shared" si="39"/>
        <v>101.178</v>
      </c>
      <c r="J58" s="51">
        <f t="shared" si="40"/>
        <v>87.439024390243901</v>
      </c>
      <c r="K58" s="51">
        <f t="shared" si="41"/>
        <v>119.94848311391</v>
      </c>
      <c r="L58" s="51">
        <f t="shared" si="42"/>
        <v>143.35022165927799</v>
      </c>
      <c r="M58" s="51">
        <f t="shared" si="43"/>
        <v>50.628007293834401</v>
      </c>
      <c r="N58" s="51">
        <f t="shared" si="44"/>
        <v>110.12583995316299</v>
      </c>
      <c r="O58" s="51">
        <f t="shared" si="45"/>
        <v>157.90378534575899</v>
      </c>
      <c r="P58" s="37"/>
      <c r="Q58" s="7" t="s">
        <v>51</v>
      </c>
      <c r="R58" s="37">
        <v>48.646000000000001</v>
      </c>
      <c r="S58" s="37">
        <v>-1.2970999999999999</v>
      </c>
      <c r="T58" s="37">
        <v>101.178</v>
      </c>
      <c r="U58" s="37">
        <v>87.439024390243901</v>
      </c>
      <c r="V58" s="36">
        <v>119.94848311391</v>
      </c>
      <c r="W58" s="36">
        <v>143.35022165927799</v>
      </c>
      <c r="X58" s="37">
        <v>50.628007293834401</v>
      </c>
      <c r="Y58" s="37">
        <v>110.12583995316299</v>
      </c>
      <c r="Z58" s="37">
        <v>157.90378534575899</v>
      </c>
      <c r="AB58" s="7" t="s">
        <v>51</v>
      </c>
      <c r="AC58" s="7" t="s">
        <v>215</v>
      </c>
    </row>
    <row r="59" spans="2:29" x14ac:dyDescent="0.35">
      <c r="B59" s="7" t="s">
        <v>217</v>
      </c>
      <c r="C59" s="3" t="s">
        <v>27</v>
      </c>
      <c r="E59" t="s">
        <v>52</v>
      </c>
      <c r="F59" s="2"/>
      <c r="G59" s="51">
        <f t="shared" si="37"/>
        <v>-15.6038</v>
      </c>
      <c r="H59" s="51">
        <f t="shared" si="38"/>
        <v>1.9945999999999999</v>
      </c>
      <c r="I59" s="51">
        <f t="shared" si="39"/>
        <v>-20.6068</v>
      </c>
      <c r="J59" s="51">
        <f t="shared" si="40"/>
        <v>-14.2205323193916</v>
      </c>
      <c r="K59" s="51">
        <f t="shared" si="41"/>
        <v>13.709677419354801</v>
      </c>
      <c r="L59" s="51">
        <f t="shared" si="42"/>
        <v>75.400404291711993</v>
      </c>
      <c r="M59" s="51">
        <f t="shared" si="43"/>
        <v>-11.4615906367173</v>
      </c>
      <c r="N59" s="51">
        <f t="shared" si="44"/>
        <v>-3.8589469310736702</v>
      </c>
      <c r="O59" s="51">
        <f t="shared" si="45"/>
        <v>32.3363790732962</v>
      </c>
      <c r="P59" s="37"/>
      <c r="Q59" s="7" t="s">
        <v>52</v>
      </c>
      <c r="R59" s="37">
        <v>-15.6038</v>
      </c>
      <c r="S59" s="37">
        <v>1.9945999999999999</v>
      </c>
      <c r="T59" s="37">
        <v>-20.6068</v>
      </c>
      <c r="U59" s="37">
        <v>-14.2205323193916</v>
      </c>
      <c r="V59" s="36">
        <v>13.709677419354801</v>
      </c>
      <c r="W59" s="36">
        <v>75.400404291711993</v>
      </c>
      <c r="X59" s="37">
        <v>-11.4615906367173</v>
      </c>
      <c r="Y59" s="37">
        <v>-3.8589469310736702</v>
      </c>
      <c r="Z59" s="37">
        <v>32.3363790732962</v>
      </c>
      <c r="AB59" s="7" t="s">
        <v>52</v>
      </c>
      <c r="AC59" s="7" t="s">
        <v>217</v>
      </c>
    </row>
    <row r="60" spans="2:29" x14ac:dyDescent="0.35">
      <c r="B60" s="7" t="s">
        <v>115</v>
      </c>
      <c r="C60" s="3" t="s">
        <v>27</v>
      </c>
      <c r="E60" t="s">
        <v>7</v>
      </c>
      <c r="F60" s="2"/>
      <c r="G60" s="51">
        <f t="shared" si="37"/>
        <v>8.5847999999999995</v>
      </c>
      <c r="H60" s="51">
        <f t="shared" si="38"/>
        <v>-0.79649999999999999</v>
      </c>
      <c r="I60" s="51">
        <f t="shared" si="39"/>
        <v>5.7478999999999996</v>
      </c>
      <c r="J60" s="51">
        <f t="shared" si="40"/>
        <v>-0.91855480710348203</v>
      </c>
      <c r="K60" s="51">
        <f t="shared" si="41"/>
        <v>-7.7274023381807897</v>
      </c>
      <c r="L60" s="51">
        <f t="shared" si="42"/>
        <v>2.0981227322921598</v>
      </c>
      <c r="M60" s="51">
        <f t="shared" si="43"/>
        <v>15.474153653943899</v>
      </c>
      <c r="N60" s="51">
        <f t="shared" si="44"/>
        <v>19.4987515887921</v>
      </c>
      <c r="O60" s="51">
        <f t="shared" si="45"/>
        <v>24.853740307189899</v>
      </c>
      <c r="P60" s="37"/>
      <c r="Q60" s="7" t="s">
        <v>7</v>
      </c>
      <c r="R60" s="37">
        <v>8.5847999999999995</v>
      </c>
      <c r="S60" s="37">
        <v>-0.79649999999999999</v>
      </c>
      <c r="T60" s="37">
        <v>5.7478999999999996</v>
      </c>
      <c r="U60" s="37">
        <v>-0.91855480710348203</v>
      </c>
      <c r="V60" s="36">
        <v>-7.7274023381807897</v>
      </c>
      <c r="W60" s="36">
        <v>2.0981227322921598</v>
      </c>
      <c r="X60" s="37">
        <v>15.474153653943899</v>
      </c>
      <c r="Y60" s="37">
        <v>19.4987515887921</v>
      </c>
      <c r="Z60" s="37">
        <v>24.853740307189899</v>
      </c>
      <c r="AB60" s="7" t="s">
        <v>7</v>
      </c>
      <c r="AC60" s="7" t="s">
        <v>115</v>
      </c>
    </row>
    <row r="61" spans="2:29" x14ac:dyDescent="0.35">
      <c r="B61" s="7" t="s">
        <v>219</v>
      </c>
      <c r="C61" s="3" t="s">
        <v>27</v>
      </c>
      <c r="E61" t="s">
        <v>55</v>
      </c>
      <c r="F61" s="2"/>
      <c r="G61" s="51">
        <f t="shared" si="37"/>
        <v>-1.9560999999999999</v>
      </c>
      <c r="H61" s="51">
        <f t="shared" si="38"/>
        <v>8.0218000000000007</v>
      </c>
      <c r="I61" s="51">
        <f t="shared" si="39"/>
        <v>-2.1410999999999998</v>
      </c>
      <c r="J61" s="51">
        <f t="shared" si="40"/>
        <v>10.848852973584799</v>
      </c>
      <c r="K61" s="51">
        <f t="shared" si="41"/>
        <v>23.616087389258599</v>
      </c>
      <c r="L61" s="51">
        <f t="shared" si="42"/>
        <v>17.6019572249606</v>
      </c>
      <c r="M61" s="51">
        <f t="shared" si="43"/>
        <v>1.79504706601383</v>
      </c>
      <c r="N61" s="51">
        <f t="shared" si="44"/>
        <v>32.009323313713899</v>
      </c>
      <c r="O61" s="51">
        <f t="shared" si="45"/>
        <v>61.616252770938097</v>
      </c>
      <c r="P61" s="37"/>
      <c r="Q61" s="7" t="s">
        <v>55</v>
      </c>
      <c r="R61" s="37">
        <v>-1.9560999999999999</v>
      </c>
      <c r="S61" s="37">
        <v>8.0218000000000007</v>
      </c>
      <c r="T61" s="37">
        <v>-2.1410999999999998</v>
      </c>
      <c r="U61" s="37">
        <v>10.848852973584799</v>
      </c>
      <c r="V61" s="36">
        <v>23.616087389258599</v>
      </c>
      <c r="W61" s="36">
        <v>17.6019572249606</v>
      </c>
      <c r="X61" s="37">
        <v>1.79504706601383</v>
      </c>
      <c r="Y61" s="37">
        <v>32.009323313713899</v>
      </c>
      <c r="Z61" s="37">
        <v>61.616252770938097</v>
      </c>
      <c r="AB61" s="7" t="s">
        <v>55</v>
      </c>
      <c r="AC61" s="7" t="s">
        <v>219</v>
      </c>
    </row>
    <row r="62" spans="2:29" x14ac:dyDescent="0.35">
      <c r="B62" s="7" t="s">
        <v>221</v>
      </c>
      <c r="C62" s="3" t="s">
        <v>27</v>
      </c>
      <c r="E62" t="s">
        <v>56</v>
      </c>
      <c r="F62" s="2"/>
      <c r="G62" s="51">
        <f t="shared" si="37"/>
        <v>9.5341000000000005</v>
      </c>
      <c r="H62" s="51">
        <f t="shared" si="38"/>
        <v>-8.43E-2</v>
      </c>
      <c r="I62" s="51">
        <f t="shared" si="39"/>
        <v>-9.2071000000000005</v>
      </c>
      <c r="J62" s="51">
        <f t="shared" si="40"/>
        <v>-31.467181467181501</v>
      </c>
      <c r="K62" s="51">
        <f t="shared" si="41"/>
        <v>-27.328556806550701</v>
      </c>
      <c r="L62" s="51" t="str">
        <f t="shared" si="42"/>
        <v>NULL</v>
      </c>
      <c r="M62" s="51">
        <f t="shared" si="43"/>
        <v>12.449828541698301</v>
      </c>
      <c r="N62" s="51">
        <f t="shared" si="44"/>
        <v>-21.395397656856499</v>
      </c>
      <c r="O62" s="51">
        <f t="shared" si="45"/>
        <v>-10.922964956669</v>
      </c>
      <c r="P62" s="37"/>
      <c r="Q62" s="7" t="s">
        <v>56</v>
      </c>
      <c r="R62" s="37">
        <v>9.5341000000000005</v>
      </c>
      <c r="S62" s="37">
        <v>-8.43E-2</v>
      </c>
      <c r="T62" s="37">
        <v>-9.2071000000000005</v>
      </c>
      <c r="U62" s="37">
        <v>-31.467181467181501</v>
      </c>
      <c r="V62" s="36">
        <v>-27.328556806550701</v>
      </c>
      <c r="W62" s="56" t="s">
        <v>114</v>
      </c>
      <c r="X62" s="37">
        <v>12.449828541698301</v>
      </c>
      <c r="Y62" s="37">
        <v>-21.395397656856499</v>
      </c>
      <c r="Z62" s="37">
        <v>-10.922964956669</v>
      </c>
      <c r="AB62" s="7" t="s">
        <v>56</v>
      </c>
      <c r="AC62" s="7" t="s">
        <v>221</v>
      </c>
    </row>
    <row r="63" spans="2:29" x14ac:dyDescent="0.35">
      <c r="B63" s="7" t="s">
        <v>223</v>
      </c>
      <c r="C63" s="3" t="s">
        <v>27</v>
      </c>
      <c r="E63" t="s">
        <v>57</v>
      </c>
      <c r="F63" s="2"/>
      <c r="G63" s="51">
        <f t="shared" si="37"/>
        <v>4.7</v>
      </c>
      <c r="H63" s="51">
        <f t="shared" si="38"/>
        <v>6.5110000000000001</v>
      </c>
      <c r="I63" s="51">
        <f t="shared" si="39"/>
        <v>-14.214399999999999</v>
      </c>
      <c r="J63" s="51">
        <f t="shared" si="40"/>
        <v>-9.1737618419474796</v>
      </c>
      <c r="K63" s="51">
        <f t="shared" si="41"/>
        <v>-0.70791819611957196</v>
      </c>
      <c r="L63" s="51">
        <f t="shared" si="42"/>
        <v>88.972055888223593</v>
      </c>
      <c r="M63" s="51">
        <f t="shared" si="43"/>
        <v>6.6794026892196303</v>
      </c>
      <c r="N63" s="51">
        <f t="shared" si="44"/>
        <v>0.32747705166480401</v>
      </c>
      <c r="O63" s="51">
        <f t="shared" si="45"/>
        <v>14.325793850735</v>
      </c>
      <c r="P63" s="37"/>
      <c r="Q63" s="7" t="s">
        <v>57</v>
      </c>
      <c r="R63" s="37">
        <v>4.7</v>
      </c>
      <c r="S63" s="37">
        <v>6.5110000000000001</v>
      </c>
      <c r="T63" s="37">
        <v>-14.214399999999999</v>
      </c>
      <c r="U63" s="37">
        <v>-9.1737618419474796</v>
      </c>
      <c r="V63" s="36">
        <v>-0.70791819611957196</v>
      </c>
      <c r="W63" s="36">
        <v>88.972055888223593</v>
      </c>
      <c r="X63" s="37">
        <v>6.6794026892196303</v>
      </c>
      <c r="Y63" s="37">
        <v>0.32747705166480401</v>
      </c>
      <c r="Z63" s="37">
        <v>14.325793850735</v>
      </c>
      <c r="AB63" s="7" t="s">
        <v>57</v>
      </c>
      <c r="AC63" s="7" t="s">
        <v>223</v>
      </c>
    </row>
    <row r="64" spans="2:29" x14ac:dyDescent="0.35">
      <c r="B64" s="7" t="s">
        <v>202</v>
      </c>
      <c r="C64" s="3" t="s">
        <v>27</v>
      </c>
      <c r="E64" t="s">
        <v>58</v>
      </c>
      <c r="F64" s="2"/>
      <c r="G64" s="51">
        <f t="shared" si="37"/>
        <v>7.0110999999999999</v>
      </c>
      <c r="H64" s="51">
        <f t="shared" si="38"/>
        <v>4.8825000000000003</v>
      </c>
      <c r="I64" s="51">
        <f t="shared" si="39"/>
        <v>3.9799000000000002</v>
      </c>
      <c r="J64" s="51">
        <f t="shared" si="40"/>
        <v>2.6185421089879601</v>
      </c>
      <c r="K64" s="51">
        <f t="shared" si="41"/>
        <v>-3.84615384615384</v>
      </c>
      <c r="L64" s="51">
        <f t="shared" si="42"/>
        <v>-7.1685007721549701</v>
      </c>
      <c r="M64" s="51">
        <f t="shared" si="43"/>
        <v>9.0240967572900601</v>
      </c>
      <c r="N64" s="51">
        <f t="shared" si="44"/>
        <v>15.933168581587299</v>
      </c>
      <c r="O64" s="51">
        <f t="shared" si="45"/>
        <v>20.834187507354802</v>
      </c>
      <c r="P64" s="37"/>
      <c r="Q64" s="7" t="s">
        <v>58</v>
      </c>
      <c r="R64" s="37">
        <v>7.0110999999999999</v>
      </c>
      <c r="S64" s="37">
        <v>4.8825000000000003</v>
      </c>
      <c r="T64" s="37">
        <v>3.9799000000000002</v>
      </c>
      <c r="U64" s="37">
        <v>2.6185421089879601</v>
      </c>
      <c r="V64" s="36">
        <v>-3.84615384615384</v>
      </c>
      <c r="W64" s="36">
        <v>-7.1685007721549701</v>
      </c>
      <c r="X64" s="37">
        <v>9.0240967572900601</v>
      </c>
      <c r="Y64" s="37">
        <v>15.933168581587299</v>
      </c>
      <c r="Z64" s="37">
        <v>20.834187507354802</v>
      </c>
      <c r="AB64" s="7" t="s">
        <v>58</v>
      </c>
      <c r="AC64" s="7" t="s">
        <v>202</v>
      </c>
    </row>
    <row r="65" spans="1:29" x14ac:dyDescent="0.35">
      <c r="B65" s="7" t="s">
        <v>225</v>
      </c>
      <c r="C65" s="3" t="s">
        <v>27</v>
      </c>
      <c r="E65" t="s">
        <v>59</v>
      </c>
      <c r="F65" s="2"/>
      <c r="G65" s="51">
        <f t="shared" si="37"/>
        <v>4.3624000000000001</v>
      </c>
      <c r="H65" s="51">
        <f t="shared" si="38"/>
        <v>2.5375000000000001</v>
      </c>
      <c r="I65" s="51">
        <f t="shared" si="39"/>
        <v>3.2501000000000002</v>
      </c>
      <c r="J65" s="51">
        <f t="shared" si="40"/>
        <v>19.3237454100367</v>
      </c>
      <c r="K65" s="51">
        <f t="shared" si="41"/>
        <v>10.962509781603501</v>
      </c>
      <c r="L65" s="51">
        <f t="shared" si="42"/>
        <v>52.831667646482501</v>
      </c>
      <c r="M65" s="51">
        <f t="shared" si="43"/>
        <v>6.1493923193481201</v>
      </c>
      <c r="N65" s="51">
        <f t="shared" si="44"/>
        <v>32.063478824996203</v>
      </c>
      <c r="O65" s="51">
        <f t="shared" si="45"/>
        <v>29.595610497779099</v>
      </c>
      <c r="P65" s="37"/>
      <c r="Q65" s="7" t="s">
        <v>59</v>
      </c>
      <c r="R65" s="37">
        <v>4.3624000000000001</v>
      </c>
      <c r="S65" s="37">
        <v>2.5375000000000001</v>
      </c>
      <c r="T65" s="37">
        <v>3.2501000000000002</v>
      </c>
      <c r="U65" s="37">
        <v>19.3237454100367</v>
      </c>
      <c r="V65" s="36">
        <v>10.962509781603501</v>
      </c>
      <c r="W65" s="36">
        <v>52.831667646482501</v>
      </c>
      <c r="X65" s="37">
        <v>6.1493923193481201</v>
      </c>
      <c r="Y65" s="37">
        <v>32.063478824996203</v>
      </c>
      <c r="Z65" s="37">
        <v>29.595610497779099</v>
      </c>
      <c r="AB65" s="7" t="s">
        <v>59</v>
      </c>
      <c r="AC65" s="7" t="s">
        <v>225</v>
      </c>
    </row>
    <row r="66" spans="1:29" x14ac:dyDescent="0.35">
      <c r="B66" s="7" t="s">
        <v>227</v>
      </c>
      <c r="C66" s="3" t="s">
        <v>27</v>
      </c>
      <c r="E66" t="s">
        <v>60</v>
      </c>
      <c r="F66" s="2"/>
      <c r="G66" s="51">
        <f t="shared" ref="G66" si="46">R66</f>
        <v>1.3651</v>
      </c>
      <c r="H66" s="51">
        <f t="shared" ref="H66" si="47">S66</f>
        <v>-6.5202</v>
      </c>
      <c r="I66" s="51">
        <f t="shared" ref="I66" si="48">T66</f>
        <v>-6.3085000000000004</v>
      </c>
      <c r="J66" s="51">
        <f t="shared" ref="J66" si="49">U66</f>
        <v>15.011914217633</v>
      </c>
      <c r="K66" s="51">
        <f t="shared" ref="K66" si="50">V66</f>
        <v>0.97629009762900698</v>
      </c>
      <c r="L66" s="51">
        <f t="shared" ref="L66" si="51">W66</f>
        <v>15.84</v>
      </c>
      <c r="M66" s="51">
        <f t="shared" ref="M66" si="52">X66</f>
        <v>2.79251022269167</v>
      </c>
      <c r="N66" s="51">
        <f t="shared" ref="N66" si="53">Y66</f>
        <v>24.951943110127502</v>
      </c>
      <c r="O66" s="51">
        <f t="shared" ref="O66" si="54">Z66</f>
        <v>16.8894013914881</v>
      </c>
      <c r="P66" s="37"/>
      <c r="Q66" s="7" t="s">
        <v>60</v>
      </c>
      <c r="R66" s="37">
        <v>1.3651</v>
      </c>
      <c r="S66" s="37">
        <v>-6.5202</v>
      </c>
      <c r="T66" s="37">
        <v>-6.3085000000000004</v>
      </c>
      <c r="U66" s="37">
        <v>15.011914217633</v>
      </c>
      <c r="V66" s="36">
        <v>0.97629009762900698</v>
      </c>
      <c r="W66" s="36">
        <v>15.84</v>
      </c>
      <c r="X66" s="37">
        <v>2.79251022269167</v>
      </c>
      <c r="Y66" s="37">
        <v>24.951943110127502</v>
      </c>
      <c r="Z66" s="37">
        <v>16.8894013914881</v>
      </c>
      <c r="AB66" s="7" t="s">
        <v>60</v>
      </c>
      <c r="AC66" s="7" t="s">
        <v>227</v>
      </c>
    </row>
    <row r="67" spans="1:29" x14ac:dyDescent="0.35">
      <c r="C67" s="3"/>
      <c r="F67" s="2"/>
      <c r="G67" s="54">
        <f>AVERAGE(G31:G66)</f>
        <v>6.9615722222222232</v>
      </c>
      <c r="H67" s="54">
        <f t="shared" ref="H67:O67" si="55">AVERAGE(H31:H66)</f>
        <v>3.4306666666666668</v>
      </c>
      <c r="I67" s="54">
        <f t="shared" si="55"/>
        <v>3.3407861111111119</v>
      </c>
      <c r="J67" s="54">
        <f t="shared" si="55"/>
        <v>15.756826246080594</v>
      </c>
      <c r="K67" s="54">
        <f t="shared" si="55"/>
        <v>18.870964013851577</v>
      </c>
      <c r="L67" s="54">
        <f t="shared" si="55"/>
        <v>65.876968819129459</v>
      </c>
      <c r="M67" s="54">
        <f t="shared" si="55"/>
        <v>9.4814239632134676</v>
      </c>
      <c r="N67" s="54">
        <f t="shared" si="55"/>
        <v>30.904147414317713</v>
      </c>
      <c r="O67" s="54">
        <f t="shared" si="55"/>
        <v>43.649540452589306</v>
      </c>
      <c r="P67" s="12"/>
      <c r="Q67" s="12"/>
      <c r="R67" s="12"/>
      <c r="S67" s="13"/>
      <c r="T67" s="13"/>
      <c r="U67" s="13"/>
      <c r="V67" s="13"/>
      <c r="W67" s="13"/>
      <c r="X67" s="13"/>
      <c r="Y67" s="13"/>
      <c r="Z67" s="13"/>
      <c r="AB67" s="7"/>
    </row>
    <row r="68" spans="1:29" x14ac:dyDescent="0.35">
      <c r="F68" s="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9" x14ac:dyDescent="0.35">
      <c r="A69" s="4"/>
      <c r="B69" s="4"/>
      <c r="C69" s="4" t="s">
        <v>61</v>
      </c>
      <c r="D69" s="4"/>
      <c r="E69" s="4"/>
      <c r="F69" s="2"/>
      <c r="Q69" s="4"/>
      <c r="AB69" s="4"/>
    </row>
    <row r="70" spans="1:29" x14ac:dyDescent="0.35">
      <c r="B70" s="7" t="s">
        <v>229</v>
      </c>
      <c r="C70" t="s">
        <v>61</v>
      </c>
      <c r="E70" t="s">
        <v>62</v>
      </c>
      <c r="F70" s="2"/>
      <c r="G70" s="51">
        <f>R70</f>
        <v>10.2128</v>
      </c>
      <c r="H70" s="51">
        <f t="shared" ref="H70" si="56">S70</f>
        <v>5.7142999999999997</v>
      </c>
      <c r="I70" s="51">
        <f t="shared" ref="I70" si="57">T70</f>
        <v>-3.6816</v>
      </c>
      <c r="J70" s="51">
        <f t="shared" ref="J70" si="58">U70</f>
        <v>-31.226765799256501</v>
      </c>
      <c r="K70" s="51">
        <f t="shared" ref="K70" si="59">V70</f>
        <v>-32.0744820351429</v>
      </c>
      <c r="L70" s="51">
        <f t="shared" ref="L70" si="60">W70</f>
        <v>-26.221335992023899</v>
      </c>
      <c r="M70" s="51">
        <f t="shared" ref="M70" si="61">X70</f>
        <v>13.1342739458262</v>
      </c>
      <c r="N70" s="51">
        <f t="shared" ref="N70" si="62">Y70</f>
        <v>-20.542878818099499</v>
      </c>
      <c r="O70" s="51">
        <f t="shared" ref="O70" si="63">Z70</f>
        <v>-15.804266968119</v>
      </c>
      <c r="P70" s="37"/>
      <c r="Q70" s="7" t="s">
        <v>62</v>
      </c>
      <c r="R70" s="37">
        <v>10.2128</v>
      </c>
      <c r="S70" s="37">
        <v>5.7142999999999997</v>
      </c>
      <c r="T70" s="37">
        <v>-3.6816</v>
      </c>
      <c r="U70" s="37">
        <v>-31.226765799256501</v>
      </c>
      <c r="V70" s="36">
        <v>-32.0744820351429</v>
      </c>
      <c r="W70" s="36">
        <v>-26.221335992023899</v>
      </c>
      <c r="X70" s="37">
        <v>13.1342739458262</v>
      </c>
      <c r="Y70" s="37">
        <v>-20.542878818099499</v>
      </c>
      <c r="Z70" s="37">
        <v>-15.804266968119</v>
      </c>
      <c r="AB70" s="7" t="s">
        <v>62</v>
      </c>
      <c r="AC70" s="7" t="s">
        <v>229</v>
      </c>
    </row>
    <row r="71" spans="1:29" x14ac:dyDescent="0.35">
      <c r="B71" s="7" t="s">
        <v>196</v>
      </c>
      <c r="C71" t="s">
        <v>61</v>
      </c>
      <c r="E71" t="s">
        <v>42</v>
      </c>
      <c r="F71" s="2"/>
      <c r="G71" s="51">
        <f t="shared" ref="G71:G80" si="64">R71</f>
        <v>23.990200000000002</v>
      </c>
      <c r="H71" s="51">
        <f t="shared" ref="H71:H80" si="65">S71</f>
        <v>2.8765000000000001</v>
      </c>
      <c r="I71" s="51">
        <f t="shared" ref="I71:I80" si="66">T71</f>
        <v>16.4133</v>
      </c>
      <c r="J71" s="51">
        <f t="shared" ref="J71:J80" si="67">U71</f>
        <v>23.8484155504737</v>
      </c>
      <c r="K71" s="51">
        <f t="shared" ref="K71:K80" si="68">V71</f>
        <v>26.8529362556466</v>
      </c>
      <c r="L71" s="51">
        <f t="shared" ref="L71:L80" si="69">W71</f>
        <v>104.80821177741799</v>
      </c>
      <c r="M71" s="51">
        <f t="shared" ref="M71:M80" si="70">X71</f>
        <v>26.160313432519999</v>
      </c>
      <c r="N71" s="51">
        <f t="shared" ref="N71:N80" si="71">Y71</f>
        <v>39.713778958179603</v>
      </c>
      <c r="O71" s="51">
        <f t="shared" ref="O71:O80" si="72">Z71</f>
        <v>50.860147125656802</v>
      </c>
      <c r="P71" s="37"/>
      <c r="Q71" s="7" t="s">
        <v>42</v>
      </c>
      <c r="R71" s="37">
        <v>23.990200000000002</v>
      </c>
      <c r="S71" s="37">
        <v>2.8765000000000001</v>
      </c>
      <c r="T71" s="37">
        <v>16.4133</v>
      </c>
      <c r="U71" s="37">
        <v>23.8484155504737</v>
      </c>
      <c r="V71" s="36">
        <v>26.8529362556466</v>
      </c>
      <c r="W71" s="36">
        <v>104.80821177741799</v>
      </c>
      <c r="X71" s="37">
        <v>26.160313432519999</v>
      </c>
      <c r="Y71" s="37">
        <v>39.713778958179603</v>
      </c>
      <c r="Z71" s="37">
        <v>50.860147125656802</v>
      </c>
      <c r="AB71" s="7" t="s">
        <v>42</v>
      </c>
      <c r="AC71" s="7" t="s">
        <v>196</v>
      </c>
    </row>
    <row r="72" spans="1:29" x14ac:dyDescent="0.35">
      <c r="B72" s="7" t="s">
        <v>231</v>
      </c>
      <c r="C72" t="s">
        <v>61</v>
      </c>
      <c r="E72" t="s">
        <v>63</v>
      </c>
      <c r="F72" s="2"/>
      <c r="G72" s="51">
        <f t="shared" si="64"/>
        <v>16.0075</v>
      </c>
      <c r="H72" s="51">
        <f t="shared" si="65"/>
        <v>6.9073000000000002</v>
      </c>
      <c r="I72" s="51">
        <f t="shared" si="66"/>
        <v>9.6866000000000003</v>
      </c>
      <c r="J72" s="51">
        <f t="shared" si="67"/>
        <v>22.173740579135298</v>
      </c>
      <c r="K72" s="51">
        <f t="shared" si="68"/>
        <v>5.6966369251887397</v>
      </c>
      <c r="L72" s="51">
        <f t="shared" si="69"/>
        <v>98.781836893349606</v>
      </c>
      <c r="M72" s="51">
        <f t="shared" si="70"/>
        <v>18.3216618605592</v>
      </c>
      <c r="N72" s="51">
        <f t="shared" si="71"/>
        <v>37.748397716286398</v>
      </c>
      <c r="O72" s="51">
        <f t="shared" si="72"/>
        <v>25.511021012110199</v>
      </c>
      <c r="P72" s="37"/>
      <c r="Q72" s="7" t="s">
        <v>63</v>
      </c>
      <c r="R72" s="37">
        <v>16.0075</v>
      </c>
      <c r="S72" s="37">
        <v>6.9073000000000002</v>
      </c>
      <c r="T72" s="37">
        <v>9.6866000000000003</v>
      </c>
      <c r="U72" s="37">
        <v>22.173740579135298</v>
      </c>
      <c r="V72" s="36">
        <v>5.6966369251887397</v>
      </c>
      <c r="W72" s="36">
        <v>98.781836893349606</v>
      </c>
      <c r="X72" s="37">
        <v>18.3216618605592</v>
      </c>
      <c r="Y72" s="37">
        <v>37.748397716286398</v>
      </c>
      <c r="Z72" s="37">
        <v>25.511021012110199</v>
      </c>
      <c r="AB72" s="7" t="s">
        <v>63</v>
      </c>
      <c r="AC72" s="7" t="s">
        <v>231</v>
      </c>
    </row>
    <row r="73" spans="1:29" x14ac:dyDescent="0.35">
      <c r="B73" s="7" t="s">
        <v>233</v>
      </c>
      <c r="C73" t="s">
        <v>61</v>
      </c>
      <c r="E73" t="s">
        <v>64</v>
      </c>
      <c r="F73" s="2"/>
      <c r="G73" s="51">
        <f t="shared" si="64"/>
        <v>4.0343</v>
      </c>
      <c r="H73" s="51">
        <f t="shared" si="65"/>
        <v>5.8376000000000001</v>
      </c>
      <c r="I73" s="51">
        <f t="shared" si="66"/>
        <v>-2.5634999999999999</v>
      </c>
      <c r="J73" s="51">
        <f t="shared" si="67"/>
        <v>27.5815583715287</v>
      </c>
      <c r="K73" s="51">
        <f t="shared" si="68"/>
        <v>9.0071412117023897</v>
      </c>
      <c r="L73" s="51">
        <f t="shared" si="69"/>
        <v>65.310043668122304</v>
      </c>
      <c r="M73" s="51">
        <f t="shared" si="70"/>
        <v>5.9326503612307802</v>
      </c>
      <c r="N73" s="51">
        <f t="shared" si="71"/>
        <v>44.331358386152402</v>
      </c>
      <c r="O73" s="51">
        <f t="shared" si="72"/>
        <v>31.0936162203067</v>
      </c>
      <c r="P73" s="37"/>
      <c r="Q73" s="7" t="s">
        <v>64</v>
      </c>
      <c r="R73" s="37">
        <v>4.0343</v>
      </c>
      <c r="S73" s="37">
        <v>5.8376000000000001</v>
      </c>
      <c r="T73" s="37">
        <v>-2.5634999999999999</v>
      </c>
      <c r="U73" s="37">
        <v>27.5815583715287</v>
      </c>
      <c r="V73" s="36">
        <v>9.0071412117023897</v>
      </c>
      <c r="W73" s="36">
        <v>65.310043668122304</v>
      </c>
      <c r="X73" s="37">
        <v>5.9326503612307802</v>
      </c>
      <c r="Y73" s="37">
        <v>44.331358386152402</v>
      </c>
      <c r="Z73" s="37">
        <v>31.0936162203067</v>
      </c>
      <c r="AB73" s="7" t="s">
        <v>64</v>
      </c>
      <c r="AC73" s="7" t="s">
        <v>233</v>
      </c>
    </row>
    <row r="74" spans="1:29" x14ac:dyDescent="0.35">
      <c r="B74" s="7" t="s">
        <v>235</v>
      </c>
      <c r="C74" t="s">
        <v>61</v>
      </c>
      <c r="E74" t="s">
        <v>65</v>
      </c>
      <c r="F74" s="2"/>
      <c r="G74" s="51">
        <f t="shared" si="64"/>
        <v>-2.5424000000000002</v>
      </c>
      <c r="H74" s="51">
        <f t="shared" si="65"/>
        <v>4.5500999999999996</v>
      </c>
      <c r="I74" s="51">
        <f t="shared" si="66"/>
        <v>-11.194000000000001</v>
      </c>
      <c r="J74" s="51">
        <f t="shared" si="67"/>
        <v>-12.761884504945201</v>
      </c>
      <c r="K74" s="51">
        <f t="shared" si="68"/>
        <v>-4.9258229021789601</v>
      </c>
      <c r="L74" s="51">
        <f t="shared" si="69"/>
        <v>80.364995602462599</v>
      </c>
      <c r="M74" s="51">
        <f t="shared" si="70"/>
        <v>-0.508964553383495</v>
      </c>
      <c r="N74" s="51">
        <f t="shared" si="71"/>
        <v>-1.9317482957549099</v>
      </c>
      <c r="O74" s="51">
        <f t="shared" si="72"/>
        <v>11.052015992345501</v>
      </c>
      <c r="P74" s="37"/>
      <c r="Q74" s="7" t="s">
        <v>65</v>
      </c>
      <c r="R74" s="37">
        <v>-2.5424000000000002</v>
      </c>
      <c r="S74" s="37">
        <v>4.5500999999999996</v>
      </c>
      <c r="T74" s="37">
        <v>-11.194000000000001</v>
      </c>
      <c r="U74" s="37">
        <v>-12.761884504945201</v>
      </c>
      <c r="V74" s="36">
        <v>-4.9258229021789601</v>
      </c>
      <c r="W74" s="36">
        <v>80.364995602462599</v>
      </c>
      <c r="X74" s="37">
        <v>-0.508964553383495</v>
      </c>
      <c r="Y74" s="37">
        <v>-1.9317482957549099</v>
      </c>
      <c r="Z74" s="37">
        <v>11.052015992345501</v>
      </c>
      <c r="AB74" s="7" t="s">
        <v>65</v>
      </c>
      <c r="AC74" s="7" t="s">
        <v>235</v>
      </c>
    </row>
    <row r="75" spans="1:29" x14ac:dyDescent="0.35">
      <c r="B75" s="7" t="s">
        <v>237</v>
      </c>
      <c r="C75" t="s">
        <v>61</v>
      </c>
      <c r="E75" t="s">
        <v>66</v>
      </c>
      <c r="F75" s="2"/>
      <c r="G75" s="51">
        <f t="shared" si="64"/>
        <v>6.3033000000000001</v>
      </c>
      <c r="H75" s="51">
        <f t="shared" si="65"/>
        <v>5.5850999999999997</v>
      </c>
      <c r="I75" s="51">
        <f t="shared" si="66"/>
        <v>1.8154999999999999</v>
      </c>
      <c r="J75" s="51">
        <f t="shared" si="67"/>
        <v>0.73049157786180297</v>
      </c>
      <c r="K75" s="51">
        <f t="shared" si="68"/>
        <v>7.1118289327162003</v>
      </c>
      <c r="L75" s="51">
        <f t="shared" si="69"/>
        <v>79.909263667711002</v>
      </c>
      <c r="M75" s="51">
        <f t="shared" si="70"/>
        <v>8.2909786757511306</v>
      </c>
      <c r="N75" s="51">
        <f t="shared" si="71"/>
        <v>12.5490053362295</v>
      </c>
      <c r="O75" s="51">
        <f t="shared" si="72"/>
        <v>26.723407731950999</v>
      </c>
      <c r="P75" s="37"/>
      <c r="Q75" s="7" t="s">
        <v>66</v>
      </c>
      <c r="R75" s="37">
        <v>6.3033000000000001</v>
      </c>
      <c r="S75" s="37">
        <v>5.5850999999999997</v>
      </c>
      <c r="T75" s="37">
        <v>1.8154999999999999</v>
      </c>
      <c r="U75" s="37">
        <v>0.73049157786180297</v>
      </c>
      <c r="V75" s="36">
        <v>7.1118289327162003</v>
      </c>
      <c r="W75" s="36">
        <v>79.909263667711002</v>
      </c>
      <c r="X75" s="37">
        <v>8.2909786757511306</v>
      </c>
      <c r="Y75" s="37">
        <v>12.5490053362295</v>
      </c>
      <c r="Z75" s="37">
        <v>26.723407731950999</v>
      </c>
      <c r="AB75" s="7" t="s">
        <v>66</v>
      </c>
      <c r="AC75" s="7" t="s">
        <v>237</v>
      </c>
    </row>
    <row r="76" spans="1:29" x14ac:dyDescent="0.35">
      <c r="B76" s="7" t="s">
        <v>239</v>
      </c>
      <c r="C76" t="s">
        <v>61</v>
      </c>
      <c r="E76" t="s">
        <v>67</v>
      </c>
      <c r="F76" s="2"/>
      <c r="G76" s="51">
        <f t="shared" si="64"/>
        <v>1.0853999999999999</v>
      </c>
      <c r="H76" s="51">
        <f t="shared" si="65"/>
        <v>3.4026000000000001</v>
      </c>
      <c r="I76" s="51">
        <f t="shared" si="66"/>
        <v>-2.4661</v>
      </c>
      <c r="J76" s="51">
        <f t="shared" si="67"/>
        <v>14.233947977202901</v>
      </c>
      <c r="K76" s="51">
        <f t="shared" si="68"/>
        <v>30.5601941369077</v>
      </c>
      <c r="L76" s="51">
        <f t="shared" si="69"/>
        <v>122.943188648961</v>
      </c>
      <c r="M76" s="51">
        <f t="shared" si="70"/>
        <v>5.4665541604518504</v>
      </c>
      <c r="N76" s="51">
        <f t="shared" si="71"/>
        <v>30.053141557968299</v>
      </c>
      <c r="O76" s="51">
        <f t="shared" si="72"/>
        <v>56.055548968927397</v>
      </c>
      <c r="P76" s="37"/>
      <c r="Q76" s="7" t="s">
        <v>67</v>
      </c>
      <c r="R76" s="37">
        <v>1.0853999999999999</v>
      </c>
      <c r="S76" s="37">
        <v>3.4026000000000001</v>
      </c>
      <c r="T76" s="37">
        <v>-2.4661</v>
      </c>
      <c r="U76" s="37">
        <v>14.233947977202901</v>
      </c>
      <c r="V76" s="36">
        <v>30.5601941369077</v>
      </c>
      <c r="W76" s="36">
        <v>122.943188648961</v>
      </c>
      <c r="X76" s="37">
        <v>5.4665541604518504</v>
      </c>
      <c r="Y76" s="37">
        <v>30.053141557968299</v>
      </c>
      <c r="Z76" s="37">
        <v>56.055548968927397</v>
      </c>
      <c r="AB76" s="7" t="s">
        <v>67</v>
      </c>
      <c r="AC76" s="7" t="s">
        <v>239</v>
      </c>
    </row>
    <row r="77" spans="1:29" x14ac:dyDescent="0.35">
      <c r="B77" s="7" t="s">
        <v>241</v>
      </c>
      <c r="C77" t="s">
        <v>61</v>
      </c>
      <c r="E77" t="s">
        <v>68</v>
      </c>
      <c r="F77" s="2"/>
      <c r="G77" s="51">
        <f t="shared" si="64"/>
        <v>5.0500000000000003E-2</v>
      </c>
      <c r="H77" s="51">
        <f t="shared" si="65"/>
        <v>4.3150000000000004</v>
      </c>
      <c r="I77" s="51">
        <f t="shared" si="66"/>
        <v>11.7277</v>
      </c>
      <c r="J77" s="51">
        <f t="shared" si="67"/>
        <v>190.79933388842599</v>
      </c>
      <c r="K77" s="51">
        <f t="shared" si="68"/>
        <v>58.246488445854098</v>
      </c>
      <c r="L77" s="51">
        <f t="shared" si="69"/>
        <v>-55.065937600514602</v>
      </c>
      <c r="M77" s="51">
        <f t="shared" si="70"/>
        <v>1.2303969888720601</v>
      </c>
      <c r="N77" s="51">
        <f t="shared" si="71"/>
        <v>200.66308534816801</v>
      </c>
      <c r="O77" s="51">
        <f t="shared" si="72"/>
        <v>67.905415791470404</v>
      </c>
      <c r="P77" s="37"/>
      <c r="Q77" s="7" t="s">
        <v>68</v>
      </c>
      <c r="R77" s="37">
        <v>5.0500000000000003E-2</v>
      </c>
      <c r="S77" s="37">
        <v>4.3150000000000004</v>
      </c>
      <c r="T77" s="37">
        <v>11.7277</v>
      </c>
      <c r="U77" s="37">
        <v>190.79933388842599</v>
      </c>
      <c r="V77" s="36">
        <v>58.246488445854098</v>
      </c>
      <c r="W77" s="36">
        <v>-55.065937600514602</v>
      </c>
      <c r="X77" s="37">
        <v>1.2303969888720601</v>
      </c>
      <c r="Y77" s="37">
        <v>200.66308534816801</v>
      </c>
      <c r="Z77" s="37">
        <v>67.905415791470404</v>
      </c>
      <c r="AB77" s="7" t="s">
        <v>68</v>
      </c>
      <c r="AC77" s="7" t="s">
        <v>241</v>
      </c>
    </row>
    <row r="78" spans="1:29" x14ac:dyDescent="0.35">
      <c r="B78" s="7" t="s">
        <v>243</v>
      </c>
      <c r="C78" t="s">
        <v>61</v>
      </c>
      <c r="E78" t="s">
        <v>69</v>
      </c>
      <c r="F78" s="2"/>
      <c r="G78" s="51">
        <f t="shared" si="64"/>
        <v>5.1102999999999996</v>
      </c>
      <c r="H78" s="51">
        <f t="shared" si="65"/>
        <v>5.0819999999999999</v>
      </c>
      <c r="I78" s="51">
        <f t="shared" si="66"/>
        <v>14.3024</v>
      </c>
      <c r="J78" s="51">
        <f t="shared" si="67"/>
        <v>10.6920022688599</v>
      </c>
      <c r="K78" s="51">
        <f t="shared" si="68"/>
        <v>22.006877149109101</v>
      </c>
      <c r="L78" s="51">
        <f t="shared" si="69"/>
        <v>128.37916910473999</v>
      </c>
      <c r="M78" s="51">
        <f t="shared" si="70"/>
        <v>10.195975638864001</v>
      </c>
      <c r="N78" s="51">
        <f t="shared" si="71"/>
        <v>33.4013544576705</v>
      </c>
      <c r="O78" s="51">
        <f t="shared" si="72"/>
        <v>59.186489958807201</v>
      </c>
      <c r="P78" s="37"/>
      <c r="Q78" s="7" t="s">
        <v>69</v>
      </c>
      <c r="R78" s="37">
        <v>5.1102999999999996</v>
      </c>
      <c r="S78" s="37">
        <v>5.0819999999999999</v>
      </c>
      <c r="T78" s="37">
        <v>14.3024</v>
      </c>
      <c r="U78" s="37">
        <v>10.6920022688599</v>
      </c>
      <c r="V78" s="36">
        <v>22.006877149109101</v>
      </c>
      <c r="W78" s="36">
        <v>128.37916910473999</v>
      </c>
      <c r="X78" s="37">
        <v>10.195975638864001</v>
      </c>
      <c r="Y78" s="37">
        <v>33.4013544576705</v>
      </c>
      <c r="Z78" s="37">
        <v>59.186489958807201</v>
      </c>
      <c r="AB78" s="7" t="s">
        <v>69</v>
      </c>
      <c r="AC78" s="7" t="s">
        <v>243</v>
      </c>
    </row>
    <row r="79" spans="1:29" x14ac:dyDescent="0.35">
      <c r="B79" s="7" t="s">
        <v>245</v>
      </c>
      <c r="C79" t="s">
        <v>61</v>
      </c>
      <c r="E79" t="s">
        <v>70</v>
      </c>
      <c r="F79" s="2"/>
      <c r="G79" s="51">
        <f t="shared" si="64"/>
        <v>0.2392</v>
      </c>
      <c r="H79" s="51">
        <f t="shared" si="65"/>
        <v>4.2289000000000003</v>
      </c>
      <c r="I79" s="51">
        <f t="shared" si="66"/>
        <v>-23.54</v>
      </c>
      <c r="J79" s="51">
        <f t="shared" si="67"/>
        <v>-56.781846312532203</v>
      </c>
      <c r="K79" s="51">
        <f t="shared" si="68"/>
        <v>-48.840048840048802</v>
      </c>
      <c r="L79" s="51">
        <f t="shared" si="69"/>
        <v>2.44498777506114</v>
      </c>
      <c r="M79" s="51">
        <f t="shared" si="70"/>
        <v>3.8655592262937</v>
      </c>
      <c r="N79" s="51">
        <f t="shared" si="71"/>
        <v>-47.519704874688998</v>
      </c>
      <c r="O79" s="51">
        <f t="shared" si="72"/>
        <v>-32.981177988918901</v>
      </c>
      <c r="P79" s="37"/>
      <c r="Q79" s="7" t="s">
        <v>70</v>
      </c>
      <c r="R79" s="37">
        <v>0.2392</v>
      </c>
      <c r="S79" s="37">
        <v>4.2289000000000003</v>
      </c>
      <c r="T79" s="37">
        <v>-23.54</v>
      </c>
      <c r="U79" s="37">
        <v>-56.781846312532203</v>
      </c>
      <c r="V79" s="36">
        <v>-48.840048840048802</v>
      </c>
      <c r="W79" s="36">
        <v>2.44498777506114</v>
      </c>
      <c r="X79" s="37">
        <v>3.8655592262937</v>
      </c>
      <c r="Y79" s="37">
        <v>-47.519704874688998</v>
      </c>
      <c r="Z79" s="37">
        <v>-32.981177988918901</v>
      </c>
      <c r="AB79" s="7" t="s">
        <v>70</v>
      </c>
      <c r="AC79" s="7" t="s">
        <v>245</v>
      </c>
    </row>
    <row r="80" spans="1:29" x14ac:dyDescent="0.35">
      <c r="B80" s="7" t="s">
        <v>247</v>
      </c>
      <c r="C80" t="s">
        <v>61</v>
      </c>
      <c r="E80" t="s">
        <v>71</v>
      </c>
      <c r="F80" s="2"/>
      <c r="G80" s="51">
        <f t="shared" si="64"/>
        <v>15.9489</v>
      </c>
      <c r="H80" s="51">
        <f t="shared" si="65"/>
        <v>7.8898000000000001</v>
      </c>
      <c r="I80" s="51">
        <f t="shared" si="66"/>
        <v>23.159400000000002</v>
      </c>
      <c r="J80" s="51">
        <f t="shared" si="67"/>
        <v>-2.4858757062146899</v>
      </c>
      <c r="K80" s="51">
        <f t="shared" si="68"/>
        <v>-0.28885037550548898</v>
      </c>
      <c r="L80" s="51">
        <f t="shared" si="69"/>
        <v>70.0492610837439</v>
      </c>
      <c r="M80" s="51">
        <f t="shared" si="70"/>
        <v>21.166503243969199</v>
      </c>
      <c r="N80" s="51">
        <f t="shared" si="71"/>
        <v>13.1150851713612</v>
      </c>
      <c r="O80" s="51">
        <f t="shared" si="72"/>
        <v>20.790385041326999</v>
      </c>
      <c r="P80" s="37"/>
      <c r="Q80" s="7" t="s">
        <v>71</v>
      </c>
      <c r="R80" s="37">
        <v>15.9489</v>
      </c>
      <c r="S80" s="37">
        <v>7.8898000000000001</v>
      </c>
      <c r="T80" s="37">
        <v>23.159400000000002</v>
      </c>
      <c r="U80" s="37">
        <v>-2.4858757062146899</v>
      </c>
      <c r="V80" s="36">
        <v>-0.28885037550548898</v>
      </c>
      <c r="W80" s="36">
        <v>70.0492610837439</v>
      </c>
      <c r="X80" s="37">
        <v>21.166503243969199</v>
      </c>
      <c r="Y80" s="37">
        <v>13.1150851713612</v>
      </c>
      <c r="Z80" s="37">
        <v>20.790385041326999</v>
      </c>
      <c r="AB80" s="7" t="s">
        <v>71</v>
      </c>
      <c r="AC80" s="7" t="s">
        <v>247</v>
      </c>
    </row>
    <row r="81" spans="1:29" x14ac:dyDescent="0.35">
      <c r="F81" s="2"/>
      <c r="G81" s="54">
        <f>AVERAGE(G70:G80)</f>
        <v>7.3127272727272725</v>
      </c>
      <c r="H81" s="54">
        <f t="shared" ref="H81:O81" si="73">AVERAGE(H70:H80)</f>
        <v>5.1262909090909101</v>
      </c>
      <c r="I81" s="54">
        <f t="shared" si="73"/>
        <v>3.0599727272727275</v>
      </c>
      <c r="J81" s="54">
        <f t="shared" si="73"/>
        <v>16.9821016264127</v>
      </c>
      <c r="K81" s="54">
        <f t="shared" si="73"/>
        <v>6.6684453549316993</v>
      </c>
      <c r="L81" s="54">
        <f t="shared" si="73"/>
        <v>61.063971329911915</v>
      </c>
      <c r="M81" s="54">
        <f t="shared" si="73"/>
        <v>10.295991180086784</v>
      </c>
      <c r="N81" s="54">
        <f t="shared" si="73"/>
        <v>31.052806813042956</v>
      </c>
      <c r="O81" s="54">
        <f t="shared" si="73"/>
        <v>27.308418444169479</v>
      </c>
      <c r="P81" s="12"/>
      <c r="Q81" s="12"/>
      <c r="R81" s="13"/>
      <c r="S81" s="13"/>
      <c r="T81" s="13"/>
      <c r="U81" s="13"/>
      <c r="V81" s="13"/>
      <c r="W81" s="13"/>
      <c r="X81" s="13"/>
      <c r="Y81" s="13"/>
      <c r="Z81" s="13"/>
      <c r="AB81" s="7"/>
    </row>
    <row r="82" spans="1:29" x14ac:dyDescent="0.35">
      <c r="F82" s="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9" ht="15" customHeight="1" x14ac:dyDescent="0.35">
      <c r="A83" s="3"/>
      <c r="B83" s="33" t="s">
        <v>249</v>
      </c>
      <c r="C83" s="3" t="s">
        <v>72</v>
      </c>
      <c r="D83" s="3"/>
      <c r="E83" s="34" t="s">
        <v>73</v>
      </c>
      <c r="F83" s="2"/>
      <c r="G83" s="51">
        <f>R83</f>
        <v>-25.338200000000001</v>
      </c>
      <c r="H83" s="51">
        <f t="shared" ref="H83" si="74">S83</f>
        <v>-0.77510000000000001</v>
      </c>
      <c r="I83" s="51">
        <f t="shared" ref="I83" si="75">T83</f>
        <v>-15.468999999999999</v>
      </c>
      <c r="J83" s="51">
        <f t="shared" ref="J83" si="76">U83</f>
        <v>-31.517094017093999</v>
      </c>
      <c r="K83" s="51">
        <f t="shared" ref="K83" si="77">V83</f>
        <v>36.638813096862201</v>
      </c>
      <c r="L83" s="51">
        <f t="shared" ref="L83" si="78">W83</f>
        <v>211.89178668742699</v>
      </c>
      <c r="M83" s="51">
        <f t="shared" ref="M83" si="79">X83</f>
        <v>-25.221651890001901</v>
      </c>
      <c r="N83" s="51">
        <f t="shared" ref="N83" si="80">Y83</f>
        <v>-34.849185176905202</v>
      </c>
      <c r="O83" s="51">
        <f t="shared" ref="O83" si="81">Z83</f>
        <v>39.683460432530502</v>
      </c>
      <c r="P83" s="37"/>
      <c r="Q83" s="8" t="s">
        <v>73</v>
      </c>
      <c r="R83" s="37">
        <v>-25.338200000000001</v>
      </c>
      <c r="S83" s="37">
        <v>-0.77510000000000001</v>
      </c>
      <c r="T83" s="37">
        <v>-15.468999999999999</v>
      </c>
      <c r="U83" s="37">
        <v>-31.517094017093999</v>
      </c>
      <c r="V83" s="36">
        <v>36.638813096862201</v>
      </c>
      <c r="W83" s="36">
        <v>211.89178668742699</v>
      </c>
      <c r="X83" s="37">
        <v>-25.221651890001901</v>
      </c>
      <c r="Y83" s="37">
        <v>-34.849185176905202</v>
      </c>
      <c r="Z83" s="37">
        <v>39.683460432530502</v>
      </c>
      <c r="AB83" s="8" t="s">
        <v>73</v>
      </c>
      <c r="AC83" s="7" t="s">
        <v>249</v>
      </c>
    </row>
    <row r="84" spans="1:29" x14ac:dyDescent="0.35">
      <c r="B84" s="7" t="s">
        <v>251</v>
      </c>
      <c r="C84" t="s">
        <v>72</v>
      </c>
      <c r="E84" t="s">
        <v>74</v>
      </c>
      <c r="F84" s="2"/>
      <c r="G84" s="51">
        <f t="shared" ref="G84:G88" si="82">R84</f>
        <v>116.83329999999999</v>
      </c>
      <c r="H84" s="51">
        <f t="shared" ref="H84:H88" si="83">S84</f>
        <v>7.0340999999999996</v>
      </c>
      <c r="I84" s="51">
        <f t="shared" ref="I84:I88" si="84">T84</f>
        <v>67.385000000000005</v>
      </c>
      <c r="J84" s="51">
        <f t="shared" ref="J84:J88" si="85">U84</f>
        <v>13.682358117026</v>
      </c>
      <c r="K84" s="51" t="str">
        <f t="shared" ref="K84:K88" si="86">V84</f>
        <v>NULL</v>
      </c>
      <c r="L84" s="51" t="str">
        <f t="shared" ref="L84:L88" si="87">W84</f>
        <v>NULL</v>
      </c>
      <c r="M84" s="51">
        <f t="shared" ref="M84:M88" si="88">X84</f>
        <v>115.333333339345</v>
      </c>
      <c r="N84" s="51">
        <f t="shared" ref="N84:N88" si="89">Y84</f>
        <v>12.485734110579999</v>
      </c>
      <c r="O84" s="51">
        <f t="shared" ref="O84:O88" si="90">Z84</f>
        <v>22.456181070744801</v>
      </c>
      <c r="P84" s="37"/>
      <c r="Q84" s="7" t="s">
        <v>74</v>
      </c>
      <c r="R84" s="37">
        <v>116.83329999999999</v>
      </c>
      <c r="S84" s="37">
        <v>7.0340999999999996</v>
      </c>
      <c r="T84" s="37">
        <v>67.385000000000005</v>
      </c>
      <c r="U84" s="37">
        <v>13.682358117026</v>
      </c>
      <c r="V84" s="56" t="s">
        <v>114</v>
      </c>
      <c r="W84" s="56" t="s">
        <v>114</v>
      </c>
      <c r="X84" s="37">
        <v>115.333333339345</v>
      </c>
      <c r="Y84" s="37">
        <v>12.485734110579999</v>
      </c>
      <c r="Z84" s="37">
        <v>22.456181070744801</v>
      </c>
      <c r="AB84" s="7" t="s">
        <v>74</v>
      </c>
      <c r="AC84" s="7" t="s">
        <v>251</v>
      </c>
    </row>
    <row r="85" spans="1:29" x14ac:dyDescent="0.35">
      <c r="B85" s="7" t="s">
        <v>253</v>
      </c>
      <c r="C85" t="s">
        <v>72</v>
      </c>
      <c r="E85" t="s">
        <v>75</v>
      </c>
      <c r="F85" s="2"/>
      <c r="G85" s="51">
        <f t="shared" si="82"/>
        <v>3.5996000000000001</v>
      </c>
      <c r="H85" s="51">
        <f t="shared" si="83"/>
        <v>13.8841</v>
      </c>
      <c r="I85" s="51">
        <f t="shared" si="84"/>
        <v>-44.436799999999998</v>
      </c>
      <c r="J85" s="51">
        <f t="shared" si="85"/>
        <v>-49.131782945736397</v>
      </c>
      <c r="K85" s="51">
        <f t="shared" si="86"/>
        <v>131.545518701482</v>
      </c>
      <c r="L85" s="51">
        <f t="shared" si="87"/>
        <v>383.21060382916102</v>
      </c>
      <c r="M85" s="51">
        <f t="shared" si="88"/>
        <v>3.5996210907393902</v>
      </c>
      <c r="N85" s="51">
        <f t="shared" si="89"/>
        <v>-51.983023566557499</v>
      </c>
      <c r="O85" s="51">
        <f t="shared" si="90"/>
        <v>131.545518704849</v>
      </c>
      <c r="P85" s="37"/>
      <c r="Q85" s="7" t="s">
        <v>75</v>
      </c>
      <c r="R85" s="37">
        <v>3.5996000000000001</v>
      </c>
      <c r="S85" s="37">
        <v>13.8841</v>
      </c>
      <c r="T85" s="37">
        <v>-44.436799999999998</v>
      </c>
      <c r="U85" s="37">
        <v>-49.131782945736397</v>
      </c>
      <c r="V85" s="36">
        <v>131.545518701482</v>
      </c>
      <c r="W85" s="36">
        <v>383.21060382916102</v>
      </c>
      <c r="X85" s="37">
        <v>3.5996210907393902</v>
      </c>
      <c r="Y85" s="37">
        <v>-51.983023566557499</v>
      </c>
      <c r="Z85" s="37">
        <v>131.545518704849</v>
      </c>
      <c r="AB85" s="7" t="s">
        <v>75</v>
      </c>
      <c r="AC85" s="7" t="s">
        <v>253</v>
      </c>
    </row>
    <row r="86" spans="1:29" x14ac:dyDescent="0.35">
      <c r="B86" s="7" t="s">
        <v>255</v>
      </c>
      <c r="C86" t="s">
        <v>72</v>
      </c>
      <c r="E86" t="s">
        <v>76</v>
      </c>
      <c r="F86" s="2"/>
      <c r="G86" s="51">
        <f t="shared" si="82"/>
        <v>-21.368400000000001</v>
      </c>
      <c r="H86" s="51">
        <f t="shared" si="83"/>
        <v>4.1334999999999997</v>
      </c>
      <c r="I86" s="51">
        <f t="shared" si="84"/>
        <v>-15.809699999999999</v>
      </c>
      <c r="J86" s="51">
        <f t="shared" si="85"/>
        <v>15.789473684210501</v>
      </c>
      <c r="K86" s="51">
        <f t="shared" si="86"/>
        <v>283.72093023255798</v>
      </c>
      <c r="L86" s="51">
        <f t="shared" si="87"/>
        <v>573.46938775510205</v>
      </c>
      <c r="M86" s="51">
        <f t="shared" si="88"/>
        <v>-19.425397279962102</v>
      </c>
      <c r="N86" s="51">
        <f t="shared" si="89"/>
        <v>21.6596446267475</v>
      </c>
      <c r="O86" s="51">
        <f t="shared" si="90"/>
        <v>314.48240139478798</v>
      </c>
      <c r="P86" s="37"/>
      <c r="Q86" s="7" t="s">
        <v>76</v>
      </c>
      <c r="R86" s="37">
        <v>-21.368400000000001</v>
      </c>
      <c r="S86" s="37">
        <v>4.1334999999999997</v>
      </c>
      <c r="T86" s="37">
        <v>-15.809699999999999</v>
      </c>
      <c r="U86" s="37">
        <v>15.789473684210501</v>
      </c>
      <c r="V86" s="36">
        <v>283.72093023255798</v>
      </c>
      <c r="W86" s="36">
        <v>573.46938775510205</v>
      </c>
      <c r="X86" s="37">
        <v>-19.425397279962102</v>
      </c>
      <c r="Y86" s="37">
        <v>21.6596446267475</v>
      </c>
      <c r="Z86" s="37">
        <v>314.48240139478798</v>
      </c>
      <c r="AB86" s="7" t="s">
        <v>76</v>
      </c>
      <c r="AC86" s="7" t="s">
        <v>255</v>
      </c>
    </row>
    <row r="87" spans="1:29" x14ac:dyDescent="0.35">
      <c r="B87" s="7" t="s">
        <v>257</v>
      </c>
      <c r="C87" t="s">
        <v>72</v>
      </c>
      <c r="E87" t="s">
        <v>77</v>
      </c>
      <c r="F87" s="2"/>
      <c r="G87" s="51">
        <f t="shared" si="82"/>
        <v>34.642299999999999</v>
      </c>
      <c r="H87" s="51">
        <f t="shared" si="83"/>
        <v>4.8296000000000001</v>
      </c>
      <c r="I87" s="51">
        <f t="shared" si="84"/>
        <v>29.026800000000001</v>
      </c>
      <c r="J87" s="51">
        <f t="shared" si="85"/>
        <v>82.104194857916099</v>
      </c>
      <c r="K87" s="51">
        <f t="shared" si="86"/>
        <v>85.812909906800101</v>
      </c>
      <c r="L87" s="51">
        <f t="shared" si="87"/>
        <v>98.854820834872598</v>
      </c>
      <c r="M87" s="51">
        <f t="shared" si="88"/>
        <v>37.509757262238701</v>
      </c>
      <c r="N87" s="51">
        <f t="shared" si="89"/>
        <v>98.397196912459805</v>
      </c>
      <c r="O87" s="51">
        <f t="shared" si="90"/>
        <v>117.427771466211</v>
      </c>
      <c r="P87" s="37"/>
      <c r="Q87" s="7" t="s">
        <v>77</v>
      </c>
      <c r="R87" s="37">
        <v>34.642299999999999</v>
      </c>
      <c r="S87" s="37">
        <v>4.8296000000000001</v>
      </c>
      <c r="T87" s="37">
        <v>29.026800000000001</v>
      </c>
      <c r="U87" s="37">
        <v>82.104194857916099</v>
      </c>
      <c r="V87" s="36">
        <v>85.812909906800101</v>
      </c>
      <c r="W87" s="36">
        <v>98.854820834872598</v>
      </c>
      <c r="X87" s="37">
        <v>37.509757262238701</v>
      </c>
      <c r="Y87" s="37">
        <v>98.397196912459805</v>
      </c>
      <c r="Z87" s="37">
        <v>117.427771466211</v>
      </c>
      <c r="AB87" s="7" t="s">
        <v>77</v>
      </c>
      <c r="AC87" s="7" t="s">
        <v>257</v>
      </c>
    </row>
    <row r="88" spans="1:29" x14ac:dyDescent="0.35">
      <c r="B88" s="7" t="s">
        <v>259</v>
      </c>
      <c r="C88" t="s">
        <v>72</v>
      </c>
      <c r="E88" t="s">
        <v>78</v>
      </c>
      <c r="F88" s="2"/>
      <c r="G88" s="51">
        <f t="shared" si="82"/>
        <v>25.031400000000001</v>
      </c>
      <c r="H88" s="51">
        <f t="shared" si="83"/>
        <v>-1.0944</v>
      </c>
      <c r="I88" s="51">
        <f t="shared" si="84"/>
        <v>15.0463</v>
      </c>
      <c r="J88" s="51">
        <f t="shared" si="85"/>
        <v>-10.671348135073</v>
      </c>
      <c r="K88" s="51">
        <f t="shared" si="86"/>
        <v>258.64720067697601</v>
      </c>
      <c r="L88" s="51">
        <f t="shared" si="87"/>
        <v>-23.105226170937701</v>
      </c>
      <c r="M88" s="51">
        <f t="shared" si="88"/>
        <v>27.0440251579552</v>
      </c>
      <c r="N88" s="51">
        <f t="shared" si="89"/>
        <v>-9.6197029833359409</v>
      </c>
      <c r="O88" s="51">
        <f t="shared" si="90"/>
        <v>266.16661643513999</v>
      </c>
      <c r="P88" s="37"/>
      <c r="Q88" s="7" t="s">
        <v>78</v>
      </c>
      <c r="R88" s="37">
        <v>25.031400000000001</v>
      </c>
      <c r="S88" s="37">
        <v>-1.0944</v>
      </c>
      <c r="T88" s="37">
        <v>15.0463</v>
      </c>
      <c r="U88" s="37">
        <v>-10.671348135073</v>
      </c>
      <c r="V88" s="36">
        <v>258.64720067697601</v>
      </c>
      <c r="W88" s="36">
        <v>-23.105226170937701</v>
      </c>
      <c r="X88" s="37">
        <v>27.0440251579552</v>
      </c>
      <c r="Y88" s="37">
        <v>-9.6197029833359409</v>
      </c>
      <c r="Z88" s="37">
        <v>266.16661643513999</v>
      </c>
      <c r="AB88" s="7" t="s">
        <v>78</v>
      </c>
      <c r="AC88" s="7" t="s">
        <v>259</v>
      </c>
    </row>
    <row r="89" spans="1:29" x14ac:dyDescent="0.35">
      <c r="F89" s="2"/>
      <c r="G89" s="54">
        <f>AVERAGE(G83:G88)</f>
        <v>22.233333333333331</v>
      </c>
      <c r="H89" s="54">
        <f t="shared" ref="H89:O89" si="91">AVERAGE(H83:H88)</f>
        <v>4.6686333333333332</v>
      </c>
      <c r="I89" s="54">
        <f t="shared" si="91"/>
        <v>5.9571000000000014</v>
      </c>
      <c r="J89" s="54">
        <f t="shared" si="91"/>
        <v>3.3759669268748684</v>
      </c>
      <c r="K89" s="54">
        <f t="shared" si="91"/>
        <v>159.27307452293567</v>
      </c>
      <c r="L89" s="54">
        <f t="shared" si="91"/>
        <v>248.86427458712501</v>
      </c>
      <c r="M89" s="54">
        <f t="shared" si="91"/>
        <v>23.139947946719047</v>
      </c>
      <c r="N89" s="54">
        <f t="shared" si="91"/>
        <v>6.0151106538314432</v>
      </c>
      <c r="O89" s="54">
        <f t="shared" si="91"/>
        <v>148.62699158404388</v>
      </c>
      <c r="P89" s="12"/>
      <c r="Q89" s="12"/>
      <c r="R89" s="13"/>
      <c r="S89" s="13"/>
      <c r="T89" s="13"/>
      <c r="U89" s="13"/>
      <c r="V89" s="13"/>
      <c r="W89" s="13"/>
      <c r="X89" s="13"/>
      <c r="Y89" s="13"/>
      <c r="Z89" s="13"/>
      <c r="AB89" s="7"/>
    </row>
    <row r="90" spans="1:29" x14ac:dyDescent="0.35">
      <c r="F90" s="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9" ht="15" customHeight="1" x14ac:dyDescent="0.35">
      <c r="A91" s="1" t="s">
        <v>262</v>
      </c>
      <c r="B91" s="1"/>
      <c r="C91" s="1" t="s">
        <v>79</v>
      </c>
      <c r="D91" s="1"/>
      <c r="E91" s="5" t="s">
        <v>572</v>
      </c>
      <c r="F91" s="2"/>
      <c r="G91" s="51">
        <f>R91</f>
        <v>-5.8371000000000004</v>
      </c>
      <c r="H91" s="51">
        <f t="shared" ref="H91" si="92">S91</f>
        <v>-3.3121999999999998</v>
      </c>
      <c r="I91" s="51">
        <f t="shared" ref="I91" si="93">T91</f>
        <v>-20.286000000000001</v>
      </c>
      <c r="J91" s="51">
        <f t="shared" ref="J91" si="94">U91</f>
        <v>-33.262486716259303</v>
      </c>
      <c r="K91" s="51">
        <f t="shared" ref="K91" si="95">V91</f>
        <v>2.7823240589198099</v>
      </c>
      <c r="L91" s="51">
        <f t="shared" ref="L91" si="96">W91</f>
        <v>-71.342651546626001</v>
      </c>
      <c r="M91" s="51">
        <f t="shared" ref="M91" si="97">X91</f>
        <v>-3.5330261123738298</v>
      </c>
      <c r="N91" s="51">
        <f t="shared" ref="N91" si="98">Y91</f>
        <v>-34.922279787212901</v>
      </c>
      <c r="O91" s="51">
        <f t="shared" ref="O91" si="99">Z91</f>
        <v>2.7823240692811799</v>
      </c>
      <c r="P91" s="37"/>
      <c r="Q91" s="8" t="s">
        <v>572</v>
      </c>
      <c r="R91" s="57">
        <v>-5.8371000000000004</v>
      </c>
      <c r="S91" s="57">
        <v>-3.3121999999999998</v>
      </c>
      <c r="T91" s="57">
        <v>-20.286000000000001</v>
      </c>
      <c r="U91" s="37">
        <v>-33.262486716259303</v>
      </c>
      <c r="V91" s="36">
        <v>2.7823240589198099</v>
      </c>
      <c r="W91" s="36">
        <v>-71.342651546626001</v>
      </c>
      <c r="X91" s="37">
        <v>-3.5330261123738298</v>
      </c>
      <c r="Y91" s="37">
        <v>-34.922279787212901</v>
      </c>
      <c r="Z91" s="37">
        <v>2.7823240692811799</v>
      </c>
      <c r="AB91" s="8" t="s">
        <v>80</v>
      </c>
      <c r="AC91" s="7" t="s">
        <v>262</v>
      </c>
    </row>
    <row r="92" spans="1:29" ht="15" customHeight="1" x14ac:dyDescent="0.35">
      <c r="A92" s="3"/>
      <c r="B92" s="33" t="s">
        <v>327</v>
      </c>
      <c r="C92" s="3" t="s">
        <v>79</v>
      </c>
      <c r="D92" s="3"/>
      <c r="E92" s="34" t="s">
        <v>83</v>
      </c>
      <c r="F92" s="2"/>
      <c r="G92" s="51">
        <f t="shared" ref="G92:G98" si="100">R92</f>
        <v>-85.18</v>
      </c>
      <c r="H92" s="51">
        <f t="shared" ref="H92:H98" si="101">S92</f>
        <v>-75.817499999999995</v>
      </c>
      <c r="I92" s="51">
        <f t="shared" ref="I92:I98" si="102">T92</f>
        <v>-93.637200000000007</v>
      </c>
      <c r="J92" s="51">
        <f t="shared" ref="J92:J98" si="103">U92</f>
        <v>-96.986105263157896</v>
      </c>
      <c r="K92" s="51">
        <f t="shared" ref="K92:K98" si="104">V92</f>
        <v>-89.782569423144295</v>
      </c>
      <c r="L92" s="51">
        <f t="shared" ref="L92:L98" si="105">W92</f>
        <v>-97.172102763260298</v>
      </c>
      <c r="M92" s="51">
        <f t="shared" ref="M92:M98" si="106">X92</f>
        <v>-85.180124223851394</v>
      </c>
      <c r="N92" s="51">
        <f t="shared" ref="N92:N98" si="107">Y92</f>
        <v>-97.084317718628697</v>
      </c>
      <c r="O92" s="51">
        <f t="shared" ref="O92:O98" si="108">Z92</f>
        <v>-89.782569422750797</v>
      </c>
      <c r="P92" s="37"/>
      <c r="Q92" s="8" t="s">
        <v>83</v>
      </c>
      <c r="R92" s="37">
        <v>-85.18</v>
      </c>
      <c r="S92" s="37">
        <v>-75.817499999999995</v>
      </c>
      <c r="T92" s="37">
        <v>-93.637200000000007</v>
      </c>
      <c r="U92" s="37">
        <v>-96.986105263157896</v>
      </c>
      <c r="V92" s="36">
        <v>-89.782569423144295</v>
      </c>
      <c r="W92" s="36">
        <v>-97.172102763260298</v>
      </c>
      <c r="X92" s="37">
        <v>-85.180124223851394</v>
      </c>
      <c r="Y92" s="37">
        <v>-97.084317718628697</v>
      </c>
      <c r="Z92" s="37">
        <v>-89.782569422750797</v>
      </c>
      <c r="AB92" s="8" t="s">
        <v>83</v>
      </c>
      <c r="AC92" s="7" t="s">
        <v>327</v>
      </c>
    </row>
    <row r="93" spans="1:29" x14ac:dyDescent="0.35">
      <c r="B93" s="7" t="s">
        <v>265</v>
      </c>
      <c r="C93" t="s">
        <v>79</v>
      </c>
      <c r="E93" t="s">
        <v>81</v>
      </c>
      <c r="F93" s="2"/>
      <c r="G93" s="51">
        <f t="shared" si="100"/>
        <v>-39.767099999999999</v>
      </c>
      <c r="H93" s="51">
        <f t="shared" si="101"/>
        <v>-6.7361000000000004</v>
      </c>
      <c r="I93" s="51">
        <f t="shared" si="102"/>
        <v>-45.750500000000002</v>
      </c>
      <c r="J93" s="51">
        <f t="shared" si="103"/>
        <v>-76.515513126491697</v>
      </c>
      <c r="K93" s="51">
        <f t="shared" si="104"/>
        <v>-52.046783625731003</v>
      </c>
      <c r="L93" s="51">
        <f t="shared" si="105"/>
        <v>12.0091064314172</v>
      </c>
      <c r="M93" s="51">
        <f t="shared" si="106"/>
        <v>-39.352990357361101</v>
      </c>
      <c r="N93" s="51">
        <f t="shared" si="107"/>
        <v>-75.906239176986006</v>
      </c>
      <c r="O93" s="51">
        <f t="shared" si="108"/>
        <v>-49.998310185309997</v>
      </c>
      <c r="P93" s="37"/>
      <c r="Q93" s="7" t="s">
        <v>81</v>
      </c>
      <c r="R93" s="37">
        <v>-39.767099999999999</v>
      </c>
      <c r="S93" s="37">
        <v>-6.7361000000000004</v>
      </c>
      <c r="T93" s="37">
        <v>-45.750500000000002</v>
      </c>
      <c r="U93" s="37">
        <v>-76.515513126491697</v>
      </c>
      <c r="V93" s="36">
        <v>-52.046783625731003</v>
      </c>
      <c r="W93" s="36">
        <v>12.0091064314172</v>
      </c>
      <c r="X93" s="37">
        <v>-39.352990357361101</v>
      </c>
      <c r="Y93" s="37">
        <v>-75.906239176986006</v>
      </c>
      <c r="Z93" s="37">
        <v>-49.998310185309997</v>
      </c>
      <c r="AB93" s="7" t="s">
        <v>81</v>
      </c>
      <c r="AC93" s="7" t="s">
        <v>265</v>
      </c>
    </row>
    <row r="94" spans="1:29" x14ac:dyDescent="0.35">
      <c r="B94" s="7" t="s">
        <v>268</v>
      </c>
      <c r="C94" t="s">
        <v>79</v>
      </c>
      <c r="E94" t="s">
        <v>82</v>
      </c>
      <c r="F94" s="2"/>
      <c r="G94" s="51">
        <f t="shared" si="100"/>
        <v>-22.061599999999999</v>
      </c>
      <c r="H94" s="51">
        <f t="shared" si="101"/>
        <v>1.5056</v>
      </c>
      <c r="I94" s="51">
        <f t="shared" si="102"/>
        <v>-38.525700000000001</v>
      </c>
      <c r="J94" s="51">
        <f t="shared" si="103"/>
        <v>-70.957446808510596</v>
      </c>
      <c r="K94" s="51">
        <f t="shared" si="104"/>
        <v>-57.956878850102697</v>
      </c>
      <c r="L94" s="51">
        <f t="shared" si="105"/>
        <v>-35.460992907801398</v>
      </c>
      <c r="M94" s="51">
        <f t="shared" si="106"/>
        <v>-18.499965099679098</v>
      </c>
      <c r="N94" s="51">
        <f t="shared" si="107"/>
        <v>-67.427321890246404</v>
      </c>
      <c r="O94" s="51">
        <f t="shared" si="108"/>
        <v>-50.263367913626098</v>
      </c>
      <c r="P94" s="37"/>
      <c r="Q94" s="7" t="s">
        <v>82</v>
      </c>
      <c r="R94" s="37">
        <v>-22.061599999999999</v>
      </c>
      <c r="S94" s="37">
        <v>1.5056</v>
      </c>
      <c r="T94" s="37">
        <v>-38.525700000000001</v>
      </c>
      <c r="U94" s="37">
        <v>-70.957446808510596</v>
      </c>
      <c r="V94" s="36">
        <v>-57.956878850102697</v>
      </c>
      <c r="W94" s="36">
        <v>-35.460992907801398</v>
      </c>
      <c r="X94" s="37">
        <v>-18.499965099679098</v>
      </c>
      <c r="Y94" s="37">
        <v>-67.427321890246404</v>
      </c>
      <c r="Z94" s="37">
        <v>-50.263367913626098</v>
      </c>
      <c r="AB94" s="7" t="s">
        <v>82</v>
      </c>
      <c r="AC94" s="7" t="s">
        <v>268</v>
      </c>
    </row>
    <row r="95" spans="1:29" x14ac:dyDescent="0.35">
      <c r="B95" s="7" t="s">
        <v>270</v>
      </c>
      <c r="C95" t="s">
        <v>79</v>
      </c>
      <c r="E95" t="s">
        <v>84</v>
      </c>
      <c r="F95" s="2"/>
      <c r="G95" s="51">
        <f t="shared" si="100"/>
        <v>-13.7034</v>
      </c>
      <c r="H95" s="51">
        <f t="shared" si="101"/>
        <v>42.833100000000002</v>
      </c>
      <c r="I95" s="51">
        <f t="shared" si="102"/>
        <v>-20.618500000000001</v>
      </c>
      <c r="J95" s="51">
        <f t="shared" si="103"/>
        <v>-66.534966416436205</v>
      </c>
      <c r="K95" s="51">
        <f t="shared" si="104"/>
        <v>-14.831573655103099</v>
      </c>
      <c r="L95" s="51" t="str">
        <f t="shared" si="105"/>
        <v>NULL</v>
      </c>
      <c r="M95" s="51">
        <f t="shared" si="106"/>
        <v>-13.703515029822601</v>
      </c>
      <c r="N95" s="51">
        <f t="shared" si="107"/>
        <v>-67.714884701121505</v>
      </c>
      <c r="O95" s="51">
        <f t="shared" si="108"/>
        <v>-14.831573660682499</v>
      </c>
      <c r="P95" s="37"/>
      <c r="Q95" s="7" t="s">
        <v>84</v>
      </c>
      <c r="R95" s="37">
        <v>-13.7034</v>
      </c>
      <c r="S95" s="37">
        <v>42.833100000000002</v>
      </c>
      <c r="T95" s="37">
        <v>-20.618500000000001</v>
      </c>
      <c r="U95" s="37">
        <v>-66.534966416436205</v>
      </c>
      <c r="V95" s="36">
        <v>-14.831573655103099</v>
      </c>
      <c r="W95" s="56" t="s">
        <v>114</v>
      </c>
      <c r="X95" s="37">
        <v>-13.703515029822601</v>
      </c>
      <c r="Y95" s="37">
        <v>-67.714884701121505</v>
      </c>
      <c r="Z95" s="37">
        <v>-14.831573660682499</v>
      </c>
      <c r="AB95" s="7" t="s">
        <v>84</v>
      </c>
      <c r="AC95" s="7" t="s">
        <v>270</v>
      </c>
    </row>
    <row r="96" spans="1:29" x14ac:dyDescent="0.35">
      <c r="B96" s="7" t="s">
        <v>272</v>
      </c>
      <c r="C96" t="s">
        <v>79</v>
      </c>
      <c r="E96" t="s">
        <v>85</v>
      </c>
      <c r="F96" s="2"/>
      <c r="G96" s="51">
        <f t="shared" si="100"/>
        <v>-37.225200000000001</v>
      </c>
      <c r="H96" s="51">
        <f t="shared" si="101"/>
        <v>-16.453299999999999</v>
      </c>
      <c r="I96" s="51">
        <f t="shared" si="102"/>
        <v>-37.225200000000001</v>
      </c>
      <c r="J96" s="51">
        <f t="shared" si="103"/>
        <v>-42.162772372029799</v>
      </c>
      <c r="K96" s="51">
        <f t="shared" si="104"/>
        <v>-27.468972653626501</v>
      </c>
      <c r="L96" s="51">
        <f t="shared" si="105"/>
        <v>54.021473752103702</v>
      </c>
      <c r="M96" s="51">
        <f t="shared" si="106"/>
        <v>-38.267396352266999</v>
      </c>
      <c r="N96" s="51">
        <f t="shared" si="107"/>
        <v>-37.492472441151598</v>
      </c>
      <c r="O96" s="51">
        <f t="shared" si="108"/>
        <v>-17.369495689455899</v>
      </c>
      <c r="P96" s="37"/>
      <c r="Q96" s="7" t="s">
        <v>85</v>
      </c>
      <c r="R96" s="37">
        <v>-37.225200000000001</v>
      </c>
      <c r="S96" s="37">
        <v>-16.453299999999999</v>
      </c>
      <c r="T96" s="37">
        <v>-37.225200000000001</v>
      </c>
      <c r="U96" s="37">
        <v>-42.162772372029799</v>
      </c>
      <c r="V96" s="36">
        <v>-27.468972653626501</v>
      </c>
      <c r="W96" s="36">
        <v>54.021473752103702</v>
      </c>
      <c r="X96" s="37">
        <v>-38.267396352266999</v>
      </c>
      <c r="Y96" s="37">
        <v>-37.492472441151598</v>
      </c>
      <c r="Z96" s="37">
        <v>-17.369495689455899</v>
      </c>
      <c r="AB96" s="7" t="s">
        <v>85</v>
      </c>
      <c r="AC96" s="7" t="s">
        <v>272</v>
      </c>
    </row>
    <row r="97" spans="1:29" x14ac:dyDescent="0.35">
      <c r="B97" s="7" t="s">
        <v>274</v>
      </c>
      <c r="C97" t="s">
        <v>79</v>
      </c>
      <c r="E97" t="s">
        <v>86</v>
      </c>
      <c r="F97" s="2"/>
      <c r="G97" s="51">
        <f t="shared" si="100"/>
        <v>-50.295000000000002</v>
      </c>
      <c r="H97" s="51">
        <f t="shared" si="101"/>
        <v>35.842300000000002</v>
      </c>
      <c r="I97" s="51">
        <f t="shared" si="102"/>
        <v>-64.645399999999995</v>
      </c>
      <c r="J97" s="51">
        <f t="shared" si="103"/>
        <v>-78.230901780585896</v>
      </c>
      <c r="K97" s="51" t="str">
        <f t="shared" si="104"/>
        <v>NULL</v>
      </c>
      <c r="L97" s="51" t="str">
        <f t="shared" si="105"/>
        <v>NULL</v>
      </c>
      <c r="M97" s="51">
        <f t="shared" si="106"/>
        <v>-50.2950819676782</v>
      </c>
      <c r="N97" s="51">
        <f t="shared" si="107"/>
        <v>-78.677918421702799</v>
      </c>
      <c r="O97" s="51">
        <f t="shared" si="108"/>
        <v>-32.622222212530197</v>
      </c>
      <c r="P97" s="37"/>
      <c r="Q97" s="7" t="s">
        <v>86</v>
      </c>
      <c r="R97" s="37">
        <v>-50.295000000000002</v>
      </c>
      <c r="S97" s="37">
        <v>35.842300000000002</v>
      </c>
      <c r="T97" s="37">
        <v>-64.645399999999995</v>
      </c>
      <c r="U97" s="37">
        <v>-78.230901780585896</v>
      </c>
      <c r="V97" s="56" t="s">
        <v>114</v>
      </c>
      <c r="W97" s="56" t="s">
        <v>114</v>
      </c>
      <c r="X97" s="37">
        <v>-50.2950819676782</v>
      </c>
      <c r="Y97" s="37">
        <v>-78.677918421702799</v>
      </c>
      <c r="Z97" s="37">
        <v>-32.622222212530197</v>
      </c>
      <c r="AB97" s="7" t="s">
        <v>86</v>
      </c>
      <c r="AC97" s="7" t="s">
        <v>274</v>
      </c>
    </row>
    <row r="98" spans="1:29" x14ac:dyDescent="0.35">
      <c r="B98" s="7" t="s">
        <v>276</v>
      </c>
      <c r="C98" t="s">
        <v>79</v>
      </c>
      <c r="E98" t="s">
        <v>87</v>
      </c>
      <c r="F98" s="2"/>
      <c r="G98" s="51">
        <f t="shared" si="100"/>
        <v>-39.000999999999998</v>
      </c>
      <c r="H98" s="51">
        <f t="shared" si="101"/>
        <v>8.4746000000000006</v>
      </c>
      <c r="I98" s="51">
        <f t="shared" si="102"/>
        <v>-57.424100000000003</v>
      </c>
      <c r="J98" s="51">
        <f t="shared" si="103"/>
        <v>-58.995386981035402</v>
      </c>
      <c r="K98" s="51">
        <f t="shared" si="104"/>
        <v>-23.3349305222808</v>
      </c>
      <c r="L98" s="51">
        <f t="shared" si="105"/>
        <v>-43.422913719943402</v>
      </c>
      <c r="M98" s="51">
        <f t="shared" si="106"/>
        <v>-39.001143729804902</v>
      </c>
      <c r="N98" s="51">
        <f t="shared" si="107"/>
        <v>-59.677419359068203</v>
      </c>
      <c r="O98" s="51">
        <f t="shared" si="108"/>
        <v>-23.334930532657701</v>
      </c>
      <c r="P98" s="37"/>
      <c r="Q98" s="7" t="s">
        <v>87</v>
      </c>
      <c r="R98" s="37">
        <v>-39.000999999999998</v>
      </c>
      <c r="S98" s="37">
        <v>8.4746000000000006</v>
      </c>
      <c r="T98" s="37">
        <v>-57.424100000000003</v>
      </c>
      <c r="U98" s="37">
        <v>-58.995386981035402</v>
      </c>
      <c r="V98" s="36">
        <v>-23.3349305222808</v>
      </c>
      <c r="W98" s="36">
        <v>-43.422913719943402</v>
      </c>
      <c r="X98" s="37">
        <v>-39.001143729804902</v>
      </c>
      <c r="Y98" s="37">
        <v>-59.677419359068203</v>
      </c>
      <c r="Z98" s="37">
        <v>-23.334930532657701</v>
      </c>
      <c r="AB98" s="7" t="s">
        <v>87</v>
      </c>
      <c r="AC98" s="7" t="s">
        <v>276</v>
      </c>
    </row>
    <row r="99" spans="1:29" x14ac:dyDescent="0.35">
      <c r="F99" s="2"/>
      <c r="G99" s="54">
        <f>AVERAGE(G91:G98)</f>
        <v>-36.633799999999994</v>
      </c>
      <c r="H99" s="54">
        <f t="shared" ref="H99:O99" si="109">AVERAGE(H91:H98)</f>
        <v>-1.7079375000000001</v>
      </c>
      <c r="I99" s="54">
        <f t="shared" si="109"/>
        <v>-47.264074999999998</v>
      </c>
      <c r="J99" s="54">
        <f t="shared" si="109"/>
        <v>-65.455697433063349</v>
      </c>
      <c r="K99" s="54">
        <f t="shared" si="109"/>
        <v>-37.519912095866935</v>
      </c>
      <c r="L99" s="54">
        <f t="shared" si="109"/>
        <v>-30.228013459018371</v>
      </c>
      <c r="M99" s="54">
        <f t="shared" si="109"/>
        <v>-35.979155359104759</v>
      </c>
      <c r="N99" s="54">
        <f t="shared" si="109"/>
        <v>-64.862856687014755</v>
      </c>
      <c r="O99" s="54">
        <f t="shared" si="109"/>
        <v>-34.427518193466504</v>
      </c>
      <c r="P99" s="12"/>
      <c r="Q99" s="12"/>
      <c r="R99" s="13"/>
      <c r="S99" s="13"/>
      <c r="T99" s="13"/>
      <c r="U99" s="13"/>
      <c r="V99" s="13"/>
      <c r="W99" s="13"/>
      <c r="X99" s="13"/>
      <c r="Y99" s="13"/>
      <c r="Z99" s="13"/>
      <c r="AB99" s="7"/>
    </row>
    <row r="100" spans="1:29" x14ac:dyDescent="0.35">
      <c r="F100" s="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9" x14ac:dyDescent="0.35">
      <c r="A101" s="4"/>
      <c r="B101" s="4"/>
      <c r="C101" s="4" t="s">
        <v>88</v>
      </c>
      <c r="D101" s="4"/>
      <c r="E101" s="4"/>
      <c r="F101" s="2"/>
      <c r="Q101" s="4"/>
      <c r="AB101" s="4"/>
    </row>
    <row r="102" spans="1:29" x14ac:dyDescent="0.35">
      <c r="B102" s="7" t="s">
        <v>278</v>
      </c>
      <c r="C102" t="s">
        <v>88</v>
      </c>
      <c r="E102" t="s">
        <v>89</v>
      </c>
      <c r="F102" s="2"/>
      <c r="G102" s="51">
        <f>R102</f>
        <v>-5.1555999999999997</v>
      </c>
      <c r="H102" s="51">
        <f t="shared" ref="H102" si="110">S102</f>
        <v>6.8747999999999996</v>
      </c>
      <c r="I102" s="51">
        <f t="shared" ref="I102" si="111">T102</f>
        <v>-8.8186</v>
      </c>
      <c r="J102" s="51">
        <f t="shared" ref="J102" si="112">U102</f>
        <v>-12.1157684630739</v>
      </c>
      <c r="K102" s="51">
        <f t="shared" ref="K102" si="113">V102</f>
        <v>-3.9485165794066401</v>
      </c>
      <c r="L102" s="51">
        <f t="shared" ref="L102" si="114">W102</f>
        <v>20.744965779565799</v>
      </c>
      <c r="M102" s="51">
        <f t="shared" ref="M102" si="115">X102</f>
        <v>0.84751947531394001</v>
      </c>
      <c r="N102" s="51">
        <f t="shared" ref="N102" si="116">Y102</f>
        <v>6.3741709860095197</v>
      </c>
      <c r="O102" s="51">
        <f t="shared" ref="O102" si="117">Z102</f>
        <v>26.740895979778902</v>
      </c>
      <c r="P102" s="37"/>
      <c r="Q102" s="7" t="s">
        <v>89</v>
      </c>
      <c r="R102" s="37">
        <v>-5.1555999999999997</v>
      </c>
      <c r="S102" s="37">
        <v>6.8747999999999996</v>
      </c>
      <c r="T102" s="37">
        <v>-8.8186</v>
      </c>
      <c r="U102" s="37">
        <v>-12.1157684630739</v>
      </c>
      <c r="V102" s="36">
        <v>-3.9485165794066401</v>
      </c>
      <c r="W102" s="36">
        <v>20.744965779565799</v>
      </c>
      <c r="X102" s="37">
        <v>0.84751947531394001</v>
      </c>
      <c r="Y102" s="37">
        <v>6.3741709860095197</v>
      </c>
      <c r="Z102" s="37">
        <v>26.740895979778902</v>
      </c>
      <c r="AB102" s="7" t="s">
        <v>89</v>
      </c>
      <c r="AC102" s="7" t="s">
        <v>278</v>
      </c>
    </row>
    <row r="103" spans="1:29" x14ac:dyDescent="0.35">
      <c r="B103" s="7" t="s">
        <v>280</v>
      </c>
      <c r="C103" t="s">
        <v>88</v>
      </c>
      <c r="E103" t="s">
        <v>90</v>
      </c>
      <c r="F103" s="2"/>
      <c r="G103" s="51">
        <f t="shared" ref="G103:G106" si="118">R103</f>
        <v>4.5707000000000004</v>
      </c>
      <c r="H103" s="51">
        <f t="shared" ref="H103:H106" si="119">S103</f>
        <v>-1.9970000000000001</v>
      </c>
      <c r="I103" s="51">
        <f t="shared" ref="I103:I106" si="120">T103</f>
        <v>6.2774999999999999</v>
      </c>
      <c r="J103" s="51">
        <f t="shared" ref="J103:J106" si="121">U103</f>
        <v>65.251342118106393</v>
      </c>
      <c r="K103" s="51">
        <f t="shared" ref="K103:K106" si="122">V103</f>
        <v>27.0544090056285</v>
      </c>
      <c r="L103" s="51">
        <f t="shared" ref="L103:L106" si="123">W103</f>
        <v>12.5290794283815</v>
      </c>
      <c r="M103" s="51">
        <f t="shared" ref="M103:M106" si="124">X103</f>
        <v>5.4934499775649099</v>
      </c>
      <c r="N103" s="51">
        <f t="shared" ref="N103:N106" si="125">Y103</f>
        <v>77.931487393062199</v>
      </c>
      <c r="O103" s="51">
        <f t="shared" ref="O103:O106" si="126">Z103</f>
        <v>42.9333305586592</v>
      </c>
      <c r="P103" s="37"/>
      <c r="Q103" s="7" t="s">
        <v>90</v>
      </c>
      <c r="R103" s="37">
        <v>4.5707000000000004</v>
      </c>
      <c r="S103" s="37">
        <v>-1.9970000000000001</v>
      </c>
      <c r="T103" s="37">
        <v>6.2774999999999999</v>
      </c>
      <c r="U103" s="37">
        <v>65.251342118106393</v>
      </c>
      <c r="V103" s="36">
        <v>27.0544090056285</v>
      </c>
      <c r="W103" s="36">
        <v>12.5290794283815</v>
      </c>
      <c r="X103" s="37">
        <v>5.4934499775649099</v>
      </c>
      <c r="Y103" s="37">
        <v>77.931487393062199</v>
      </c>
      <c r="Z103" s="37">
        <v>42.9333305586592</v>
      </c>
      <c r="AB103" s="7" t="s">
        <v>90</v>
      </c>
      <c r="AC103" s="7" t="s">
        <v>280</v>
      </c>
    </row>
    <row r="104" spans="1:29" x14ac:dyDescent="0.35">
      <c r="B104" s="7" t="s">
        <v>282</v>
      </c>
      <c r="C104" t="s">
        <v>88</v>
      </c>
      <c r="E104" t="s">
        <v>91</v>
      </c>
      <c r="F104" s="2"/>
      <c r="G104" s="51">
        <f t="shared" si="118"/>
        <v>-10.9727</v>
      </c>
      <c r="H104" s="51">
        <f t="shared" si="119"/>
        <v>-2.1597</v>
      </c>
      <c r="I104" s="51">
        <f t="shared" si="120"/>
        <v>-16.523199999999999</v>
      </c>
      <c r="J104" s="51">
        <f t="shared" si="121"/>
        <v>-26.9118814501191</v>
      </c>
      <c r="K104" s="51">
        <f t="shared" si="122"/>
        <v>-28.315598235141401</v>
      </c>
      <c r="L104" s="51">
        <f t="shared" si="123"/>
        <v>-44.1907456051728</v>
      </c>
      <c r="M104" s="51">
        <f t="shared" si="124"/>
        <v>-2.1470108376339998</v>
      </c>
      <c r="N104" s="51">
        <f t="shared" si="125"/>
        <v>0.40198280544929699</v>
      </c>
      <c r="O104" s="51">
        <f t="shared" si="126"/>
        <v>14.6355931163337</v>
      </c>
      <c r="P104" s="37"/>
      <c r="Q104" s="7" t="s">
        <v>91</v>
      </c>
      <c r="R104" s="37">
        <v>-10.9727</v>
      </c>
      <c r="S104" s="37">
        <v>-2.1597</v>
      </c>
      <c r="T104" s="37">
        <v>-16.523199999999999</v>
      </c>
      <c r="U104" s="37">
        <v>-26.9118814501191</v>
      </c>
      <c r="V104" s="36">
        <v>-28.315598235141401</v>
      </c>
      <c r="W104" s="36">
        <v>-44.1907456051728</v>
      </c>
      <c r="X104" s="37">
        <v>-2.1470108376339998</v>
      </c>
      <c r="Y104" s="37">
        <v>0.40198280544929699</v>
      </c>
      <c r="Z104" s="37">
        <v>14.6355931163337</v>
      </c>
      <c r="AB104" s="7" t="s">
        <v>91</v>
      </c>
      <c r="AC104" s="7" t="s">
        <v>282</v>
      </c>
    </row>
    <row r="105" spans="1:29" x14ac:dyDescent="0.35">
      <c r="B105" s="7" t="s">
        <v>284</v>
      </c>
      <c r="C105" t="s">
        <v>88</v>
      </c>
      <c r="E105" t="s">
        <v>92</v>
      </c>
      <c r="F105" s="2"/>
      <c r="G105" s="51">
        <f t="shared" si="118"/>
        <v>-5.5597000000000003</v>
      </c>
      <c r="H105" s="51">
        <f t="shared" si="119"/>
        <v>6.3015999999999996</v>
      </c>
      <c r="I105" s="51">
        <f t="shared" si="120"/>
        <v>-8.8163</v>
      </c>
      <c r="J105" s="51">
        <f t="shared" si="121"/>
        <v>-13.875088715401001</v>
      </c>
      <c r="K105" s="51">
        <f t="shared" si="122"/>
        <v>-19.582504970178899</v>
      </c>
      <c r="L105" s="51" t="str">
        <f t="shared" si="123"/>
        <v>NULL</v>
      </c>
      <c r="M105" s="51">
        <f t="shared" si="124"/>
        <v>0.25114911106160998</v>
      </c>
      <c r="N105" s="51">
        <f t="shared" si="125"/>
        <v>4.1585884131645701</v>
      </c>
      <c r="O105" s="51">
        <f t="shared" si="126"/>
        <v>5.5067441930955399</v>
      </c>
      <c r="P105" s="37"/>
      <c r="Q105" s="7" t="s">
        <v>92</v>
      </c>
      <c r="R105" s="37">
        <v>-5.5597000000000003</v>
      </c>
      <c r="S105" s="37">
        <v>6.3015999999999996</v>
      </c>
      <c r="T105" s="37">
        <v>-8.8163</v>
      </c>
      <c r="U105" s="37">
        <v>-13.875088715401001</v>
      </c>
      <c r="V105" s="36">
        <v>-19.582504970178899</v>
      </c>
      <c r="W105" s="56" t="s">
        <v>114</v>
      </c>
      <c r="X105" s="37">
        <v>0.25114911106160998</v>
      </c>
      <c r="Y105" s="37">
        <v>4.1585884131645701</v>
      </c>
      <c r="Z105" s="37">
        <v>5.5067441930955399</v>
      </c>
      <c r="AB105" s="7" t="s">
        <v>92</v>
      </c>
      <c r="AC105" s="7" t="s">
        <v>284</v>
      </c>
    </row>
    <row r="106" spans="1:29" x14ac:dyDescent="0.35">
      <c r="B106" s="7" t="s">
        <v>286</v>
      </c>
      <c r="C106" t="s">
        <v>88</v>
      </c>
      <c r="E106" t="s">
        <v>93</v>
      </c>
      <c r="F106" s="2"/>
      <c r="G106" s="51">
        <f t="shared" si="118"/>
        <v>26.222200000000001</v>
      </c>
      <c r="H106" s="51">
        <f t="shared" si="119"/>
        <v>8.1493000000000002</v>
      </c>
      <c r="I106" s="51">
        <f t="shared" si="120"/>
        <v>26.785699999999999</v>
      </c>
      <c r="J106" s="51">
        <f t="shared" si="121"/>
        <v>-15.1841868823001</v>
      </c>
      <c r="K106" s="51">
        <f t="shared" si="122"/>
        <v>-44.6875</v>
      </c>
      <c r="L106" s="51">
        <f t="shared" si="123"/>
        <v>28.718533575513401</v>
      </c>
      <c r="M106" s="51">
        <f t="shared" si="124"/>
        <v>35.042513500970799</v>
      </c>
      <c r="N106" s="51">
        <f t="shared" si="125"/>
        <v>5.1944574665187897</v>
      </c>
      <c r="O106" s="51">
        <f t="shared" si="126"/>
        <v>-25.187995229628001</v>
      </c>
      <c r="P106" s="37"/>
      <c r="Q106" s="7" t="s">
        <v>93</v>
      </c>
      <c r="R106" s="37">
        <v>26.222200000000001</v>
      </c>
      <c r="S106" s="37">
        <v>8.1493000000000002</v>
      </c>
      <c r="T106" s="37">
        <v>26.785699999999999</v>
      </c>
      <c r="U106" s="37">
        <v>-15.1841868823001</v>
      </c>
      <c r="V106" s="36">
        <v>-44.6875</v>
      </c>
      <c r="W106" s="36">
        <v>28.718533575513401</v>
      </c>
      <c r="X106" s="37">
        <v>35.042513500970799</v>
      </c>
      <c r="Y106" s="37">
        <v>5.1944574665187897</v>
      </c>
      <c r="Z106" s="37">
        <v>-25.187995229628001</v>
      </c>
      <c r="AB106" s="7" t="s">
        <v>93</v>
      </c>
      <c r="AC106" s="7" t="s">
        <v>286</v>
      </c>
    </row>
    <row r="107" spans="1:29" x14ac:dyDescent="0.35">
      <c r="F107" s="2"/>
      <c r="G107" s="54">
        <f>AVERAGE(G102:G106)</f>
        <v>1.82098</v>
      </c>
      <c r="H107" s="54">
        <f t="shared" ref="H107:O107" si="127">AVERAGE(H102:H106)</f>
        <v>3.4338000000000002</v>
      </c>
      <c r="I107" s="54">
        <f t="shared" si="127"/>
        <v>-0.21898000000000054</v>
      </c>
      <c r="J107" s="54">
        <f t="shared" si="127"/>
        <v>-0.56711667855754122</v>
      </c>
      <c r="K107" s="54">
        <f t="shared" si="127"/>
        <v>-13.895942155819688</v>
      </c>
      <c r="L107" s="54">
        <f t="shared" si="127"/>
        <v>4.4504582945719742</v>
      </c>
      <c r="M107" s="54">
        <f t="shared" si="127"/>
        <v>7.8975242454554522</v>
      </c>
      <c r="N107" s="54">
        <f t="shared" si="127"/>
        <v>18.812137412840872</v>
      </c>
      <c r="O107" s="54">
        <f t="shared" si="127"/>
        <v>12.925713723647869</v>
      </c>
      <c r="P107" s="12"/>
      <c r="Q107" s="12"/>
      <c r="R107" s="13"/>
      <c r="S107" s="13"/>
      <c r="T107" s="13"/>
      <c r="U107" s="13"/>
      <c r="V107" s="13"/>
      <c r="W107" s="13"/>
      <c r="X107" s="13"/>
      <c r="Y107" s="13"/>
      <c r="Z107" s="13"/>
      <c r="AB107" s="7"/>
    </row>
    <row r="108" spans="1:29" x14ac:dyDescent="0.35">
      <c r="F108" s="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9" x14ac:dyDescent="0.35">
      <c r="A109" s="4"/>
      <c r="B109" s="4"/>
      <c r="C109" s="4" t="s">
        <v>94</v>
      </c>
      <c r="D109" s="4"/>
      <c r="E109" s="4"/>
      <c r="F109" s="2"/>
      <c r="Q109" s="4"/>
      <c r="AB109" s="4"/>
    </row>
    <row r="110" spans="1:29" x14ac:dyDescent="0.35">
      <c r="B110" s="7" t="s">
        <v>288</v>
      </c>
      <c r="C110" t="s">
        <v>94</v>
      </c>
      <c r="E110" t="s">
        <v>95</v>
      </c>
      <c r="F110" s="2"/>
      <c r="G110" s="51">
        <f>R110</f>
        <v>7.4324000000000003</v>
      </c>
      <c r="H110" s="51">
        <f t="shared" ref="H110" si="128">S110</f>
        <v>9.7863000000000007</v>
      </c>
      <c r="I110" s="51">
        <f t="shared" ref="I110" si="129">T110</f>
        <v>-4.7169999999999996</v>
      </c>
      <c r="J110" s="51">
        <f t="shared" ref="J110" si="130">U110</f>
        <v>-15.2268786991092</v>
      </c>
      <c r="K110" s="51">
        <f t="shared" ref="K110" si="131">V110</f>
        <v>23.0582313633602</v>
      </c>
      <c r="L110" s="51">
        <f t="shared" ref="L110" si="132">W110</f>
        <v>190.93147312269201</v>
      </c>
      <c r="M110" s="51">
        <f t="shared" ref="M110" si="133">X110</f>
        <v>8.6735557953534492</v>
      </c>
      <c r="N110" s="51">
        <f t="shared" ref="N110" si="134">Y110</f>
        <v>-8.8399912638737099</v>
      </c>
      <c r="O110" s="51">
        <f t="shared" ref="O110" si="135">Z110</f>
        <v>34.194086666150199</v>
      </c>
      <c r="P110" s="37"/>
      <c r="Q110" s="7" t="s">
        <v>95</v>
      </c>
      <c r="R110" s="37">
        <v>7.4324000000000003</v>
      </c>
      <c r="S110" s="37">
        <v>9.7863000000000007</v>
      </c>
      <c r="T110" s="37">
        <v>-4.7169999999999996</v>
      </c>
      <c r="U110" s="37">
        <v>-15.2268786991092</v>
      </c>
      <c r="V110" s="36">
        <v>23.0582313633602</v>
      </c>
      <c r="W110" s="36">
        <v>190.93147312269201</v>
      </c>
      <c r="X110" s="37">
        <v>8.6735557953534492</v>
      </c>
      <c r="Y110" s="37">
        <v>-8.8399912638737099</v>
      </c>
      <c r="Z110" s="37">
        <v>34.194086666150199</v>
      </c>
      <c r="AB110" s="7" t="s">
        <v>95</v>
      </c>
      <c r="AC110" s="7" t="s">
        <v>288</v>
      </c>
    </row>
    <row r="111" spans="1:29" x14ac:dyDescent="0.35">
      <c r="B111" s="7" t="s">
        <v>290</v>
      </c>
      <c r="C111" t="s">
        <v>94</v>
      </c>
      <c r="E111" t="s">
        <v>96</v>
      </c>
      <c r="F111" s="2"/>
      <c r="G111" s="51">
        <f t="shared" ref="G111:G116" si="136">R111</f>
        <v>8.8353000000000002</v>
      </c>
      <c r="H111" s="51">
        <f t="shared" ref="H111:H116" si="137">S111</f>
        <v>8.8937000000000008</v>
      </c>
      <c r="I111" s="51">
        <f t="shared" ref="I111:I116" si="138">T111</f>
        <v>-5.6844000000000001</v>
      </c>
      <c r="J111" s="51">
        <f t="shared" ref="J111:J116" si="139">U111</f>
        <v>-16.4439876670092</v>
      </c>
      <c r="K111" s="51">
        <f t="shared" ref="K111:K116" si="140">V111</f>
        <v>-1.1429961089494101</v>
      </c>
      <c r="L111" s="51">
        <f t="shared" ref="L111:L116" si="141">W111</f>
        <v>64.242424242424207</v>
      </c>
      <c r="M111" s="51">
        <f t="shared" ref="M111:M116" si="142">X111</f>
        <v>10.6480447587229</v>
      </c>
      <c r="N111" s="51">
        <f t="shared" ref="N111:N116" si="143">Y111</f>
        <v>-6.9565974471487904</v>
      </c>
      <c r="O111" s="51">
        <f t="shared" ref="O111:O116" si="144">Z111</f>
        <v>11.9710140013462</v>
      </c>
      <c r="P111" s="37"/>
      <c r="Q111" s="7" t="s">
        <v>96</v>
      </c>
      <c r="R111" s="37">
        <v>8.8353000000000002</v>
      </c>
      <c r="S111" s="37">
        <v>8.8937000000000008</v>
      </c>
      <c r="T111" s="37">
        <v>-5.6844000000000001</v>
      </c>
      <c r="U111" s="37">
        <v>-16.4439876670092</v>
      </c>
      <c r="V111" s="36">
        <v>-1.1429961089494101</v>
      </c>
      <c r="W111" s="36">
        <v>64.242424242424207</v>
      </c>
      <c r="X111" s="37">
        <v>10.6480447587229</v>
      </c>
      <c r="Y111" s="37">
        <v>-6.9565974471487904</v>
      </c>
      <c r="Z111" s="37">
        <v>11.9710140013462</v>
      </c>
      <c r="AB111" s="7" t="s">
        <v>96</v>
      </c>
      <c r="AC111" s="7" t="s">
        <v>290</v>
      </c>
    </row>
    <row r="112" spans="1:29" x14ac:dyDescent="0.35">
      <c r="B112" s="7" t="s">
        <v>292</v>
      </c>
      <c r="C112" t="s">
        <v>94</v>
      </c>
      <c r="E112" t="s">
        <v>97</v>
      </c>
      <c r="F112" s="2"/>
      <c r="G112" s="51">
        <f t="shared" si="136"/>
        <v>-4.2944000000000004</v>
      </c>
      <c r="H112" s="51">
        <f t="shared" si="137"/>
        <v>3.1956000000000002</v>
      </c>
      <c r="I112" s="51">
        <f t="shared" si="138"/>
        <v>0.79520000000000002</v>
      </c>
      <c r="J112" s="51">
        <f t="shared" si="139"/>
        <v>-3.3269961977186302</v>
      </c>
      <c r="K112" s="51">
        <f t="shared" si="140"/>
        <v>28.2471626733922</v>
      </c>
      <c r="L112" s="51">
        <f t="shared" si="141"/>
        <v>12.8119800332779</v>
      </c>
      <c r="M112" s="51">
        <f t="shared" si="142"/>
        <v>-0.80429560785721899</v>
      </c>
      <c r="N112" s="51">
        <f t="shared" si="143"/>
        <v>12.053660727832</v>
      </c>
      <c r="O112" s="51">
        <f t="shared" si="144"/>
        <v>60.682977679486299</v>
      </c>
      <c r="P112" s="37"/>
      <c r="Q112" s="7" t="s">
        <v>97</v>
      </c>
      <c r="R112" s="37">
        <v>-4.2944000000000004</v>
      </c>
      <c r="S112" s="37">
        <v>3.1956000000000002</v>
      </c>
      <c r="T112" s="37">
        <v>0.79520000000000002</v>
      </c>
      <c r="U112" s="37">
        <v>-3.3269961977186302</v>
      </c>
      <c r="V112" s="36">
        <v>28.2471626733922</v>
      </c>
      <c r="W112" s="36">
        <v>12.8119800332779</v>
      </c>
      <c r="X112" s="37">
        <v>-0.80429560785721899</v>
      </c>
      <c r="Y112" s="37">
        <v>12.053660727832</v>
      </c>
      <c r="Z112" s="37">
        <v>60.682977679486299</v>
      </c>
      <c r="AB112" s="7" t="s">
        <v>97</v>
      </c>
      <c r="AC112" s="7" t="s">
        <v>292</v>
      </c>
    </row>
    <row r="113" spans="1:29" x14ac:dyDescent="0.35">
      <c r="B113" s="7" t="s">
        <v>294</v>
      </c>
      <c r="C113" t="s">
        <v>94</v>
      </c>
      <c r="E113" t="s">
        <v>98</v>
      </c>
      <c r="F113" s="2"/>
      <c r="G113" s="51">
        <f t="shared" si="136"/>
        <v>-2.5590000000000002</v>
      </c>
      <c r="H113" s="51">
        <f t="shared" si="137"/>
        <v>5.5881999999999996</v>
      </c>
      <c r="I113" s="51">
        <f t="shared" si="138"/>
        <v>-2.2938000000000001</v>
      </c>
      <c r="J113" s="51">
        <f t="shared" si="139"/>
        <v>-8.2116788321167906</v>
      </c>
      <c r="K113" s="51">
        <f t="shared" si="140"/>
        <v>23.163565132223301</v>
      </c>
      <c r="L113" s="51">
        <f t="shared" si="141"/>
        <v>28.974358974358999</v>
      </c>
      <c r="M113" s="51">
        <f t="shared" si="142"/>
        <v>0.44480545076268602</v>
      </c>
      <c r="N113" s="51">
        <f t="shared" si="143"/>
        <v>5.2900484818664699</v>
      </c>
      <c r="O113" s="51">
        <f t="shared" si="144"/>
        <v>51.349318140641302</v>
      </c>
      <c r="P113" s="37"/>
      <c r="Q113" s="7" t="s">
        <v>98</v>
      </c>
      <c r="R113" s="37">
        <v>-2.5590000000000002</v>
      </c>
      <c r="S113" s="37">
        <v>5.5881999999999996</v>
      </c>
      <c r="T113" s="37">
        <v>-2.2938000000000001</v>
      </c>
      <c r="U113" s="37">
        <v>-8.2116788321167906</v>
      </c>
      <c r="V113" s="36">
        <v>23.163565132223301</v>
      </c>
      <c r="W113" s="36">
        <v>28.974358974358999</v>
      </c>
      <c r="X113" s="37">
        <v>0.44480545076268602</v>
      </c>
      <c r="Y113" s="37">
        <v>5.2900484818664699</v>
      </c>
      <c r="Z113" s="37">
        <v>51.349318140641302</v>
      </c>
      <c r="AB113" s="7" t="s">
        <v>98</v>
      </c>
      <c r="AC113" s="7" t="s">
        <v>294</v>
      </c>
    </row>
    <row r="114" spans="1:29" x14ac:dyDescent="0.35">
      <c r="B114" s="7" t="s">
        <v>323</v>
      </c>
      <c r="C114" t="s">
        <v>94</v>
      </c>
      <c r="E114" t="s">
        <v>322</v>
      </c>
      <c r="F114" s="2"/>
      <c r="G114" s="51">
        <f t="shared" si="136"/>
        <v>-1.1438999999999999</v>
      </c>
      <c r="H114" s="51">
        <f t="shared" si="137"/>
        <v>9.5494000000000003</v>
      </c>
      <c r="I114" s="51">
        <f t="shared" si="138"/>
        <v>-11.5486</v>
      </c>
      <c r="J114" s="51">
        <f t="shared" si="139"/>
        <v>-8.1349664894846399</v>
      </c>
      <c r="K114" s="51">
        <f t="shared" si="140"/>
        <v>4.4540796216003198</v>
      </c>
      <c r="L114" s="51">
        <f t="shared" si="141"/>
        <v>150.709555345317</v>
      </c>
      <c r="M114" s="51">
        <f t="shared" si="142"/>
        <v>-4.1373110414643997E-2</v>
      </c>
      <c r="N114" s="51">
        <f t="shared" si="143"/>
        <v>-1.2797949412948899</v>
      </c>
      <c r="O114" s="51">
        <f t="shared" si="144"/>
        <v>13.9482026066409</v>
      </c>
      <c r="P114" s="37"/>
      <c r="Q114" s="7" t="s">
        <v>321</v>
      </c>
      <c r="R114" s="37">
        <v>-1.1438999999999999</v>
      </c>
      <c r="S114" s="37">
        <v>9.5494000000000003</v>
      </c>
      <c r="T114" s="37">
        <v>-11.5486</v>
      </c>
      <c r="U114" s="37">
        <v>-8.1349664894846399</v>
      </c>
      <c r="V114" s="36">
        <v>4.4540796216003198</v>
      </c>
      <c r="W114" s="36">
        <v>150.709555345317</v>
      </c>
      <c r="X114" s="37">
        <v>-4.1373110414643997E-2</v>
      </c>
      <c r="Y114" s="37">
        <v>-1.2797949412948899</v>
      </c>
      <c r="Z114" s="37">
        <v>13.9482026066409</v>
      </c>
      <c r="AB114" s="7" t="s">
        <v>321</v>
      </c>
      <c r="AC114" s="7" t="s">
        <v>323</v>
      </c>
    </row>
    <row r="115" spans="1:29" x14ac:dyDescent="0.35">
      <c r="B115" s="7" t="s">
        <v>296</v>
      </c>
      <c r="C115" t="s">
        <v>94</v>
      </c>
      <c r="E115" t="s">
        <v>99</v>
      </c>
      <c r="F115" s="2"/>
      <c r="G115" s="51">
        <f t="shared" si="136"/>
        <v>-0.26979999999999998</v>
      </c>
      <c r="H115" s="51">
        <f t="shared" si="137"/>
        <v>6.6818</v>
      </c>
      <c r="I115" s="51">
        <f t="shared" si="138"/>
        <v>-3.2902</v>
      </c>
      <c r="J115" s="51">
        <f t="shared" si="139"/>
        <v>-14.805665349143601</v>
      </c>
      <c r="K115" s="51">
        <f t="shared" si="140"/>
        <v>-2.02651515151515</v>
      </c>
      <c r="L115" s="51">
        <f t="shared" si="141"/>
        <v>121.636675235647</v>
      </c>
      <c r="M115" s="51">
        <f t="shared" si="142"/>
        <v>0.87984152713389596</v>
      </c>
      <c r="N115" s="51">
        <f t="shared" si="143"/>
        <v>-8.3376060788728292</v>
      </c>
      <c r="O115" s="51">
        <f t="shared" si="144"/>
        <v>6.9458979739451996</v>
      </c>
      <c r="P115" s="37"/>
      <c r="Q115" s="7" t="s">
        <v>99</v>
      </c>
      <c r="R115" s="37">
        <v>-0.26979999999999998</v>
      </c>
      <c r="S115" s="37">
        <v>6.6818</v>
      </c>
      <c r="T115" s="37">
        <v>-3.2902</v>
      </c>
      <c r="U115" s="37">
        <v>-14.805665349143601</v>
      </c>
      <c r="V115" s="36">
        <v>-2.02651515151515</v>
      </c>
      <c r="W115" s="36">
        <v>121.636675235647</v>
      </c>
      <c r="X115" s="37">
        <v>0.87984152713389596</v>
      </c>
      <c r="Y115" s="37">
        <v>-8.3376060788728292</v>
      </c>
      <c r="Z115" s="37">
        <v>6.9458979739451996</v>
      </c>
      <c r="AB115" s="7" t="s">
        <v>99</v>
      </c>
      <c r="AC115" s="7" t="s">
        <v>296</v>
      </c>
    </row>
    <row r="116" spans="1:29" x14ac:dyDescent="0.35">
      <c r="B116" s="7" t="s">
        <v>298</v>
      </c>
      <c r="C116" t="s">
        <v>94</v>
      </c>
      <c r="E116" t="s">
        <v>100</v>
      </c>
      <c r="F116" s="2"/>
      <c r="G116" s="51">
        <f t="shared" si="136"/>
        <v>-13.4397</v>
      </c>
      <c r="H116" s="51">
        <f t="shared" si="137"/>
        <v>13.426299999999999</v>
      </c>
      <c r="I116" s="51">
        <f t="shared" si="138"/>
        <v>-8.8934999999999995</v>
      </c>
      <c r="J116" s="51">
        <f t="shared" si="139"/>
        <v>-47.611464968152902</v>
      </c>
      <c r="K116" s="51">
        <f t="shared" si="140"/>
        <v>-15.460257300617799</v>
      </c>
      <c r="L116" s="51">
        <f t="shared" si="141"/>
        <v>-20.739399520082699</v>
      </c>
      <c r="M116" s="51">
        <f t="shared" si="142"/>
        <v>-10.6510804538883</v>
      </c>
      <c r="N116" s="51">
        <f t="shared" si="143"/>
        <v>-40.573282343832801</v>
      </c>
      <c r="O116" s="51">
        <f t="shared" si="144"/>
        <v>-2.9186270916025698</v>
      </c>
      <c r="P116" s="37"/>
      <c r="Q116" s="7" t="s">
        <v>100</v>
      </c>
      <c r="R116" s="37">
        <v>-13.4397</v>
      </c>
      <c r="S116" s="37">
        <v>13.426299999999999</v>
      </c>
      <c r="T116" s="37">
        <v>-8.8934999999999995</v>
      </c>
      <c r="U116" s="37">
        <v>-47.611464968152902</v>
      </c>
      <c r="V116" s="36">
        <v>-15.460257300617799</v>
      </c>
      <c r="W116" s="36">
        <v>-20.739399520082699</v>
      </c>
      <c r="X116" s="37">
        <v>-10.6510804538883</v>
      </c>
      <c r="Y116" s="37">
        <v>-40.573282343832801</v>
      </c>
      <c r="Z116" s="37">
        <v>-2.9186270916025698</v>
      </c>
      <c r="AB116" s="7" t="s">
        <v>100</v>
      </c>
      <c r="AC116" s="7" t="s">
        <v>298</v>
      </c>
    </row>
    <row r="117" spans="1:29" x14ac:dyDescent="0.35">
      <c r="F117" s="2"/>
      <c r="G117" s="54">
        <f>AVERAGE(G110:G116)</f>
        <v>-0.77701428571428566</v>
      </c>
      <c r="H117" s="54">
        <f t="shared" ref="H117:O117" si="145">AVERAGE(H110:H116)</f>
        <v>8.1601857142857135</v>
      </c>
      <c r="I117" s="54">
        <f t="shared" si="145"/>
        <v>-5.0903285714285715</v>
      </c>
      <c r="J117" s="54">
        <f t="shared" si="145"/>
        <v>-16.251662600390709</v>
      </c>
      <c r="K117" s="54">
        <f t="shared" si="145"/>
        <v>8.6133243184990924</v>
      </c>
      <c r="L117" s="54">
        <f t="shared" si="145"/>
        <v>78.366723919090632</v>
      </c>
      <c r="M117" s="54">
        <f t="shared" si="145"/>
        <v>1.3070711942589666</v>
      </c>
      <c r="N117" s="54">
        <f t="shared" si="145"/>
        <v>-6.9490804093320788</v>
      </c>
      <c r="O117" s="54">
        <f t="shared" si="145"/>
        <v>25.16755285380108</v>
      </c>
      <c r="P117" s="12"/>
      <c r="Q117" s="12"/>
      <c r="R117" s="13"/>
      <c r="S117" s="13"/>
      <c r="T117" s="13"/>
      <c r="U117" s="13"/>
      <c r="V117" s="13"/>
      <c r="W117" s="13"/>
      <c r="X117" s="13"/>
      <c r="Y117" s="13"/>
      <c r="Z117" s="13"/>
      <c r="AB117" s="7"/>
    </row>
    <row r="118" spans="1:29" x14ac:dyDescent="0.35">
      <c r="F118" s="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9" ht="15" customHeight="1" x14ac:dyDescent="0.35">
      <c r="A119" s="35" t="s">
        <v>300</v>
      </c>
      <c r="B119" s="35"/>
      <c r="C119" s="1" t="s">
        <v>101</v>
      </c>
      <c r="D119" s="1"/>
      <c r="E119" s="5" t="s">
        <v>102</v>
      </c>
      <c r="F119" s="2"/>
      <c r="G119" s="51">
        <f>R119</f>
        <v>24.762699999999999</v>
      </c>
      <c r="H119" s="51">
        <f t="shared" ref="H119" si="146">S119</f>
        <v>4.7389000000000001</v>
      </c>
      <c r="I119" s="51">
        <f t="shared" ref="I119" si="147">T119</f>
        <v>29.603899999999999</v>
      </c>
      <c r="J119" s="51">
        <f t="shared" ref="J119" si="148">U119</f>
        <v>52.640207664458003</v>
      </c>
      <c r="K119" s="51">
        <f t="shared" ref="K119" si="149">V119</f>
        <v>90.770938273713</v>
      </c>
      <c r="L119" s="51">
        <f t="shared" ref="L119" si="150">W119</f>
        <v>404.62962962963002</v>
      </c>
      <c r="M119" s="51">
        <f t="shared" ref="M119" si="151">X119</f>
        <v>25.675867624475401</v>
      </c>
      <c r="N119" s="51">
        <f t="shared" ref="N119" si="152">Y119</f>
        <v>61.673622304938803</v>
      </c>
      <c r="O119" s="51">
        <f t="shared" ref="O119" si="153">Z119</f>
        <v>107.642495041057</v>
      </c>
      <c r="P119" s="37"/>
      <c r="Q119" s="8" t="s">
        <v>102</v>
      </c>
      <c r="R119" s="37">
        <v>24.762699999999999</v>
      </c>
      <c r="S119" s="37">
        <v>4.7389000000000001</v>
      </c>
      <c r="T119" s="37">
        <v>29.603899999999999</v>
      </c>
      <c r="U119" s="37">
        <v>52.640207664458003</v>
      </c>
      <c r="V119" s="36">
        <v>90.770938273713</v>
      </c>
      <c r="W119" s="36">
        <v>404.62962962963002</v>
      </c>
      <c r="X119" s="37">
        <v>25.675867624475401</v>
      </c>
      <c r="Y119" s="37">
        <v>61.673622304938803</v>
      </c>
      <c r="Z119" s="37">
        <v>107.642495041057</v>
      </c>
      <c r="AB119" s="8" t="s">
        <v>102</v>
      </c>
      <c r="AC119" s="7" t="s">
        <v>300</v>
      </c>
    </row>
    <row r="120" spans="1:29" x14ac:dyDescent="0.35">
      <c r="B120" s="7" t="s">
        <v>239</v>
      </c>
      <c r="C120" t="s">
        <v>101</v>
      </c>
      <c r="E120" t="s">
        <v>67</v>
      </c>
      <c r="F120" s="2"/>
      <c r="G120" s="51">
        <f t="shared" ref="G120:G127" si="154">R120</f>
        <v>1.0853999999999999</v>
      </c>
      <c r="H120" s="51">
        <f t="shared" ref="H120:H127" si="155">S120</f>
        <v>3.4026000000000001</v>
      </c>
      <c r="I120" s="51">
        <f t="shared" ref="I120:I127" si="156">T120</f>
        <v>-2.4661</v>
      </c>
      <c r="J120" s="51">
        <f t="shared" ref="J120:J127" si="157">U120</f>
        <v>14.233947977202901</v>
      </c>
      <c r="K120" s="51">
        <f t="shared" ref="K120:K127" si="158">V120</f>
        <v>30.5601941369077</v>
      </c>
      <c r="L120" s="51">
        <f t="shared" ref="L120:L127" si="159">W120</f>
        <v>122.943188648961</v>
      </c>
      <c r="M120" s="51">
        <f t="shared" ref="M120:M127" si="160">X120</f>
        <v>5.4665541604518504</v>
      </c>
      <c r="N120" s="51">
        <f t="shared" ref="N120:N127" si="161">Y120</f>
        <v>30.053141557968299</v>
      </c>
      <c r="O120" s="51">
        <f t="shared" ref="O120:O127" si="162">Z120</f>
        <v>56.055548968927397</v>
      </c>
      <c r="P120" s="37"/>
      <c r="Q120" s="7" t="s">
        <v>67</v>
      </c>
      <c r="R120" s="37">
        <v>1.0853999999999999</v>
      </c>
      <c r="S120" s="37">
        <v>3.4026000000000001</v>
      </c>
      <c r="T120" s="37">
        <v>-2.4661</v>
      </c>
      <c r="U120" s="37">
        <v>14.233947977202901</v>
      </c>
      <c r="V120" s="36">
        <v>30.5601941369077</v>
      </c>
      <c r="W120" s="36">
        <v>122.943188648961</v>
      </c>
      <c r="X120" s="37">
        <v>5.4665541604518504</v>
      </c>
      <c r="Y120" s="37">
        <v>30.053141557968299</v>
      </c>
      <c r="Z120" s="37">
        <v>56.055548968927397</v>
      </c>
      <c r="AB120" s="7" t="s">
        <v>67</v>
      </c>
      <c r="AC120" s="7" t="s">
        <v>239</v>
      </c>
    </row>
    <row r="121" spans="1:29" x14ac:dyDescent="0.35">
      <c r="B121" s="7" t="s">
        <v>302</v>
      </c>
      <c r="C121" t="s">
        <v>101</v>
      </c>
      <c r="E121" t="s">
        <v>103</v>
      </c>
      <c r="F121" s="2"/>
      <c r="G121" s="51">
        <f t="shared" si="154"/>
        <v>24.358699999999999</v>
      </c>
      <c r="H121" s="51">
        <f t="shared" si="155"/>
        <v>5.5263999999999998</v>
      </c>
      <c r="I121" s="51">
        <f t="shared" si="156"/>
        <v>32.352400000000003</v>
      </c>
      <c r="J121" s="51">
        <f t="shared" si="157"/>
        <v>76.519194353589299</v>
      </c>
      <c r="K121" s="51">
        <f t="shared" si="158"/>
        <v>134.967919340055</v>
      </c>
      <c r="L121" s="51">
        <f t="shared" si="159"/>
        <v>453.671706263499</v>
      </c>
      <c r="M121" s="51">
        <f t="shared" si="160"/>
        <v>25.054632962462399</v>
      </c>
      <c r="N121" s="51">
        <f t="shared" si="161"/>
        <v>85.761778478890193</v>
      </c>
      <c r="O121" s="51">
        <f t="shared" si="162"/>
        <v>153.91567400006701</v>
      </c>
      <c r="P121" s="37"/>
      <c r="Q121" s="7" t="s">
        <v>103</v>
      </c>
      <c r="R121" s="37">
        <v>24.358699999999999</v>
      </c>
      <c r="S121" s="37">
        <v>5.5263999999999998</v>
      </c>
      <c r="T121" s="37">
        <v>32.352400000000003</v>
      </c>
      <c r="U121" s="37">
        <v>76.519194353589299</v>
      </c>
      <c r="V121" s="36">
        <v>134.967919340055</v>
      </c>
      <c r="W121" s="36">
        <v>453.671706263499</v>
      </c>
      <c r="X121" s="37">
        <v>25.054632962462399</v>
      </c>
      <c r="Y121" s="37">
        <v>85.761778478890193</v>
      </c>
      <c r="Z121" s="37">
        <v>153.91567400006701</v>
      </c>
      <c r="AB121" s="7" t="s">
        <v>103</v>
      </c>
      <c r="AC121" s="7" t="s">
        <v>302</v>
      </c>
    </row>
    <row r="122" spans="1:29" x14ac:dyDescent="0.35">
      <c r="B122" s="7" t="s">
        <v>304</v>
      </c>
      <c r="C122" t="s">
        <v>101</v>
      </c>
      <c r="E122" t="s">
        <v>104</v>
      </c>
      <c r="F122" s="2"/>
      <c r="G122" s="51">
        <f t="shared" si="154"/>
        <v>33.854799999999997</v>
      </c>
      <c r="H122" s="51">
        <f t="shared" si="155"/>
        <v>3.2898999999999998</v>
      </c>
      <c r="I122" s="51">
        <f t="shared" si="156"/>
        <v>38.104500000000002</v>
      </c>
      <c r="J122" s="51">
        <f t="shared" si="157"/>
        <v>151.68624070682</v>
      </c>
      <c r="K122" s="51">
        <f t="shared" si="158"/>
        <v>227.34024663677101</v>
      </c>
      <c r="L122" s="51">
        <f t="shared" si="159"/>
        <v>289.25179136810499</v>
      </c>
      <c r="M122" s="51">
        <f t="shared" si="160"/>
        <v>33.854793418304901</v>
      </c>
      <c r="N122" s="51">
        <f t="shared" si="161"/>
        <v>154.23378316753301</v>
      </c>
      <c r="O122" s="51">
        <f t="shared" si="162"/>
        <v>227.34024663751401</v>
      </c>
      <c r="P122" s="37"/>
      <c r="Q122" s="7" t="s">
        <v>104</v>
      </c>
      <c r="R122" s="37">
        <v>33.854799999999997</v>
      </c>
      <c r="S122" s="37">
        <v>3.2898999999999998</v>
      </c>
      <c r="T122" s="37">
        <v>38.104500000000002</v>
      </c>
      <c r="U122" s="37">
        <v>151.68624070682</v>
      </c>
      <c r="V122" s="36">
        <v>227.34024663677101</v>
      </c>
      <c r="W122" s="36">
        <v>289.25179136810499</v>
      </c>
      <c r="X122" s="37">
        <v>33.854793418304901</v>
      </c>
      <c r="Y122" s="37">
        <v>154.23378316753301</v>
      </c>
      <c r="Z122" s="37">
        <v>227.34024663751401</v>
      </c>
      <c r="AB122" s="7" t="s">
        <v>104</v>
      </c>
      <c r="AC122" s="7" t="s">
        <v>304</v>
      </c>
    </row>
    <row r="123" spans="1:29" x14ac:dyDescent="0.35">
      <c r="B123" s="7" t="s">
        <v>306</v>
      </c>
      <c r="C123" t="s">
        <v>101</v>
      </c>
      <c r="E123" t="s">
        <v>105</v>
      </c>
      <c r="F123" s="2"/>
      <c r="G123" s="51">
        <f t="shared" si="154"/>
        <v>26.2408</v>
      </c>
      <c r="H123" s="51">
        <f t="shared" si="155"/>
        <v>4.0620000000000003</v>
      </c>
      <c r="I123" s="51">
        <f t="shared" si="156"/>
        <v>30.6722</v>
      </c>
      <c r="J123" s="51">
        <f t="shared" si="157"/>
        <v>59.288310694471001</v>
      </c>
      <c r="K123" s="51">
        <f t="shared" si="158"/>
        <v>101.06254527891799</v>
      </c>
      <c r="L123" s="51">
        <f t="shared" si="159"/>
        <v>565.45013657513903</v>
      </c>
      <c r="M123" s="51">
        <f t="shared" si="160"/>
        <v>26.6712768872572</v>
      </c>
      <c r="N123" s="51">
        <f t="shared" si="161"/>
        <v>63.565206115571499</v>
      </c>
      <c r="O123" s="51">
        <f t="shared" si="162"/>
        <v>108.177507523286</v>
      </c>
      <c r="P123" s="37"/>
      <c r="Q123" s="7" t="s">
        <v>105</v>
      </c>
      <c r="R123" s="37">
        <v>26.2408</v>
      </c>
      <c r="S123" s="37">
        <v>4.0620000000000003</v>
      </c>
      <c r="T123" s="37">
        <v>30.6722</v>
      </c>
      <c r="U123" s="37">
        <v>59.288310694471001</v>
      </c>
      <c r="V123" s="36">
        <v>101.06254527891799</v>
      </c>
      <c r="W123" s="36">
        <v>565.45013657513903</v>
      </c>
      <c r="X123" s="37">
        <v>26.6712768872572</v>
      </c>
      <c r="Y123" s="37">
        <v>63.565206115571499</v>
      </c>
      <c r="Z123" s="37">
        <v>108.177507523286</v>
      </c>
      <c r="AB123" s="7" t="s">
        <v>105</v>
      </c>
      <c r="AC123" s="7" t="s">
        <v>306</v>
      </c>
    </row>
    <row r="124" spans="1:29" x14ac:dyDescent="0.35">
      <c r="B124" s="7" t="s">
        <v>308</v>
      </c>
      <c r="C124" t="s">
        <v>101</v>
      </c>
      <c r="E124" t="s">
        <v>106</v>
      </c>
      <c r="F124" s="2"/>
      <c r="G124" s="51">
        <f t="shared" si="154"/>
        <v>26.0473</v>
      </c>
      <c r="H124" s="51">
        <f t="shared" si="155"/>
        <v>8.5668000000000006</v>
      </c>
      <c r="I124" s="51">
        <f t="shared" si="156"/>
        <v>22.925899999999999</v>
      </c>
      <c r="J124" s="51">
        <f t="shared" si="157"/>
        <v>64.633959957206201</v>
      </c>
      <c r="K124" s="51">
        <f t="shared" si="158"/>
        <v>155.98859315589399</v>
      </c>
      <c r="L124" s="51">
        <f t="shared" si="159"/>
        <v>2054.4</v>
      </c>
      <c r="M124" s="51">
        <f t="shared" si="160"/>
        <v>26.0472735778588</v>
      </c>
      <c r="N124" s="51">
        <f t="shared" si="161"/>
        <v>66.055187304446704</v>
      </c>
      <c r="O124" s="51">
        <f t="shared" si="162"/>
        <v>155.98859316149799</v>
      </c>
      <c r="P124" s="37"/>
      <c r="Q124" s="7" t="s">
        <v>106</v>
      </c>
      <c r="R124" s="37">
        <v>26.0473</v>
      </c>
      <c r="S124" s="37">
        <v>8.5668000000000006</v>
      </c>
      <c r="T124" s="37">
        <v>22.925899999999999</v>
      </c>
      <c r="U124" s="37">
        <v>64.633959957206201</v>
      </c>
      <c r="V124" s="36">
        <v>155.98859315589399</v>
      </c>
      <c r="W124" s="36">
        <v>2054.4</v>
      </c>
      <c r="X124" s="37">
        <v>26.0472735778588</v>
      </c>
      <c r="Y124" s="37">
        <v>66.055187304446704</v>
      </c>
      <c r="Z124" s="37">
        <v>155.98859316149799</v>
      </c>
      <c r="AB124" s="7" t="s">
        <v>106</v>
      </c>
      <c r="AC124" s="7" t="s">
        <v>308</v>
      </c>
    </row>
    <row r="125" spans="1:29" x14ac:dyDescent="0.35">
      <c r="B125" s="7" t="s">
        <v>310</v>
      </c>
      <c r="C125" t="s">
        <v>101</v>
      </c>
      <c r="E125" t="s">
        <v>107</v>
      </c>
      <c r="F125" s="2"/>
      <c r="G125" s="51">
        <f t="shared" si="154"/>
        <v>18.967400000000001</v>
      </c>
      <c r="H125" s="51">
        <f t="shared" si="155"/>
        <v>2.0646</v>
      </c>
      <c r="I125" s="51">
        <f t="shared" si="156"/>
        <v>9.9696999999999996</v>
      </c>
      <c r="J125" s="51">
        <f t="shared" si="157"/>
        <v>32.408083759435101</v>
      </c>
      <c r="K125" s="51" t="str">
        <f t="shared" si="158"/>
        <v>NULL</v>
      </c>
      <c r="L125" s="51" t="str">
        <f t="shared" si="159"/>
        <v>NULL</v>
      </c>
      <c r="M125" s="51">
        <f t="shared" si="160"/>
        <v>19.107784482226698</v>
      </c>
      <c r="N125" s="51">
        <f t="shared" si="161"/>
        <v>36.176506172909797</v>
      </c>
      <c r="O125" s="51">
        <f t="shared" si="162"/>
        <v>144.54280632435299</v>
      </c>
      <c r="P125" s="37"/>
      <c r="Q125" s="7" t="s">
        <v>107</v>
      </c>
      <c r="R125" s="37">
        <v>18.967400000000001</v>
      </c>
      <c r="S125" s="37">
        <v>2.0646</v>
      </c>
      <c r="T125" s="37">
        <v>9.9696999999999996</v>
      </c>
      <c r="U125" s="37">
        <v>32.408083759435101</v>
      </c>
      <c r="V125" s="56" t="s">
        <v>114</v>
      </c>
      <c r="W125" s="56" t="s">
        <v>114</v>
      </c>
      <c r="X125" s="37">
        <v>19.107784482226698</v>
      </c>
      <c r="Y125" s="37">
        <v>36.176506172909797</v>
      </c>
      <c r="Z125" s="37">
        <v>144.54280632435299</v>
      </c>
      <c r="AB125" s="7" t="s">
        <v>107</v>
      </c>
      <c r="AC125" s="7" t="s">
        <v>310</v>
      </c>
    </row>
    <row r="126" spans="1:29" x14ac:dyDescent="0.35">
      <c r="B126" s="7" t="s">
        <v>312</v>
      </c>
      <c r="C126" t="s">
        <v>101</v>
      </c>
      <c r="E126" t="s">
        <v>108</v>
      </c>
      <c r="F126" s="2"/>
      <c r="G126" s="51">
        <f t="shared" si="154"/>
        <v>4.0891999999999999</v>
      </c>
      <c r="H126" s="51">
        <f t="shared" si="155"/>
        <v>1.083</v>
      </c>
      <c r="I126" s="51">
        <f t="shared" si="156"/>
        <v>4.0891999999999999</v>
      </c>
      <c r="J126" s="51">
        <f t="shared" si="157"/>
        <v>8.9494163424124498</v>
      </c>
      <c r="K126" s="51">
        <f t="shared" si="158"/>
        <v>13.3603238866397</v>
      </c>
      <c r="L126" s="51">
        <f t="shared" si="159"/>
        <v>163.90396911569499</v>
      </c>
      <c r="M126" s="51">
        <f t="shared" si="160"/>
        <v>4.6948098355832997</v>
      </c>
      <c r="N126" s="51">
        <f t="shared" si="161"/>
        <v>14.715160993121501</v>
      </c>
      <c r="O126" s="51">
        <f t="shared" si="162"/>
        <v>23.790499475951801</v>
      </c>
      <c r="P126" s="37"/>
      <c r="Q126" s="7" t="s">
        <v>108</v>
      </c>
      <c r="R126" s="37">
        <v>4.0891999999999999</v>
      </c>
      <c r="S126" s="37">
        <v>1.083</v>
      </c>
      <c r="T126" s="37">
        <v>4.0891999999999999</v>
      </c>
      <c r="U126" s="37">
        <v>8.9494163424124498</v>
      </c>
      <c r="V126" s="36">
        <v>13.3603238866397</v>
      </c>
      <c r="W126" s="36">
        <v>163.90396911569499</v>
      </c>
      <c r="X126" s="37">
        <v>4.6948098355832997</v>
      </c>
      <c r="Y126" s="37">
        <v>14.715160993121501</v>
      </c>
      <c r="Z126" s="37">
        <v>23.790499475951801</v>
      </c>
      <c r="AB126" s="7" t="s">
        <v>108</v>
      </c>
      <c r="AC126" s="7" t="s">
        <v>312</v>
      </c>
    </row>
    <row r="127" spans="1:29" x14ac:dyDescent="0.35">
      <c r="B127" s="7" t="s">
        <v>294</v>
      </c>
      <c r="C127" t="s">
        <v>101</v>
      </c>
      <c r="E127" t="s">
        <v>98</v>
      </c>
      <c r="F127" s="2"/>
      <c r="G127" s="51">
        <f t="shared" si="154"/>
        <v>-2.5590000000000002</v>
      </c>
      <c r="H127" s="51">
        <f t="shared" si="155"/>
        <v>5.5881999999999996</v>
      </c>
      <c r="I127" s="51">
        <f t="shared" si="156"/>
        <v>-2.2938000000000001</v>
      </c>
      <c r="J127" s="51">
        <f t="shared" si="157"/>
        <v>-8.2116788321167906</v>
      </c>
      <c r="K127" s="51">
        <f t="shared" si="158"/>
        <v>23.163565132223301</v>
      </c>
      <c r="L127" s="51">
        <f t="shared" si="159"/>
        <v>28.974358974358999</v>
      </c>
      <c r="M127" s="51">
        <f t="shared" si="160"/>
        <v>0.44480545076268602</v>
      </c>
      <c r="N127" s="51">
        <f t="shared" si="161"/>
        <v>5.2900484818664699</v>
      </c>
      <c r="O127" s="51">
        <f t="shared" si="162"/>
        <v>51.349318140641302</v>
      </c>
      <c r="P127" s="37"/>
      <c r="Q127" s="7" t="s">
        <v>98</v>
      </c>
      <c r="R127" s="37">
        <v>-2.5590000000000002</v>
      </c>
      <c r="S127" s="37">
        <v>5.5881999999999996</v>
      </c>
      <c r="T127" s="37">
        <v>-2.2938000000000001</v>
      </c>
      <c r="U127" s="37">
        <v>-8.2116788321167906</v>
      </c>
      <c r="V127" s="36">
        <v>23.163565132223301</v>
      </c>
      <c r="W127" s="36">
        <v>28.974358974358999</v>
      </c>
      <c r="X127" s="37">
        <v>0.44480545076268602</v>
      </c>
      <c r="Y127" s="37">
        <v>5.2900484818664699</v>
      </c>
      <c r="Z127" s="37">
        <v>51.349318140641302</v>
      </c>
      <c r="AB127" s="7" t="s">
        <v>98</v>
      </c>
      <c r="AC127" s="7" t="s">
        <v>294</v>
      </c>
    </row>
    <row r="128" spans="1:29" x14ac:dyDescent="0.35">
      <c r="F128" s="2"/>
      <c r="G128" s="54">
        <f>AVERAGE(G119:G127)</f>
        <v>17.427477777777781</v>
      </c>
      <c r="H128" s="54">
        <f t="shared" ref="H128:O128" si="163">AVERAGE(H119:H127)</f>
        <v>4.2580444444444447</v>
      </c>
      <c r="I128" s="54">
        <f t="shared" si="163"/>
        <v>18.106433333333328</v>
      </c>
      <c r="J128" s="54">
        <f t="shared" si="163"/>
        <v>50.238631402608696</v>
      </c>
      <c r="K128" s="54">
        <f t="shared" si="163"/>
        <v>97.15179073014022</v>
      </c>
      <c r="L128" s="54">
        <f t="shared" si="163"/>
        <v>510.40309757192352</v>
      </c>
      <c r="M128" s="54">
        <f t="shared" si="163"/>
        <v>18.557533155487025</v>
      </c>
      <c r="N128" s="54">
        <f t="shared" si="163"/>
        <v>57.502714953027372</v>
      </c>
      <c r="O128" s="54">
        <f t="shared" si="163"/>
        <v>114.31140991925506</v>
      </c>
      <c r="P128" s="14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6:26" x14ac:dyDescent="0.35">
      <c r="F129" s="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</sheetData>
  <pageMargins left="0.7" right="0.7" top="0.78740157499999996" bottom="0.78740157499999996" header="0.3" footer="0.3"/>
  <customProperties>
    <customPr name="REFI_OFFICE_FUNCTION_CLICK_THROUGH_WORKSHEET_NAME" r:id="rId1"/>
    <customPr name="REFI_OFFICE_FUNCTION_DATA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253559CC884F4781DCE832A8CB1D80" ma:contentTypeVersion="13" ma:contentTypeDescription="Ein neues Dokument erstellen." ma:contentTypeScope="" ma:versionID="26fe4eeb414f89c99b7c2c97f3b22ef3">
  <xsd:schema xmlns:xsd="http://www.w3.org/2001/XMLSchema" xmlns:xs="http://www.w3.org/2001/XMLSchema" xmlns:p="http://schemas.microsoft.com/office/2006/metadata/properties" xmlns:ns2="eb00d37f-1d19-4fa1-b301-8f3f4b367310" xmlns:ns3="1b4b421c-b62c-43b7-a7e1-127b2a74bbe1" targetNamespace="http://schemas.microsoft.com/office/2006/metadata/properties" ma:root="true" ma:fieldsID="c7af0977d678a6be0e6f430e6b840b42" ns2:_="" ns3:_="">
    <xsd:import namespace="eb00d37f-1d19-4fa1-b301-8f3f4b367310"/>
    <xsd:import namespace="1b4b421c-b62c-43b7-a7e1-127b2a74b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0d37f-1d19-4fa1-b301-8f3f4b367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6b6c136-bc47-4ed8-85d4-a5e04dd032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b421c-b62c-43b7-a7e1-127b2a74bb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0e1c61-5a2d-4b27-a940-45ed445afe45}" ma:internalName="TaxCatchAll" ma:showField="CatchAllData" ma:web="1b4b421c-b62c-43b7-a7e1-127b2a74bb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2A40F0-C558-46AD-933E-0024979E0CD1}"/>
</file>

<file path=customXml/itemProps2.xml><?xml version="1.0" encoding="utf-8"?>
<ds:datastoreItem xmlns:ds="http://schemas.openxmlformats.org/officeDocument/2006/customXml" ds:itemID="{36BBE19F-B5C9-428D-995F-A6146991134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Equity_Key_Figures</vt:lpstr>
      <vt:lpstr>Performance_Data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Riesen</dc:creator>
  <cp:lastModifiedBy>André Riesen</cp:lastModifiedBy>
  <dcterms:created xsi:type="dcterms:W3CDTF">2023-10-25T17:08:58Z</dcterms:created>
  <dcterms:modified xsi:type="dcterms:W3CDTF">2024-07-23T10:29:34Z</dcterms:modified>
</cp:coreProperties>
</file>